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en_skoroszyt"/>
  <mc:AlternateContent xmlns:mc="http://schemas.openxmlformats.org/markup-compatibility/2006">
    <mc:Choice Requires="x15">
      <x15ac:absPath xmlns:x15ac="http://schemas.microsoft.com/office/spreadsheetml/2010/11/ac" url="Z:\GRUPA ROBOCZA\Grupa Robocza ds. KSOW\GR KSOW_2023\4. Uchwały nr 73, 74, 75_tryb obiegowy\6. Uchwała nr 73_zmiana PO 2022-2023_po akceptacji członków\"/>
    </mc:Choice>
  </mc:AlternateContent>
  <xr:revisionPtr revIDLastSave="0" documentId="13_ncr:1_{5D7B3D2A-6961-4235-83B7-B074C5674990}" xr6:coauthVersionLast="47" xr6:coauthVersionMax="47" xr10:uidLastSave="{00000000-0000-0000-0000-000000000000}"/>
  <bookViews>
    <workbookView xWindow="-120" yWindow="-120" windowWidth="29040" windowHeight="15840" xr2:uid="{00000000-000D-0000-FFFF-FFFF00000000}"/>
  </bookViews>
  <sheets>
    <sheet name="Podsumowanie" sheetId="18" r:id="rId1"/>
    <sheet name="Dolnośląska JR" sheetId="70" r:id="rId2"/>
    <sheet name="Kujawsko-Pomorska JR" sheetId="88" r:id="rId3"/>
    <sheet name="Lubelska JR" sheetId="85" r:id="rId4"/>
    <sheet name="Lubuska JR" sheetId="75" r:id="rId5"/>
    <sheet name="Łódzka JR" sheetId="76" r:id="rId6"/>
    <sheet name="Małopolska JR" sheetId="32" r:id="rId7"/>
    <sheet name="Mazowiecka JR" sheetId="82" r:id="rId8"/>
    <sheet name="Opolska JR" sheetId="21" r:id="rId9"/>
    <sheet name="Podkarpacka JR" sheetId="84" r:id="rId10"/>
    <sheet name="Podlaska JR" sheetId="87" r:id="rId11"/>
    <sheet name="Pomorska JR" sheetId="11" r:id="rId12"/>
    <sheet name="Śląska JR" sheetId="79" r:id="rId13"/>
    <sheet name="Świętokrzyska JR" sheetId="29" r:id="rId14"/>
    <sheet name="Warmińsko-Mazurska JR" sheetId="86" r:id="rId15"/>
    <sheet name="Wielkopolska JR" sheetId="15" r:id="rId16"/>
    <sheet name="Zachodniopomorska JR" sheetId="28" r:id="rId17"/>
    <sheet name="MRiRW" sheetId="127" r:id="rId18"/>
    <sheet name="CDR (KSOW)" sheetId="107" r:id="rId19"/>
    <sheet name="CDR (SIR)" sheetId="128" r:id="rId20"/>
    <sheet name="Dolnośląski ODR" sheetId="129" r:id="rId21"/>
    <sheet name="Kujawsko Pomorski ODR" sheetId="130" r:id="rId22"/>
    <sheet name="Lubelski ODR" sheetId="131" r:id="rId23"/>
    <sheet name="Lubuski ODR" sheetId="132" r:id="rId24"/>
    <sheet name="Łódzki ODR" sheetId="133" r:id="rId25"/>
    <sheet name="Małopolski ODR" sheetId="134" r:id="rId26"/>
    <sheet name="Mazowiecki ODR" sheetId="135" r:id="rId27"/>
    <sheet name="Opolski ODR" sheetId="136" r:id="rId28"/>
    <sheet name="Podkarpacki ODR" sheetId="137" r:id="rId29"/>
    <sheet name="Podlaski ODR" sheetId="138" r:id="rId30"/>
    <sheet name="Pomorski ODR" sheetId="139" r:id="rId31"/>
    <sheet name="Śląski ODR" sheetId="140" r:id="rId32"/>
    <sheet name="Świętokrzyski ODR" sheetId="141" r:id="rId33"/>
    <sheet name="Warmińsko-Mazurski ODR" sheetId="142" r:id="rId34"/>
    <sheet name="Wielkopolski ODR" sheetId="143" r:id="rId35"/>
    <sheet name="Zachodniopomorski ODR" sheetId="144" r:id="rId36"/>
  </sheets>
  <definedNames>
    <definedName name="_xlnm._FilterDatabase" localSheetId="21" hidden="1">'Kujawsko Pomorski ODR'!$A$3:$S$9</definedName>
    <definedName name="_xlnm._FilterDatabase" localSheetId="17" hidden="1">MRiRW!$A$6:$S$28</definedName>
    <definedName name="_xlnm.Print_Area" localSheetId="18">'CDR (KSOW)'!$A$1:$S$115</definedName>
    <definedName name="_xlnm.Print_Area" localSheetId="1">'Dolnośląska JR'!$A$1:$S$64</definedName>
    <definedName name="_xlnm.Print_Area" localSheetId="5">'Łódzka JR'!$A$1:$T$15</definedName>
    <definedName name="_xlnm.Print_Area" localSheetId="7">'Mazowiecka JR'!$A$1:$S$86</definedName>
    <definedName name="_xlnm.Print_Area" localSheetId="8">'Opolska JR'!$A$1:$S$28</definedName>
    <definedName name="_xlnm.Print_Area" localSheetId="27">'Opolski ODR'!$A$1:$S$117</definedName>
    <definedName name="_xlnm.Print_Area" localSheetId="30">'Pomorski ODR'!$A$1:$S$100</definedName>
    <definedName name="_xlnm.Print_Area" localSheetId="31">'Śląski ODR'!$A$1:$S$85</definedName>
    <definedName name="_xlnm.Print_Area" localSheetId="13">'Świętokrzyska JR'!$A$1:$S$14</definedName>
    <definedName name="_xlnm.Print_Area" localSheetId="32">'Świętokrzyski ODR'!$A$1:$S$64</definedName>
    <definedName name="_xlnm.Print_Area" localSheetId="14">'Warmińsko-Mazurska JR'!$B$1:$U$18</definedName>
    <definedName name="_xlnm.Print_Titles" localSheetId="18">'CDR (KSOW)'!$3:$5</definedName>
    <definedName name="_xlnm.Print_Titles" localSheetId="7">'Mazowiecka JR'!$3:$5</definedName>
    <definedName name="Z_6B8F5B7D_650F_4361_AD20_946ED5995315_.wvu.Rows" localSheetId="30" hidden="1">'Pomorski ODR'!$6:$34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4" i="139" l="1"/>
  <c r="R161" i="128"/>
  <c r="K124" i="128"/>
  <c r="J124" i="128"/>
  <c r="R67" i="133"/>
  <c r="Q67" i="133"/>
  <c r="R16" i="79"/>
  <c r="R33" i="28"/>
  <c r="C42" i="18"/>
  <c r="R116" i="107"/>
  <c r="Q116" i="107"/>
  <c r="R67" i="141"/>
  <c r="Q67" i="141"/>
  <c r="D42" i="18" l="1"/>
  <c r="R71" i="144"/>
  <c r="Q71" i="144"/>
  <c r="R63" i="143"/>
  <c r="Q63" i="143"/>
  <c r="R55" i="142"/>
  <c r="Q55" i="142"/>
  <c r="P59" i="140"/>
  <c r="O59" i="140"/>
  <c r="S104" i="139"/>
  <c r="S82" i="138"/>
  <c r="Q8" i="138"/>
  <c r="R40" i="137"/>
  <c r="R37" i="137"/>
  <c r="R34" i="137"/>
  <c r="R31" i="137"/>
  <c r="R28" i="137"/>
  <c r="P26" i="137"/>
  <c r="R26" i="137" s="1"/>
  <c r="P21" i="137"/>
  <c r="R21" i="137" s="1"/>
  <c r="Q16" i="137"/>
  <c r="O16" i="137" s="1"/>
  <c r="S14" i="137"/>
  <c r="S16" i="137" s="1"/>
  <c r="Q14" i="137"/>
  <c r="Q13" i="137"/>
  <c r="Q8" i="137"/>
  <c r="R117" i="136"/>
  <c r="Q117" i="136"/>
  <c r="R62" i="135"/>
  <c r="R74" i="135" s="1"/>
  <c r="R60" i="135"/>
  <c r="R56" i="135"/>
  <c r="R53" i="135"/>
  <c r="R51" i="135"/>
  <c r="R49" i="135"/>
  <c r="Q47" i="135"/>
  <c r="Q45" i="135"/>
  <c r="Q43" i="135"/>
  <c r="Q41" i="135"/>
  <c r="Q29" i="135"/>
  <c r="Q27" i="135"/>
  <c r="Q25" i="135"/>
  <c r="Q23" i="135"/>
  <c r="Q21" i="135"/>
  <c r="Q19" i="135"/>
  <c r="Q17" i="135"/>
  <c r="Q74" i="135" s="1"/>
  <c r="Q15" i="135"/>
  <c r="Q8" i="135"/>
  <c r="Q6" i="135"/>
  <c r="R52" i="134"/>
  <c r="Q52" i="134"/>
  <c r="R63" i="132"/>
  <c r="Q63" i="132"/>
  <c r="R87" i="131"/>
  <c r="Q87" i="131"/>
  <c r="R92" i="130"/>
  <c r="R75" i="130"/>
  <c r="R56" i="130"/>
  <c r="R50" i="130"/>
  <c r="Q45" i="130"/>
  <c r="Q102" i="130" s="1"/>
  <c r="R160" i="129"/>
  <c r="Q160" i="129"/>
  <c r="Q161" i="128"/>
  <c r="R38" i="127"/>
  <c r="Q38" i="127"/>
  <c r="R19" i="75"/>
  <c r="Q19" i="75"/>
  <c r="R47" i="88"/>
  <c r="R82" i="138" l="1"/>
  <c r="R102" i="130"/>
  <c r="R44" i="137"/>
  <c r="Q44" i="137"/>
  <c r="R17" i="76" l="1"/>
  <c r="Q33" i="28"/>
  <c r="R25" i="15" l="1"/>
  <c r="Q25" i="15"/>
  <c r="T34" i="86" l="1"/>
  <c r="S34" i="86"/>
  <c r="R7" i="29" l="1"/>
  <c r="Q7" i="29"/>
  <c r="R9" i="29"/>
  <c r="Q9" i="29"/>
  <c r="R10" i="29" l="1"/>
  <c r="R15" i="29" s="1"/>
  <c r="Q16" i="79"/>
  <c r="R29" i="11"/>
  <c r="Q29" i="11"/>
  <c r="R39" i="84"/>
  <c r="Q39" i="84"/>
  <c r="R20" i="21" l="1"/>
  <c r="R29" i="21" s="1"/>
  <c r="R82" i="82"/>
  <c r="Q82" i="82"/>
  <c r="R16" i="32"/>
  <c r="Q16" i="32"/>
  <c r="Q17" i="76" l="1"/>
  <c r="Q11" i="76"/>
  <c r="O11" i="76"/>
  <c r="S29" i="85" l="1"/>
  <c r="R29" i="85"/>
  <c r="R49" i="88"/>
  <c r="R77" i="88" s="1"/>
  <c r="Q64" i="70" l="1"/>
  <c r="R52" i="70"/>
  <c r="P52" i="70"/>
  <c r="R42" i="70"/>
  <c r="P42" i="70"/>
  <c r="R64" i="70" l="1"/>
  <c r="Q31" i="87"/>
  <c r="R31" i="87"/>
  <c r="Q6" i="21" l="1"/>
  <c r="Q8" i="88" l="1"/>
  <c r="Q77" i="88" s="1"/>
  <c r="O30" i="70" l="1"/>
  <c r="Q6" i="29" l="1"/>
  <c r="Q8" i="29"/>
  <c r="Q15" i="29" s="1"/>
  <c r="Q8" i="21" l="1"/>
  <c r="Q29" i="21" l="1"/>
</calcChain>
</file>

<file path=xl/sharedStrings.xml><?xml version="1.0" encoding="utf-8"?>
<sst xmlns="http://schemas.openxmlformats.org/spreadsheetml/2006/main" count="10047" uniqueCount="3473">
  <si>
    <t>Lp.</t>
  </si>
  <si>
    <t>Priorytet PROW</t>
  </si>
  <si>
    <t>Cel KSOW</t>
  </si>
  <si>
    <t>Działanie KSOW</t>
  </si>
  <si>
    <t>Nazwa/tytuł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</si>
  <si>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</si>
  <si>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</si>
  <si>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</si>
  <si>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</si>
  <si>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</si>
  <si>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</si>
  <si>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</si>
  <si>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a</t>
  </si>
  <si>
    <t>b</t>
  </si>
  <si>
    <t>c</t>
  </si>
  <si>
    <t>d</t>
  </si>
  <si>
    <t>e</t>
  </si>
  <si>
    <t>f</t>
  </si>
  <si>
    <t>g</t>
  </si>
  <si>
    <t>h</t>
  </si>
  <si>
    <t>i</t>
  </si>
  <si>
    <t>j</t>
  </si>
  <si>
    <t>k</t>
  </si>
  <si>
    <t>l</t>
  </si>
  <si>
    <t>m</t>
  </si>
  <si>
    <t>n</t>
  </si>
  <si>
    <t>o</t>
  </si>
  <si>
    <t>p</t>
  </si>
  <si>
    <t>r</t>
  </si>
  <si>
    <t>s</t>
  </si>
  <si>
    <t>Operacje własne</t>
  </si>
  <si>
    <t>Liczba</t>
  </si>
  <si>
    <t>Kwota</t>
  </si>
  <si>
    <t>Cel operacji</t>
  </si>
  <si>
    <t>Przedmiot operacji</t>
  </si>
  <si>
    <t>Wartość</t>
  </si>
  <si>
    <t>q</t>
  </si>
  <si>
    <t>Nazwa wskaźnika</t>
  </si>
  <si>
    <t>1, 2</t>
  </si>
  <si>
    <t>Spot promujący dobre praktyki dot. PROW 2014-2020 na Dolnym Śląsku</t>
  </si>
  <si>
    <t>liczba spotów</t>
  </si>
  <si>
    <t>szt.</t>
  </si>
  <si>
    <t>mieszkańcy obszarów wiejskich Dolnego Śląska, w szczególności rolnicy, beneficjenci i potencjalni beneficjenci środków UE</t>
  </si>
  <si>
    <t>I-IV</t>
  </si>
  <si>
    <t xml:space="preserve"> -</t>
  </si>
  <si>
    <t>konkurs</t>
  </si>
  <si>
    <t>liczba konkursów</t>
  </si>
  <si>
    <t>uczestnicy konkursów</t>
  </si>
  <si>
    <t>osoba</t>
  </si>
  <si>
    <t>liczba upominków rzeczowych</t>
  </si>
  <si>
    <t>konferencja</t>
  </si>
  <si>
    <t>liczba konferencji</t>
  </si>
  <si>
    <t>liczba uczestników konferencji</t>
  </si>
  <si>
    <t>komplet</t>
  </si>
  <si>
    <t>osoby zainteresowane żywnością regionalną, ekologiczną, rękodziełem, producenci, przetwórcy żywności, przedstawiciele instytucji związanych z rolnictwem i obszarami wiejskimi</t>
  </si>
  <si>
    <t>Promocja regionalnej żywności, produktów wpisanych na listę produktów tradycyjnych, rolnictwa ekologicznego. Wsparcie rolnictwa ekologicznego oraz pozostałych systemów jakości żywności. Wsparcie przepływu wiedzy i informacji dotyczących zagadnień związanych z rolnictwem i produkcją żywności,</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</si>
  <si>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</si>
  <si>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</si>
  <si>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</si>
  <si>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liczba targów, wystaw, imprez lokalnych, regionalnych, krajowych i międzynarodowych</t>
  </si>
  <si>
    <t>liczba wystawców</t>
  </si>
  <si>
    <t xml:space="preserve"> 4-8</t>
  </si>
  <si>
    <t>producent</t>
  </si>
  <si>
    <t>Targi Smaki Regionów w Poznaniu</t>
  </si>
  <si>
    <t>osoby zainteresowane żywnością regionalną, ekologiczną, rękodziełem; producenci lokalnych wyrobów żywnościowych, w tym produktów tradycyjnych, przedstawiciele firm gastronomicznych, lokalni przedsiębiorcy związani z sektorem rolno-spożywczym, członkowie sieci dziedzictwo kulinarnego</t>
  </si>
  <si>
    <t>wystawa</t>
  </si>
  <si>
    <t>15-26</t>
  </si>
  <si>
    <t>koło gospodyń wiejskich</t>
  </si>
  <si>
    <t>III-IV</t>
  </si>
  <si>
    <t>II-IV</t>
  </si>
  <si>
    <t xml:space="preserve"> 1-4</t>
  </si>
  <si>
    <t>sztuka</t>
  </si>
  <si>
    <t>Zapewnienie stoiska wystawienniczego z zabudową dla wystawców</t>
  </si>
  <si>
    <t>Szkolenie dla lokalnych grup działania dotyczące smart village</t>
  </si>
  <si>
    <t>szkolenie</t>
  </si>
  <si>
    <t>liczba szkoleń</t>
  </si>
  <si>
    <t>liczba uczestników szkoleń</t>
  </si>
  <si>
    <t>przedstawiciele lokalnych grup działania</t>
  </si>
  <si>
    <t>Kompleksowa organizacja szkolenia</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</si>
  <si>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zidentyfikowanych wśród  projektów zrealizowanych w ramach PROW.</t>
  </si>
  <si>
    <t>Kompleksowa organizacja konferencji</t>
  </si>
  <si>
    <t>Wymiana i upowszechnianie wiedzy i doświadczeń dotyczących inteligentnych wiosek - wspierania oddolnych inicjatyw i narzędzi wykorzystujących nowoczesne metody i technologie, które służą poprawie jakości i poziomu życia mieszkańców obszarów wiejskich, w tym poprawie konkurencyjności terenów wiejskich, promujących ideę smart village.</t>
  </si>
  <si>
    <t>Prezentacja tradycyjnych stołów wielkanocnych, palm i pisanek</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</si>
  <si>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</si>
  <si>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Organizacja prezentacji ukazującej tradycje kulinarne i obyczaje okresu wielkanocnego na Dolnym Śląsku</t>
  </si>
  <si>
    <t>przedstawiciele kół gospodyń wiejskich, osoby zainteresowane regionalną żywnością</t>
  </si>
  <si>
    <t>Konferencja dotycząca promocji żywności ekologicznej i produktu lokalnego</t>
  </si>
  <si>
    <t>Zaktywizowanie mieszkańców obszarów wiejskich do współpracy i budowania partnerskich relacji, kultywowanie tradycji i dziedzictwa kulturowego, wsparcie budowania zasobów wiedzy i doświadczeń organizacji formalnych i nieformalnych działających na obszarach wiejskich.</t>
  </si>
  <si>
    <t>Konkurs na najpiękniejszy wieniec podczas dożynek wojewódzkich województwa dolnośląskiego w 2022 r.</t>
  </si>
  <si>
    <t>mieszkańcy obszarów wiejskich zaangażowani w ochronę i kultywowanie dziedzictwa kulturowego,  lokalni liderzy zaangażowani w tworzenie inicjatyw służących rozwojowi obszarów wiejskich</t>
  </si>
  <si>
    <t>I-II</t>
  </si>
  <si>
    <t>II-III</t>
  </si>
  <si>
    <t>grupa wieńcowa</t>
  </si>
  <si>
    <t>1, 6</t>
  </si>
  <si>
    <t>3, 6</t>
  </si>
  <si>
    <t>1, 3</t>
  </si>
  <si>
    <t>Samorząd Województwa Dolnośląskiego</t>
  </si>
  <si>
    <t>liczba emisji w internecie (tj. liczba stron internetowych na których zostanie opublikowany spot)</t>
  </si>
  <si>
    <t>40-100</t>
  </si>
  <si>
    <t>spot w internecie</t>
  </si>
  <si>
    <t xml:space="preserve">Jednostka miary </t>
  </si>
  <si>
    <t>L.p.</t>
  </si>
  <si>
    <t>1</t>
  </si>
  <si>
    <t>Województwo Kujawsko-Pomorskie</t>
  </si>
  <si>
    <t>wizyta studyjna</t>
  </si>
  <si>
    <t>pracownicy biur lokalnych grup działania oraz instytucji wdrażania PROW</t>
  </si>
  <si>
    <t xml:space="preserve">I-IV </t>
  </si>
  <si>
    <t>seminarium</t>
  </si>
  <si>
    <t xml:space="preserve">III-IV </t>
  </si>
  <si>
    <t>felieton</t>
  </si>
  <si>
    <t>"Anty Age - w jaki sposób produkty rolne wpływają na jakość i długość życia"</t>
  </si>
  <si>
    <t xml:space="preserve">kobiety, mieszkanki wsi z województwa kujawsko-pomorskiego, przedstawiciele organizacji i instytucji wspierających rozwój obszarów wiejskich </t>
  </si>
  <si>
    <t>rolnicy, doradcy rolni, przedstawiciele organizacji i związków rolniczych, izb rolniczych, środowisk naukowych</t>
  </si>
  <si>
    <t>Marketing kulinarny sposobem na rozwój sektora rolno-spożywczego</t>
  </si>
  <si>
    <t xml:space="preserve">przedstawiciele Sieci Kulinarnego Dziedzictwa, sfery HoReGa, właściciele gospodarstw agroturystycznych, lokalnych organizacji turystycznych </t>
  </si>
  <si>
    <t>"Smaki regionów"</t>
  </si>
  <si>
    <t>stoisko na targach</t>
  </si>
  <si>
    <t>ogół społeczeństwa</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</si>
  <si>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</si>
  <si>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</si>
  <si>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mieszkańcy Regionu Kujaw i Pomorza</t>
  </si>
  <si>
    <t>I</t>
  </si>
  <si>
    <t>nakład</t>
  </si>
  <si>
    <t>mieszkańcy obszarów wiejskich</t>
  </si>
  <si>
    <t>I, II</t>
  </si>
  <si>
    <t>Województwo Lubelskie</t>
  </si>
  <si>
    <t>VI</t>
  </si>
  <si>
    <t>II</t>
  </si>
  <si>
    <t>wydarzenie</t>
  </si>
  <si>
    <t>liczba uczestników</t>
  </si>
  <si>
    <t xml:space="preserve">Lubelskie rowerowe z KSOW-em </t>
  </si>
  <si>
    <t>Celem operacji jest zwiększenie udziału zainteresowanych stron we wdrażaniu inicjatyw na rzecz rozwoju obszarów wiejskich.  Promocja walorów przyrodniczych i turystycznych regionu.</t>
  </si>
  <si>
    <t xml:space="preserve">Przedmiotem operacji jest organizacja rajdu rowerowego po ścieżkach rowerowych sfinansowanych z PROW 2014-2020 w województwie lubelskim. </t>
  </si>
  <si>
    <t>III, IV</t>
  </si>
  <si>
    <t xml:space="preserve">Celem operacji jest aktywizacja mieszkańców obszarów wiejskich w celu tworzenia partnerstw na rzecz realizacji projektów nakierowanych na rozwój tych obszarów, realizacji wspólnych inwestycji. Promocja jakości życia na wsi lub promocja wsi jako miejsca do życia i rozwoju zawodowego oraz zachowania dziedzictwa kulturowego. </t>
  </si>
  <si>
    <t xml:space="preserve">konkurs </t>
  </si>
  <si>
    <t>III</t>
  </si>
  <si>
    <t>warsztaty</t>
  </si>
  <si>
    <t xml:space="preserve"> Agroturystyka szansą na rozwój obszarów wiejskich</t>
  </si>
  <si>
    <t xml:space="preserve">Przedmiotem operacji jest zorganizowanie wyjazdu studyjnego zagranicznego mającego na celu wymianę dobrych praktyk w zakresie rozwoju obszarów wiejskich, a w szczególności agroturystyki. </t>
  </si>
  <si>
    <t>wyjazd studyjny</t>
  </si>
  <si>
    <t>Kongres kobiet z obszarów wiejskich</t>
  </si>
  <si>
    <t>Wymiana wiedzy i doświadczeń oraz dobrych praktyk pomiędzy kobietami aktywnie działającymi na rzecz rozwoju lokalnego a instytucjami zaangażowanymi w rozwój obszarów wiejskich.</t>
  </si>
  <si>
    <t>Kobiety i liderki aktywnie działające na rzecz rozwoju lokalnego, przedstawiciele LGD i samorządów z Województwa Lubuskiego</t>
  </si>
  <si>
    <t>II-IV kwartał</t>
  </si>
  <si>
    <t>n/d</t>
  </si>
  <si>
    <t>Samorząd Województwa Lubuskiego</t>
  </si>
  <si>
    <t xml:space="preserve">liczba spotkań </t>
  </si>
  <si>
    <t xml:space="preserve">Promocja dziedzictwa kulinarnego, historycznego oraz produktów tradycyjnych, regionalnych i lokalnych m.in. poprzez organizację i udział Województwa Lubuskiego w imprezach typu jarmarki, targi, dożynki, imprezy plenerowe itp. </t>
  </si>
  <si>
    <t>przeprowadzone degustacje</t>
  </si>
  <si>
    <t xml:space="preserve">ilość stoisk </t>
  </si>
  <si>
    <t>usługa</t>
  </si>
  <si>
    <t>ogół społeczeństwa, beneficjenci, potencjalni beneficjenci, instytucje zaangażowane pośrednio we wdrażanie Programu</t>
  </si>
  <si>
    <t>I-IV kwartał</t>
  </si>
  <si>
    <t>Konkurs</t>
  </si>
  <si>
    <t xml:space="preserve">II-IV </t>
  </si>
  <si>
    <t>-</t>
  </si>
  <si>
    <t>Urząd Marszałkowski Województwa Łódzkiego</t>
  </si>
  <si>
    <t xml:space="preserve">sztuka </t>
  </si>
  <si>
    <t>spotkanie</t>
  </si>
  <si>
    <t>liczba spotkań</t>
  </si>
  <si>
    <t>Warsztaty kulinarne</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</si>
  <si>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Efektem operacji będzie rozpowszechnienie i promowanie postaw ekologicznych, zdrowego stylu życia. Operacja  wpłynie na aktywizację i integrację mieszkańców województwa.</t>
  </si>
  <si>
    <t>warsztaty kulinarne</t>
  </si>
  <si>
    <t>liczba warsztatów</t>
  </si>
  <si>
    <t>Uczniowie szkół gastronomicznych z terenu województwa łódzkiego</t>
  </si>
  <si>
    <t xml:space="preserve">Celem operacji jest szeroko pojęte wspieranie rozwoju obszarów wiejskich, poprzez promocję form działalności związanych z turystyką i agroturystyką. Operacja przyczyni się do promocji turystyki wiejskiej i  agroturystyki, aktywnego wypoczynku na wsi i dziedzictwa kulturowego obszarów wiejskich. </t>
  </si>
  <si>
    <t>Produkty tradycyjne, regionalne i ekologiczne z terenu województwa łódzkiego</t>
  </si>
  <si>
    <t>Celem operacji jest rozpowszechnianie wiedzy dotyczącej produktów wysokiej jakości z terenu województwa łódzkiego, a także integracja środowisk związanych z produkcją, sprzedażą i dystrybucją wyrobów lokalnych.  Efektem realizacji operacji będzie wzrost popularności, rozpoznawalności i zbytu produktów tradycyjnych, lokalnych i ekologicznych z terenu województwa łódzkiego.</t>
  </si>
  <si>
    <t>impreza plenerowa</t>
  </si>
  <si>
    <t>liczba imprez plenerowych</t>
  </si>
  <si>
    <t>Przedsiębiorcy, koła gospodyń wiejskich,  lokalne grupy działania, instytucje okołorolnicze, mieszkańcy województwa łódzkiego</t>
  </si>
  <si>
    <t>Szkolenia dla LGD</t>
  </si>
  <si>
    <t>Głównym celem operacji jest 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</si>
  <si>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Przedmiotem operacji jest organizacja szkoleń i działań na rzecz tworzenia sieci kontaktów dla LGD. </t>
  </si>
  <si>
    <t xml:space="preserve">liczba uczestników szkoleń </t>
  </si>
  <si>
    <t>osoba/sztuka</t>
  </si>
  <si>
    <t>przedstawiciele LGD</t>
  </si>
  <si>
    <t>Urząd Marszałkowski Województwa Małopolskiego</t>
  </si>
  <si>
    <t>liczba uczestników wyjazdu studyjnego</t>
  </si>
  <si>
    <t>przedstawiciele OSP i PSP z terenu Województwa Małopolskiego</t>
  </si>
  <si>
    <t>liczba wyjazdów studyjnych</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</si>
  <si>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</si>
  <si>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</si>
  <si>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przedmiotem operacji będą audycje  stanowiące zasób wiedzy nt. bieżącej działalności KSOW, dobrych praktyk wdrażania PROW </t>
  </si>
  <si>
    <t>audycje na kanale YouTube, profil w mediach społecznościowych, płatne elementy promocji w mediach społecznościowych i na kanale YouTube, audycje radiowe</t>
  </si>
  <si>
    <t>Fora internetowe, media 
społecznościowe itp.</t>
  </si>
  <si>
    <t>minimum 2 maksimum 5</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</si>
  <si>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</si>
  <si>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</si>
  <si>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Unikalni użytkownicy forów internetowych, mediów społecznościowych itp.</t>
  </si>
  <si>
    <t>minimum 10 000 maksimum 30 000</t>
  </si>
  <si>
    <t xml:space="preserve">liczba osób </t>
  </si>
  <si>
    <t>Audycje, programy, spoty w radio, telewizji i internecie</t>
  </si>
  <si>
    <t>minimum 20 maksimum 45</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</si>
  <si>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</si>
  <si>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</si>
  <si>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przedmiotem operacji będzie przeprowadzenie spotkania dla przedstawicieli LGD, w celu omówienia bieżących spraw dotyczących Leadera </t>
  </si>
  <si>
    <t xml:space="preserve">spotkanie </t>
  </si>
  <si>
    <t>Szkolenia/seminaria/inne formy szkoleniowe</t>
  </si>
  <si>
    <t>przedstawiciele LGD/prezesi LGD oraz Samorządu Województwa Mazowieckiego</t>
  </si>
  <si>
    <t>Uczestnicy szkoleń/seminariów/innych form szkoleniowych</t>
  </si>
  <si>
    <t>minimum 30 maksimum 70</t>
  </si>
  <si>
    <t>wsparcie LGD w wymianie doświadczeń i dobrych praktyk, w poszukiwaniu partnerów zagranicznych do współpracy międzynarodowej</t>
  </si>
  <si>
    <t>przedmiotem operacji będzie przeprowadzenie zagranicznego wyjazdu studyjnego dla przedstawicieli LGD, poruszającego zagadnienia Leader/RLKS, odnowy wsi i smart village</t>
  </si>
  <si>
    <t>zagraniczny wyjazd studyjny</t>
  </si>
  <si>
    <t>Zagraniczne wyjazdy  studyjne</t>
  </si>
  <si>
    <t>przedstawiciele LGD oraz Samorządu Województwa Mazowieckiego</t>
  </si>
  <si>
    <t>Uczestnicy zagranicznych wyjazdów studyjnych</t>
  </si>
  <si>
    <t>minimum 10 maksimum 20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</si>
  <si>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</si>
  <si>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</si>
  <si>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 xml:space="preserve">przedmiotem operacji będzie przeprowadzenie spotkania dla członków zespołu ds. PROW 2014-2020 i omówienie bieżących tematów nt. rozwoju obszarów wiejskich </t>
  </si>
  <si>
    <t>przedstawiciele 16 województw, 
 Ministerstwa Rolnictwa i Rozwoju Wsi oraz Agencji Restrukturyzacji i Modernizacji Rolnictwa</t>
  </si>
  <si>
    <t>Materiały promocyjne (komplety)</t>
  </si>
  <si>
    <t xml:space="preserve">wymiana wiedzy  w ramach zrównoważonego i przyjaznego naturze gospodarowania zasobami naturalnymi m.in. w zakresie: odnawialnych źródeł energii, biogospodarki i rolnictwa ekologicznego </t>
  </si>
  <si>
    <t xml:space="preserve">przedmiotem operacji będzie organizacja jednej zagranicznej wizyty studyjnej, obejmującej wymianę wiedzy i zwiększenie świadomości w zakresie inicjatyw na rzecz rozwoju obszarów wiejskich </t>
  </si>
  <si>
    <t xml:space="preserve">zagraniczny wyjazd studyjny </t>
  </si>
  <si>
    <t>Zagraniczne wyjazdy studyjne</t>
  </si>
  <si>
    <t>partnerzy KSOW (w tym Lokalne Grupy Działania) i/lub przedstawiciele Wojewódzkiej Grupy Roboczej ds. KSOW z Mazowsza, przedstawiciele Samorządu Województwa Mazowieckiego</t>
  </si>
  <si>
    <t xml:space="preserve">Wkładki tematyczne </t>
  </si>
  <si>
    <t xml:space="preserve">rozpowszechnienie rezultatów działań na rzecz rozwoju obszarów wiejskich </t>
  </si>
  <si>
    <t xml:space="preserve">przedmiotem operacji będą wkładki tematyczne w tygodnikach regionalnych, których tematyka będzie ukierunkowana na przekazanie aktualnej wiedzy dotyczącej rozwoju wsi i rolnictwa </t>
  </si>
  <si>
    <t xml:space="preserve">wkładki tematyczne </t>
  </si>
  <si>
    <t>Słuchalność/oglądalność audycji, programów, spotów</t>
  </si>
  <si>
    <t xml:space="preserve">minimum  100 000 maksimum 1 000 000 </t>
  </si>
  <si>
    <t xml:space="preserve">Artykuły/wkładki w prasie i internecie </t>
  </si>
  <si>
    <t>minimum 6 maksimum 8</t>
  </si>
  <si>
    <t xml:space="preserve">Newsletter KSOW </t>
  </si>
  <si>
    <t xml:space="preserve">rozpowszechnienie informacji nt. bieżącej działalności KSOW, wiedzy mającej wpływ na rozwój obszarów wiejskich </t>
  </si>
  <si>
    <t>przedmiotem operacji będzie cykliczne rozsyłanie newslettera do osób zainteresowanych bieżącą działalnością KSOW</t>
  </si>
  <si>
    <t xml:space="preserve">newsletter </t>
  </si>
  <si>
    <t xml:space="preserve">Tytuły publikacji wydawanych w formie elektronicznej </t>
  </si>
  <si>
    <t>minimum 15 maksimum 30</t>
  </si>
  <si>
    <t>partnerzy KSOW, beneficjenci i potencjalni beneficjenci środków UE</t>
  </si>
  <si>
    <t xml:space="preserve">KSOW i KGW obok Ciebie </t>
  </si>
  <si>
    <t xml:space="preserve">rozpowszechnienie informacji nt. bieżącej działalności KSOW i KGW, upowszechnienie rezultatów działania KGW, promowanie integracji i współpracy </t>
  </si>
  <si>
    <t>przedmiotem operacji będzie organizacja stoisk informacyjno-promocyjnych na imprezach plenerowych, gdzie KGW z danego regionu będą pokazywać swój dorobek w zakresie rozwoju obszarów wiejskich, jednocześnie promując małe przetwórstwo, produkty lokalne i tradycyjne, również poprzez publikacje kulinarne</t>
  </si>
  <si>
    <t xml:space="preserve">impreza plenerowa z produktem lokalnym i tradycyjnym, publikacja, materiał promocyjny </t>
  </si>
  <si>
    <t xml:space="preserve">Targi, wystawy, imprezy lokalne, regionalne, krajowe i międzynarodowe </t>
  </si>
  <si>
    <t>minimum 5 maksimum 15</t>
  </si>
  <si>
    <t>uczestnicy regionalnych imprez plenerowych - mieszkańcy województwa mazowieckiego oraz goście,  rolnicy, mieszkańcy obszarów wiejskich, władze samorządowe, organizacje rolnicze, beneficjenci i potencjalni beneficjenci środków UE</t>
  </si>
  <si>
    <t xml:space="preserve">Uczestnicy targów, wystaw, imprez lokalnych, regionalnych , krajowych i międzynarodowych </t>
  </si>
  <si>
    <t>minimum 1500 maksimum 4500</t>
  </si>
  <si>
    <t xml:space="preserve">Tytuły publikacji wydanych w formie papierowej </t>
  </si>
  <si>
    <t>minimum 1 maksimum 2</t>
  </si>
  <si>
    <t>liczba tytułów</t>
  </si>
  <si>
    <t xml:space="preserve">Materiały promocyjne </t>
  </si>
  <si>
    <t xml:space="preserve">komplet </t>
  </si>
  <si>
    <t xml:space="preserve">VI </t>
  </si>
  <si>
    <t xml:space="preserve">pobudzenie aktywności lokalnej i nagrodzenie dobrych praktyk w zakresie rozwoju "małych ojczyzn" i wykorzystania funduszu sołeckiego, promocja współpracy pomiędzy rolnikami i animatorami wspierającymi rolników </t>
  </si>
  <si>
    <t xml:space="preserve">przedmiotem operacji będzie organizacja konkursu dla najaktywniejszych sołectw, w tym identyfikacja inicjatyw na rzecz współpracy </t>
  </si>
  <si>
    <t>konkurs z nagrodami</t>
  </si>
  <si>
    <t>Konkursy</t>
  </si>
  <si>
    <t>sołtysi, rolnicy z Mazowsza</t>
  </si>
  <si>
    <t>Uczestnicy konkursów</t>
  </si>
  <si>
    <t>minimum 10 maksimum 50</t>
  </si>
  <si>
    <t>liczba osób</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</si>
  <si>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</si>
  <si>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przedmiotem operacji będzie organizacja krajowego wyjazdu studyjnego, który stanowi element towarzyszący konkursowi na najaktywniejsze sołectwo, a także promocja przedsiębiorczości na obszarach wiejskich</t>
  </si>
  <si>
    <t>krajowy wyjazd studyjny</t>
  </si>
  <si>
    <t>sołtysi, rolnicy z Mazowsza, przedstawiciele jst</t>
  </si>
  <si>
    <t>minimum 15 maksimum 50</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</si>
  <si>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</si>
  <si>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</si>
  <si>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przedmiotem operacji będzie wykonanie interaktywnej mapy projektów, upowszechniającej rozwiązania wspierające rozwój obszarów wiejskich </t>
  </si>
  <si>
    <t xml:space="preserve">informacje i publikacje w internecie </t>
  </si>
  <si>
    <t>ogół społeczeństwa ze szczególnym uwzględnieniem mieszkańców obszarów wiejskich województwa mazowieckiego; beneficjenci i potencjalni beneficjenci środków PROW 2014-2020</t>
  </si>
  <si>
    <t xml:space="preserve">popularyzacja działalności kobiet na obszarach wiejskich w oparciu o dziedzictwo kulturowe i społeczne  </t>
  </si>
  <si>
    <t xml:space="preserve">konkurs z nagrodami </t>
  </si>
  <si>
    <t>mieszkańcy obszarów wiejskich, liderki obszarów wiejskich Mazowsza</t>
  </si>
  <si>
    <t>minimum 10; maksimum 30</t>
  </si>
  <si>
    <t>mieszkańcy Mazowsza, orkiestry dęte z Mazowsza, kapelmistrzowie</t>
  </si>
  <si>
    <t>minimum 8; maksimum 16</t>
  </si>
  <si>
    <t>liczba orkiestr</t>
  </si>
  <si>
    <t>promowanie i popularyzacja regionalnego dziedzictwa kulinarnego i kulturowego; budowanie więzi wśród lokalnej społeczności poprzez wspólne działania na rzecz zrównoważonego rozwoju regionu</t>
  </si>
  <si>
    <t>mieszkańcy Mazowsza, członkowie KGW</t>
  </si>
  <si>
    <t>liczba KGW</t>
  </si>
  <si>
    <t>Prezentacja osiągnięć i promocja opolskiego dziedzictwa kulturowego i kulinarnego.</t>
  </si>
  <si>
    <t>stoiska wystawiennicze</t>
  </si>
  <si>
    <t>Stoiska wystawiennicze</t>
  </si>
  <si>
    <t>Urząd Marszałkowski Województwa Opolskiego</t>
  </si>
  <si>
    <t>warsztat / spotkanie</t>
  </si>
  <si>
    <t>Warsztaty i pokazy rękodzielnicze</t>
  </si>
  <si>
    <t>os.</t>
  </si>
  <si>
    <t>Opolska wieś atrakcyjnym miejscem do życia i rozwoju</t>
  </si>
  <si>
    <t>publikacja</t>
  </si>
  <si>
    <t>liczba tytułów publikacji / materiałów drukowanych</t>
  </si>
  <si>
    <t>stoisko wystawiennicze na imprezie plenerowej</t>
  </si>
  <si>
    <t>liczba stoisk wystawienniczych</t>
  </si>
  <si>
    <t>Targi/impreza plenerowa/wystawa</t>
  </si>
  <si>
    <t>#PodrozujPoOpolsku!</t>
  </si>
  <si>
    <t>Promocja obszarów wiejskich województwa opolskiego poprzez prezentację potencjału turystycznego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na Śląsku Opolskim. Przyczyni się to do promocji jakości życia na wsi lub promocja wsi jako miejsca do życia i rozwoju zawodowego.</t>
  </si>
  <si>
    <t xml:space="preserve">Informacje i publikacje w internecie </t>
  </si>
  <si>
    <t>Liczba spotów reklamowych</t>
  </si>
  <si>
    <t xml:space="preserve">Ogół społeczeństwa, potencjalni turyści z rynku krajowego i zagranicznego. Odbiorcami będą osoby zainteresowane poszukiwaniem ofert opolskich gospodarstw agroturystycznych oraz usług oferowanych przez przedsiębiorców z terenów wiejskich województwa opolskiego w zakresie turystyki, krajoznawstwa, rekreacji oraz innych pozwalających na rozwój gospodarczy terenów wiejskich Opolszczyzny. </t>
  </si>
  <si>
    <t>Promocja obszarów wiejskich Opolszczyzny</t>
  </si>
  <si>
    <t>warsztaty rękodzielnicze i kulinarne</t>
  </si>
  <si>
    <t>uczestnicy warsztatów</t>
  </si>
  <si>
    <t>6</t>
  </si>
  <si>
    <t>Szkolenia i działania na rzecz tworzenia sieci kontaktów dla Lokalnych Grup Działania (LGD)</t>
  </si>
  <si>
    <t xml:space="preserve">Wsparcie LGD w zakresie poszukiwania partnerów do współpracy międzyterytorialnej oraz podniesienie kompetencji w zakresie wykonywania przez nie zadań, związanych z wdrażaniem strategii rozwoju lokalnego; </t>
  </si>
  <si>
    <t>Szkolenie, spotkanie, warsztat, seminarium - wg potrzeb zgłaszanych przez LGD</t>
  </si>
  <si>
    <t xml:space="preserve">liczba szkoleń / spotkań </t>
  </si>
  <si>
    <t>2</t>
  </si>
  <si>
    <t>Przedstawiciele LGD i jednostki regionalnej KSOW województwa opolskiego</t>
  </si>
  <si>
    <t>Szkolenie dla Lokalnych Grup Działania</t>
  </si>
  <si>
    <t>Celem operacji jest wsparcie lokalnych grup działania w zakresie wykonywanych przez nie zadań, związanych z realizacją Lokalnych Strategii Rozwoju w szczególności doradztwa na rzecz potencjalnych wnioskodawców i prowadzenia oceny operacji.</t>
  </si>
  <si>
    <t>W ramach operacji zostanie zorganizowane szkolenie  na temat przygotowania się LGD do nowej perspektywy finansowej</t>
  </si>
  <si>
    <t>pracownicy Lokalnych Grup Działania</t>
  </si>
  <si>
    <t>I-III</t>
  </si>
  <si>
    <t>Urząd Marszałkowski Województwa Podkarpackiego</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</si>
  <si>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</si>
  <si>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</si>
  <si>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W ramach operacji zostaną zorganizowane międzynarodowe targi produktów i żywności wysokiej jakości, podczas których promować się będą polscy i zagraniczni producenci. Organizowane targi to okazja do zaprezentowania się podmiotów związanych z wytwarzaniem i obrotem produktami i żywnością wysokiej jakości, rozumianą jako certyfikowana żywność ekologiczna, produkty tradycyjne wpisane na Listę Produktów Tradycyjnych oraz przedstawicieli prezentujących idee turystyki wiejskiej i agroturystyki. </t>
  </si>
  <si>
    <t>targi</t>
  </si>
  <si>
    <t>Ogół społeczeństwa, wytwórcy z polski i z zagranicy oraz podmioty zainteresowane produktem ekologicznym i tradycyjnym.</t>
  </si>
  <si>
    <t>IV</t>
  </si>
  <si>
    <t>Ogół społeczeństwa, pszczelarze (wytwórcy) oraz podmioty zainteresowane produktami pszczelimi i miodem.</t>
  </si>
  <si>
    <t>Ogół społeczeństwa</t>
  </si>
  <si>
    <t>Społeczność wiejska województwa podkarpackiego</t>
  </si>
  <si>
    <t>Celem Konkursu będzie: poszerzenie wiedzy o projektach zrealizowanych w ramach PROW na obszarach wiejskich i korzyściach z tego wynikających</t>
  </si>
  <si>
    <t>szkoły podstawowe w województwie podkarpackim</t>
  </si>
  <si>
    <t>W ramach operacji nagrany zostanie film, który późnej zostanie dwukrotnie wyemitowany w TVP odział regionalny w Rzeszowie</t>
  </si>
  <si>
    <t>film</t>
  </si>
  <si>
    <t>Jednostka miary</t>
  </si>
  <si>
    <t>1.</t>
  </si>
  <si>
    <t>Olimpiada Aktywności Wiejskiej</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</si>
  <si>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</si>
  <si>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</si>
  <si>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Liczba konkursów/ uczestnicy konkursów</t>
  </si>
  <si>
    <t>1/min. 15</t>
  </si>
  <si>
    <t>Lokalni liderzy wiejscy, sołtysi, reprezentanci organizacji pozarządowych, przedstawiciele samorządu gminnego oraz środowiska zainteresowane rozwojem obszarów wiejskich województwa podlaskiego</t>
  </si>
  <si>
    <t>Urząd Marszałkowski Województwa Podlaskiego</t>
  </si>
  <si>
    <t>2.</t>
  </si>
  <si>
    <t xml:space="preserve">Wojewódzki konkurs wiedzy z zakresu uprawy roślin bobowatych </t>
  </si>
  <si>
    <r>
      <rPr>
        <sz val="11"/>
        <rFont val="Calibri"/>
        <family val="2"/>
        <charset val="238"/>
      </rPr>
      <t>Propagowanie szeroko pojętej wiedzy rolniczej, zarówno teoretycznej jak i praktycznej z zakresu uprawy roślin bobowatych grubonasiennych. Rozwijanie zainteresowań uczniów rolnictwem, upowszechnianie wzorców racjonalnego gospodarowania gruntami rolnymi.</t>
    </r>
    <r>
      <rPr>
        <b/>
        <sz val="11"/>
        <rFont val="Calibri"/>
        <family val="2"/>
        <charset val="238"/>
      </rPr>
      <t xml:space="preserve"> </t>
    </r>
  </si>
  <si>
    <t xml:space="preserve"> Przedmiotem operacji jest organizacja konkursu, który będzie polegał na rozwiązaniu testu wiedzy z zakresu uprawy roślin bobowatych w oparciu o materiały i literaturę wskazaną przez organizatora. </t>
  </si>
  <si>
    <t>Uczniowie szkół średnich o profilu rolniczym z województwa podlaskiego</t>
  </si>
  <si>
    <t>Poznaj naszych producentów - wydanie przewodnika po pasiekach lokalnych</t>
  </si>
  <si>
    <r>
      <rPr>
        <sz val="11"/>
        <rFont val="Calibri"/>
        <family val="2"/>
        <charset val="238"/>
      </rPr>
      <t>Zwiększenie popytu na lokalne miody poprzez opracowanie przewodnika po pasiekach z województwa podlaskiego uczestniczących w obrocie detalicznym.</t>
    </r>
    <r>
      <rPr>
        <b/>
        <sz val="11"/>
        <rFont val="Calibri"/>
        <family val="2"/>
        <charset val="238"/>
      </rPr>
      <t xml:space="preserve"> </t>
    </r>
  </si>
  <si>
    <t xml:space="preserve"> Projekt obejmuje odwiedzenie min. 20 pasiek, sporządzenie pisemnego wywiadu, dokumentacji fotograficznej oraz nagranie podcastów (krótkich filmów dostępnych w Internecie). Na podstawie powyższego zostanie wydana broszura z kodami QR. </t>
  </si>
  <si>
    <t>Publikacja/ materiał drukowany</t>
  </si>
  <si>
    <t>Liczba tytułów publikacji/ Liczba materiałów drukowanych</t>
  </si>
  <si>
    <t>1/1000</t>
  </si>
  <si>
    <t>Ogół społeczeństwa (potencjalni konsumenci)</t>
  </si>
  <si>
    <t>"ABC Pszczelarza"</t>
  </si>
  <si>
    <t>Podniesienie świadomości producenckiej w zakresie wytwarzania i dystrybucji produktów pszczelich.</t>
  </si>
  <si>
    <t xml:space="preserve"> Projekt obejmuje nagranie filmów na podstawie zatwierdzonego poradnika (procedury administracyjne, procesy higieniczne, trójwymiarowa wizualizacja pomieszczeń). Operacja uwzględnia uproszczenie przekazu z poradnika celem ułatwienia odbioru zawartych tam treści, zaangażowanie scenarzysty, ilustratora, specjalisty od animacji pomieszczeń, lektora, prezentera i realizację zdjęć filmowych wspierających ułatwienie przyswojenia treści. </t>
  </si>
  <si>
    <t>Film/ Informacje i publikacje w internecie</t>
  </si>
  <si>
    <t>Liczba filmów/                           Liczba informacji/publikacji w internecie/Strony internetowe, na których zostanie zamieszczona informacja/publikacja</t>
  </si>
  <si>
    <t>5/1/1</t>
  </si>
  <si>
    <t>Pszczelarze</t>
  </si>
  <si>
    <t>5.</t>
  </si>
  <si>
    <t xml:space="preserve">Gospodarstwo moich rodziców jest EKO i dba o środowisko </t>
  </si>
  <si>
    <t xml:space="preserve">Celem operacji jest szerzenie dobrych praktyk w zakresie rolnictwa ekologicznego, upraw ekologicznych oraz wdrażanie tzw. zielonych technologii i inwestycji na rzecz ochrony środowiska w gospodarstwach rolnych oraz pogłębienie wiedzy z zakresu ekologii wśród młodzieży z terenu województwa podlaskiego. </t>
  </si>
  <si>
    <t xml:space="preserve"> Operacja polega na organizacji konkursu skierowanego do uczniów szkół podstawowych (klasy IV-VIII) oraz uczniów szkół średnich z gmin wiejskich oraz miejsko-wiejskich z terenu województwa podlaskiego. Warunkiem udziału w konkursie jest napisanie przez ucznia pracy zawierającej opis i charakterystykę wraz ze zdjęciami ekologicznego gospodarstwa rolnego prowadzonego przez jego rodziców. Prace mogą opierać się o opisy ekologicznych gospodarstw rolnych ukierunkowanych na produkcję roślinną oraz zwierzęcą z uwzględnieniem inwestycji na rzecz ochrony środowiska i ekologii jeżeli takowe miały miejsce.</t>
  </si>
  <si>
    <t>Uczniowie szkół podstawowych (klasy IV-VIII) oraz uczniowie szkół średnich z gmin wiejskich oraz miejsko-wiejskich z terenu województwa podlaskiego</t>
  </si>
  <si>
    <t>6.</t>
  </si>
  <si>
    <t>Wojewódzki konkurs wiedzy z zakresu rolnictwa ekologicznego</t>
  </si>
  <si>
    <r>
      <rPr>
        <sz val="11"/>
        <rFont val="Calibri"/>
        <family val="2"/>
        <charset val="238"/>
      </rPr>
      <t>Celem operacji jest promocja rolnictwa ekologicznego, pogłębienie wiedzy nt. ekologicznego systemu produkcji, rozpowszechnianie wśród uczniów szkół średnich z terenu województwa podlaskiego pozytywnego wizerunku rolnictwa ekologicznego, popularyzacja wdrażania najlepszych rozwiązań w gospodarstwach rolnych opartych na wykorzystaniu środków pochodzenia biologicznego i mineralnego nieprzetworzonych technologicznie oraz zwiększenie świadomości wśród młodzieży nt. wartości żywności wysokiej jakości.</t>
    </r>
    <r>
      <rPr>
        <b/>
        <sz val="11"/>
        <rFont val="Calibri"/>
        <family val="2"/>
        <charset val="238"/>
      </rPr>
      <t xml:space="preserve"> </t>
    </r>
  </si>
  <si>
    <t xml:space="preserve"> Przedmiotem operacji jest organizacja konkursu, który będzie polegał na rozwiązaniu testu wiedzy z zakresu rolnictwa ekologicznego w oparciu o materiały i literaturę wskazaną przez organizatora. </t>
  </si>
  <si>
    <t>Uczniowie szkół średnich o profilu rolniczym lub szkół zawodowych z województwa podlaskiego oraz uczniowie szkół średnich z gmin wiejskich oraz miejsko-wiejskich z terenu województwa podlaskiego</t>
  </si>
  <si>
    <t xml:space="preserve"> Produkt lokalny - dobre praktyki</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</si>
  <si>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</si>
  <si>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Rolnicy, obecni i potencjalni producenci</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</si>
  <si>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</si>
  <si>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</si>
  <si>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t>
  </si>
  <si>
    <t>Uczniowie szkół z województwa podlaskiego</t>
  </si>
  <si>
    <t>9.</t>
  </si>
  <si>
    <t xml:space="preserve">Zastosowanie dronów w rolnictwie </t>
  </si>
  <si>
    <t xml:space="preserve">Celem operacji jest przekazanie wiedzy w dziedzinie innowacyjnych rozwiązań technologicznych. </t>
  </si>
  <si>
    <t>Przedmiotem operacji jest zorganizowanie warsztatów praktycznych, na których zostaną zaprezentowane sposoby wykorzystania dronów w rolnictwie m.in. monitoring upraw, automatyzacja, zarządzanie pracami polowymi i efektywność maszyn i urządzeń.</t>
  </si>
  <si>
    <t>Warsztaty</t>
  </si>
  <si>
    <t>Liczba warsztatów/ Liczba uczestników warsztatów</t>
  </si>
  <si>
    <t>1/ min. 30</t>
  </si>
  <si>
    <t>Rolnicy, obecni i potencjalni producenci, uczniowie szkół średnich o profilu rolniczym z województwa podlaskiego</t>
  </si>
  <si>
    <t>Konkurs na Pszczelarza Roku w województwie podlaskim</t>
  </si>
  <si>
    <t xml:space="preserve">Celem operacji jest upowszechnianie wiedzy o pszczelarstwie, promowanie dobrych praktyk pszczelarskich i pszczelarzy w województwie podlaskim oraz integrowanie środowiska hodowców pszczół. </t>
  </si>
  <si>
    <t>Przedmiotem operacji jest organizacja konkursu, skierowanego do pszczelarzy z województwa podlaskiego. Warunkiem udziału w konkursie jest przesłanie zgłoszenia. W konkursie pszczelarzy i ich pasiek komisja będzie brała pod uwagę kompetencje pszczelarskie, technikę hodowli, wyposażenie pracowni miodowej, innowacyjność i zaangażowanie.</t>
  </si>
  <si>
    <t xml:space="preserve">Pszczelarze </t>
  </si>
  <si>
    <t>Samorząd Województwa Pomorskiego</t>
  </si>
  <si>
    <t>szkolenia</t>
  </si>
  <si>
    <t>dni</t>
  </si>
  <si>
    <t>liczba odwiedzających</t>
  </si>
  <si>
    <t>60</t>
  </si>
  <si>
    <t xml:space="preserve">rolnicy, JST, organizacje pozarządowe, podmioty działające na rzecz rozwoju obszarów wiejskich,  przedsiębiorcy z branży rolniczej </t>
  </si>
  <si>
    <t>Wyjazd studyjny krajowy</t>
  </si>
  <si>
    <t xml:space="preserve">Operacja ma na celu identyfikację, gromadzenie i upowszechnianie przykładów operacji zrealizowanych i sfinansowanych w ramach PROW. </t>
  </si>
  <si>
    <t>Liczba wyjazdów, wizyt studyjnych/ liczba uczestników</t>
  </si>
  <si>
    <t>1/30</t>
  </si>
  <si>
    <t>Usługa</t>
  </si>
  <si>
    <t>Partnerzy KSOW, przedstawiciele instytucji działających na rzecz rozwoju obszarów wiejskich</t>
  </si>
  <si>
    <t>Samorząd Województwa Śląskiego</t>
  </si>
  <si>
    <t>Stoisko wystawiennicze</t>
  </si>
  <si>
    <t>Liczba stoisk wystawienniczych</t>
  </si>
  <si>
    <t>Targi</t>
  </si>
  <si>
    <t>III kw.</t>
  </si>
  <si>
    <t>Wyjazd studyjny</t>
  </si>
  <si>
    <t>II-III kw.</t>
  </si>
  <si>
    <t>Podmioty uczestniczące w realizacji PROW. Partnerzy KSOW</t>
  </si>
  <si>
    <t xml:space="preserve">III-V  </t>
  </si>
  <si>
    <t>Urząd Marszałkowski Województwa Warmińsko-Mazurskiego w Olsztynie.</t>
  </si>
  <si>
    <t>Udział w targach "Smaki Regionów" w Poznaniu</t>
  </si>
  <si>
    <t>Celem realizacji operacji jest promocja i wsparcie sektora żywności regionalnej, tradycyjnej i naturalnej w województwie warmińsko-mazurskim.</t>
  </si>
  <si>
    <t xml:space="preserve">W ramach operacji zostanie zorganizowane stoisko promocyjne na targach. </t>
  </si>
  <si>
    <t>Producenci i przetwórcy regionalnej żywności, członkowie sieci Dziedzictwo Kulinarne Warmia Mazury Powiśle, przedstawiciele Urzędu Marszałkowskiego województwa warmińsko-mazurskiego</t>
  </si>
  <si>
    <t>Celem realizacji operacji jest wymiana wiedzy i  doświadczeń w zakresie odnowy wsi , dobrych praktyk rozwoju obszarów wiejskich, tworzenia wiosek tematycznych.</t>
  </si>
  <si>
    <t>Wójtowie, Burmistrzowie, przedstawiciele gmin, przedstawiciele Urzędu Marszałkowskiego Województwa Warmińsko-Mazurskiego</t>
  </si>
  <si>
    <t>Urząd Marszałkowski Województwa Wielkopolskiego</t>
  </si>
  <si>
    <t>członkinie kół gospodyń wiejskich, ogół społeczeństwa</t>
  </si>
  <si>
    <t>szt.
podmiot</t>
  </si>
  <si>
    <t>1
20</t>
  </si>
  <si>
    <t>Liczba konkursów
Liczba nominowanych w konkursie</t>
  </si>
  <si>
    <t>Operacja polegać będzie na zorganizowaniu konkursu kulinarnego w dwóch kategoriach tematycznych adresowanego do kół gospodyń wiejskich z województwa wielkopolskiego. Zadaniem uczestników konkursu będzie przygotowanie potraw sporządzonych na bazie jabłek (kategoria nr 1) i śliwek (kategoria nr 2) oraz ich zaprezentowanie podczas wydarzenia plenerowego zorganizowanego w gminie Białośliwie będącej wielkopolskim zagłębiem sadowniczym.</t>
  </si>
  <si>
    <t>Promocja dziedzictwa kulinarnego regionu oraz podkreślenie roli kół gospodyń wiejskich w zakresie tej promocji poprzez organizację konkursu kulinarnego.</t>
  </si>
  <si>
    <t>Promocja zrównoważonego rozwoju obszarów wiejskich poprzez organizację konkursu dla KGW na najlepszą potrawę z jabłka i śliwki</t>
  </si>
  <si>
    <t>szt.
os.</t>
  </si>
  <si>
    <t>Liczba wyjazdów studyjnych
Liczba uczestników wyjazdów studyjnych</t>
  </si>
  <si>
    <t>Przeciwdziałanie marginalizacji osób z niepełnosprawnościami i ograniczenie barier w dostępie takich osób do wiedzy na temat inicjatyw podejmowanych na obszarach wiejskich, podnoszących jakość życia na wsi i zwiększających szanse na zatrudnienie</t>
  </si>
  <si>
    <t>Aktywizacja osób z niepełnosprawnościami poprzez udział w wyjazdach studyjnych ukierunkowanych na wskazanie możliwości i szans do rozwoju zawodowego i osobistego w kontekście projektów zrealizowanych na obszarach wiejskich</t>
  </si>
  <si>
    <t xml:space="preserve">pszczelarze województwa wielkopolskiego, przedstawiciele organizacji pszczelarskich, właściciele ogródków kwietnych , ogół mieszkańców obszarów wiejskich województwa wielkopolskiego </t>
  </si>
  <si>
    <t>Wymiana wiedzy oraz rozpowszechnianie rezultatów działań podejmowanych przez Samorząd Województwa Wielkopolskiego w zakresie wsparcia i promocji pszczelarstwa w regionie</t>
  </si>
  <si>
    <t>ogół społeczeństwa, instytucje zaangażowane w rozwój obszarów wiejskich, przedstawiciele branży rolno-spożywczej - członkowie Sieci Dziedzictwa Kulinarnego Wielkopolska</t>
  </si>
  <si>
    <t xml:space="preserve">
szt.
podmiot
</t>
  </si>
  <si>
    <t>Liczba stoisk wystawienniczych
Liczba wystawców</t>
  </si>
  <si>
    <t>Operacja polegać będzie na zapewnieniu niezbędnej infrastruktury (najem powierzchni wystawienniczej, organizacja stoiska wystawienniczego) dla wystawców będących członkami Sieci Dziedzictwa Kulinarnego Wielkopolska podczas targów Natura Food w Łodzi.</t>
  </si>
  <si>
    <t>Udział w wydarzeniach targowych mający na celu wymianę wiedzy pomiędzy podmiotami uczestniczącymi w rozwoju obszarów wiejskich, wspieranie współpracy między tymi podmiotami oraz promocję Sieci Dziedzictwa Kulinarnego Wielkopolska, jak również zapoznanie uczestników z dobrymi praktykami w zakresie nowych metod produkcji i sprzedaży, czyli krótkich łańcuchów dostaw, rolniczego handlu detalicznego (RHD) oraz sprzedaży produktów ekologicznych i regionalnych poprzez wymianę wiedzy z wystawcami z innych regionów kraju.</t>
  </si>
  <si>
    <t>Wymiana wiedzy oraz rezultatów działań pomiędzy podmiotami uczestniczącymi w rozwoju obszarów wiejskich, w tym udział w wydarzeniach targowych o zasięgu krajowym i międzynarodowym w kontekście nowych modeli organizacji produkcji i sprzedaży rolniczej</t>
  </si>
  <si>
    <t xml:space="preserve">samorządowcy, w tym przedstawiciele Urzędu Marszałkowskiego,  przedstawiciele LGD oraz instytucji zaangażowanych w rozwój obszarów wiejskich lub zaangażowane bezpośrednio w realizację i wdrażanie PROW 2014-2020 </t>
  </si>
  <si>
    <t xml:space="preserve">szt.
os.
</t>
  </si>
  <si>
    <t xml:space="preserve">1
25
</t>
  </si>
  <si>
    <t>Operacja zakłada organizację krajowego wyjazdu studyjnego dla grupy około 25 samorządowców z województwa wielkopolskiego. Tematyka wizyty dotyczyć będzie przede wszystkim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</si>
  <si>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Zapoznanie uczestników wyjazdu studyjnego - samorządowców z województwa wielkopolskiego reprezentujących beneficjentów i potencjalnych beneficjentów PROW 2014-2020 z efektami realizacji Programu oraz inicjatyw podejmowanych na obszarach wiejskich w innym regionie kraju.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</si>
  <si>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</si>
  <si>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ogół społeczeństwa, mieszkańcy województwa wielkopolskiego</t>
  </si>
  <si>
    <t xml:space="preserve">1
20
</t>
  </si>
  <si>
    <t>Liczba konkursów
Liczba laureatów i wyróżnionych w konkursie</t>
  </si>
  <si>
    <t xml:space="preserve">Konkurs adresowany do mieszkańców województwa wielkopolskiego zrealizowany będzie w 5 kategoriach tematycznych związanych z rozwojem i promocją obszarów wiejskich. Do jednej z kategorii zgłaszane będą zdjęcia projektów zrealizowanych w ramach PROW 2014-2020 lub PROW 2007-2013.   Autorom najciekawszych prac zgłoszonych do każdej z kategorii zostaną wręczone nagrody w postaci voucherów do sklepu ze  sprzętem fotograficznym. </t>
  </si>
  <si>
    <t xml:space="preserve">Identyfikacja projektów zrealizowanych przy wsparciu ze środków EFRROW w województwie wielkopolskim oraz upowszechnienie wiedzy o tych projektach, a także promocja obszarów wiejskich. </t>
  </si>
  <si>
    <t>Gromadzenie i upowszechnianie przykładów dobrych praktyk realizacji PROW 2014-2020 oraz PROW 2007-2013 poprzez organizację konkursu fotograficznego</t>
  </si>
  <si>
    <t>ogół społeczeństwa, potencjalni beneficjenci oraz beneficjenci PROW 2014-2020</t>
  </si>
  <si>
    <t xml:space="preserve">szt. </t>
  </si>
  <si>
    <t>Liczba wydań prasowych</t>
  </si>
  <si>
    <t>Prasa</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</si>
  <si>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</si>
  <si>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</si>
  <si>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Strona promocyjna PROW 2014-2020 w Magazynie Samorządowym "Monitor Wielkopolski"</t>
  </si>
  <si>
    <t>szt.
szt.
Szt.</t>
  </si>
  <si>
    <t>4
1500
200</t>
  </si>
  <si>
    <t>Liczba wydań biuletynu
Nakład jednego wydania w wersji polskiej
Nakład jednego wydania w wersji angielskiej</t>
  </si>
  <si>
    <t>Publikacja</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</si>
  <si>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t>
  </si>
  <si>
    <t>Biuletyn informacyjny "Nasza euroPROWincja" 
w wersji polskiej i angielskiej</t>
  </si>
  <si>
    <t>Urząd Marszałkowski Województwa Zachodniopomorskiego</t>
  </si>
  <si>
    <t>Zwiedzający stoisko wystawiennicze Województwa Zachodniopomorskiego na imprezach lokalnych</t>
  </si>
  <si>
    <t>liczba tytułów/nakład</t>
  </si>
  <si>
    <t>Zwiedzający stoiska wystawiennicze lokalnych wytwórców produktów tradycyjnych, regionalnych i ekologicznych Pomorza Zachodniego na imprezie plenerowej, potencjalni kontrahenci wystawców</t>
  </si>
  <si>
    <t>liczba imprez plenerowych/liczba wystawców</t>
  </si>
  <si>
    <t>Operacja o charakterze promocyjno-wystawienniczym</t>
  </si>
  <si>
    <t>Organizacja sieci stoisk wystawienniczych dla lokalnych producentów produktów tradycyjnych, regionalnych i ekologicznych</t>
  </si>
  <si>
    <t>Promocja produktów tradycyjnych i regionalnych producentów z województwa zachodniopomorskiego</t>
  </si>
  <si>
    <t>Dzieci i młodzież z terenów wiejskich Pomorza Zachodniego</t>
  </si>
  <si>
    <t>liczba warsztatów/liczba uczestników</t>
  </si>
  <si>
    <t>Organizacja cyklu warsztatów o tematyce ekologicznej</t>
  </si>
  <si>
    <t xml:space="preserve">Promocja zrównoważonego rozwoju obszarów wiejskich </t>
  </si>
  <si>
    <t>Warsztaty ekologiczne dla dzieci/młodzieży z obszarów wiejskich</t>
  </si>
  <si>
    <t>Targi Rolne "Agro Pomerania" w Barzkowicach</t>
  </si>
  <si>
    <t>2, 3</t>
  </si>
  <si>
    <t>Dożynki Wojewódzkie</t>
  </si>
  <si>
    <t>1/10</t>
  </si>
  <si>
    <t>Pszczelarze, osoby zawodowo i hobbystycznie zajmujące się prowadzeniem pasiek o różnej skali produkcji z terenu województwa zachodniopomorskiego, rolnicy</t>
  </si>
  <si>
    <t>1/2</t>
  </si>
  <si>
    <t>liczba imprez plenerowych/liczba seminariów</t>
  </si>
  <si>
    <t>seminarium szkoleniowe</t>
  </si>
  <si>
    <t>Przeprowadzenie wykładów szkoleniowych dla zainteresowanych osób o tematyce pszczelarskiej.</t>
  </si>
  <si>
    <t>Celem operacji jest dostarczenie oraz upowszechnianie nowych rozwiązań i wiedzy we współpracy z uczelniami wyższymi i doradztwem rolniczym.</t>
  </si>
  <si>
    <t>Wojewódzkie Dni Pszczelarza</t>
  </si>
  <si>
    <t>Zwiedzający stoiska wystawiennicze producentów win regionalnych, lokalnych wytwórców produktów tradycyjnych, regionalnych i ekologicznych Pomorza Zachodniego na imprezie plenerowej, potencjalni kontrahenci wystawców</t>
  </si>
  <si>
    <t xml:space="preserve">Przeprowadzenie wykładów szkoleniowych dla zainteresowanych osób na tematy enologiczne. Zorganizowanie sieci punktów wystawowych (domków wystawienniczych) promujących produkty winiarskie z Pomorza Zachodniego. </t>
  </si>
  <si>
    <t>Festiwal Wina Pomorza Zachodniego</t>
  </si>
  <si>
    <t>seminarium/konkurs/impreza plenerowa</t>
  </si>
  <si>
    <t>Przeprowadzenie kilkudniowego wydarzenia o charakterze plenerowym z elementami warsztatowymi. Dodatkowo planuje się realizacje wykładów o tematyce europejskiej oraz zorganizowanie konkursów kulinarnych.</t>
  </si>
  <si>
    <t xml:space="preserve">Realizacja operacji przyczyni się do rozwoju współpracy regionalnej i budowania partnerskich relacji ze społecznością lokalną. Zachowane i wypromowane zostanie dziedzictwo kulturowe, kulinarne i przyrodnicze na obszarach wiejskich. </t>
  </si>
  <si>
    <t>Osoby pełniące funkcje sołtysów na obszarze województwa zachodniopomorskiego, lokalni liderzy wiejscy</t>
  </si>
  <si>
    <t>Liczba szkoleń/liczba uczestników szkoleń</t>
  </si>
  <si>
    <t>szkolenie/seminarium</t>
  </si>
  <si>
    <t>Cykl spotkań o charakterze informacyjno-szkoleniowym dla lokalnych liderów społeczności wiejskiej. Podczas szkoleń słuchacze uzyskają niezbędne informacje od wykładowców współpracujących z uczelniami wyższymi oraz wojewódzkim ODR.</t>
  </si>
  <si>
    <t>Przekazanie uczestnikom specjalistycznej wiedzy w dziedzinach dot. metod i sposobów funkcjonowania sołtysów, członków rad sołeckich i lokalnych liderów wiejskich</t>
  </si>
  <si>
    <t>Akademia Sołtysa</t>
  </si>
  <si>
    <t>Alternatywne źródła dochodu dla małych gospodarstw 2</t>
  </si>
  <si>
    <t xml:space="preserve">Celem operacji jest upowszechnianie wiedzy na temat innowacyjnych przedsięwzięć na obszarach wiejskich oraz upowszechnienie informacji oraz dobrych praktyk w tym zakresie. </t>
  </si>
  <si>
    <t>Operacja zostanie zrealizowana przez wykonanie szkoleń i wyjazdów studyjnych dla uczestników z grupy docelowej jak i przygotowanie i wydrukowanie broszur tematycznych.</t>
  </si>
  <si>
    <t>broszura</t>
  </si>
  <si>
    <t>doradcy z ośrodków doradztwa rolniczego, izb rolniczych, prywatnych podmiotów doradczych, nauczyciele szkół rolniczych, przedstawiciele Instytutów, uczelni rolniczych, rolnicy</t>
  </si>
  <si>
    <t>Centrum Doradztwa Rolniczego w Brwinowie</t>
  </si>
  <si>
    <t>egzemplarz</t>
  </si>
  <si>
    <t>uczestnicy (stacjonarnie)</t>
  </si>
  <si>
    <t>wyjazd</t>
  </si>
  <si>
    <t>uczestnicy</t>
  </si>
  <si>
    <t xml:space="preserve">XXII i XXIII edycje Konkursu Sposób na Sukces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</si>
  <si>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t>
  </si>
  <si>
    <t>Operacja ta będzie wykonana poprzez realizację XXII i XXIII edycji konkursu Sposób na Sukces i prezentację dobrych przykładów przedsiębiorczości na obszarach wiejskich oraz wymianę doświadczeń w tym zakresie.</t>
  </si>
  <si>
    <t>broszura (wydawnictwo konkursowe), organizacja konkursu, gale finałowe konkursu, filmy o finalistach</t>
  </si>
  <si>
    <t>przedstawiciele przedsiębiorców, w tym laureatów konkursu Sposób na Sukces wszystkich edycji; doradców z ośrodków doradztwa rolniczego; mieszkańców obszarów wiejskich; organizatorów oraz partnerów konkursu, - instytucji publicznych; przedstawicieli organizacji społecznych; samorządów; podmiotów gospodarczych - lokalne grupy działania; oraz media skupione wokół idei promocji i rozwoju przedsiębiorczości na obszarach wiejskich</t>
  </si>
  <si>
    <t>gala finałowa</t>
  </si>
  <si>
    <t>VII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</si>
  <si>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t>
  </si>
  <si>
    <t xml:space="preserve">Planowane jest  przeprowadzenie 3-dniowej ogólnopolskiej  konferencji  obejmującej wykłady, warsztaty i wizyty studyjne. Tematyka konferencji skierowana będzie na  strategie rozwojowe, w tym innowacje produktowe i metodyczne oraz zagadnienia związane z wdrażaniem WPR i Polskiego Ładu. </t>
  </si>
  <si>
    <t>Centrum Doradztwa Rolniczego w Brwinowie, Oddział  w Krakowie</t>
  </si>
  <si>
    <t>Kompetentny trener turystyki wiejskiej 2</t>
  </si>
  <si>
    <t>podręcznik</t>
  </si>
  <si>
    <t>doradcy, nauczyciele,  liderzy stowarzyszeń agroturystycznych w Polsce</t>
  </si>
  <si>
    <t>szkolenie e-learningowe</t>
  </si>
  <si>
    <t>szkolenie wyjazdowe</t>
  </si>
  <si>
    <t>Rozwój kompetencji zawodowych gospodarstw edukacyjnych</t>
  </si>
  <si>
    <t xml:space="preserve">Celem operacji jest wyposażenie mieszkańców wsi w wiedzę i umiejętności niezbędne do świadczenia  profesjonalnych usług edukacyjnych opartych o potencjał gospodarstwa rolnego, a tym samym wzmocnienie potencjału rozwoju rolnictwa wielofunkcyjnego i społecznego w Polsce. </t>
  </si>
  <si>
    <t>rolnicy, przedsiębiorcy, doradcy, organizacje pozarządowe, podmioty wspierajcie rozwój obszarów wiejskich</t>
  </si>
  <si>
    <t>Zioła i ich zastosowania w gospodarstwie
domowym</t>
  </si>
  <si>
    <t xml:space="preserve">Celem operacji jest podniesienie wiedzy mieszkańców wsi, w tym w szczególności kobiet wiejskich dotyczącej wykorzystania ziół, jako trampoliny do rozwoju obszarów wiejskich, w tym m.in. działalności gospodarczej oraz zastosowania roślin zielarskich w gospodarstwie domowym. </t>
  </si>
  <si>
    <t>Przedmiotem operacji jest organizacja cyklu szkoleń oraz przygotowanie materiałów dydaktycznych dotyczących zastosowania ziół w gospodarstwie domowym, tj. ziołolecznictwo, kosmetyka i kulinaria oparte na ziołach oraz zapoznanie się z inicjatywami  gospodarstw opierających swoją działalność na ziołach, dotyczącą m.in. zdrowego żywienia, medycyny naturalnej opartej o ziołowe dziedzictwo, w tym inicjatyw sieciowych tj. na przykład "Małopolska wieś pachnąca ziołami".</t>
  </si>
  <si>
    <t>szkolenie wyjazdowe, szkolenie e-learningowe, komplet materiałów dydaktycznych w wersji elektronicznej</t>
  </si>
  <si>
    <t>mieszkańcy obszarów wiejskich, doradcy rolni, przedstawiciele nauki i organizacji pozarządowych</t>
  </si>
  <si>
    <t>Przydomowe winnice jako sposób na dodatkowe dochody małych gospodarstw</t>
  </si>
  <si>
    <t xml:space="preserve">Celem operacji jest rozwój przedsiębiorczości na obszarach wiejskich poprzez podniesienie poziomu wiedzy i umiejętności w zakresie tworzenia i rozwijania małych przydomowych winnic jako elementu dywersyfikującego dodatkowe dochody w tym w oparciu o enoturystykę. </t>
  </si>
  <si>
    <t>Przedmiotem operacji jest nagranie filmów prezentujących etapy zakładania małej winnicy, praktyczną produkcję wina, podstawy serwowania oraz organizacji degustacji wina w winnicy, a także przedstawienie możliwości rozwoju gospodarstw rolnych w oparciu o usługi enoturystyczne. Opracowana zostanie publikacja w wersji elektronicznej, w której omówione będą m.in. przepisy prawne z zakresu produkcji, rozlewania i sprzedaży wina. Zorganizowane zostanie szkolenie w formie webinarium w którym będą mogli wziąć udział mieszkańcy obszarów wiejskich, rolnicy, właściciele gospodarstw agroturystycznych, doradcy rolniczy, podczas którego omówiona zostanie Ustawa o wyrobach winiarskich, dostosowująca polskie prawo do nowych przepisów dot. wspólnej organizacji rynku wina w UE.</t>
  </si>
  <si>
    <t xml:space="preserve"> film, publikacja elektroniczna, szkolenie w formie webinarium, szkolenie wyjazdowe</t>
  </si>
  <si>
    <t>mieszkańcy obszarów wiejskich, rolnicy, właściciele gospodarstw agroturystycznych, doradcy, osoby  zainteresowane podejmowaniem i rozwojem przedsiębiorczości na obszarach wiejskich oraz wdrażaniem innowacyjnych rozwiązań na obszarach wiejskich</t>
  </si>
  <si>
    <t xml:space="preserve"> Centrum Doradztwa Rolniczego w Brwinowie Oddział w Krakowie</t>
  </si>
  <si>
    <t>webinarium</t>
  </si>
  <si>
    <t>szkolenia wyjazdowe</t>
  </si>
  <si>
    <t>Organizacja krótkich łańcuchów dostaw żywności</t>
  </si>
  <si>
    <t xml:space="preserve">Celem operacji jest wsparcie tworzenia i funkcjonowania krótkich łańcuchów dostaw żywności poprzez upowszechnienie wiedzy i dobrych przykładów w tym zakresie. </t>
  </si>
  <si>
    <t>Centrum Doradztwa Rolniczego w Brwinowie oddział w Krakowie</t>
  </si>
  <si>
    <t>szkolenia e-learningowe</t>
  </si>
  <si>
    <t>XX Jubileuszowe Sympozjum Agroturystyczne</t>
  </si>
  <si>
    <t xml:space="preserve">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t>
  </si>
  <si>
    <t>Na operacje złoża się: 1) Ogólnopolska 3-dniowa konferencja popularno-naukowa; 2) Publikacja konferencyjna obejmująca artykuły, doniesienia i komunikaty dotyczące rezultatów teoretycznych, metodycznych i empirycznych studiów oraz badań w zakresie tematu wiodącego przygotowane przez zainteresowane ośrodki naukowe.</t>
  </si>
  <si>
    <t>konferencja, publikacja</t>
  </si>
  <si>
    <t xml:space="preserve">przedstawiciele instytucji naukowych, doradztwa rolniczego, organizacji pozarządowych (w tym Lokalnych Grup Działania), lokalnych i regionalnych organizacji turystycznych, administracji państwowej i samorządowej. </t>
  </si>
  <si>
    <t>Centrum Doradztwa Rolniczego w Brwinowie Oddział w Krakowie</t>
  </si>
  <si>
    <t>Przedmiotem operacji obejmuje opracowanie różnicowanych form materiałów informacyjno-edukacyjnych oraz przeprowadzenie kampanii informacyjnych i szkoleń dla doradców i mieszkańców wsi.</t>
  </si>
  <si>
    <t>broszura informacyjna, szkolenie e-learning, warsztaty terenowe, film</t>
  </si>
  <si>
    <t>rolnicy, doradcy rolniczy, nauczyciele szkół rolniczych</t>
  </si>
  <si>
    <t>warsztat</t>
  </si>
  <si>
    <t>Sieciowanie działań doradczych i  edukacyjnych na rzecz rozwoju obszarów wiejskich</t>
  </si>
  <si>
    <t>Celem operacji jest wsparcie rozwoju obszarów wiejskich poprzez sieciowanie działań edukacyjnych i doradczych prowadzonych przez podmioty działające na rzecz rozwoju wsi i rolnictwa. Ostatecznym celem operacji jest poprawa skuteczności działania podmiotów realizujących zadania edukacyjne i doradcze na rzecz rozwoju wsi i rolnictwa poprzez zwiększenie ich identyfikowalności, a tym samym docieranie do większej liczby odbiorców, pozyskiwanie nowych grup odbiorców, bardziej efektywne stosowanie narzędzi i materiałów wypracowywanych w ramach sieci, szersze promowanie dobrych praktyk oraz zwiększanie zasięgu i siły oddziaływania inicjatyw podejmowanych lokalnie.</t>
  </si>
  <si>
    <t>opracowanie</t>
  </si>
  <si>
    <t>doradcy rolniczy, mieszkańcy obszarów wiejskich</t>
  </si>
  <si>
    <t>Współpraca producentów rolnych sposobem na rozwój rolnictwa i obszarów wiejskich</t>
  </si>
  <si>
    <t>Celem konferencji jest wymiana wiedzy i doświadczeń między producentami rolnymi oraz podmiotami zainteresowanymi uczestnictwem w różnych formach zrzeszania się, w tym zwiększenie ich wiedzy merytorycznej w tym zakresie oraz zaprezentowanie dobrych praktyk na przykładzie funkcjonowania grup producentów rolnych. Operacja ma za zadanie promować i wspierać wspólne inicjatywy w sferze organizowania się rolników w szersze partnerstwa rolnicze, które odgrywają kluczową rolę dla podniesienia konkurencyjności polskiego rolnictwa i obszarów wiejskich. Przedstawione korzyści płynące z organizowania się producentów rolnych wpłyną na rozwój polskiego rolnictwa poprzez podejmowanie wspólnych inicjatyw. Nawiązane kontakty, powstałe partnerstwa i wypracowane, wzajemne zaufanie pozwolą na podejmowanie kolejnych inicjatyw, w tym m.in. realizacji projektów innowacyjnych czy wspólną sprzedaż na rynku.</t>
  </si>
  <si>
    <t xml:space="preserve">W ramach operacji przeprowadzona zostanie konferencja naukowo-dydaktyczna z zakresu współczesnych sposobów organizowania się producentów rolnych. W trakcie trwania konferencji uczestnicy zdobędą wiedzę na temat obecnej sytuacji w zrzeszaniu się producentów rolnych, jakie będą dostępne formy wsparcia w ramach nowej odsłony Planu Strategicznego dla Wspólnej Polityki Rolnej 2023-2027 a także jakie są szanse i zagrożenia (prawne, ekonomiczne, społeczne) we wspólnym działaniu rolników. Ponadto w trakcie konferencji odbędzie się debata podczas której uczestnicy będą mogli przekonać się o korzyściach płynących ze współpracy producentów rolnych. </t>
  </si>
  <si>
    <t>konferencja w formie hybrydowej (stacjonarnie i online)</t>
  </si>
  <si>
    <t>rolnicy, mieszkańcy obszarów wiejskich, przedstawiciele doradztwa rolniczego, grupy i organizacje producentów rolnych, osoby i instytucje zainteresowane tematem</t>
  </si>
  <si>
    <t>Centrum Doradztwa Rolniczego w Brwinowie Oddział w Poznaniu</t>
  </si>
  <si>
    <t>Materiały konferencyjne</t>
  </si>
  <si>
    <t>materiały</t>
  </si>
  <si>
    <t>Rolnictwo ekologiczne - szansa dla rolników i konsumentów</t>
  </si>
  <si>
    <t xml:space="preserve">Celem operacji jest upowszechnianie dobrych praktyk w rolnictwie ekologicznym w tym innowacyjnych rozwiązań wdrażanych w ekologicznych gospodarstwach rolnych. </t>
  </si>
  <si>
    <t>rolnicy, przedstawiciele jednostek doradztwa rolniczego, przedsiębiorcy, administracja rządowa i samorządowa, uczniowie szkół rolniczych</t>
  </si>
  <si>
    <t>Centrum Doradztwa Rolniczego w Brwinowie oddział w Radomiu</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</si>
  <si>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</si>
  <si>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</si>
  <si>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</si>
  <si>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</si>
  <si>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uczestniczące szkoły</t>
  </si>
  <si>
    <t>test wiedzy o rolnictwie ekologicznym dla uczniów szkół rolniczych - poziom krajowy</t>
  </si>
  <si>
    <t>Dobre praktyki w rolnictwie ekologicznym</t>
  </si>
  <si>
    <t>Podczas konferencji ("Praktyczne wykorzystanie wyników badań prowadzonych na rzecz rolnictwa ekologicznego") zaprezentowane zostaną wyniki prowadzonych badań przez jednostki naukowo badawcze możliwe do wdrożenia w gospodarstwach ekologicznych.  W ramach operacji w 2022 roku zostaną wydane publikacje: "Przewodnik ochrony roślin w rolnictwie ekologicznym", materiały informacyjne pn. „Gospodarowanie ekologiczne – co każdy rolnik wiedzieć powinien”, oraz 6 metodyk które poświęcone są najnowszym  rozwiązaniom w dziedzinie ekologicznej technologii produkcji rolniczej, co będzie miało znaczący wpływ  na rozwój gospodarstw ekologicznych w szczególności na efektywność ich funkcjonowania.</t>
  </si>
  <si>
    <t>druk 6 metodyk z rolnictwa ekologicznego</t>
  </si>
  <si>
    <t>metodyka</t>
  </si>
  <si>
    <t>przewodnik ochrony roślin w rolnictwie ekologicznym - druk</t>
  </si>
  <si>
    <t xml:space="preserve">materiały informacyjne pn. „Gospodarowanie ekologiczne – co każdy rolnik wiedzieć powinien” </t>
  </si>
  <si>
    <t>Dobre przykłady w rozwój krótkich łańcuchów dostaw żywności</t>
  </si>
  <si>
    <t xml:space="preserve">przedstawiciele doradztwa rolniczego, przedstawiciele nauki, rolnicy, przedsiębiorcy, administracja rządowa i samorządowa, instytucje pracujące na rzecz rolnictwa </t>
  </si>
  <si>
    <t>Centrum Doradztwa Rolniczego w Brwinowie Oddział w Radomiu</t>
  </si>
  <si>
    <t>Ankietyzacja potrzeb podmiotów działających w ramach krótkich łańcuchów dostaw</t>
  </si>
  <si>
    <t>sztuki</t>
  </si>
  <si>
    <t>Centrum Doradztwa Rolniczego w Brwinowie Oddział w Warszawie</t>
  </si>
  <si>
    <t xml:space="preserve">1, 2, 3, 4, 5, 6 </t>
  </si>
  <si>
    <t>Spotkanie jednostek wsparcia Krajowej Sieci Obszarów Wiejskich</t>
  </si>
  <si>
    <t xml:space="preserve">Celem spotkania będzie wymiana wiedzy odnośnie do przyszłej sieci w nowym okresie programowania </t>
  </si>
  <si>
    <t xml:space="preserve">W ramach operacji zorganizowane będzie jedno spotkanie dla przedstawicieli jednostek regionalnych KSOW i jednostki centralnej KSOW. Uczestnicy wymienią się wiedzą co do sposobu funkcjonowania jednostek w nowym okresie programowania </t>
  </si>
  <si>
    <t>przedstawiciele jednostek regionalnych KSOW, jednostki centralnej KSOW</t>
  </si>
  <si>
    <t>1, 2, 3, 4, 5, 6</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</si>
  <si>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</si>
  <si>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konkursy</t>
  </si>
  <si>
    <t>podmioty zaangażowane w rozwój obszarów wiejskich, partnerzy KSOW,  beneficjenci PROW</t>
  </si>
  <si>
    <t>uroczysta gala</t>
  </si>
  <si>
    <t>3, 4, 5, 6</t>
  </si>
  <si>
    <t>Spotkanie kobiet wiejskich - Kobiety to dobry klimat</t>
  </si>
  <si>
    <t>Operacja ma służyć podniesieniu wiedzy i potencjału uczestników konferencji w zakresie ochrony środowiska, zarządzania organizacją oraz kulinariów.</t>
  </si>
  <si>
    <t>Członkinie i członkowie kół gospodyń wiejskich, organizacji prowadzących aktywność społeczną na obszarach wiejskich pochodzący z co najmniej 8 województw oraz przedstawiciele podmiotów wspierających działalność takich grup na obszarach wiejskich</t>
  </si>
  <si>
    <t>Europejski Parlament Wiejski 2022</t>
  </si>
  <si>
    <t>Celem operacji jest organizacja Europejskiego Parlamentu Wiejskiego (EPW) 2022, jako forum dyskusji – wymiany doświadczeń europejskich organizacji działających na rzecz rozwoju obszarów wiejskich.</t>
  </si>
  <si>
    <t>W ramach operacji zostanie zorganizowane: spotkanie przygotowawcze z pomysłodawcami przedsięwzięcia,
konferencja podczas, której odbędą się warsztaty, spotkania terenowe oraz
stoiska wystawiennicze. Zostanie przygotowany
film promocyjny wydarzenia,
materiały informacyjno-promocyjne dla uczestników, a także
reportaż z przebiegu wydarzenia.</t>
  </si>
  <si>
    <t>spotkanie,
konferencja, warsztaty, spotkania terenowe,
stoiska wystawiennicze 
film promocyjny,
materiały informacyjno-promocyjne,
reportaż z EPW</t>
  </si>
  <si>
    <t>spotkania</t>
  </si>
  <si>
    <t>przedstawiciele europejskich i krajowych europejskich instytucji i organizacji publicznych, naukowych, społecznych (w tym młodzieżowych), gospodarczych działających na rzecz rozwoju obszarów wiejskich</t>
  </si>
  <si>
    <t>uczestnicy spotkania</t>
  </si>
  <si>
    <t>uczestnicy konferencji</t>
  </si>
  <si>
    <t>stoiska</t>
  </si>
  <si>
    <t>odwiedzający stoiska</t>
  </si>
  <si>
    <t>film promocyjny</t>
  </si>
  <si>
    <t>materiały informacyjno-promocyjne</t>
  </si>
  <si>
    <t>reportaże</t>
  </si>
  <si>
    <t>spotkania terenowe</t>
  </si>
  <si>
    <t>uczestnicy spotkań</t>
  </si>
  <si>
    <t>Celem operacji jest podniesienie oraz upowszechnienie wiedzy osób, które będą zajmowały się pisaniem lokalnych strategii rozwoju, które będą realizowane przez LGD w ramach działania LEADER.</t>
  </si>
  <si>
    <t>W ramach operacji zostaną zrealizowane trzy szkolenia online, na których wykładowcy przekażą uczestnikom wiedzę z zakresu pisania lokalnych strategii rozwoju.</t>
  </si>
  <si>
    <t>przedstawiciele lokalnych grup działania, stowarzyszenia, które spełniają warunki dostępu w konkursie na wybór LSR, osoby fizyczne, które planują założenie stowarzyszenia zgodnie z warunkami konkursu w ramach działania LEADER</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</si>
  <si>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</si>
  <si>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</si>
  <si>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</si>
  <si>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</si>
  <si>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</si>
  <si>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</si>
  <si>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</si>
  <si>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</si>
  <si>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</si>
  <si>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</si>
  <si>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</si>
  <si>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</si>
  <si>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</si>
  <si>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</si>
  <si>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</si>
  <si>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</si>
  <si>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</si>
  <si>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</si>
  <si>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Celem operacji będzie dotarcie do jak największej liczny obiorców i za prezentowe  tradycji regionalnych i zwyczajów związanych z ważnymi wydarzeniami na wsi, w formie programu telewizyjnego. Program przedstawiał będzie obrzędy i zwyczaje wielkanocne charakterystyczne dla terenu województwa podkarpackiego. Dzięki temu działaniu odbiorcy będą mieć możliwość zapoznania się z kulturą i obrzędowością obszarów wiejskich województwa podkarpackiego.</t>
  </si>
  <si>
    <t>Przedmiotem operacji jest zorganizowanie wyjazdu studyjnego na terenie Polski, mającego na celu prezentację operacji zrealizowanych  w ramach priorytetów PROW. Operacja jest zgodna z działaniem 3 ponieważ dzięki organizacji wyjazdu uczestnicy będą mogli zapoznać się z pomysłami, które zostały zrealizowane oraz rozwiązaniami, które zostały już wdrożone innymi słowy są możliwe do stosowania i wspierają szeroko rozumiany rozwój obszarów wiejskich. Operacja jest zgodna z priorytetem VI ponieważ plan wyjazdu  będzie obejmował w szczególności następujące zagadnienia: planowanie przedsiębiorczości i pozarolniczych miejsc pracy, Leader/RLKS, upowszechnienie wiedzy w zakresie planowania rozwoju lokalnego, wsparcie tworzenia sieci współpracy dotyczącej rolnictwa i obszarów wiejskich oraz aktywizacja społeczna i integracja mieszkańców obszarów wiejskich. Operacja jest zgodna z celem 1 i 2 ponieważ poprzez udział w wyjeździe uczestnicy zwiększą swoją wiedzę na temat różnych inicjatyw na rzecz rozwoju obszarów wiejskich. Podniesienie poziomu wiedzy w zakresie realizowania projektów wpłynie na podniesienie jakości realizacji Programu</t>
  </si>
  <si>
    <t>Realizacja filmowych spotów informacyjnych związanych z promocją dziedzictwa kulinarnego, popularyzacją agroturystyki, turystyki wiejskiej, czynnego wypoczynku na obszarach wiejskich, co wpłynie na zmianę postrzegania opolskiej wsi, jej dorobku i wpływu na wiele gałęzi gospodarki o długości około 90 sek. oraz skróconej wersja o długości około 30 sek. Łączna liczba wersji montażowych spotu video: 12 ( 6 w języku polskim i 6 w języku angielskim w podziale na wersje: z audiodeskrypcją, bez audiodeskrypcją oraz bez audiodeskrypcją z naniesionymi na stałe napisami).</t>
  </si>
  <si>
    <t>Targi, wystawy, imprezy lokalne, regionalne, krajowe i międzynarodowe
Uczestnicy targów wystaw, imprez lokalnych, regionalnych, krajowych i międzynarodowych</t>
  </si>
  <si>
    <t>sztuka              
osoba</t>
  </si>
  <si>
    <t xml:space="preserve">Celem realizowanej operacji jest zapoznanie się  z możliwościami rozwoju rynku żywności wysokiej jakości (tradycyjnej, lokalnej, ekologicznej), poprzez wymianę  doświadczeń międzyregionalnych. Umożliwi zdobycie nowych inspiracji służących poprawie konkurencyjności, rozszerzeniu oferty i wzmocnieniu  ekonomicznemu, zwiększenie zatrudnienia oraz dostarczenie konsumentom wystarczającej ilości poszukiwanej na rynku żywności naturalnej. Operacja ukierunkowana będzie na wspieranie budowania lub modyfikowania (np. poprzez skracanie) organizacji łańcucha dostaw żywności w tym przetwarzania i wprowadzania do obrotu tychże produktów rolnych. Doświadczenie z innych regionów, pozwoli na zmodyfikowanie lub zbudowanie nowej sieci podmiotów działających na obszarach wiejskich w zakresie utrwalania metody skrócenia łańcuch dostaw żywności w celu maksymalizacji korzyści dla producentów a przede wszystkim odbiorców produktów.
</t>
  </si>
  <si>
    <t>W ramach operacji zostanie zorganizowany wyjazd studyjny do jednego z regionów Polski, który dotyczyć będzie  wspierania organizacji łańcucha dostaw żywności w tym przetwarzania i wprowadzania do obrotu produktów rolnych (w tym także modyfikacja łańcuch dostaw w celu jego skracania aby umożliwić szeroki dostęp do tych artykułów bardzo dużej liczbie osób, wpływając jednocześnie na zminimalizowanie niekorzystnych czynników w procesie przetwórstwa (niepotrzebnych i zbędnych procesów) i utrwalania żywności</t>
  </si>
  <si>
    <t>Krajowe wyjazdy studyjne
Uczestnicy krajowych wyjazdów studyjnych</t>
  </si>
  <si>
    <t>1                                                                                                                                                                                          
25 - 35</t>
  </si>
  <si>
    <t>sztuka              
osoba</t>
  </si>
  <si>
    <t>Celem realizowanej operacji jest zapoznanie się z różnymi sposobami wdrażania oddolnych inicjatyw z zakresu rozwoju obszarów wiejskich i rolnictwa w tym hodowli w zakresie ras tzw. rodzimych, które stanowią o charakterze danego obszaru oraz produkcji rolniczej i przetwórczej charakterystycznej dla danego regionu, która wpływają na budowanie lokalnej marki regionu.  Pozwoli również na zapoznanie się z produktami turystyki wiejskiej i agroturystyki. Umożliwi zapoznanie się z możliwościami implementacji wykorzystania potencjału lokalnego w rozwoju obszarów wiejskich poprzez między innymi ukierunkowanie na rozwój upraw i przetwórstwo artykułów rolnictwa ekologicznego, oraz hodowli ras tzw. rodzimych i wykorzystania tych elementów w budowaniu lokalnych strategii rozwoju tychże obszarów.</t>
  </si>
  <si>
    <t>W ramach operacji zostanie zorganizowany wyjazd studyjny do jednego z krajów Unii Europejskiej w celu poznania dobrych praktyk w zakresie hodowli ras tzw. rodzimych, produkcji produktów charakterystycznych dla danego regionu, produktów turystyki wiejskiej i agroturystyki w kontekście budowania lokalnych strategii rozwoju stanowiących o atrakcyjności danego regionu.</t>
  </si>
  <si>
    <t>sztuka              
osoba</t>
  </si>
  <si>
    <t>Organizacja podsumowania konkursu, którego laureaci otrzymają nagrody finansowe</t>
  </si>
  <si>
    <t>Kongres Odnowy Wsi</t>
  </si>
  <si>
    <t>Kompleksowa organizacja kongresu</t>
  </si>
  <si>
    <t>konferencja/kongres</t>
  </si>
  <si>
    <t>liczba konferencji/kongresów</t>
  </si>
  <si>
    <t>przedstawiciele sołectw uczestniczących w inicjatywie odnowy wsi,  NGO, instytucje działające na rzecz obszarów wiejskich, przedstawiciele uczelni wyższych, przedstawiciele kół gospodyń wiejskich.</t>
  </si>
  <si>
    <t>liczba uczestników konferencji/kongresów</t>
  </si>
  <si>
    <t>80-150</t>
  </si>
  <si>
    <t>Wspieranie lokalnego rozwoju na obszarach wiejskich - wymiana i upowszechnienie wiedzy i doświadczeń dotyczących w szczególności: rozwoju współpracy na obszarach wiejskich w wymiarze produkcyjnym, usługowym i społecznym przez dążenie do wdrożenia formuły „wsi wielofunkcyjnej”; identyfikacji potencjału lokalnych społeczności w kierunku tworzenia strategii promocji produktu lokalnego; działalności kół gospodyń wiejskich jako szansy na wykorzystanie potencjału kobiet dla rozwoju lokalnej społeczności; inteligentnych wiosek.</t>
  </si>
  <si>
    <t>Przykłady operacji zrealizowanych w ramach PROW 2014-2020 „PROW w obiektywie”</t>
  </si>
  <si>
    <t xml:space="preserve">W ramach operacji zorganizowany zostanie konkurs dla szkół, w wyniku którego wyłonione zostaną i nagrodzone prace uczniów w dwóch kategoriach wiekowych. Konkurs skierowany jest do szkół podstawowych w województwie podkarpackim. Realizowany będzie w trzech kategoriach wiekowych:
- klasy 1 - 3
- Klasy 4 – 6
- klasy 7 – 8.
W ramach konkursu zwycięzcy otrzymają nagrody za zajęcie miejsc I, II, i III oraz siedem wyróżnień w każdej kategorii wiekowej (średnia wartość nagrody wynosić będzie około 1 600,00 zł). Celem konkursu jest pokazanie uczniom, że dzięki funduszom PROW w ich miejscowościach realizowane są różnego rodzaju operacje. Klasy wraz z nauczycielami odwiedzają miejsca różnych inwestycji, robią zdjęcia a następnie własnoręcznie przygotują albumy, które pokazują zrealizowane w ramach PROW operacje. Do udziału w konkursie angażowane są całe klasy, które wspólnie spędzając czas zapoznają się w ‘Luźny” sposób 
z funkcjonowaniem Funduszy UE. Następnie klasa podczas wybranych lekcji, czy zajęć pozalekcyjnych jest angażowana do przygotowania foto albumu.
</t>
  </si>
  <si>
    <r>
      <t>Moja</t>
    </r>
    <r>
      <rPr>
        <sz val="11"/>
        <rFont val="Calibri"/>
        <family val="2"/>
        <charset val="238"/>
        <scheme val="minor"/>
      </rPr>
      <t xml:space="preserve"> </t>
    </r>
    <r>
      <rPr>
        <sz val="11"/>
        <rFont val="Arial"/>
        <family val="2"/>
        <charset val="238"/>
      </rPr>
      <t>Smart Wieś Podkarpacka</t>
    </r>
  </si>
  <si>
    <t>Celem operacji będzie wyłonienie i nagrodzenie tych wsi województwa podkarpackiego, które spełniać będą określone przez Instytut Rozwoju Wsi i Rolnictwa Polskiej Akademii Nauk obszary działań inteligentnych, w trzech głównych dziedzinach inteligentnych rozwiązań</t>
  </si>
  <si>
    <t>konkurs, konferencja</t>
  </si>
  <si>
    <t>Wczoraj, dziś i jutro pszczelarstwa na podkarpaciu</t>
  </si>
  <si>
    <t>W ramach operacji zostanie zorganizowana konferencja dla pszczelarzy z województwa podkarpackiego, zostaną rozstrzygnięte konkursy z, a także przygotowane zostaną stoiska z produktami pszczelimi oraz degustacja produktów przygotowanych na bazie miodu.</t>
  </si>
  <si>
    <t>konferencja, konkurs</t>
  </si>
  <si>
    <t>liczba targów</t>
  </si>
  <si>
    <t>Promocja podkarpackich produktów wysokiej jakości podczas Międzynarodowych Targów Wyrobów Spożywczych Polagra Food w Poznaniu</t>
  </si>
  <si>
    <t>W dniach 25-28 września br. odbędzie się kolejna edycja Międzynarodowych Targów Wyrobów Spożywczych Polagra Food w Poznaniu. Targi od lat są miejscem prezentacji i promocji podkarpackiej żywności tradycyjnej regionalnej i ekologicznej to wyjątkowe wydarzenie dla osób, które cenią produkty od lokalnych dostawców oraz odżywiają się zdrowo. Targi dają możliwość poznania wszystkich regionalnych potraw i produktów, stanowiących dziedzictwo kulinarne regionu W czasie trwania targów odbędzie się także wręczenie najwyższego odznaczenia Statuetki „ Perła” dla produktu tradycyjnego. Województwo prezentować będzie na targach dorobek kulturowy regionu, produkty wpisane na listę produktów tradycyjnych , produkty regionalne oraz produkty oznaczone Chronioną Nazwa Pochodzenia</t>
  </si>
  <si>
    <t>W ramach operacji zapewnione zostanie stoisko wystawiennicze, przejazd i pobyt uczestników targów oraz zapewnienie produktów do prezentacji podczas targów.</t>
  </si>
  <si>
    <t>stoisko wystawiennicze</t>
  </si>
  <si>
    <t>liczba stoisk</t>
  </si>
  <si>
    <t xml:space="preserve"> „Podkarpackie zwyczaje i tradycje wielkanocne -  promocja obszarów wiejskich”</t>
  </si>
  <si>
    <t>Wędkarstwo i rybactwo na obszarach wiejskich Warmii i Mazur</t>
  </si>
  <si>
    <t>Celem realizacji operacji jest wymiana wiedzy i doświadczeń związanych ze zrównoważonym korzystaniem z zasobów wodnych na obszarach wiejskich</t>
  </si>
  <si>
    <t>W ramach operacji zostanie zorganizowana dwudniowa konferencja.</t>
  </si>
  <si>
    <t xml:space="preserve">III-IV  </t>
  </si>
  <si>
    <t xml:space="preserve">Wizyta studyjna do Austrii w zakresie wsi tematycznych „INSPIRACJA – u źródeł procesów odnowy wsi”
</t>
  </si>
  <si>
    <t>W ramach operacji zostanie zorganizowany zagraniczny wyjazd studyjny inspirujący przedstawicieli Gmin do aktywizacji społeczności lokalnych.</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</si>
  <si>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rozwoju gospodarczego na obszarach wiejskich.</t>
  </si>
  <si>
    <t>W ramach operacji zorganizuje się krajową wizytę studyjną do innego regionu Polski.</t>
  </si>
  <si>
    <t>W ramach operacji SR KSOW zorganizuje szkolenie stacjonarne dla lgd.</t>
  </si>
  <si>
    <t xml:space="preserve">AGRO Wellconomy </t>
  </si>
  <si>
    <t>przedstawiciele związków rolników, organizacji rolniczych, izb branżowych, rolnicy, przedstawiciele szkół rolniczych, studenci i uczniowie szkół o profilu nauczania rolnictwo</t>
  </si>
  <si>
    <t>Biogospodarka sposobem na ograniczenia chemii w żywności</t>
  </si>
  <si>
    <t>właściciele gospodarstw agroturystycznych, w tym uczestnicy konkursu Agro-Wczasy'2021, przedstawiciele organizacji i instytucji wspierających rozwój agroturystyki w regionie</t>
  </si>
  <si>
    <t>Podniesienie wiedzy mieszkanek wsi nt. sposobów uprawy, hodowli, przetwarzania i konserwacji produktów rolniczych, wzmacniających ich prozdrowotne działanie</t>
  </si>
  <si>
    <t>Pokazanie przykładów kobiet aktywnych w życiu gospodarczym i społecznym oraz podniesienie wiedzy mieszkanek wsi i pokazanie praktycznych przykładów działalności gospodarczej i społecznej w innych regionach Polski</t>
  </si>
  <si>
    <t xml:space="preserve">Przedmiotem operacji jest organizacja krajowej wizyty studyjnej do innego regionu Polski, w którym zaobserwowano istotne działania wzmacniające rolę kobiet w rozwoju wsi </t>
  </si>
  <si>
    <t>Prezentacja wyników badań przeprowadzonych przez zespół naukowy Wydziału Biologii i Weterynarii Uniwersytetu Mikołaja Kopernika w Toruniu i Centralnego Ośrodka Badania Odmian Roślin Uprawnych, Stacja Doświadczalna Oceny Odmian w Chrząstowie</t>
  </si>
  <si>
    <t>Podniesienie wiedzy rolników nt. korzystania z dostępnych źródeł finansowania wspólnych inwestycji w zakresie retencji wód, nowe rozwiązania techniczne i technologiczne</t>
  </si>
  <si>
    <t>Przedmiotem operacji jest organizacja 3-ch szkoleń skierowanych do rolników oraz członków grup producentów rolnych</t>
  </si>
  <si>
    <t>rolnicy, gpr-y, przedstawiciele związków i organizacji rolniczych</t>
  </si>
  <si>
    <t>Podniesienie wiedzy uczestników wizyty nt. nowych rozwiązań w zakresie popularyzacji członków Sieci Kulinarnego Dziedzictwa   oraz zwiększanie napływu turystów do regionu zainteresowanych szlakami kulinarnymi</t>
  </si>
  <si>
    <t>Przedmiotem operacji jest organizacja krajowej wizyty studyjnej do innego regionu Polski, w którym działa Sieć Kulinarnego Dziedzictwa</t>
  </si>
  <si>
    <t xml:space="preserve">Promocja sektora rolnego regionu oraz prezentacja producentów żywności wysokiej jakości, popularyzacja konkursu "Nasze kulinarne dziedzictwo",  jego laureatów </t>
  </si>
  <si>
    <t>Przedmiotem operacji jest organizacja stoiska na targach "Smaki regionów" w Poznaniu</t>
  </si>
  <si>
    <t>Przedmiotem operacji jest produkcja i emisja felietonów na antenie TVP Bydgoszcz</t>
  </si>
  <si>
    <t>Festiwal  Tradycji Pomorza Zachodniego</t>
  </si>
  <si>
    <t>rolnicy, członkinie KGW z obszaru województwa zachodniopomorskiego, lokalni liderzy wiejscy w tym przedstawiciele LGD</t>
  </si>
  <si>
    <t>Prezentacja potencjału województwa zachodniopomorskiego w zakresie oferty enoturystyki, upowszechniania dziedzictwa i kultury winiarskiej oraz promocji produktów regionalnych. Dostarczenie oraz upowszechnianie nowych rozwiązań i wiedzy we współpracy z uczelniami wyższymi</t>
  </si>
  <si>
    <t>Seminarium szkoleniowe</t>
  </si>
  <si>
    <t>liczba seminariów/liczba uczestników seminariów</t>
  </si>
  <si>
    <t>1/100</t>
  </si>
  <si>
    <t xml:space="preserve"> Jarmark Jakubowy</t>
  </si>
  <si>
    <t>Wykonanie broszury o charakterze informacyjno-promocyjnym</t>
  </si>
  <si>
    <t xml:space="preserve"> materiał drukowany</t>
  </si>
  <si>
    <t>1/10000</t>
  </si>
  <si>
    <t>Promocja regionalnej żywności wysokiej jakości, wytwarzanej z wykorzystaniem lokalnych surowców,  tradycji kulinarnych i nowoczesnych metod pozwalających zachować wartości odżywcze.</t>
  </si>
  <si>
    <t>Organizacja stoiska wystawienniczego wraz z wyposażeniem i mediami</t>
  </si>
  <si>
    <t>liczba targów/liczba wystawców na stoisku wystawienniczym</t>
  </si>
  <si>
    <t>Zwiedzający stoisko wystawiennicze Województwa Zachodniopomorskiego na imprezie targowej, potencjalni kontrahenci wystawców</t>
  </si>
  <si>
    <t>Podniesienie kompetencji pracowników biur odpowiedzialnych za  wdrażanie nowych inicjatyw w ramach lokalnych strategii rozwoju. W ramach podsumowania i refleksji po szkoleniu planuje się dyskusję nt. sposobów wyłaniania w konkursach organizowanych przez lgd projektów wspierania idei "smart" na wsi kujawsko-pomorskiej.</t>
  </si>
  <si>
    <t xml:space="preserve">W ramach operacji zorganizuje się szkolenie, podczas którego zaprezentowane zostaną przykłady wdrożonych inicjatyw smart village zaimplementowane w różnych rejonach Polski. </t>
  </si>
  <si>
    <t>Podniesienie kompetencji lokalnych grup działania w zakresie wykonywanych przez nie zadań związanych z realizacją Lokalnych Strategii Rozwoju, w szczególności doradztwa na rzecz potencjalnych wnioskodawców i prowadzenia oceny operacji aktywizujących mieszkańców wsi na rzecz podejmowania inicjatyw w zakresie rozwoju obszarów wiejskich, identyfikacja i implementacja nowych rozwiązań wspierających rozwój wsi.</t>
  </si>
  <si>
    <t>członkowie lokalnych grup działania oraz przedstawiciele instytucji i organizacji zaangażowanych w rozwój obszarów wiejskich wdrażający inicjatywę LEADER</t>
  </si>
  <si>
    <t>W trakcie konferencji będą przedstawienie założenia i dyskusja nt. Zielonego Ładu, co służy upowszechnianiu innowacyjnych rozwiązań chroniących bioróżnorodność oraz sprzyjających ochronie środowiska w działalności rolniczej. Jedno z posiedzeń poświęcone będzie wspieraniu rozwoju przedsiębiorczości mieszkanek wsi i podnoszeniu poziomu ich  wiedzy nt. małego przetwórstwa lokalnego i korzyści z działalności w formie kół gospodyń wiejskich czy spółdzielni socjalnych.</t>
  </si>
  <si>
    <t>W ramach operacji zorganizuje się 2-dniowy panel "rolniczy" podczas ogólnopolskiej konferencji Wellconomy'2022, która rokrocznie odbywa się w Toruniu, ma ustalona renomę w środowisku gospodarczym i politycznym i   gromadzi szerokie grono uczestników.</t>
  </si>
  <si>
    <t>Celem operacji jest wspieranie działań na rzecz dywersyfikacji gospodarki wiejskiej w kierunkach pozarolniczych, wykorzystujących dziedzictwo kulturowe i przyrodnicze wsi oraz podniesienie wiedzy nt. praktyk marketingowych stosowanych w celu promocji turystyki wiejskiej, źródeł wsparcia agroturystyki, praktycznych przykładów świadczenia usług żywieniowych.</t>
  </si>
  <si>
    <t>W ramach operacji zorganizowany  zostanie cykl warsztatów kulinarnych  z gotowania metodą tradycyjną ze znanym kucharzem. Planuje się organizację 10 spotkań w różnych częściach województwa łódzkiego, w szkołach o profilu gastronomicznym. Całe przedsięwzięcie będzie się składało z kilku bloków, w skład których wchodzić będzie  m. in. prezentacja produktów tradycyjnych, które będą wykorzystywane do przygotowania potraw metodą tradycyjną. 
W ramach budżetu operacji poniesione zostaną koszty: zorganizowania i przeprowadzenia 10 warsztatów z pokazem kulinarnym przez osobę  posiadającą wykształcenie kulinarne; opracowania menu warsztatowego  wraz autorskimi przepisami wykonania potraw; zorganizowania stoisk pracy dla uczestników warsztatów (zakup produktów spożywczych, środki czystości, zastawa stołowa, sprzęt kuchenny); zakup materiałów promocyjnych (fartuchów kuchennych, bawełnianych ściereczek kuchennych, rękawic kuchennych); rekrutacji uczestników warsztatów, serwisu kawowego dla uczestników warsztatów.  
W każdym z warsztatów będzie uczestniczyło minimum 20 osób.</t>
  </si>
  <si>
    <t>W ramach realizacji operacji zorganizowana zostanie impreza plenerowa, której uczestnikami będą podmioty zaangażowane w  promocję produktów lokalnych: przedsiębiorcy, koła gospodyń wiejskich, lokalne grupy działania,  instytucje okołorolnicze, a także mieszkańcy województwa łódzkiego. Zaangażowanie w realizację operacji tak szerokiego grona podmiotów przyczyni się do nawiązania współpracy w zakresie produkcji i promocji wyrobów tradycyjnych, wsparcia dziedzictwa kulturowego i tradycji na obszarach wiejskich województwa łódzkiego, poprzez wymianę wiedzy, dobrych praktyk i nawiązanie relacji branżowych. Ponadto operacja wpłynie pozytywnie na wzrost zapotrzebowania na produkty wysokiej jakości od lokalnych producentów. Impreza plenerowa zapewni możliwość udziału szerokiego grona podmiotów zaangażowanych w rozwój obszarów wiejskich, co zapewni możliwość ich wzajemnej integracji. W imprezie będzie zaangażowanych około 200 podmiotów z terenu województwa łódzkiego.</t>
  </si>
  <si>
    <t>Celem operacji jest wspieranie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 Realizacja operacji przyczyni się do wymiany wiedzy, doświadczeń i dobrych praktyk.</t>
  </si>
  <si>
    <t>Uprawnieni do rybactwa, organizacje ekologiczne, stowarzyszenia , przedstawiciele ośrodków badawczych, Uniwersytetu Warmińsko-Mazurskiego, instytucji związanych z ochroną środowiska  naturalnego, zasobów wodnych, rybactwa.</t>
  </si>
  <si>
    <t>Przeprowadzenie wykładów szkoleniowych dla zainteresowanych osób na tematy związane z rozwojem prowadzonej działalności rolniczej w kontekście strategii "Od pola do stołu"</t>
  </si>
  <si>
    <t xml:space="preserve"> "Poznaj swoich sąsiadów"</t>
  </si>
  <si>
    <t>"Wiedza podstawą rozwoju obszarów wiejskich"</t>
  </si>
  <si>
    <t>Podniesienie poziomu wiedzy w zakresie projektów zrealizowanych w ramach priorytetów PROW</t>
  </si>
  <si>
    <t>Promowanie przedsiębiorczości na terenach wiejskich z wykorzystaniem potencjału turystycznego (agroturystycznego) oraz kulturowego, w tym m.in. folkloru, produktu lokalnego, regionalnych producentów żywności, lokalnych twórców i artystów</t>
  </si>
  <si>
    <t>Celem operacji jest promocja wielofunkcyjnej roli obszarów wiejskich z uwzględnieniem potencjału turystycznego (agroturystycznego) oraz kulturowego, w tym m.in folkloru, produktu lokalnego, regionalnych producentów żywności, lokalnych twórców i artystów</t>
  </si>
  <si>
    <t xml:space="preserve"> Partnerzy KSOW w tym m.in. LGD z terenu województwa śląskiego, mieszkańcy województwa śląskiego</t>
  </si>
  <si>
    <t>Zachowanie i wypromowanie kulinarnych walorów województwa opolskiego, wyeksponowanie kultury z jej różnorodnością i dziedzictwem lokalnych społeczności poprzez wymianę doświadczeń  i wymianę wiedzy pomiędzy podmiotami uczestniczącymi w rozwoju obszarów wiejskich.</t>
  </si>
  <si>
    <t>mieszkańcy województwa, turyści krajowi i zagraniczni, pasjonaci poszukujący ofert związanych z aktywnym spędzeniem wolnego czasu poza miejscem zamieszkania, podmioty gospodarcze, stowarzyszenia, LGD, koła gospodyń wiejskich</t>
  </si>
  <si>
    <t>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celem wzmacniania tożsamości miejscowości, promocję żywności wysokiej jakości (produktów lokalnych, tradycyjnych i regionalnych) i tradycji kulturowych, w tym kulinarnych regionu oraz rozpowszechnianie rezultatów działań na rzecz rozwoju obszarów wiejskich</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</si>
  <si>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t>
  </si>
  <si>
    <t>Operacja ma na celu promocję obszarów wiejskich województwa opolskiego poprzez prezentację  potencjału turystycznego oraz dziedzictwa kulinarnego i kulturowego Opolszczyzny oraz wzajemną wymianę wiedzy i doświadczeń na rzecz rozwoju obszarów wiejskich przy współpracy z LGD oraz specjalistami z dziedziny ekologii</t>
  </si>
  <si>
    <t>ogół społeczeństwa , dzieci z terenów wiejskich województwa opolskiego, LGD</t>
  </si>
  <si>
    <r>
      <rPr>
        <b/>
        <sz val="11"/>
        <rFont val="Calibri"/>
        <family val="2"/>
        <charset val="238"/>
        <scheme val="minor"/>
      </rPr>
      <t xml:space="preserve"> organizacja szkoleń</t>
    </r>
    <r>
      <rPr>
        <sz val="11"/>
        <rFont val="Calibri"/>
        <family val="2"/>
        <charset val="238"/>
        <scheme val="minor"/>
      </rPr>
      <t>, spotkań, warsztatów, seminariów etc. - wg potrzeb zgłaszanych przez LGD</t>
    </r>
  </si>
  <si>
    <t>Operacja polegać będzie na organizacji kilku wyjazdów studyjnych, których uczestnikami będą osoby z niepełnosprawnościami. Tematyka wyjazdów dotyczyć będzie pokazania dobrych praktyk działań podejmowanych przez instytucje funkcjonujące na obszarach wiejskich w zakresie przeciwdziałania wykluczeniu społecznemu osób z niepełnosprawnościami. Planuje się organizację wyjazdów w obrębie województwa wielkopolskiego.</t>
  </si>
  <si>
    <t xml:space="preserve">Podmioty uczestniczące w realizacji PROW. Podmioty funkcjonujące na rynku żywności wysokiej jakości (regionalnej, tradycyjnej, lokalnej, ekologicznej, </t>
  </si>
  <si>
    <t xml:space="preserve">Celem operacji jest wspieranie rozwoju obszarów wiejskich poprzez aktywizację mieszkańców wsi, ułatwianie  wymiany wiedzy pomiędzy uczestnikami wydarzenia, promocję tradycji ludowej i dziedzictwa kulturowego wsi oraz gromadzenie i przekazywanie dobrych praktyk w publikacjach lub materiałach drukowanych </t>
  </si>
  <si>
    <t>Wojewódzkie Święto Ziół</t>
  </si>
  <si>
    <t>stowarzyszenia, mieszkańcy obszarów wiejskich, producenci, rolnicy</t>
  </si>
  <si>
    <t>Celem operacji jest wzrost świadomości mieszkańców obszarów wiejskich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przeniesienie dobrych praktyk z innych regionów.</t>
  </si>
  <si>
    <t>wyjazd studyjny zagraniczny</t>
  </si>
  <si>
    <t>Konkurs Wielkanocny</t>
  </si>
  <si>
    <t>Celem operacji jest aktywizacja mieszkańców obszarów wiejskich, promocja tradycji ludowej i dziedzictwa kulturowego wsi, pielęgnacja tradycji, pobudzanie inwencji i wyobraźni uczestników, wspieranie amatorskiej twórczości artystycznej na terenie województwa lubelskiego.</t>
  </si>
  <si>
    <t>Przedmiotem operacji jest przeprowadzenie konkursu rękodzielniczego w trzech kategoriach: a) „Najpiękniejsza Palma Wielkanocna”, b) „Najpiękniejszy Stroik Wielkanocny” c) „Najpiękniejsza Pisanka”.  Podczas uroczystego wręczenia nagród przekazane zostanie po 25 równorzędnych nagród finansowych w każdej z kategorii.</t>
  </si>
  <si>
    <t>liczba kategorii</t>
  </si>
  <si>
    <t>mieszkańcy obszarów wiejskich, Koła Gospodyń Wiejskich, Stowarzyszenia działające na obszarach wiejskich, przedstawiciele   samorządów</t>
  </si>
  <si>
    <t>liczba uczestników konkursów</t>
  </si>
  <si>
    <t>Wymiana wiedzy i doświadczeń strażaków z terenu Województwa Małopolskiego i z Austrii</t>
  </si>
  <si>
    <t>Głównym celem wyjazdu studyjnego dla przedstawicieli OSP i PSP z terenu Województwa Małopolskiego  jest  wymiana wiedzy, doświadczeń oraz podzielenie się dobrymi praktykami z przedstawicielami straży pożarnej z innych krajów UE, w tym przypadku Austrii.
 Działanie ma służyć wymianie wiedzy pomiędzy podmiotami uczestniczącymi w rozwoju obszarów wiejskich i współpracy między nimi. Straże pożarne mają m.in.  za zadanie działania na rzecz ochrony środowiska, działalność kulturalną, sportową czy edukacyjną. Działają na bardzo szerokim forum i mają duży wpływ na mieszkańców, łącząc ich i aktywizując. Ww. aspekty wpływają na rozwój obszarów wiejskich, dzięki czemu wieś staje się atrakcyjniejsza. Zdobyta wiedza, podzielenie się dobrymi praktykami w zakresie m.in. ochrony przeciwpożarowej, przeciwpowodziowej, ratownictwa, bezpieczeństwa powszechnego, działania na rzecz ochrony środowiska, informowanie o istniejących zagrożeniach pożarowych, klęskach żywiołowych oraz sposobach zapobiegania im, upowszechnianie i rozwijanie działalności kulturalnej, kultury fizycznej i sportu podczas przedmiotowego wydarzenia pozwolą zdobyć wiedzę i zwiększyć udział zainteresowanych stron we wdrażaniu inicjatyw na rzecz rozwoju obszarów wiejskich.
Operacja również przyczyni się do przekazania zdobytej wiedzy przez uczestników wyjazdu w swoich jednostkach, jak i jednostkach sąsiadujących. Będą zorganizowane spotkania powyjazdowe, na których będą omówione dobre praktyki na przykładzie Austrii.</t>
  </si>
  <si>
    <t xml:space="preserve">Przedmiotem operacji jest wymiana wiedzy i doświadczeń pomiędzy przedstawicieli OSP i PSP z terenu Województwa Małopolskiego i z Austrii. Ww. działania, podzielenie się dobrymi praktykami z przedstawicielami innych krajów UE jest niezbędna do nawiązania kontaktów, współpracy oraz wprowadzenia usprawnień w straży na terenie Województwa Małopolskiego. Uczestnicy wjazdu zapoznają się również z rozwiązaniami ochrony przeciwpożarowej obowiązującymi w Austrii i będą mogli wprowadzić zmiany w swoich jednostkach, na swoich obszarach. Ochrona przeciwpożarowa to dziedzina, która musi się ciągle rozwijać wraz z coraz bardziej rozwijającymi się technologiami, bo wraz z rozwojem technologii strażaków czeka coraz więcej niebezpieczeństw i niepewności.
Ponadto, w ostatnich latach zauważono coraz więcej katastrofalnych wydarzeń na całym świecie, przed którymi staje współczesne społeczeństwo.  Należy wspomnieć, że w ostatnich latach nasz klimat uległ zdecydowanej zmianie, co zwiększyło ilość klęsk żywiołowych, powodzie, większa ilość pożarów w środowisku naturalnym, etc., dlatego  zdobycie wiedzy, podzielenie się doświadczeniami dotyczącymi udziału w ww. wydarzeniach, informowanie, w jaki sposób monitorować i ocenianie stopnia zagrożenia katastrofą naturalną jest niezbędne do wprowadzenia usprawnień w jednostkach straży.
Zdecydowanej uwagi wymaga również pandemia COVID-19, która opanowała przez ostatnie 2 lata cały świat i angażowała w dużej mierze strażaków w pomoc osobom chorym. W obliczu ciągłych zmian i perspektywą nowych epidemii konieczne jest podzielenie się wiedzą i doświadczeniem, jak radzić sobie z tego typu zagrożeniami i jak im zapobiegać.
</t>
  </si>
  <si>
    <t xml:space="preserve">Wsparcie LGD w wymianie doświadczeń i dobrych praktyk, w tym podnoszenie kompetencji </t>
  </si>
  <si>
    <t>Przykłady działań na rzecz rozwoju obszarów wiejskich</t>
  </si>
  <si>
    <t xml:space="preserve">Najaktywniejsze sołectwo Krajowej Sieci Obszarów Wiejskich - Sukcesy widać po sąsiedzku </t>
  </si>
  <si>
    <t xml:space="preserve">Podnoszenie wiedzy i umiejętności w zakresie rozwoju przedsiębiorczości na obszarach wiejskich </t>
  </si>
  <si>
    <t>Krajowe wyjazdy  studyjne</t>
  </si>
  <si>
    <t>Uczestnicy krajowych wyjazdów studyjnych</t>
  </si>
  <si>
    <t>Najaktywniejsza Liderka Wiejska w województwie mazowieckim</t>
  </si>
  <si>
    <t>Najlepsza orkiestra dęta Krajowej Sieci Obszarów Wiejskich w województwie mazowieckim</t>
  </si>
  <si>
    <t xml:space="preserve">Koła Gospodyń Wiejskich - wyjątkowe miejsca, wyjątkowi ludzie </t>
  </si>
  <si>
    <t xml:space="preserve">przedmiotem operacji będzie organizacja konkursu dla liderek wiejskich, promowanie ich zachowań wpływających na poprawę jakości życia mieszkańców oraz rozpowszechnienie inicjatyw liderek wiejskich mających wpływ na społeczność lokalną </t>
  </si>
  <si>
    <t>konkurs z nagrodami, kompendium wiedzy o działalności liderek wiejskich</t>
  </si>
  <si>
    <t xml:space="preserve">popularyzacja dziedzictwa kulturalnego poprzez kultywowanie tradycji pokoleniowej i rozwój działalności orkiestr dętych oraz aktywizacja młodzieży wiejskiej </t>
  </si>
  <si>
    <t>przedmiotem operacji będzie organizacja konkursu dla orkiestr dętych, który ma przyczynić się do pielęgnowania tradycji i kultury lokalnej, eksponowania polskiej kultury, aktywizacji młodzieży wiejskiej w zakresie poznawania i promowania lokalnego dziedzictwa przy jednoczesnym promowaniu zrównoważonego rozwoju obszarów wiejskich w zakresie społecznym i kulturowym</t>
  </si>
  <si>
    <t xml:space="preserve">przedmiotem operacji będzie organizacja konkursu dla KGW, promującego regionalną różnorodność i dziedzictwo lokalnych społeczności oraz rozpowszechnienie inicjatyw KGW mających wpływ na społeczność lokalną </t>
  </si>
  <si>
    <t xml:space="preserve">konkurs z nagrodami, kompendium wiedzy o działalności KGW </t>
  </si>
  <si>
    <t>Kobieta Gospodarna Wyjątkowa</t>
  </si>
  <si>
    <t>W ramach operacji zorganizowany zostanie konkurs, w wyniku którego wyłonione zostaną i nagrodzone podkarpackie smart village wraz z konferencją promującą zwycięzców i wymianą wiedzy, doświadczeń i dobrych praktyk.</t>
  </si>
  <si>
    <t>Przedmiotem operacji jest promocja wielofunkcyjnej roli obszarów wiejskich z uwzględnieniem potencjału turystycznego (agroturystycznego) oraz kulturowego, w tym m.in.  folkloru, produktu lokalnego, regionalnych producentów żywności, lokalnych twórców i artystów podczas Targów Turystyki Weekendowej "Atrakcje Regionów", w których udział weźmie Jednostek Regionalna KSOW w województwie śląskim oraz zainteresowane Lokalne Grupy Działania  z terenu województwa śląskiego wraz z lokalnymi przedsiębiorcami. Operacja jest zgodna z działaniem 10, ponieważ głównym jej celem jest promocja wielofunkcyjnej roli obszarów wiejskich z uwzględnieniem potencjału turystycznego (agroturystycznego) oraz kulturowego, w tym m.in. folkloru, produktu lokalnego, regionalnych producentów żywności, lokalnych twórców i artystów. Operacja jest zgodna z Celem 2 i 3 ponieważ podczas targów na stoisku Województwa Śląskiego oraz LGD prowadzona będzie akcja informacyjna dot. PROW  2014-2020 oraz możliwości finansowania ze środków unijnych. Promocja wielofunkcyjnej roli obszarów wiejskich Województwa Śląskiego połączona z akcją informacyjną przyciągnie beneficjentów oraz potencjalnych beneficjentów PROW, którzy będą chcieli uzyskać informację w zakresie pozyskiwania środków unijnych, a w dłuższej perspektywie przyczyni się to do rozwoju obszarów wiejskich. Operacja jest zgodna z priorytetem VI ponieważ promuje i wzmacnia zrównoważony rozwój terytorialny oparty o zasoby kulturowe i przyrodnicze regionu, ponadto wpływa pozytywnie na budowanie marki terytorialnej oraz integrację mieszkańców województwa śląskiego.</t>
  </si>
  <si>
    <t>Rasy zachowawcze w rozwoju obszarów wiejskich</t>
  </si>
  <si>
    <t xml:space="preserve">Celem operacji jest upowszechnienie  hodowli ras zachowawczych zwierząt gospodarskich i jej znacznie w szeroko rozumianym rozwoju obszarów wiejskich, w tym kulturowym, ekonomicznym, turystycznym, kulinarnym, prozdrowotnym. </t>
  </si>
  <si>
    <t>liczba wyjazdów</t>
  </si>
  <si>
    <t xml:space="preserve">liczba wyjazdów </t>
  </si>
  <si>
    <t xml:space="preserve">liczba uczestników </t>
  </si>
  <si>
    <t>II - IV</t>
  </si>
  <si>
    <t xml:space="preserve">wyjazd studyjny </t>
  </si>
  <si>
    <t>Konferencja</t>
  </si>
  <si>
    <t>osób</t>
  </si>
  <si>
    <t>osoby</t>
  </si>
  <si>
    <t>I-IV kw</t>
  </si>
  <si>
    <t>podmiot</t>
  </si>
  <si>
    <t>Ministerstwo Rolnictwa i Rozwoju Wsi</t>
  </si>
  <si>
    <t>Plan operacyjny KSOW na lata 2020-2021 (z wyłączeniem działania 8 Plan komunikacyjny) - Ministerstwo Rolnictwa i Rozwoju Wsi - listopad 2021</t>
  </si>
  <si>
    <t>Jednostka  miary</t>
  </si>
  <si>
    <t>Ogólnopolska kampania informacyjno-edukacyjna dotycząca rolnictwa i produkcji ekologicznej</t>
  </si>
  <si>
    <t xml:space="preserve">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t>
  </si>
  <si>
    <t xml:space="preserve">Audycja/ film/ spot </t>
  </si>
  <si>
    <t>Ilość wątków w audycjach  telewizyjnych</t>
  </si>
  <si>
    <t xml:space="preserve">Rolnicy, producenci, hodowcy i przetwórcy, mieszkańcy obszarów wiejskich, mieszkańcy miast zainteresowani tematyką rolnictwa i obszarów wiejskich, w szczególności rolnictwa i produkcji ekologicznej. </t>
  </si>
  <si>
    <t>II, III, IV</t>
  </si>
  <si>
    <t>Departament Rolnictwa Ekologicznego i Jakości Żywności</t>
  </si>
  <si>
    <t>Najlepszy przepis kulinarny wykorzystujący produkty zarejestrowane jako Chroniona Nazwa Pochodzenia (ChNP), Chronione Oznaczenie Geograficzne (ChOG) oraz Gwarantowana Tradycyjna Specjalność (GTS).</t>
  </si>
  <si>
    <t xml:space="preserve">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t>
  </si>
  <si>
    <t>Operacja zakłada organizację konkursu w ramach którego zostaną wykonane następujące działania: 
• ogłoszenie konkursu, w tym przesłanie informacji o konkursie do grup docelowych, o
• organizacja biura konkursu w celu przyjmowania i weryfikacji pod kątem merytorycznym zgłoszeń konkursowych, promocji konkursu, organizacji finału konkursu oraz zakupu nagród dla laureatów
• zapewnienie pobytu (usługa hotelowa, gastronomiczna oraz transportowa) dla finalistów i ich opiekunów, w miejscu organizacji finału konkursu 
• organizacja finału konkursu, w tym zapewnienie odpowiednio zaopatrzonego pomieszczenia ze stanowiskami do przygotowania potraw oraz sali przeznaczonej do uroczystości rozdania nagród 
Zakres tematyczny:
Upowszechnianie wiedzy w zakresie systemów jakości żywności, o których mowa w art. 16 ust. 1 lit. a rozporządzenia 1305/2013.</t>
  </si>
  <si>
    <t>Konkurs/olimpiada</t>
  </si>
  <si>
    <t>ilość konkursów</t>
  </si>
  <si>
    <t>Uczestnicy konkursu - uczniowie szkół gastronomicznych oraz nauczyciele - ok. 200 os. (edycja w 2022 r. i 2023 r.).
Pośrednią grupą docelową są czytelnicy portali internetowych https://www.gov.pl/web/rolnictwo i www.ksow.pl oraz uczniowie i nauczyciele szkół gastronomicznych (poza uczestnikami konkursu).</t>
  </si>
  <si>
    <t>Zwiększenie zainteresowania we wdrażaniu operacją typu „Scalanie gruntów” w ramach poddziałania „Wsparcie na inwestycje związane z rozwojem, modernizacją i dostosowywaniem rolnictwa i leśnictwa” objętego Programem Rozwoju Obszarów Wiejskich na lata 2014-2020.</t>
  </si>
  <si>
    <t>Operacja zakłada organizacje konferencji w tym: przeprowadzenie rekrutacji uczestników konferencji,  
zapewnienie wyżywienia, noclegu, materiałów promocyjnych, ekspertów i moderatorów, sali wykładowej wyposażonej w sprzęt nagłaśniający, rzutnik multimedialny, komputer.
Tematy:
1) upowszechnianie wiedzy w zakresie rozwoju obszarów wiejskich, w szczególności obowiązujących przepisów dotyczących operacji typu „Scalanie gruntów”;
2) upowszechnianie wiedzy dotyczącej zarządzania operacją typu „Scalanie gruntów”; 
3) wymiana zdobytych doświadczeń i prezentacja dobrych praktyk stosowanych przy realizacji operacji typu „Scalanie gruntów”.</t>
  </si>
  <si>
    <t>ilość konferencji
ilość uczestników</t>
  </si>
  <si>
    <t>szt.
osoby</t>
  </si>
  <si>
    <t>_</t>
  </si>
  <si>
    <t>Departament Nieruchomości i Infrastruktury Wsi
Ministerstwo Rolnictwa i Rozwoju Wsi</t>
  </si>
  <si>
    <t>Ogólnopolska promocja działania "Scalanie gruntów"</t>
  </si>
  <si>
    <t>Cel operacji:  
1) zwiększenie udziału zainteresowanych stron we wdrażaniu PROW 2014-2020 (8.2.4.3.5 Scalanie gruntów), 
2) podniesienie świadomości zainteresowanych stron we wdrażaniu operacji typu „Scalanie gruntów” 
3) nawiązanie współpracy administracji centralnej z administracją samorządową, a także wymianę zdobytych doświadczeń między podmiotami realizującymi operacje typu „Scalanie gruntów”</t>
  </si>
  <si>
    <t xml:space="preserve">Operacja zakłada
1. Opracowanie i przygotowanie do druku artykułów nt. „Scalania gruntów” w 2022 i 2023 r.
2. Organizację XLVI (w 2022 r.) oraz XLVII (w 2023 r.) Ogólnopolskiego Konkursu Jakości Prac Scaleniowych promującego doświadczenia i najlepsze stosowane praktyki, w ramach którego zostaną wykonane następujące działania: Wysłanie Regulaminu Konkursu do urzędów marszałkowskich, zapewnienie udziału dwóch niezależnych osób, niebędących pracownikami Ministerstwa Rolnictwa i Rozwoju Wsi, w Głównym Sądzie Konkursowym, organizacja posiedzeń Głównego Sądu Konkursowego w celu rozpatrzenia i oceny nadesłanych prac scaleniowych - w obecności bezpośrednich wykonawców tych prac lub ich przedstawicieli, zapewnienie wyżywienia, sali wykładowej wyposażonej w sprzęt nagłaśniający, rzutnik multimedialny, komputer.
3. Organizację dwudniowego seminarium podsumowującego XLVI (w 2022 r) oraz XLVII (w 2023 r.) Ogólnopolski Konkurs Jakości Prac Scaleniowych, w ramach którego zostaną wykonane następujące działania: rekrutacja uczestników seminarium, zapewnienie wyżywienia, noclegu, materiałów szkoleniowych, ekspertów i moderatorów, sali wykładowej wyposażonej w sprzęt nagłaśniający, rzutnik multimedialny, komputer.
 Zakres tematyczny: 
1) systematyczne doskonalenie jakości wykonawstwa prac scaleniowych pod względem gospodarczym, technicznym i organizacyjnym, w tym promowanie dobrych praktyk oraz wymiana doświadczeń zdobytych przy realizacji operacji typu „Scalanie gruntów”;
2) upowszechnianie wiedzy w zakresie rozwoju obszarów wiejskich, w szczególności obowiązujących przepisów dotyczących operacji typu „Scalanie gruntów”.
</t>
  </si>
  <si>
    <t>Szkolenie/ seminarium/ warsztat /spotkanie
Prasa 
Konkurs/olimpiada</t>
  </si>
  <si>
    <t>ilość seminariów
ilość uczestników seminarium
ilość artykułów w prasie
ilość konkursów</t>
  </si>
  <si>
    <t>szt.
szt.
szt.</t>
  </si>
  <si>
    <t>I, II, III, IV</t>
  </si>
  <si>
    <t>Departament Oświaty i Polityki Społecznej
Ministerstwo Rolnictwa i Rozwoju Wsi</t>
  </si>
  <si>
    <t>ODPOCZYWAJ NA WSI</t>
  </si>
  <si>
    <t xml:space="preserve">Cele:  kreowanie wizerunku obszarów wiejskich, jako turystycznego rynku oferującego zróżnicowane i całoroczne atrakcje oraz podnoszenie rangi turystyki wiejskiej i agroturystyki w środowisku sektora turystycznego.
Cele szczegółowe:
- budowa konsumenckiej świadomości konkretnych produktów turystycznych
- upowszechnianie standardów turystyki wiejskiej, w tym agroturystyki, i jakości świadczonych usług,
- integracja środowiska turystyki wiejskiej, w tym agroturystyki, z przedstawicielami branży turystycznej,
- integracja sektora turystyki wiejskiej na poziomie organizacji pozarządowych.
Efektem działań informacyjnych, edukacyjnych i promocyjnych jest wymiana wiedzy pomiędzy podmiotami uczestniczącymi w rozwoju obszarów wiejskich. Ponadto planowane działania zakładają wzrost zainteresowania turystyką wiejską co wpływa bezpośrednio na wspieranie włączenia społecznego, ograniczenie ubóstwa  rozwój gospodarczy na obszarach wiejskich. 
</t>
  </si>
  <si>
    <t>Realizacja projektu "Odpoczywaj na wsi" zakłada:
1) kompleksową organizację wyspowego stoiska wystawienniczego w ramach kampanii informacyjno-edukacyjnej „ODPOCZYWAJ NA WSI” podczas imprez targowych i plenerowych,
2) kompleksową merytoryczną i techniczną obsługę kampanii informacyjno-edukacyjnej „ODPOCZYWAJ NA WSI”, 
3) działania informacyjno-edukacyjne w telewizji;
4) organizację ogólnopolskiego konkursu plastycznego dla dzieci i młodzieży;
5) publikację informatora nt. turystyki wiejskiej, w tym agroturystyki;
6) przygotowanie materiałów informacyjno-promocyjnych.
Tematy:
- upowszechnianie informacji nt. możliwości prowadzenia działalności związanej z turystyką wiejską, w tym agroturystyką, oraz możliwości korzystania z tego rodzaju wypoczynku, także w okresie restrykcji związanych z trwającą pandemią koronawirusa,
- upowszechnianie wiedzy w zakresie optymalizacji wykorzystywania przez mieszkańców obszarów wiejskich zasobów środowiska naturalnego, 
- wspieranie rozwoju przedsiębiorczości na obszarach wiejskich, 
- promocję wsi i promocję wsi jako miejsca do życia i rozwoju zawodowego, 
- wspieranie tworzenia sieci współpracy partnerskiej dotyczącej rolnictwa i obszarów wiejskich przez podnoszenie poziomu wiedzy w tym zakresie,                                                                                                                                                                                                                   - upowszechnienie informacji nt. akcji informacyjno-edukacyjnej "Odpoczywaj na wsi".</t>
  </si>
  <si>
    <t xml:space="preserve">Targi/ impreza plenerowa/ wystawa
Publikacja/ materiał (wersja drukowana i/lub elektroniczna)
Audycja/ film/ spot 
Konkurs/olimpiada
</t>
  </si>
  <si>
    <t xml:space="preserve">
13
1
2
2</t>
  </si>
  <si>
    <t xml:space="preserve">
szt.
szt.
szt.
szt.
</t>
  </si>
  <si>
    <t xml:space="preserve">1. Konsument zainteresowany odpoczynkiem na wsi: mieszkańcy z dużych i średnich miast, niemający kontaktu z obszarami wiejskimi, szukający niestandardowych form na spędzenie wolnego czasu, za przystępną cenę, ze szczególnym uwzględnieniem dzieci w kontekście działań edukacyjnych. Projekt realizowany będzie na terenie kraju, jednakże mając na uwadze zakładane kanały przekazu informacji (Internet, TV) nie można wykluczyć dotarcia także do klienta zagranicznego. 
2. Branża turystyczna: podmioty prowadzące działalność związaną z organizowaniem lub promocją turystyki, dostarczaniem informacji turystycznej oraz prowadzeniem działalności gospodarczej związanej z hotelarstwem i zakwaterowaniem.
3. Kwaterodawcy, organizacje działające na rzecz turystyki wiejskiej: osoby działające w obszarze turystyki wiejskiej, w tym agroturystyki, oferujący wypoczynek na wsi a także organizacje o zasięgu ogólnopolskim, regionalnym lub lokalnym stowarzyszające obiekty turystyki wiejskiej, których celem jest prowadzenie działań na rzecz promocji i rozwoju polskiej turystyki obszarów wiejskich.
4. Eksperci ds. turystyki wiejskiej, w tym agroturystyki, w Polsce: eksperci zajmujący się obszarem turystyki wiejskiej. </t>
  </si>
  <si>
    <t>Ogólnopolska kampania informacyjno-edukacyjna nt. PROW 2014-2020, w tym Krajowej Sieci Obszarów Wiejskich w telewizji.</t>
  </si>
  <si>
    <t>Operacja zakłada realizację kampanii informacyjno-edukacyjnej polegającej na umieszczeniu wątków na temat efektów oraz realizacji Programu Rozwoju Obszarów Wiejskich na lata 2014-2020, w tym KSOW w audycjach telewizyjnych.    
Tematy:
- upowszechnianie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t>
  </si>
  <si>
    <t xml:space="preserve">Rolnicy, mieszkańcy obszarów wiejskich oraz mieszkańcy miast zainteresowani tematyką rolnictwa i obszarów wiejskich.                                                           </t>
  </si>
  <si>
    <t>Departament Komunikacji i Promocji
Ministerstwo Rolnictwa i Rozwoju Wsi</t>
  </si>
  <si>
    <t xml:space="preserve">Ogólnopolska promocja szkół rolniczych </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</si>
  <si>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</si>
  <si>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Operacja zakłada przeprowadzenie kampanii informacyjno-edukacyjnej  promującej kształcenie w zawodach rolniczych w sieci szkół rolniczych prowadzonych przez MRiRW w zakresie promowania PROW 2014-2020, będzie realizowana poprzez nagranie ok. 66 materiałów filmowych na podstawie których zostanie wyemitowany cykl ok. 66  audycji informacyjno-edukacyjnego z udziałem szkół rolniczych prowadzonych przez MRIRW. 
Tematy:
Upowszechnianie wiedzy w zakresie innowacyjnych rozwiązań w rolnictwie, produkcji żywności, leśnictwie i na obszarach wiejskich. Promocja jakości życia na wsi i promocja wsi jako miejsca do życia i rozwoju zawodowego.  Wspieranie rozwoju przedsiębiorczości na obszarach wiejskich poprzez podnoszenie poziomu wiedzy i umiejętności w obszarze małego przetwórstwa lokalnego lub w obszarze rozwoju zielonej gospodarki, w tym tworzenie nowych miejsc pracy, a także w innych obszarach.</t>
  </si>
  <si>
    <t>Ilość audycji</t>
  </si>
  <si>
    <t xml:space="preserve">Ogół społeczeństwa ze szczególnym uwzględnieniem zamieszkującego obszary wiejskie, uczniów i nauczycieli ponadpodstawowych szkół rolniczych, społeczności lokalnej oraz osób zainteresowanych wdrażaniem inicjatyw na rzecz rozwoju obszarów wiejskich poprzez emisję audycji w Telewizji Polskiej, w której dotarcie sięga do min. 3,9 mln. osób (wg. danych TVP). </t>
  </si>
  <si>
    <t>Rozwijanie zainteresowań wśród uczniów szkół ponadpodstawowych problematyką z dziedziny żywienia, produkcji rolniczej, polityki Unii Europejskiej.</t>
  </si>
  <si>
    <t xml:space="preserve">Wzbogacenie młodzieży o przygotowanie zawodowe, a jednocześnie pogłębienie wiedzy i umiejętności w celu unowocześnienia, innowacyjności i transferu wiedzy w rolnictwie służące rozwojowi polskiego rolnictwa. Rozwijanie zainteresowań wśród uczniów problemami żywienia, upowszechniania wzorców racjonalnego żywienia, promocja zdrowia.
Poszerzanie wiedzy i umiejętności młodzieży w zakresie polityki Unii Europejskiej w celu unowocześnienia, innowacyjności i transferu wiedzy w rolnictwie służące rozwojowi polskiego rolnictwa. Rozwijanie zainteresowań wśród uczniów problemami upowszechniania wzorców racjonalnego prowadzenia produkcji rolniczej.
</t>
  </si>
  <si>
    <t xml:space="preserve"> Konkurs/olimpiada</t>
  </si>
  <si>
    <t xml:space="preserve">Grupę docelową stanowią wszyscy uczestnicy konkursów i olimpiad w tym w szczególności uczniowie szkół ponadpodstawowych, którzy mogliby wziąć udział, w szczególności laureaci finałów centralnych Olimpiad: Wiedzy i Umiejętności Rolniczych, Wiedzy o Żywieniu i Żywności oraz konkursów: „Smaki Wsi” i „Indeks dla Rolnika”. 
Grupę docelową stanowią też finaliści II i III etapu Ogólnopolskiej Olimpiady dla szkół rolniczych pt. "Polska Wieś w Europie" - uczniowie sieci szkół rolniczych prowadzonych przez Ministra Rolnictwa i Rozwoju Wsi. 
Grupę docelową Ogólnopolskiej Olimpiady dla szkół rolniczych pt. "Polska Wieś w Europie" stanowić będą wszyscy uczestnicy Olimpiady, w tym osoby zakwalifikowane do II i III etapu konkursu 
</t>
  </si>
  <si>
    <t>I, II, IV</t>
  </si>
  <si>
    <t xml:space="preserve">Redukcja zużycia antybiotyków w hodowli zwierząt (drób, świnie, bydło) - upowszechnianie wiedzy wśród środowiska weterynaryjnego oraz doradców rolniczych </t>
  </si>
  <si>
    <t xml:space="preserve">Cel główny: upowszechnienie wiedzy nt. stosowania antybiotyków w produkcji zwierzęcej.  
Cel szczegółowy: wymiana wiedzy pomiędzy różnymi środowiskami  zaangażowanymi w stosowaniu antybiotyków (eksperci naukowi, uczelnie, lekarze weterynarii, doradcy rolniczy i studenci weterynarii). Współpraca w zakresie tych środowisk opierać się będzie na wymianie wiedzy i rozpowszechnianiu jej oraz szukaniu nowych rozwiązań.  Informacja i promocja wiedzy w zakresie antybiotyków w tym poprzez opracowane publikacje oraz działania aktywizujące do zdobywania i wymiany wiedzy (forum wymiany informacji i platforma wiedzy). 
</t>
  </si>
  <si>
    <t xml:space="preserve">Operacja zakłada przeprowadzenie cyklu szkoleń w postaci webinariów , przygotowanie materiałów naukowych, publikacji, przewodników oraz poradników i rozpowszechnienie wiedzy na ogólnodostępnej stronie internetowej wraz z dalszą aktualizacją wiedzy. 
 Zakres tematyczny obejmuje upowszechnianie wiedzy w zakresie stosowania oraz redukcji zużycia antybiotyków w hodowli drobiu, świń oraz bydła oraz aktualne przepisy dotyczące produktów leczniczych weterynaryjnych stosowanych u tych zwierząt.  
Tematy:
Upowszechnianie wiedzy w zakresie innowacyjnych rozwiązań w rolnictwie produkcji żywności; wspieranie rozwoju przedsiębiorczości na obszarach wiejskich przez podnoszenie poziomu wiedzy i umiejętności w obszarze racjonalnego stosowania antybiotyków u zwierząt. </t>
  </si>
  <si>
    <t xml:space="preserve">Szkolenie/ seminarium/ warsztat /spotkanie
 Publikacja/ materiał (wersja drukowana i/lub elektroniczna)
Platforma internetowa
</t>
  </si>
  <si>
    <t xml:space="preserve">Szkolenia/ seminaria/ inne formy szkoleniowe
ilość uczestników
Tytuły publikacji wydanych w formie papierowej
nakład 
Tytuły publikacji wydanych w formie elektronicznej
Strona internetowa
</t>
  </si>
  <si>
    <t>93
19 000
1
17 500
6
1</t>
  </si>
  <si>
    <t>szt.
osoba
szt.
szt.
szt.
szt.</t>
  </si>
  <si>
    <t>Lekarze weterynarii (aktywni lekarze weterynarii posiadający prawo wykonywania zawodu lekarza weterynarii oraz wpis do rejestru członków okręgowej izby lekarsko-weterynaryjnej); Studenci weterynarii (osoby kształcące się na uczelniach wyższych wydziałów weterynaryjnych); Doradcy rolniczy (osoby wpisane na listę doradców przez Centrum Doradztwa Rolniczego w Brwinowie.</t>
  </si>
  <si>
    <t>II, IV</t>
  </si>
  <si>
    <t>Departament Bezpieczeństwa Żywności i Weterynarii
Ministerstwo Rolnictwa i Rozwoju Wsi</t>
  </si>
  <si>
    <t>Upowszechnianie na poziomie krajowym i regionalnym wiedzy nt. bioróżnorodności zwierząt oraz promocja ras rodzimych</t>
  </si>
  <si>
    <t xml:space="preserve">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
  </si>
  <si>
    <t>Działanie obejmuje organizację 3 wystaw:
1)Krajowa Wystawa Ras Rodzimych w Rudawce Rymanowskiej (2022 r.)
2)Krajowa Wystawa Ras Rodzimych w Poznaniu (2023r.)- 
3) Regionalna Wystawa Ras Rodzimych w Rudawce Rymanowskiej (2023)
Tematy: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</si>
  <si>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Targi/ impreza plenerowa/ wystawa</t>
  </si>
  <si>
    <t xml:space="preserve">Ilość wystaw </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</si>
  <si>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t>
  </si>
  <si>
    <t>II, III</t>
  </si>
  <si>
    <t>Krajowe przykłady dobrych praktyk z PROW 2014-2020 przedstawione w filmach</t>
  </si>
  <si>
    <t xml:space="preserve">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</si>
  <si>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Operacja będzie polegała na: zebraniu przykładów operacji zrealizowanych w wybranych działaniach PROW 2014-2020,opracowaniu redakcyjnym, w tym przygotowaniu scenariusza każdego filmu, nagraniu i montażu filmu oraz promocji i dystrybucji filmów w Internecie i mediach społecznościowych (w szczególności na portalu KSOW, stronach Ministerstwa oraz na stronie ARiMR).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</si>
  <si>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ilość filmów</t>
  </si>
  <si>
    <t>Ogół społeczeństwa, a w szczególności beneficjenci i potencjalni beneficjenci PROW 2014-2020 oraz partnerzy KSOW, mieszkańcy obszarów wiejskich, lokalne społeczności oraz osoby zainteresowane rozwojem obszarów wiejskich.</t>
  </si>
  <si>
    <t>Departament Pomocy Technicznej
Ministerstwo Rolnictwa i Rozwoju Wsi</t>
  </si>
  <si>
    <t xml:space="preserve">"Świat się kręci wokół wsi" - promocja wsi i życia na wsi poprzez film. </t>
  </si>
  <si>
    <t xml:space="preserve">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i hodowli zwierząt;
3) wzmocnienie w społeczeństwie pozytywnego wizerunku rolnika.
</t>
  </si>
  <si>
    <t>Ilość konkursów</t>
  </si>
  <si>
    <t xml:space="preserve"> Publikacja/ materiał (wersja drukowana i/lub elektroniczna)</t>
  </si>
  <si>
    <t>Tytuły publikacji wydanych w formie papierowej
Tytuły publikacji wydanych w formie elektronicznej</t>
  </si>
  <si>
    <t>1
1</t>
  </si>
  <si>
    <t>szt.
szt.</t>
  </si>
  <si>
    <t>Skracanie łańcucha dostaw poprzez upowszechnianie i promocję ogólnopolskiej internetowej platformy umożliwiającej sprzedaż produktów rolnych</t>
  </si>
  <si>
    <t>Głównym celem operacji jest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Bezpośrednia sprzedaż przez rolników przy wykorzystaniu internetowej platformy sprzedażowej wzmocni również pozycję producentów rolnych w łańcuchu żywnościowym, co sprzyja zwiększeniu ich udziału w wartości dodanej. 
Cel szczegółowy: upowszechnienie krótkich łańcuchów dostaw ma na celu ograniczenie udziału pośredników i tym samym skrócenie łańcucha dostaw, co będzie korzystne finansowo również dla konsumentów, jak również przyczyni się do łagodzenia skutków koronawirusa polegających na zerwaniu tradycyjnych kanałów sprzedaży.</t>
  </si>
  <si>
    <t xml:space="preserve">Publikacja/ materiał (wersja drukowana i/lub elektroniczna)
Audycja/ film/ spot 
</t>
  </si>
  <si>
    <t>Ilość mediów społecznościowych
ilość spotów</t>
  </si>
  <si>
    <t>4
1</t>
  </si>
  <si>
    <t>szt.
szt.</t>
  </si>
  <si>
    <t xml:space="preserve">producenci rolni, konsumenci - ogół społeczeństwa. </t>
  </si>
  <si>
    <t xml:space="preserve"> Publiczne doradztwo rolnicze partnerem w rozwoju rolnictwa i obszarów wiejskich</t>
  </si>
  <si>
    <t xml:space="preserve">Celem operacji jest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</si>
  <si>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22 500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Tematy: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</si>
  <si>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Publikacja/ materiał (wersja drukowana i/lub elektroniczna)</t>
  </si>
  <si>
    <t xml:space="preserve">Ilość tytułów publikacji
nakład publikacji  </t>
  </si>
  <si>
    <t>1
22500</t>
  </si>
  <si>
    <t xml:space="preserve"> W szczególności rolnicy, mieszkańcy obszarów wiejskich, przedstawiciele jdr i instytutów badawczych, szkół rolniczych, Sejmu, Senatu i innych instytucji okołorolniczych.  </t>
  </si>
  <si>
    <t>Podniesienie kompetencji doradców w zakresie wykorzystania technologii informacyjno-komunikacyjnych</t>
  </si>
  <si>
    <t>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technologią cyfrową umożliwi lepszą wymianę wiedzy pomiędzy różnymi podmiotami.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t>
  </si>
  <si>
    <t>Organizacja 1 cyklu szkoleń stacjonarnych w ODR-ach. 
Tematy:
1. Wspieranie  rozwoju społeczeństwa cyfrowego na obszarach wiejskich przez podnoszenie poziomu wiedzy w tym zakresie.</t>
  </si>
  <si>
    <t>Szkolenie/ seminarium/ warsztat /spotkanie</t>
  </si>
  <si>
    <t>Ilość cyklów szkoleń
ilość uczestników</t>
  </si>
  <si>
    <t>1
340</t>
  </si>
  <si>
    <t>Szkolenie będzie skierowane do doradców rolniczych, zatrudnionych w wojewódzkich ośrodkach doradztwa rolniczego, organizujących i prowadzących szkolenia dla rolników i mieszkańców obszarów wiejskich. Przede wszystkim przeszkoleni zostaną  specjaliści z centrali ODR, ale również doradcy terenowi, prowadzący zajęcia z rolnikami.</t>
  </si>
  <si>
    <t xml:space="preserve"> Doradca Roku</t>
  </si>
  <si>
    <t xml:space="preserve">Głównym celem konkursu jest efektywny transfer wiedzy na różne tematy oraz dobrych praktyk w zakresie  transferu wiedzy poprzez  podnoszenie jakości i efektywności usług doradczych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 wiedzy na różne tematy oraz przyczyni się do podniesienia jakości Programu i zwiększenia zainteresowanych stron we wdrażaniu dobrych przykładów innowacji w celu rozwoju obszarów wiejskich. W ramach konkursu będą promowane dobre praktyki zarówno w działaniach innowacyjnych jak i doradczo-edukacyjnych, w ramach których doradcy rolniczy pomagają rolnikom ubiegać się o środki finansowane. </t>
  </si>
  <si>
    <t xml:space="preserve">Organizacja konkursu. Organizatorem konkursu jest Centrum Doradztwa Rolniczego we współpracy z Ministerstwem Rolnictwa i Rozwoju Wsi. MRiRW w ramach zgłoszonej operacji zapewnia nagrody  dla laureatów wojewódzkich (16), oraz za zajęcie I, II, III miejsca w finale krajowym . 
Tematy:
1) upowszechnianie wiedzy w zakresie innowacyjnych rozwiązań w rolnictwie, produkcji żywności, leśnictwie i na obszarach wiejskich,                       
2) podnoszenie poziomu wiedzy i umiejętności doradców rolniczych. </t>
  </si>
  <si>
    <t>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Ostatecznymi odbiorcami efektów konkursu będą potencjalni beneficjenci PROW 2014 -2020, korzystający z usług doradczych.</t>
  </si>
  <si>
    <t>Informator o instytutach badawczych nadzorowanych przez Ministra Rolnictwa i Rozwoju Wsi i prowadzonych badaniach z zakresu innowacji w rolnictwie.</t>
  </si>
  <si>
    <t>Cele główne:  Zwiększenie wiedzy zainteresowanych podmiotów  o instytutach badawczych nadzorowanych przez MRiRW. 
Cele szczegółowe: 
- wymiana wiedzy pomiędzy podmiotami uczestniczącymi w rozwoju obszarów wiejskich  nt.  prowadzonej działalności oraz potencjalne badawczo-innowacyjnym
- promocja  oferty do współpracy na rzez innowacyjnych rozwiązań w rolnictwie,
- zwiększenie udziału zainteresowanych podmiotów  we wdrażaniu nowych technologii i innowacyjnych rozwiązań na rzecz rozwoju obszarów wiejskich.</t>
  </si>
  <si>
    <t xml:space="preserve">Przygotowanie do druku i druk oraz udostępnienie na stronie www.gov.pl publikacji w języku polskim oraz w języku angielskim
Tematy:
Promocja i upowszechnianie informacji  o działalności badawczo-rozwojową instytutów badawczych MRiRW. Upowszechnianie wiedzy w zakresie badań naukowych i innowacyjnych rozwiązań w rolnictwie, produkcji żywności i na obszarach wiejskich. 
</t>
  </si>
  <si>
    <t>1
1000</t>
  </si>
  <si>
    <t>Grupą docelową są partnerzy AKIS, w tym m.in. zagraniczne jednostki naukowo-badawcze oraz potencjalni krajowi i zagraniczni partnerzy zainteresowani podjęciem współpracy z instytutami badawczymi nadzorowanymi przez MRiRW. Zakłada się, że z informatora będą mogły korzystać w sposób nieograniczony wszyscy interesariusze dzięki umieszczeniu publikacji w ogólnodostępnym serwisie www.gov.pl. Z wersji papierowej będzie mogło skorzystać 1000 osób, w tym m.in. uczniowie szkół rolniczych.</t>
  </si>
  <si>
    <t xml:space="preserve">Szkolenie/ seminarium/ warsztat /spotkanie
Wyjazd studyjny </t>
  </si>
  <si>
    <t>ilość seminariów
ilość wyjazdów studyjnych</t>
  </si>
  <si>
    <t>Departament Płatności Bezpośrednich
Ministerstwo Rolnictwa i Rozwoju Wsi</t>
  </si>
  <si>
    <t>Zarządzanie ryzykiem w gospodarstwie na terenie Polski</t>
  </si>
  <si>
    <t xml:space="preserve">Głównym celem operacji jest wspieranie zapobiegania ryzyku i zarządzania ryzykiem w gospodarstwach. 
Cel szczegółowy to wymiana wiedzy pomiędzy środowiskami uczestniczącymi w rozwoju obszarów wiejskich, promowanie integracji i współpracy między nimi, tj. pomiędzy doradcami rolniczymi a rolnikami w zakresie zagadnień związanych z zarządzaniem ryzykiem.    </t>
  </si>
  <si>
    <t>Ilość szkoleń
ilość uczestników</t>
  </si>
  <si>
    <t xml:space="preserve">doradcy rolni </t>
  </si>
  <si>
    <t>Celem głównym operacji jest zwiększenie zainteresowania wdrażaniem inicjatyw z zakresu rozwoju obszarów wiejskich poprzez innowacyjne rozwiązania w rolnictwie lub produkcji żywności lub leśnictwie. 
Cele szczegółowe:
 - zwiększenie i wymiana wiedzy z zakresu rozwoju obszarów wiejskich poprzez innowacyjne rozwiązania w rolnictwie lub produkcji żywności lub leśnictwie wśród podmiotów uczestniczących w rozwoju obszarów wiejskich;
 - promowanie dobrych praktyk/ projektów wdrożonych z sukcesem z zakresu rozwoju obszarów wiejskich poprzez innowacyjne rozwiązania w rolnictwie lub produkcji żywności lub leśnictwie, 
 - wzrost zainteresowania działaniami PROW 2014-2020 i interwencjami Planu Strategicznego dla WPR na lata 2023-2027 dot. rozwoju obszarów wiejskich poprzez innowacyjne rozwiązania w rolnictwie lub produkcji żywności lub leśnictwie.</t>
  </si>
  <si>
    <t>ilość spotkań
ilość uczestników</t>
  </si>
  <si>
    <t>Grupą docelową są pracownicy instytucji publicznych zajmujących się wdrażaniem inicjatyw z zakresu rozwoju obszarów wiejskich poprzez innowacyjne rozwiązania w rolnictwie lub produkcji żywności lub leśnictwie, w tym m.in. pracownicy MRiRW, ARiMR, jednostek doradztwa rolniczego (głównie brokerzy innowacji), ośrodków naukowych, szkół rolniczych i uczelni wyższych oraz liderzy w społeczności rolników lub przetwórców rolno-spożywczych.</t>
  </si>
  <si>
    <t>Impreza plenerowa/seminarium</t>
  </si>
  <si>
    <t>Upowszechnienie dobrych praktyk mających wpływ na rozwój obszarów wiejskich – przykłady operacji zrealizowanych w ramach planu operacyjnego KSOW</t>
  </si>
  <si>
    <t>60-70</t>
  </si>
  <si>
    <t xml:space="preserve"> Wymiana wiedzy i doświadczeń nt. projektów mających wpływ na rozwój obszarów wiejskich</t>
  </si>
  <si>
    <t>Wyłonienie oraz wypromowanie najlepszych, najbardziej innowacyjnych i wzorcowych przykładów aktywności mieszkańców wsi. Wspieranie lokalnego rozwoju na obszarach wiejskich. Wspieranie aktywizacji społecznej i integracja mieszkańców wsi.</t>
  </si>
  <si>
    <t>konkurs, film do emisji w internecie</t>
  </si>
  <si>
    <t>przedstawiciele grup odnowy wsi, stowarzyszeń, liderzy wiejscy, przedstawiciele samorządów gminnych</t>
  </si>
  <si>
    <t xml:space="preserve"> 3-25</t>
  </si>
  <si>
    <t>sołectwo</t>
  </si>
  <si>
    <t>film do emisji w internecie</t>
  </si>
  <si>
    <t xml:space="preserve"> "Wieś na weekend'2022"</t>
  </si>
  <si>
    <t>"Smart Wieś – koncepcje i praktyka"</t>
  </si>
  <si>
    <t>pracownicy biur lokalnych grup działania oraz przedstawiciele instytucji wdrażającej Oś leader PROW 2014-2020</t>
  </si>
  <si>
    <t>Przedmiotem operacji jest organizacja konferencji dotyczącej założeń Krajowego planu Strategicznego dla WPR na lata 2023 - 2027, aktualnych trendów i preferencji konsumentów oraz tematu bezpieczeństwa żywnościowego</t>
  </si>
  <si>
    <t>rolnicy, przedstawiciele nauki, menadżerowie firm z sektora agrobiznesu, przedstawiciele organizacji i związków rolniczych</t>
  </si>
  <si>
    <t>"Po sąsiedzku - przykłady działalności agroturystycznej,  lokalnego przetwórstwa żywności, gastronomii i usług turystyki wiejskiej w Polsce  i w Niemczech”</t>
  </si>
  <si>
    <t xml:space="preserve">Przedmiotem operacji jest organizacja wizyty studyjnej do kraju UE.     </t>
  </si>
  <si>
    <t>"Paszport od kuchni"</t>
  </si>
  <si>
    <t>Celem operacji jest promocja i popularyzacja producentów i  wytwórców produktów lokalnych i tradycyjnych z regionu kujawsko-pomorskiego; stworzenie nowej oferty dla turystów; zwiększenie popytu na produkty pochodzące z gospodarstw rolnych i rolników prowadzących działalność w oparciu o RHD oraz  popularyzacja idei szlaków turystyczno-kulinarnych jako sposobu na rozszerzenie działalności przez rolników</t>
  </si>
  <si>
    <t>min. 30</t>
  </si>
  <si>
    <t>laureaci</t>
  </si>
  <si>
    <t>mieszkańcy regionu, turyści, konsumenci</t>
  </si>
  <si>
    <t>"Smak i tradycja"</t>
  </si>
  <si>
    <t>"Regionalna Akademia Liderek"</t>
  </si>
  <si>
    <t xml:space="preserve">Przedmiotem operacji jest organizacja seminarium. </t>
  </si>
  <si>
    <t xml:space="preserve">kobiety, mieszkanki wsi z województwa kujawsko-pomorskiego, </t>
  </si>
  <si>
    <t>„Lubuskie – Region kobiet aktywnych, twórczych i przedsiębiorczych”</t>
  </si>
  <si>
    <t xml:space="preserve">Jak środki LEADER zmieniają polską wieś </t>
  </si>
  <si>
    <t>Prezentacja założeń i dyskusja nt. Wspólnej Polityki Rolnej oraz popularyzacji innowacyjnych rozwiązań chroniących bioróżnorodność oraz sprzyjających ochronie środowiska i klimatu w działalności rolniczej. Jedno z posiedzeń poświęcone będzie wspieraniu aktywności mieszkanek wsi i podnoszeniu poziomu ich  wiedzy i kompetencji.</t>
  </si>
  <si>
    <t>W ramach operacji zorganizuje się 2-dniowy panel "rolniczy" podczas ogólnopolskiej konferencji Wellconomy'2023</t>
  </si>
  <si>
    <t>Mała retencja, jako element prawidłowej gospodarki wodnej w rolnictwie</t>
  </si>
  <si>
    <t>Podniesienie wiedzy rolników nt. korzystania z dostępnych źródeł finansowania wspólnych inwestycji w zakresie retencji wód, prezentacja nowych rozwiązań technicznych i technologicznych</t>
  </si>
  <si>
    <t>Przedmiotem operacji jest organizacja konferencji dotyczącej wspólnych inwestycji w zakresie retencji wód</t>
  </si>
  <si>
    <t xml:space="preserve">"Zero Waste" - kampania edukacyjna nt. zapobiegania marnotrawstwu żywności  </t>
  </si>
  <si>
    <t>Celem operacji jest ochrona wszystkich zasobów poprzez odpowiedzialną produkcję, konsumpcję, ponowne wykorzystanie i odzyskiwanie wszystkich produktów, opakowań i materiałów, bez ich spalania, oraz bez zrzutów do ziemi, wody lub powietrza, które zagrażają środowisku lub zdrowiu ludzkiemu</t>
  </si>
  <si>
    <t>Przedmiotem operacji jest przeprowadzenie kampanii skierowanej do ogółu konsumentów</t>
  </si>
  <si>
    <t>kampania medialna</t>
  </si>
  <si>
    <t>ogół  konsumentów oraz producenci żywności, przedstawiciele handlu, gastronomii</t>
  </si>
  <si>
    <t>Celem operacji jest promocja metod i technologii, ograniczających stosowanie środków chemicznych w rolnictwie</t>
  </si>
  <si>
    <t>Przedmiotem operacji jest organizacja seminarium naukowego</t>
  </si>
  <si>
    <t>rolnicy, doradcy rolni, przedstawiciele nauki oraz instytucji i organizacji rolniczych</t>
  </si>
  <si>
    <t xml:space="preserve">Promocja sektora rolnego regionu oraz prezentacja producentów żywności wysokiej jakości, popularyzacja konkursu "Nasze kulinarne dziedzictwo" i  jego laureatów </t>
  </si>
  <si>
    <t xml:space="preserve">Jesienne smaki Lubelszczyzny pod krakowskimi  Sukiennicami </t>
  </si>
  <si>
    <t xml:space="preserve">Celem operacji jest promocja produktów tradycyjnych i lokalnych  województwa lubelskiego  wpisanych na Listę Produktów Tradycyjnych </t>
  </si>
  <si>
    <t xml:space="preserve">operacja o charakterze promocyjnym </t>
  </si>
  <si>
    <t xml:space="preserve">III </t>
  </si>
  <si>
    <t xml:space="preserve">Celem operacji jest wzrost świadomości społeczeństwa w obszarze polityki rozwoju obszarów wiejskich w zakresie przedsięwzięć mających wpływ na rozwój  tych obszarów poprzez zaprezentowanie przykładów wykorzystania funduszy UE.  </t>
  </si>
  <si>
    <t xml:space="preserve">Rajd rowerowy </t>
  </si>
  <si>
    <t xml:space="preserve">mieszkańcy obszarów wiejskich </t>
  </si>
  <si>
    <t>I,VI</t>
  </si>
  <si>
    <t>I,II,III</t>
  </si>
  <si>
    <t>liczba nagród</t>
  </si>
  <si>
    <t xml:space="preserve"> ogół społeczeństwa </t>
  </si>
  <si>
    <t>Dobre praktyki PROW i KSOW 2014-2020 w województwie lubuskim</t>
  </si>
  <si>
    <t>Urlop na lubuskiej wsi</t>
  </si>
  <si>
    <t>Rozpowszechnianie treści dotyczących atrakcyjnych i ciekawych miejsc na lubuskich wsiach oraz promowanie zdrowego stylu życia, aktywnego wypoczynku, ale także 
promocji postaw ekologicznych, w tym związanych z ochroną środowiska, przeciwdziałaniem 
i adaptacją do zmian klimatu</t>
  </si>
  <si>
    <t>Turystyka Kulinarna Województwa Lubuskiego</t>
  </si>
  <si>
    <t xml:space="preserve">Kampania promocyjna „WIEŚci z Mazowsza” - 2023 rok </t>
  </si>
  <si>
    <t>przedmiotem operacji będą audycje stanowiące zasób wiedzy nt. bieżącej działalności KSOW, dobrych praktyk wdrażania PROW w tym Leadera</t>
  </si>
  <si>
    <t>audycje na kanale YouTube, profil w mediach społecznościowych, płatne elementy promocji w mediach społecznościowych i na kanale YouTube</t>
  </si>
  <si>
    <t>Audycje, programy, spoty w  telewizji i internecie</t>
  </si>
  <si>
    <t xml:space="preserve">przedmiotem operacji będzie przeprowadzenie spotkania dla przedstawicieli LGD, w celu omówienia bieżących spraw dotyczących Leadera oraz przeprowadzenia konkursu Lider 25-lecia </t>
  </si>
  <si>
    <t xml:space="preserve">spotkanie, konkurs </t>
  </si>
  <si>
    <t>minimum 30 maksimum 140</t>
  </si>
  <si>
    <t>minimum 10; maksimum 90</t>
  </si>
  <si>
    <t xml:space="preserve">liczba zgłoszonych projektów </t>
  </si>
  <si>
    <t>przedmiotem operacji będą wkładki tematyczne w tygodnikach regionalnych, których tematyka będzie ukierunkowana na przekazanie aktualnej wiedzy dotyczącej rozwoju wsi i rolnictwa, krótkich łańcuchów dostaw, inkubatorów przedsiębiorczości, wdrażania PROW w tym Leadera</t>
  </si>
  <si>
    <t>minimum 6 maksimum 10</t>
  </si>
  <si>
    <t>KSOW pobudza aktywność mieszkańców Mazowsza</t>
  </si>
  <si>
    <t xml:space="preserve">rozpowszechnienie informacji nt. bieżącej działalności KSOW, KGW i stowarzyszeń działających na Mazowszu, upowszechnienie rezultatów ich działań oraz promocja integracji między nimi </t>
  </si>
  <si>
    <t>przedmiotem operacji będzie organizacja stoisk informacyjno-promocyjnych na imprezach plenerowych, gdzie KGW/stowarzyszenia z danego regionu będą pokazywać swój dorobek, jednocześnie promując małe przetwórstwo, produkty lokalne i tradycyjne, również poprzez publikacje kulinarne</t>
  </si>
  <si>
    <t xml:space="preserve">Uczestnicy targów, wystaw, imprez lokalnych, regionalnych, krajowych i międzynarodowych </t>
  </si>
  <si>
    <t>minimum 3000 maksimum 6000</t>
  </si>
  <si>
    <t>minimum 2 maksimum 4</t>
  </si>
  <si>
    <t>Koła Gospodyń Wiejskich - wyjątkowe miejsca, wyjątkowi ludzie - edycja 2023</t>
  </si>
  <si>
    <t>minimum 10; maksimum 50</t>
  </si>
  <si>
    <t>Aktywizacja sołectw na Mazowszu</t>
  </si>
  <si>
    <t xml:space="preserve">wsparcie zróżnicowanej działalności gospodarczej, zachowanie walorów środowiskowych i kulturowych sołectw Mazowsza, propagowanie właściwych postaw lokalnych społeczności i rozpowszechnienie przykładów pozarolniczej działalności na obszarach wiejskich </t>
  </si>
  <si>
    <t xml:space="preserve">przedmiotem operacji będzie organizacja konkursu dla najaktywniejszych sołectw wraz z organizacją krajowego wyjazdu studyjnego </t>
  </si>
  <si>
    <t>konkurs z nagrodami, krajowy wyjazd studyjny</t>
  </si>
  <si>
    <t>Opolska wieś przyszłości</t>
  </si>
  <si>
    <t>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celem wzmacniania tożsamości miejscowości, promocję żywności wysokiej jakości (produktów lokalnych, tradycyjnych i regionalnych) i tradycji kulturowych, w tym kulinarnych regionu oraz rozpowszechnianie rezultatów działań na rzecz rozwoju obszarów wiejskich</t>
  </si>
  <si>
    <t>Mieszkańcy województwa opolskiego, w tym m.in. przedstawiciele: samorządu wojewódzkiego i gminnego, sołectw - w tym uczestnicy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 liderzy odnowy wsi oraz sołtysi</t>
  </si>
  <si>
    <t xml:space="preserve"> Organizacja szkoleń, spotkań, warsztatów, seminariów etc. - wg potrzeb zgłaszanych przez LGD</t>
  </si>
  <si>
    <r>
      <rPr>
        <sz val="11"/>
        <rFont val="Calibri"/>
        <family val="2"/>
        <charset val="238"/>
        <scheme val="minor"/>
      </rPr>
      <t>Warsztaty rękodzielnicze i kulinarne</t>
    </r>
    <r>
      <rPr>
        <b/>
        <sz val="11"/>
        <rFont val="Calibri"/>
        <family val="2"/>
        <charset val="238"/>
        <scheme val="minor"/>
      </rPr>
      <t xml:space="preserve"> </t>
    </r>
    <r>
      <rPr>
        <sz val="11"/>
        <rFont val="Calibri"/>
        <family val="2"/>
        <charset val="238"/>
        <scheme val="minor"/>
      </rPr>
      <t>organizowane podczas imprez plenerowych i spotkań z beneficjentami programu</t>
    </r>
  </si>
  <si>
    <t>Warsztaty ekologiczne dla dzieci organizowane we współpracy z wybranymi lokalnymi grupami działania.</t>
  </si>
  <si>
    <t xml:space="preserve">liczba uczestników wyjazdu </t>
  </si>
  <si>
    <t>2/min. 40</t>
  </si>
  <si>
    <t>2/ min.30</t>
  </si>
  <si>
    <t xml:space="preserve"> Przedmiotem operacji jest przygotowanie 41 audycji radiowych (5-10 min.) oraz 1 audycji telewizyjnej, jak również zakup czasu antenowego na potrzeby ich emisji. </t>
  </si>
  <si>
    <t>Audycje radiowe/ Audycje telewizyjne</t>
  </si>
  <si>
    <t xml:space="preserve">Liczba audycji w radiu lub w telewizji </t>
  </si>
  <si>
    <t>2/ min. 30</t>
  </si>
  <si>
    <t>Podlaska Konferencja Agroturystyczna</t>
  </si>
  <si>
    <t>Głównym celem wydarzenia jest upowszechnianie nowych inicjatyw w zakresie agroturystyki, integracja, wymiana doświadczeń oraz dobrych praktyk pomiędzy instytucjami, stowarzyszeniami i kwaterodawcami zaangażowanymi w rozwój turystyki wiejskiej.</t>
  </si>
  <si>
    <t xml:space="preserve"> Operacja zakłada organizację konferencji, która ma za zadanie uświadomienie uczestnikom – mieszkańcom obszarów wiejskich, jakie walory ma ich region i jak mogą wykorzystywać bogactwo i różnorodność dziedzictwa kulturowego dla poprawy jakości życia i tworzenia nowych miejsc pracy na obszarach wiejskich. Agroturystyka od wielu lat cieszy się niesłabnącym zainteresowaniem ze strony turystów. Poszukiwanie wypoczynku na terenach wiejskich, kojarzących się z ciszą i spokojem, z dala od zgiełku miasta i tłumu turystów, z ułatwionym dostępem do zdrowej żywności to dla wielu turystów recepta na udane wakacje.  </t>
  </si>
  <si>
    <t>Liczba konferencji/ liczba uczestników</t>
  </si>
  <si>
    <t>Podmioty prowadzące obiekty agroturystyczne, instytucje zaangażowane w rozwój turystyki</t>
  </si>
  <si>
    <t>12.</t>
  </si>
  <si>
    <t xml:space="preserve"> Promocja przetwórstwa oraz produktów lokalnych i regionalnych w województwie podlaskim</t>
  </si>
  <si>
    <t xml:space="preserve">Celem operacji jest upowszechnienie w województwie podlaskim dobrych praktyk sprzyjających propagowaniu przetwórstwa w krótkim łańcuchu dystrybucji oraz promocja produktów lokalnych i regionalnych. </t>
  </si>
  <si>
    <t xml:space="preserve">Operacja zakłada organizację cyklu warsztatów kulinarnych  dla przedstawicieli KGW. Realizacja operacji oparta będzie na wykorzystaniu produktów pochodzących od lokalnych wytwórców, w tym wykorzystaniu produktów tradycyjnych i regionalnych, co stanowić będzie zaczątek działań zachęcających do korzystania z produktów pochodzenia lokalnego. Dzięki konieczności wykorzystania produktów od lokalnych wytwórców uczestnicy działań poszerzą swoją wiedzę na temat dostępności tych produktów, natomiast podczas prezentacji swoich dań uczestnicy będą mieli możliwość podzielenia się wiedzą na temat dostępnych w ich regionie produktów wytwarzanych przez lokalnych przedsiębiorców . Wykorzystanie podczas realizacji produktów regionalnych i lokalnych stanowić będzie zachętę do wprowadzania do sprzedaży produktów wytwarzanych w małych gospodarstwach, a co za tym idzie przyczyni się do rozwoju przedsiębiorczości na obszarach wiejskich. </t>
  </si>
  <si>
    <t>Liczba warsztatów/ Liczba uczestników warsztatów/ Liczba audycji w radiu</t>
  </si>
  <si>
    <t>min. 4/ min. 100/ min. 1</t>
  </si>
  <si>
    <t xml:space="preserve">Przedstawiciele kół gospodyń wiejskich </t>
  </si>
  <si>
    <t>13.</t>
  </si>
  <si>
    <t xml:space="preserve">  Gotuj z klasą- lokalne łamanie przepisów</t>
  </si>
  <si>
    <t>1/ min. 35</t>
  </si>
  <si>
    <t>Uczniowie szkół średnich o profilu rolniczym z województwa podlaskiego/ Lokalni producenci żywności</t>
  </si>
  <si>
    <t>14.</t>
  </si>
  <si>
    <t xml:space="preserve">Kompendium wiedzy nt. zakładania ogródków przydomowych </t>
  </si>
  <si>
    <t>Głównym celem operacji jest propagowanie dobrych praktyk związanych z zakładaniem przydomowych ogródków warzywnych.</t>
  </si>
  <si>
    <t>Liczba tytułów publikacji</t>
  </si>
  <si>
    <t>Ogół społeczeństwa, obecni i potencjalni producenci, konsumenci</t>
  </si>
  <si>
    <t>15.</t>
  </si>
  <si>
    <t>„Smart Villages”
 w polityce regionalnej Samorządu Województwa Podlaskiego</t>
  </si>
  <si>
    <t>Upowszechnianie wiedzy wśród LGD oraz innych podmiotów uczestniczących w rozwoju obszarów wiejskich na temat koncepcji „Smart Villages”.</t>
  </si>
  <si>
    <t>Operacja zakłada zapoznanie uczestników spotkania z rekomendacją i działaniami wobec Smart Villages oraz planami na przyszłą perspektywę UE, w tym zaprezentowanie przykładów inteligentnych rozwiązań z Polski i Europy.</t>
  </si>
  <si>
    <t>Spotkanie</t>
  </si>
  <si>
    <t>Liczba spotkań/ uczestnicy spotkań</t>
  </si>
  <si>
    <t>1/ min. 10</t>
  </si>
  <si>
    <t>Przedstawiciele LGD oraz JST</t>
  </si>
  <si>
    <t xml:space="preserve">Konferencja pszczelarska </t>
  </si>
  <si>
    <t xml:space="preserve">Operacja zakłada organizację konferencji poruszającej szereg zagadnień podnoszących poziom wiedzy i kompetencji podlaskich pszczelarzy. W trakcie konferencji będą poruszane następujące zagadnienia: „Pszczoły w lesie”, „Pszczoły i pestycydy”, „Od czego zależy jakość miodu” oraz zaprezentowana zostanie wystawa pt. „Pszczoły i ich rola w przyrodzie” dostępna w Uniwersyteckim Centrum Przyrodniczym im. Profesora Andrzeja Myrchy. </t>
  </si>
  <si>
    <t xml:space="preserve">Głównym celem operacji jest propagowanie elastycznego podejścia do respektowania przepisów higienicznych. </t>
  </si>
  <si>
    <t xml:space="preserve">Przedmiotem operacji jest druk poradnika dla pszczelarzy, który zawiera  dobre praktyki higieniczne i produkcyjne oraz wyjaśnienie obowiązujących krajowych i europejskich przepisów, procedur administracyjnych, wytyczne dot. etykietowania, a także materiały podatkowe związane z wprowadzaniem do obrotu produktów pszczelich. </t>
  </si>
  <si>
    <t>Pszczelarze, inspekcja weterynaryjna</t>
  </si>
  <si>
    <t xml:space="preserve">Promocja regionu </t>
  </si>
  <si>
    <t xml:space="preserve">Celem operacji będzie zachowania dziedzictwa kulturowego wsi, tradycji rolniczych, promocja wsi i pracy jej mieszkańców, a także lokalnych i tradycyjnych produktów żywnościowych. </t>
  </si>
  <si>
    <t xml:space="preserve">liczba dni </t>
  </si>
  <si>
    <t>Promocja pomorskiej wsi</t>
  </si>
  <si>
    <t>osoba/ podmiot</t>
  </si>
  <si>
    <t>Operacja ma na celu identyfikację, gromadzenie i upowszechnianie przykładów operacji zrealizowanych i sfinansowanych w ramach PROW 2014-2020. Audycje będą promowały przykłady dobrych praktyk zidentyfikowanych wśród  projektów zrealizowanych w ramach PROW 2014-2020.</t>
  </si>
  <si>
    <t>Operacja ma na celu identyfikację i prezentację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</si>
  <si>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tytułów/nakład</t>
  </si>
  <si>
    <t>mieszkańcy obszarów wiejskich województwa śląskiego, w szczególności rolnicy, beneficjenci i potencjalni beneficjenci środków UE</t>
  </si>
  <si>
    <t>Udział w Targach "Smaki Regionów" w Poznaniu</t>
  </si>
  <si>
    <t xml:space="preserve">Celem operacji jest promowanie  wsi jako miejsca do życia i rozwoju zawodowego, a także zwiększenie udziału zainteresowanych stron we wdrażaniu inicjatyw na rzecz rozwoju obszarów wiejskich. Działania zmierzające do włączenia społecznego przyczyniają się także do zmniejszenia ubóstwa oraz rozwoju gospodarczego na terenach wiejskich. </t>
  </si>
  <si>
    <t>W ramach operacji zostanie zorganizowany udział w Targach  "Smaki Regionów" w Poznaniu</t>
  </si>
  <si>
    <t>1                                    
20-25</t>
  </si>
  <si>
    <t>Przywrócenie tradycji chowu gęsi kieleckiej w małym gospodarstwie rolnym</t>
  </si>
  <si>
    <t>Przekazanie wiedzy na temat tradycji chowu gęsi kieleckiej w małych gospodarstwach rolnych naszego regionu. Dzięki zaplanowanym formom realizacji operacji podniesiony zostanie poziom wiedzy uczestników, upowszechnione zostaną dotychczasowe doświadczenia związane z chowem gęsi na obszarach wiejskich.</t>
  </si>
  <si>
    <t>Organizacja szkolenia i warsztatów dla Kół Gospodyń Wiejskich z terenu województwa świętokrzyskiego</t>
  </si>
  <si>
    <t xml:space="preserve"> Szkolenie/seminarium/warsztat/spotkanie                                                                                                                                                                                                                                                                                                                                                                                                                                                                                                                                                                                                                                                                                                                                                                                                                                                                                                                                                                                                                                                                                                                                                                                                                                                                                                                                                                                                                                                                                                                                                                                                                                                                                        </t>
  </si>
  <si>
    <t xml:space="preserve">Szkolenia/seminaria/ inne formy szkoleniowe             -                                                                                                                                                                                                                                                                                                                                                                                                                                           Uczestnicy szkoleń/seminariów/innych form szkoleniowych            </t>
  </si>
  <si>
    <t>2                                  
350</t>
  </si>
  <si>
    <t>Koła Gospodyń Wiejskich</t>
  </si>
  <si>
    <t>II - IV kw</t>
  </si>
  <si>
    <t>II-IV kw</t>
  </si>
  <si>
    <t>Konferencja dotycząca sytuacji pszczelarstwa w regionie Warmii i Mazur.</t>
  </si>
  <si>
    <t>Celem realizacji operacji jest między innymi omówienie bieżącej sytuacji pszczół w regionie Warmii i Mazur w odniesieniu do posiadanych pożytków oraz podniesienie świadomości społeczeństwa o ich roli w ekosystemie, wpływie na rolnictwo i życie konsumenta.</t>
  </si>
  <si>
    <t xml:space="preserve">W ramach realizacji operacji zostanie zorganizowana dwudniowa konferencja </t>
  </si>
  <si>
    <t xml:space="preserve"> Przedstawiciele gmin, kół pszczelarskich oraz instytucji z branży rolniczej regionu Warmii i Mazur.</t>
  </si>
  <si>
    <t xml:space="preserve">IV </t>
  </si>
  <si>
    <t xml:space="preserve">Forum Odnowy Wsi </t>
  </si>
  <si>
    <t>Celem realizacji operacji jest organizacja Forum Odnowy Wsi 
w zakresie aktywizacji społeczności wiejskich mających wpływ na rozwój obszarów wiejskich, wymiany wiedzy, doświadczeń oraz nawiązania partnerskiej współpracy</t>
  </si>
  <si>
    <t>W ramach realizacji operacji zostanie zorganizowane Forum Odnowy Wsi</t>
  </si>
  <si>
    <t>Forum</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</si>
  <si>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władze gminne, koordynatorzy gminni, moderatorzy, pracownicy Urzędu Marszałkowskiego Województwa Warmińsko-Mazurskiego w Olsztynie.</t>
  </si>
  <si>
    <t>Celem realizacji operacji jest organizacja konferencji dla liderek wiejskich Warmii i Mazur w zakresie wymiany wiedzy i doświadczeń związanych z rozwojem obszarów wiejskich</t>
  </si>
  <si>
    <t>W ramach realizacji operacji zostanie zorganizowana konferencja</t>
  </si>
  <si>
    <t xml:space="preserve">Konferencja dla liderek wiejskich </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</si>
  <si>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 Kół Gospodyń Wiejskich, rolników</t>
  </si>
  <si>
    <t>Przeprowadzenie wykładów szkoleniowych dla zainteresowanych osób na tematy związane z rozwojem prowadzonej działalności rolniczej w kontekście strategii "Od pola do stołu", Rolniczy Handel Detaliczny, sposoby i zasady pozyskiwania funduszy zewnętrznych w kontekście dalszego rozwoju obszarów wiejskich</t>
  </si>
  <si>
    <t>4/160</t>
  </si>
  <si>
    <t>Konferencja producentów produktów tradycyjnych, lokalnych i regionalnych Pomorza Zachodniego</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</si>
  <si>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gospodarstw/zakładów przetwórczych</t>
  </si>
  <si>
    <t>Forum Kół Gospodyń Wiejskich Pomorza Zachodniego</t>
  </si>
  <si>
    <t>Celem organizacji wydarzenia jest podtrzymywanie tradycji narodowej, pielęgnowania polskości, rozwoju świadomości narodowej, obywatelskiej i kulturowej oraz wspomagania rozwoju wspólnot i społeczności regionalnych oraz wspieranie aktywności społecznej i promocja integracji wewnętrznej i międzypokoleniowej członków Kół Gospodyń Wiejskich.</t>
  </si>
  <si>
    <t xml:space="preserve">Organizacja dwudniowej konferencji </t>
  </si>
  <si>
    <t>liczba konferencji/liczba uczestników konferencji</t>
  </si>
  <si>
    <t>członkowie KGW z obszaru Pomorza Zachodniego</t>
  </si>
  <si>
    <t>"Szlakiem smaku i wypoczynku Pomorza Zachodniego"</t>
  </si>
  <si>
    <t>Przeprowadzenie dwudniowego wydarzenia o charakterze plenerowym z elementami warsztatowymi. Dodatkowo planuje się realizacje wykładów o tematyce europejskiej oraz zorganizowanie konkursów kulinarnych.</t>
  </si>
  <si>
    <t>rolnicy i przedsiębiorcy rolni, producenci produktów tradycyjnych, regionalnych i lokalnych Pomorza Zachodniego</t>
  </si>
  <si>
    <t>Identyfikacja rozwiązań i  dobrych praktyk poprzez gromadzenie i upowszechnianie przykładów operacji zrealizowanych ramach priorytetów PROW 2014-2020 z terenu województwa zachodniopomorskiego</t>
  </si>
  <si>
    <t xml:space="preserve">"Lato na wsi" - Agroturystyka sposobem na rozwój potencjału turystycznego obszarów wiejskich i popularyzacji lokalnego dziedzictwa kulinarnego </t>
  </si>
  <si>
    <t>Podniesienie wiedzy mieszkanek wsi nt. zarządzania projektami finansowanymi ze środków zewnętrznych, sposobów pozyskiwania środków, aspektów prawnych prowadzonej działalności, promocji i marketingu, usprawnienia komunikacji i relacji z mieszkańcami wsi;</t>
  </si>
  <si>
    <t>"Buchalteria, czyli jak prowadzić działalność w KGW"</t>
  </si>
  <si>
    <t>Przedmiotem operacji jest organizacja cyklu szkoleń nt. obsługi administracyjnej i księgowej organizacji wiejskich, w tym szczególnie kół gospodyń wiejskich</t>
  </si>
  <si>
    <t xml:space="preserve">Celem operacji jest poszerzenie wiedzy konsumentów nt. produktów lokalnych i tradycyjnych z regionu kujawsko-pomorskiego oraz promocja i popularyzacja producentów i  wytwórców takiej żywności, laureatów konkursów organizowanych w regionie, </t>
  </si>
  <si>
    <t>Zwiększenie udziału zainteresowanych stron w podejmowaniu inicjatyw na rzecz ochrony pszczół i wsparcia pszczelarstwa poprzez organizację imprezy plenerowej</t>
  </si>
  <si>
    <t xml:space="preserve">Operacja polegać będzie na zorganizowaniu imprezy plenerowej podczas obchodów Wielkiego Dnia Pszczoły przypadającego na 8 sierpnia </t>
  </si>
  <si>
    <t>Impreza plenerowa</t>
  </si>
  <si>
    <t>Liczba imprez plenerowych</t>
  </si>
  <si>
    <t>Publikacja dobre praktyki realizacji PROW 2014-2020 w województwie wielkopolskim</t>
  </si>
  <si>
    <t>Liczba publikacji
Nakład</t>
  </si>
  <si>
    <t>1
1000</t>
  </si>
  <si>
    <t>rolnicy, lokalni liderzy, mieszkańcy obszarów wiejskich województwa wielkopolskiego</t>
  </si>
  <si>
    <t>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zidentyfikowanych wśród  projektów zrealizowanych w ramach PROW.</t>
  </si>
  <si>
    <t>emisja spotu promocyjnego w telewizji o zasięgu regionalnym</t>
  </si>
  <si>
    <t>spot w telewizji</t>
  </si>
  <si>
    <t>liczba emisji w TV</t>
  </si>
  <si>
    <t>Wyjazd studyjny dla partnerów KSOW</t>
  </si>
  <si>
    <t>organizacja krajowego wyjazdu studyjnego</t>
  </si>
  <si>
    <t>liczba krajowych wyjazdów studyjnych</t>
  </si>
  <si>
    <t>partnerzy KSOW</t>
  </si>
  <si>
    <t>2, 6</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</si>
  <si>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</si>
  <si>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</si>
  <si>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zapewnienie stoiska wystawienniczego z zabudową dla wystawców</t>
  </si>
  <si>
    <t>osoby zainteresowane żywnością regionalną, ekologiczną, rękodziełem; producenci lokalnych wyrobów żywnościowych, w tym produktów tradycyjnych, przedstawiciele firm gastronomicznych, lokalni przedsiębiorcy związani z
sektorem rolno-spożywczym</t>
  </si>
  <si>
    <t>5-8</t>
  </si>
  <si>
    <t>Konkurs na najpiękniejszy wieniec podczas dożynek wojewódzkich województwa dolnośląskiego w 2023 r.</t>
  </si>
  <si>
    <t>organizacja podsumowania konkursu, którego laureaci otrzymają nagrody finansowe</t>
  </si>
  <si>
    <t>Producenci produktów i artykułów ekologicznych, członkowie Sieci Dziedzictwo Kulinarne Świętokrzyskie</t>
  </si>
  <si>
    <t>pakiet materiałów informacyjno-edukacyjnych</t>
  </si>
  <si>
    <t>pakiet materiałów drukowanych</t>
  </si>
  <si>
    <t xml:space="preserve">uczestnicy </t>
  </si>
  <si>
    <t>organizację stoiska konsultacyjno-informacyjnego w ramach Pikniku Poznaj Dobrą Żywność „Polska Smakuje”</t>
  </si>
  <si>
    <t>stoisko konsultacyjno-informacyjne</t>
  </si>
  <si>
    <t>Filmy promujące projekty realizowane w ramach PROW 2014-2020</t>
  </si>
  <si>
    <t>Celem operacji jest rozpowszechnienie informacji o projektach realizowanych w ramach Programu Rozwoju Obszarów Wiejskich</t>
  </si>
  <si>
    <t>filmy</t>
  </si>
  <si>
    <t>Spotkanie EU CAP Network</t>
  </si>
  <si>
    <t>przedstawiciele sieci WPR z państw członkowskich UE, w tym IZ oraz przedstawiciele KE</t>
  </si>
  <si>
    <t>wizyty studyjne</t>
  </si>
  <si>
    <t>2/ min. 18</t>
  </si>
  <si>
    <t>Warsztaty/ Audycja w radiu</t>
  </si>
  <si>
    <t>Szkolenia z zakresu pisania lokalnych strategii rozwoju, które będą realizowane w ramach interwencji LEADER</t>
  </si>
  <si>
    <t>Weekend na wsi pełen smaku i atrakcji</t>
  </si>
  <si>
    <t xml:space="preserve">Właściciele gospodarstw rolnych, którzy prowadzą usługi agroturystyczne, podmioty prowadzące działalność w sektorze turystycznym na obszarach wiejskich województwa łódzkiego, oraz  pełnoletnie osoby fizyczne, regionalne i lokalne organizacje turystyczne, jednostki samorządu terytorialnego, organizacje i stowarzyszenia oraz inne podmioty działające w sektorze turystycznym; </t>
  </si>
  <si>
    <t>Promocja dziedzictwa kulinarnego oraz produktów tradycyjnych i regionalnych</t>
  </si>
  <si>
    <t xml:space="preserve">Celem operacji jest promocja produktów regionalnych i tradycyjnych oraz  dziedzictwa kulinarnego regionu, a także  podkreślenie roli kół gospodyń wiejskich w zakresie tej promocji. Operacja przyczyni się do: zaktywizowania mieszkańców obszarów wiejskich do podejmowania działań na rzecz rozwoju rynków produktów regionalnych i tradycyjnych, promocji jakości życia na wsi i promocji wsi jako miejsca do życia i rozwoju zawodowego.
Operacja wpłynie pozytywnie na  rozpowszechnianie wiedzy dotyczącej produktów wysokiej jakości z terenu województwa łódzkiego, a także integrację środowisk związanych z produkcją, sprzedażą i dystrybucją wyrobów lokalnych.  </t>
  </si>
  <si>
    <t>W ramach realizacji operacji zorganizowana zostanie impreza plenerowa, której uczestnikami będą podmioty zaangażowane w  promocję dziedzictwa kulinarnego oraz produktów tradycyjnych i regionalnych: przedsiębiorcy, koła gospodyń wiejskich, lokalne grupy działania,  instytucje okołorolnicze, a także mieszkańcy województwa łódzkiego.  Ponadto w ramach operacji zorganizowany zostanie konkurs kulinarny dla kół gospodyń wiejskich  na przygotowanie potraw sporządzonych na bazie produktów tradycyjnych i regionalnych. 
Operacja przyczyni się do zaktywizowania mieszkańców obszarów wiejskich do podejmowania działań na rzecz rozwoju rynków produktów regionalnych i tradycyjnych, promocji jakości życia na wsi oraz  promocji wsi jako miejsca do życia i rozwoju zawodowego. Impreza plenerowa zapewni możliwość udziału szerokiego grona podmiotów zaangażowanych w rozwój obszarów wiejskich.</t>
  </si>
  <si>
    <t>sztuka/
sztuka/
podmiot</t>
  </si>
  <si>
    <t xml:space="preserve">opracowanie filmu „Przykłady dobrych praktyk produkcyjnych w gospodarstwach ekologicznych”  </t>
  </si>
  <si>
    <t>odtworzenia/liczba odwiedzin strony internetowej</t>
  </si>
  <si>
    <t>1 500-5 000/1 500-5 000</t>
  </si>
  <si>
    <t>odtworzenie/odsłona</t>
  </si>
  <si>
    <t>liczba informacji w internecie (relacja z konferencji)</t>
  </si>
  <si>
    <t>liczba uczestników wydarzenia</t>
  </si>
  <si>
    <t>5 000-15 000</t>
  </si>
  <si>
    <t>liczba informacji w internecie (relacja z targów)</t>
  </si>
  <si>
    <t>Organizacja konkursu "Piękna Wieś Dolnośląska",  którego laureaci otrzymają nagrody finansowe; opracowanie i publikacja filmu prezentującego wzorcowe projekty, który zostanie umieszczony na stronie UMWD, jednostki regionalnej KSOW oraz w mediach społecznościowych (działanie bezkosztowe)</t>
  </si>
  <si>
    <t>15</t>
  </si>
  <si>
    <t>liczba upominków rzeczowych dla uczestników konkursu</t>
  </si>
  <si>
    <t>liczba nagród finansowych dla laureatów</t>
  </si>
  <si>
    <t>liczba laureatów</t>
  </si>
  <si>
    <t>liczba emisji/odtworzenia/odwiedziny strony internetowej</t>
  </si>
  <si>
    <t>3/1000/1000</t>
  </si>
  <si>
    <t>sztuka/odtworzenie/odsłona</t>
  </si>
  <si>
    <t>oglądalność</t>
  </si>
  <si>
    <t>liczba artykułów w internecie (relacja z wyjazdu)</t>
  </si>
  <si>
    <t>Piękna Wieś Dolnośląska</t>
  </si>
  <si>
    <t>organizacja konkursu, którego laureaci/wyróżnieni otrzymają nagrody finansowe; opracowanie i publikacja filmu prezentującego wzorcowe projekty, który zostanie umieszczony na stronie UMWD, jednostki regionalnej KSOW oraz w mediach społecznościowych (działanie bezkosztowe)</t>
  </si>
  <si>
    <t>liczba upominków rzeczowych dla uczestników</t>
  </si>
  <si>
    <t>liczba nagród finansowych dla laureatów/wyróżnionych</t>
  </si>
  <si>
    <t xml:space="preserve"> 3-8</t>
  </si>
  <si>
    <t>liczba laureatów/ wyróżnionych</t>
  </si>
  <si>
    <t>3-8</t>
  </si>
  <si>
    <t>200 000-400 000</t>
  </si>
  <si>
    <t>liczba artykułów w internecie (relacja z targów)</t>
  </si>
  <si>
    <t>liczba uczestników konkursu</t>
  </si>
  <si>
    <t>1-3</t>
  </si>
  <si>
    <t xml:space="preserve"> 1-3</t>
  </si>
  <si>
    <t xml:space="preserve">Identyfikacja i rozpowszechnianie przykładów operacji zrealizowanych w ramach priorytetów Programu Rozwoju Obszarów Wiejskich, aktywizacja mieszkańców obszarów wiejskich, w tym w szczególności partnerów KSOW, w celu tworzenia partnerstw na rzecz realizacji projektów nakierowanych na rozwój tych obszarów. </t>
  </si>
  <si>
    <t>W ramach operacji przeprowadzi się konkurs przeznaczony dla organizacji i instytucji działających na rzecz rozwoju wsi regionu, partnerów KSOW wpisanych do bazy partnerów. W ramach konkursu wyłoni się listę rankingową wniosków na organizację imprez lokalnych, podczas których promowane będą projekty sfinansowane z PROW 2014-2020. Dofinansuje się 21 takich projektów.</t>
  </si>
  <si>
    <t xml:space="preserve">instytucje i organizacje działające na terenach wiejskich, ogół społeczeństwa </t>
  </si>
  <si>
    <t>liczba imprez promo- cyjnych</t>
  </si>
  <si>
    <t>"LGD Województwa Świętokrzyskiego liderem wdrażania środków PROW"</t>
  </si>
  <si>
    <t>wizyta studyjna krajowa</t>
  </si>
  <si>
    <t>liczba wizyt</t>
  </si>
  <si>
    <t xml:space="preserve">"Partycypacja  w procesie przygotowania i realizacji LSR - doświadczenia okresu 2014-2020" </t>
  </si>
  <si>
    <t xml:space="preserve">Podniesienie wiedzy uczestników konferencji nt. nowych założeń Wspólnej Polityki Rolnej, rozwiązań planowanych w przyszłej perspektywie oraz problemów jakie stoją przed Europą w zakresie bezpieczeństwa żywności; popularyzacja metod i technologii, ograniczających stosowanie środków chemicznych w rolnictwie </t>
  </si>
  <si>
    <t xml:space="preserve">Przedmiotem operacji jest organizacja wizyty studyjnej krajowej z wizytacją regionu przygranicznego Niemiec .     </t>
  </si>
  <si>
    <t>Przedmiotem operacji jest przeprowadzenie konkursu  promocyjnego w mediach społecznościowych za pomocą darmowej aplikacji, popularyzacja poprzez strony internetowe miejsc na obszarach wiejskich regionu, oferujących atrakcyjna kuchnię i produkty lokalne i regionalne</t>
  </si>
  <si>
    <t xml:space="preserve">Przedmiotem operacji jest wydanie publikacji pn. "Smak i tradycja", w którym zaprezentowane będą  produkty lokalne i regionalne całej Polski, w tym także z Woj. Kujawsko-Pomorskiego. Region będzie się promował w części publikacji i otrzyma część nakładu. </t>
  </si>
  <si>
    <t>liczba publikacji</t>
  </si>
  <si>
    <t>liczba seminariów</t>
  </si>
  <si>
    <t xml:space="preserve">"Postęp biologiczny w produkcji roślinnej" </t>
  </si>
  <si>
    <t>Przedmiotem operacji jest organizacja seminarium pod auspicjami Uniwersytetu im. Mikołaja Kopernika dotyczącego rozwiązań biologicznych w produkcji roślinnej, które mogą ograniczyć stosowanie chemii w rolnictwie</t>
  </si>
  <si>
    <t xml:space="preserve">6 tys. </t>
  </si>
  <si>
    <t>liczba felietonów</t>
  </si>
  <si>
    <t>liczba emisji</t>
  </si>
  <si>
    <t>liczba odbiorców</t>
  </si>
  <si>
    <t>min. 250 tys.</t>
  </si>
  <si>
    <t xml:space="preserve"> "Wieś na weekend'2023"</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</si>
  <si>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stymulacji rozwoju gospodarczego na obszarach wiejskich oraz promuje życie na wsi i wieś jako miejsca do życia i rozwoju zawodowego.</t>
  </si>
  <si>
    <t>liczba informacji w Internecie</t>
  </si>
  <si>
    <t>LGD w nowej perspektywie finansowej na lata 2023 - 2027</t>
  </si>
  <si>
    <t>liczba uczest- ników</t>
  </si>
  <si>
    <t>Popularyzacja wyników realizacji inicjatyw w zakresie rozwoju obszarów wiejskich i wdrażania lokalnych strategii rozwoju finansowanych zs środków LEADER</t>
  </si>
  <si>
    <t>konferencja, wizyta studyjna krajowa</t>
  </si>
  <si>
    <t>wizyta studyjna zagraniczna</t>
  </si>
  <si>
    <t>liczba kampanii</t>
  </si>
  <si>
    <t>kobiety, mieszkanki wsi z województwa kujawsko-pomorskiego, członkinie kół gospodyń wiejskich</t>
  </si>
  <si>
    <t>liczba uczest-ników</t>
  </si>
  <si>
    <t xml:space="preserve"> XII Konferencja Mleczarstwa Polskiego EUROMLECZ'2023</t>
  </si>
  <si>
    <t>przedstawiciele środowisk naukowych, pracownicy nauki, przetwórcy i producenci mleka, hodowcy bydła mlecznego, przedstawiciele firm współpracujących z mleczarstwem.</t>
  </si>
  <si>
    <t>liczba odwiedza-jących</t>
  </si>
  <si>
    <t>6 tys.</t>
  </si>
  <si>
    <t>"Agro-Region"</t>
  </si>
  <si>
    <t>min. 300 tys.</t>
  </si>
  <si>
    <t xml:space="preserve">Przedmiotem operacji będzie zakup produktów tradycyjnych z województwa lubelskiego oraz promocja tych produktów. Promocja odbywała się w postaci przygotowanych porcji degustacyjnych z zakupionych produktów tradycyjnych. Akcja została przeprowadzona wśród mieszkańców Małopolski i turystów odwiedzających Rynek Główny w Krakowie. </t>
  </si>
  <si>
    <t>Koła Gospodyń Wiejskich, Stowarzyszenia, rolnicy, podmioty gospodarcze</t>
  </si>
  <si>
    <t>Jednostki samorządu terytorialnego województwa lubelskiego</t>
  </si>
  <si>
    <t>Wymiana wiedzy i doświadczeń oraz rozpowszechnianie treści dotyczących zdrowej żywności produkowanej w województwie lubuskim oraz zwiększenie świadomości na temat  dziedzictwa kulinarnego regionu z  promocja rozwoju tradycyjnej i nowoczesnej
żywności opartej na lokalnych surowcach.</t>
  </si>
  <si>
    <t xml:space="preserve">publikacja w formie drukowanej i elektronicznej </t>
  </si>
  <si>
    <t>ilość publikacji/ nakład</t>
  </si>
  <si>
    <t xml:space="preserve">publikacja  w formie drukowanej i elektronicznej </t>
  </si>
  <si>
    <t>Wymiana wiedzy i doświadczeń oraz dobrych praktyk w zakresie poprawy jakości życia na wsi pomiędzy kobietami aktywnie działającymi na rzecz lokalnego rozwoju a instytucjami zaangażowanymi w rozwój obszarów wiejskich oraz rozwoju współpracy regionalnej i budowania partnerskich 
relacji ze społecznością lokalną.</t>
  </si>
  <si>
    <t>wyjazd studyjny krajowy</t>
  </si>
  <si>
    <t>ilość wyjazdów/ liczba uczestników</t>
  </si>
  <si>
    <t>1/20</t>
  </si>
  <si>
    <t xml:space="preserve">Przedmiotem operacji jest organizacja wydarzenia dla beneficjentów PROW 2014-2020. Podczas wydarzenia zostaną zaprezentowane najlepsze inwestycje powstałe w ramach PROW 2014-2020. Beneficjenci którzy pozyskali najwięcej środków i zrealizowali najwięcej operacji z EFRROW zostaną wyróżnieni podczas wydarzenia. </t>
  </si>
  <si>
    <t>Dobre praktyki PROW 2014-2020  w zakresie produkcji i sprzedaży produktów żywnościowych</t>
  </si>
  <si>
    <t xml:space="preserve">
"Wdrażanie  Leadera w nowej perspektywie WPR 2023-2027"</t>
  </si>
  <si>
    <t xml:space="preserve">Promocja form sprzedaży bezpośredniej oraz  lokalnych producentów żywności </t>
  </si>
  <si>
    <t>Dobre praktyki PROW 2014-2020 na terenie województwa śląskiego okiem kamery.</t>
  </si>
  <si>
    <t>Przedmiotem operacji jest produkcja i emisja audycji telewizyjnych, które przekażą wiedzę nt. dobrych praktyk zrealizowanych w ramach PROW 2014-2020 na terenie województwa śląskiego w ramach priorytetów PROW. Audycje telewizyjne zostaną zamieszczone na stronie Wykonawcy wyłonionego w postępowaniu, ponadto informacja o audycjach zostanie zamieszczona na stronie JR KSOW w województwie śląskim.</t>
  </si>
  <si>
    <t>Audycja</t>
  </si>
  <si>
    <t xml:space="preserve">Audycje w telewizji </t>
  </si>
  <si>
    <t xml:space="preserve">
PROW 2014-2020 w Województwie Śląskim na przykładzie dobrych praktyk
</t>
  </si>
  <si>
    <t>Przedmiotem operacji jest wydanie publikacji, która będzie informowała i promowała przykłady dobrych praktyk zrealizowanych w ramach PROW 2014-2020 na terenie województwa śląskiego w ramach priorytetów PROW. Dodatkowo wersja elektroniczna publikacji zostanie zamieszczona na stronie JR KSOW w województwie śląskim.</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</si>
  <si>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 Wersja elektroniczna biuletynu będzie dostępna na stronie www.wielkopolskie.ksow.pl.</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</si>
  <si>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 Wersja elektroniczna strony promocyjnej PROW w Monitorze Wielkopolskim będzie dostępna na stronie www.wielkopolskie.ksow.pl.</t>
  </si>
  <si>
    <t>Liczba imprez plenerowych
Liczba uczestników</t>
  </si>
  <si>
    <t>1
1000</t>
  </si>
  <si>
    <t>liczba imprez plenerowych/liczba konkursów/ liczba uczestników konkursów</t>
  </si>
  <si>
    <t>1/3/50</t>
  </si>
  <si>
    <t>liczba imprez plenerowych/liczba seminariów/ liczba uczestników seminariów</t>
  </si>
  <si>
    <t>1/2/100</t>
  </si>
  <si>
    <t>Impreza plenerowa/wykład</t>
  </si>
  <si>
    <t>Liczba imprez plenerowych/ liczba wykładów/liczba uczestników wykładów</t>
  </si>
  <si>
    <t>liczba konferencji/liczba wykładów/liczba uczestników wykładów</t>
  </si>
  <si>
    <t>Przeprowadzenie kilkudniowego wydarzenia o charakterze plenerowym z elementami warsztatowymi. Dodatkowo planuje się realizacje wykładów o tematyce rolniczej oraz zorganizowanie konkursów kulinarnych.</t>
  </si>
  <si>
    <t>wykłady/konkurs/impreza plenerowa</t>
  </si>
  <si>
    <t>liczba imprez plenerowych/liczba konkursów/ liczba uczestników konkursów/liczba wykładów/liczba uczestników wykładów</t>
  </si>
  <si>
    <t>1/2/40/2/80</t>
  </si>
  <si>
    <t xml:space="preserve">rolnicy, członkinie KGW z obszaru województwa zachodniopomorskiego, lokalni liderzy wiejscy </t>
  </si>
  <si>
    <t>Konferencja poświęcona transformacji kobiet z obszarów popegerowskich</t>
  </si>
  <si>
    <t>Omówienie procesów społeczno-gospodarczych zachodzących na terenach popegerowskich w kontekście roli aktywnej kobiety wiejskiej. Wymiana doświadczeń oraz pozyskanie praktycznej wiedzy.</t>
  </si>
  <si>
    <t>kobiety zamieszkujące teren popegerowskie</t>
  </si>
  <si>
    <t>Odtworzenia/oglądalność audycji</t>
  </si>
  <si>
    <t>minimum 500 000 maksimum 1 000 000</t>
  </si>
  <si>
    <t xml:space="preserve">Laureaci konkursów/osoby wyróżnione w konkursie </t>
  </si>
  <si>
    <t>minimum 5; maksimum 20</t>
  </si>
  <si>
    <t>liczba laureatów/osób wyróżnionych w konkursie</t>
  </si>
  <si>
    <t xml:space="preserve">Informacja to podstawa - dla czytelników prasy tradycyjnej </t>
  </si>
  <si>
    <t>Informacja to podstawa - dla użytkowników nowych technologii</t>
  </si>
  <si>
    <t xml:space="preserve">Odnawialne źródła energii wokół nas </t>
  </si>
  <si>
    <t xml:space="preserve">Artykuły w Internecie </t>
  </si>
  <si>
    <t xml:space="preserve">liczba artykułów </t>
  </si>
  <si>
    <t xml:space="preserve">Nakład publikacji  w formie papierowej </t>
  </si>
  <si>
    <t>minimum 6000 maksimum 12000</t>
  </si>
  <si>
    <t xml:space="preserve">liczba sztuk </t>
  </si>
  <si>
    <t xml:space="preserve">Tytuły publikacji wydanych formie elektronicznej </t>
  </si>
  <si>
    <t>OSP nie tylko ratuje ale integruje</t>
  </si>
  <si>
    <t xml:space="preserve">promowanie aktywizacji i integracji mieszkańców obszarów wiejskich, ze szczególnym uwzględnieniem młodzieży i osób starszych </t>
  </si>
  <si>
    <t xml:space="preserve">przedmiotem operacji będzie organizacja konkursu dla Ochotniczych Straży Pożarnych w województwie mazowieckim </t>
  </si>
  <si>
    <t xml:space="preserve">mieszkańcy Mazowsza, członkowie Ochotniczych Straży Pożarnych </t>
  </si>
  <si>
    <t>liczba OSP</t>
  </si>
  <si>
    <t>minimum 5; maksimum 15</t>
  </si>
  <si>
    <t>Targi żywności regionalnej, naturalnej i tradycyjnej</t>
  </si>
  <si>
    <t xml:space="preserve">W ramach operacji zostaną zorganizowane targi żywności regionalnej, naturalnej i tradycyjnej  wspierające  producentów żywności naturalnej i tradycyjnej oraz promujące bezpieczną żywność regionalną. </t>
  </si>
  <si>
    <t xml:space="preserve"> </t>
  </si>
  <si>
    <t xml:space="preserve">Promowanie lubuskich produktów żywnościowych, kultury wiejskiej, dziedzictwa kulturowego. Kultywowanie tradycji i obrzędów regionalnych. </t>
  </si>
  <si>
    <t xml:space="preserve">Organizacja jarmarku wielkanocnego i bożonarodzeniowego, organizacja imprezy plenerowej promującej produkty regionalne oraz udział Województwa Lubuskiego w targach żywności Polagra </t>
  </si>
  <si>
    <t>Wydanie przewodnika kulinarnego po Województwie Lubuskim Dzięki rozpowszechnianiu treści dotyczących zdrowej żywności produkowanej w naszym województwie zwiększy się świadomość konsumencka. Głównym celem regionów znajdujących się w Lubuskiej  Sieci Dziedzictwa Kulinarnego jest promocja rozwoju tradycyjnej i nowoczesnej żywności opartej na lokalnych surowcach. Przedsiębiorcy realizują działania, które mają na celu promocję i poprawę jakości regionalnej żywności oraz wzmocnienie regionalnej  tożsamości. 
Publikacja w formie drukowanej zostanie rozdysponowana  podczas konferencji, spotkań informacyjno promocyjnych i punktów informacyjnych na wydarzeniach rolniczych oraz targach. Publikacja w formie elektronicznej dostępna będzie na stronie www.lubuskie.pl oraz www.lubuskie.ksow.pl</t>
  </si>
  <si>
    <t xml:space="preserve">Organizacja wyjazdu studyjnego  podczas którego uczestnicy  będą mieli możliwość wymiany doświadczeń i podpatrywania dobry praktyk w zakresie poprawy jakości życia na wsi, inwestycji o działań realizowanych na obszarach wiejskich realizowanych przez lokalne społeczności i aktywne Koła Gospodyń Wiejskich w celu rozwoju współpracy regionalnej i budowania partnerskich 
relacji ze społecznością lokalną. </t>
  </si>
  <si>
    <t>Kobiety i liderki aktywnie działające na rzecz rozwoju lokalnego, przedstawiciele Kół Gospodyń Wiejskich i stowarzyszeń, przedstawiciele LGD i samorządów z Województwa Lubuskiego</t>
  </si>
  <si>
    <t>Wydanie przewodnika turystycznego zachęcającego do urlopu na wsi z województwa lubuskiego. Dzięki rozpowszechnianiu treści dotyczących atrakcyjnych miejsc, gospodarstw agroturystycznych nastąpi promocja funkcji 
społecznych i pozarolniczych gospodarstw rolnych, wpływających na poprawę życia 
na obszarach wiejskich, promowanie zdrowego stylu życia, aktywnego wypoczynku, ale także 
promocji postaw ekologicznych, w tym związanych z ochroną środowiska, przeciwdziałaniem 
i adaptacją do zmian klimatu.                                              Publikacja w formie drukowanej zostanie rozdysponowana  podczas konferencji, spotkań informacyjno promocyjnych i punktów informacyjnych na wydarzeniach rolniczych oraz targach. Publikacja w formie elektronicznej dostępna będzie na stronie www.lubuskie.pl oraz www.lubuskie.ksow.pl</t>
  </si>
  <si>
    <t xml:space="preserve">W ramach realizacji operacji zorganizowany zostanie konkurs, którego celem  będzie promocja podmiotów prowadzących działalność związaną z agroturystyką, turystyką oraz promocją produktów lokalnych na obszarach wiejskich.  W ramach operacji dodatkowo  na stronie internetowej zostanie zamieszczona informacja obiektów, które zostały laureatami konkursu celem promocji turystyki i kulinariów  na terenie województwa łódzkiego. Efektem operacji będzie promocja wypoczynku na wsi oraz promowanie zdrowej żywności pochodzącej bezpośrednio od rolnika, co przełoży się na wzrost zainteresowania taką formą spędzania wolnego czasu, a także  na stworzenie nowych miejsc pracy zarówno w agroturystyce jak i przetwórstwa na obszarach wiejskich.
Konkurs zostanie przeprowadzony w dwóch etapach w podziale na trzy kategorie. Przedmiotem konkursu w kat. I dla właścicieli gospodarstw agroturystycznych było przesłanie materiału zdjęciowego wraz z opisem i wizytacja komisji konkursowej w wybranych obiektach. Natomiast w kat. II i III przedmiotem konkursu będzie opracowanie krótkiego materiału wideo, promującego miejsca, obiekty agroturystyczne i  turystyczne oraz miejsca wyróżniające się kulinarnie na obszarach wiejskich województwa łódzkiego. W ramach budżetu operacji sfinansowane zostaną koszty nagród finansowych dla laureatów: w kat. I - 3  miejsc i 2 wyróżnień oraz w kat. II i III po 3 nagrody finansowe w ramach ww. kategorii konkursowych. </t>
  </si>
  <si>
    <t xml:space="preserve">
Celem operacji jest upowszechnianie wiedzy na temat dobrych praktyk  przedsięwzięć realizowanych na obszarach wiejskich ze środków PROW 2014-2020, m.in.  w zakresie produkcji i sprzedaży produktów ekologicznych i regionalnych,  RHD oraz krótkich łańcuchów dostaw. 
Operacja będzie służyć Identyfikacji rozwiązań i  dobrych praktyk w zakresie produkcji i sprzedaży produktów ekologicznych i regionalnych oraz  promocji i rozwoju lokalnych łańcuchów dystrybucji żywności poprzez krótkie łańcuchy dostaw.</t>
  </si>
  <si>
    <t xml:space="preserve">Rolnicy w tym producenci żywności ekologicznej, tradycyjnej, przedsiębiorcy związani z branżą rolno-spożywczą, przedstawiciele jednostek samorządu terytorialnego, członkowie stowarzyszeń i organizacji pozarządowych działających na rzecz rozwoju społeczności lokalnej, 
</t>
  </si>
  <si>
    <t xml:space="preserve">Celem operacji jest promocja producentów żywności regionalnej i tradycyjnej z terenu województwa łódzkiego, wspieranie organizacji krótkiego łańcucha dostaw żywności lokalnej, w tym przetwarzania i wprowadzania do obrotu produktów rolnych wysokiej jakości, promocja sprzedaży bezpośredniej od producenta do klienta.
Operacja będzie miała na celu również  przekazanie wiedzy na temat możliwości wzmacniania odporności poprzez spożywanie produktów ekologicznych, pochodzących od rodzimych przedsiębiorców.  </t>
  </si>
  <si>
    <t>Operacja zakłada organizację warsztatów kulinarnych skierowanych do uczniów szkół średnich o profilu rolniczym z województwa podlaskiego. Uczestnicy warsztatów pod okiem mistrza kulinarnego- Karola Okrasy skupili się na przygotowaniu tradycyjnych dań w nowoczesnej odsłonie, na bazie produktów lokalnych i regionalnych  województwa podlaskiego (w tym z wykorzystaniem produktów lokalnych – wpisanych na listę Produktów Tradycyjnych). Podczas warsztatów lokalni producenci żywności zaprezentowali swoje produkty oraz odbyła się ich degustacja, co stanowi zaczątek działań zachęcających do korzystania z produktów pochodzenia lokalnego oraz podjęcia działalności związanej z małym przetwórstwem.</t>
  </si>
  <si>
    <t>Przedmiotem operacji jest opracowanie poradnika, który zawierać będzie dobre praktyki związane z założeniem i pielęgnacją ekologicznego ogródka przydomowego (w szczególności: wybór stanowiska do uprawy warzyw, przygotowanie gleby, system uprawy,  nawadnianie, pielęgnacja, płodozmian, naturalne środki ochrony roślin, wielkość plonu, itp. ).</t>
  </si>
  <si>
    <t>Upowszechnianie wiedzy w zakresie pszczelarstwa oraz podnoszenie kompetencji pszczelarzy z terenu województwa podlaskiego.</t>
  </si>
  <si>
    <t>konkurs Najlepszy przetwórca ekologiczny- poziom krajowy</t>
  </si>
  <si>
    <t xml:space="preserve">Rozwój Obszarów Wiejskich na Mazowszu </t>
  </si>
  <si>
    <t>upowszechnienie informacji o możliwości wsparcia operacji ze środków europejskich dla rozwoju obszarów wiejskich Mazowsza, kongres będzie okazją do zapoznania się z aktualnościami w zakresie funkcjonowania PROW 2014-2020 w tym przyszłości Leadera, ze szczególnym uwzględnieniem wielofunduszowego rozwoju lokalnego kierowanego przez społeczność, poruszone zostaną najważniejsze kwestie dotyczące Planu Strategicznego WPR 2023-2027.</t>
  </si>
  <si>
    <t xml:space="preserve">przedmiotem operacji będzie organizacja XV Mazowieckiego Kongresu Rozwoju Obszarów Wiejskich w formule online i przekazanie aktualnych informacji dla rozwoju obszarów wiejskich na Mazowszu </t>
  </si>
  <si>
    <t xml:space="preserve">kongres w formule online </t>
  </si>
  <si>
    <t>przedstawiciele JST, LGD, mieszkańcy Mazowsza</t>
  </si>
  <si>
    <t>minimum 200; maksimum 250</t>
  </si>
  <si>
    <t xml:space="preserve">eksperci </t>
  </si>
  <si>
    <t>minimum 1; maksimum 6</t>
  </si>
  <si>
    <t>liczba ekspertów</t>
  </si>
  <si>
    <t xml:space="preserve">przedmiotem operacji będzie organizacja XVI Mazowieckiego Kongresu Rozwoju Obszarów Wiejskich w formule online i przekazanie aktualnych informacji dla rozwoju obszarów wiejskich na Mazowszu </t>
  </si>
  <si>
    <t xml:space="preserve">Eksperci </t>
  </si>
  <si>
    <t>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t>
  </si>
  <si>
    <t>Celem operacji jest wsparcie rozwoju turystyki wiejskiej poprzez przygotowanie profesjonalnej kadry trenerów i nauczycieli agroturystyki i turystyki wiejskiej.  Koncepcja systemu szkoleń modułowych powstała w wyniku operacji pn. Kompetentny trener turystyki wiejskiej  zrealizowanej w  ramach Planu Operacyjnego KSOW na lata 2020-2021 w oparciu o rzetelną diagnozę stanu faktycznego w zakresie potrzeb edukacyjnych mieszkańców wsi oraz identyfikację luk kompetencyjnych szeroko rozumianej kadry turystyki wiejskiej, w tym doradców i liderów organizacji branżowych przeprowadzona w ramach operacji pod tym samym tytułem w latach 2020-2021. Opracowane zostało także 7-modułowe szkolenie e-learningowe oraz 3-tomowy podręcznik turystyki wiejskiej w wersji elektronicznej</t>
  </si>
  <si>
    <t>Targi, wystawy, imprezy lokalne, regionalne, krajowe i międzynarodowe
Tytuły publikacji wydanych w formie papierowej
Audycje,  programy, spoty w radio, telewizji i Internecie
Konkursy</t>
  </si>
  <si>
    <t>Operacja zakłada upowszechnianie i promocję internetowych platform sprzedażowych produkty rolne w Internecie (mediach społecznościowych) oraz inne działania promocyjne, np. opracowanie plakatu i jego dystrybucja (umieszczenie) na tablicach ogłoszeń. W ramach pozostałych działań promocyjnych zaplanowano dystrybucję plakatu wśród jednostek podległych i nadzorowanych a także partnerów KSOW z prośbą o ich wydrukowanie i zamieszczenie na dostępnych tablicach ogłoszeń. Koszt opracowania plakatu oraz infografik został poniesiony w grudniu 2021, dlatego też nie został uwzględniony w budżecie operacji. Dystrybucja i emisja w latach 2022-2023 będzie odbywać się bezpłatnie. Ponadto do promocji krótkich łańcuchów dostaw zostanie wykorzystany spot 30 sek. opracowany w roku 2020. Uniwersalność spotu daje możliwość jego rozpowszechniania nawet w kolejnych latach realizacji Planu działania KSOW.
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t>
  </si>
  <si>
    <t>szt.
szt.</t>
  </si>
  <si>
    <t>Departament Innowacji, Cyfryzacji i Transferu Wiedzy
Ministerstwo Rolnictwa i Rozwoju Wsi</t>
  </si>
  <si>
    <t>Departament Innowacji, Cyfryzacji i Transferu Wiedzy</t>
  </si>
  <si>
    <t>Seminarium poświęcone interwencjom leśno-zadrzewieniowym Planu Strategicznego 2023-2027 na terenie Polski</t>
  </si>
  <si>
    <t xml:space="preserve">Celem zorganizowania seminarium, którego częścią jest wyjazd studyjny jest: 
(1) Gromadzenie przykładów operacji realizujących poszczególne priorytety Programu, który to cel zostanie wypełniony poprzez zorganizowanie wyjazdu studyjnego. 
(2) Uaktualnienie informacji z zakresu realizacji inwestycji leśnych i zadrzewieniowych PS WPR 2023-2027; 
(3) Doskonalenie współpracy pomiędzy podmiotami zaangażowanymi w realizację inwestycji leśnych i zadrzewieniowych PS WPR 2023-2027 (wymiana informacji pomiędzy przedstawicielami instytucji biorących udział w seminarium);
(4) Podniesienie jakości realizacji PS WPR 2023-2027. 
(5) Realizacja zadań dotyczących informowania i promowania działań wdrażanych w ramach PS WPR 2023-2027. </t>
  </si>
  <si>
    <t>W ramach operacje przeprowadzone zostanie jedno seminarium w  2023 wraz z wyjazdem studyjnym.
Tematy:
1. Upowszechnienie wiedzy w zakresie wdrażania inwestycji leśnych i zadrzewieniowych Planu Strategicznego Wspólnej Polityki Rolnej na lata 2023-2027. 
2. Wspieranie tworzenia sieci współpracy pomiędzy podmiotami zaangażowanymi w realizację inwestycji leśnych i zadrzewieniowych PS WPR 2023-2027.</t>
  </si>
  <si>
    <t>1
1</t>
  </si>
  <si>
    <t>Przedstawiciele instytucji w różny sposób zaangażowanych w realizację działań leśnych PS WPR 2023-2027 (np. pracownicy ARiMR , pracownicy Lasów Państwowych, pracownicy Ministerstwa Klimatu i Środowiska)</t>
  </si>
  <si>
    <t>12
240</t>
  </si>
  <si>
    <t>Moje zrównoważone i innowacyjne gospodarstwo</t>
  </si>
  <si>
    <t xml:space="preserve">Celem głównym operacji jest upowszechnianie dostępu do aktualnej wiedzy rolniczej dla uczniów szkół ponadpodstawowych, poprzez spójne i dostosowane do aktualnych potrzeb przekazywanie wiedzy nt. rozwoju obszarów wiejskich, innowacyjności rozwiązań i zróżnicowanego rolnictwa. 
Cele szczegółowe:
-Zwiększenie udziału zainteresowanych stron we wdrażaniu inicjatyw na rzecz rozwoju obszarów wiejskich
- zwiększenia potencjału ludzkiego i poprawy funkcjonowania gospodarstw rolnych poprzez podniesienie poziomu wiedzy i realizacja działań mających na celu umożliwienie pozyskania niezbędnej wiedzy przez osoby mieszkające na obszarach wiejskich, w szczególności młodzieży. </t>
  </si>
  <si>
    <t>W ramach operacji zostanie zorganizowanych 19 szkoleń/warsztatów na terenie szkół rolniczych. W szkoleniach wezmą udział uczniowie wszystkich szkół rolniczych prowadzonych przez MRiRW po 6 osób z każdej szkoły oraz opiekun uczniów z danej szkoły. Szkolenie będzie 3 dniowe. 
Część merytoryczną szkoleń będzie prowadzona przez doświadczonych doradców rolniczych z CDR. 
Uczestnikom zostanie zapewniony dojazd, wyżywienie oraz nocleg. Sale szkoleniowe wraz ze sprzętem multimedialnym zostaną zapewnione przez szkołę, w której będzie odbywało się szkolenie. Po zakończeniu szkolenia zostanie przeprowadzony konkurs na najlepszy biznesplan dla uczestników warsztatów. 
Tematy:
1. Upowszechnianie wiedzy w zakresie innowacyjnych rozwiązań w rolnictwie, produkcji żywności i na obszarach wiejskich
2. Upowszechnianie wiedzy w zakresie tworzenia krótkich łańcuchów dostaw
3. Wspieranie rozwoju przedsiębiorczości na obszarach wiejskich przez podnoszenie poziomu wiedzy i umiejętności</t>
  </si>
  <si>
    <t>Szkolenie/ seminarium/ warsztat /spotkanie
konkurs
wyjazd studyjny</t>
  </si>
  <si>
    <t xml:space="preserve">uczniowie szkół rolniczych wraz z opiekunami
</t>
  </si>
  <si>
    <t>liczba uczestników szkolenia</t>
  </si>
  <si>
    <t>Liczba konkursów</t>
  </si>
  <si>
    <t>Liczba konferencji</t>
  </si>
  <si>
    <t>liczba filmów</t>
  </si>
  <si>
    <t xml:space="preserve"> liczba uczestników szkolenia</t>
  </si>
  <si>
    <t xml:space="preserve"> liczba konkursów</t>
  </si>
  <si>
    <t>liczba wyróżnionych</t>
  </si>
  <si>
    <t xml:space="preserve">liczba targów </t>
  </si>
  <si>
    <t xml:space="preserve">liczba konkursów </t>
  </si>
  <si>
    <t xml:space="preserve">Operacja polegać będzie na zorganizowaniu imprezy plenerowej podczas obchodów Wielkiego Dnia Pszczoły przypadającego na 8 sierpnia. impreza plenerowa będzie składać się z m.in. pokazów, inscenizacji historycznych dotyczących tematyki pszczelarskiej, quizów oraz wystaw sprzętu pszczelarskiego. Podczas wydarzenia odbędzie się również prezentacja stoisk kół gospodyń wiejskich, które przygotują potrawy na bazie miodu.
</t>
  </si>
  <si>
    <t xml:space="preserve">Przedmiotem operacji jest organizacja konkursów związanych z ziołami. Na wydarzeniu będzie punkt informacyjny dotyczący funduszy unijnych. </t>
  </si>
  <si>
    <t>liczba konferencji/liczba uczestników</t>
  </si>
  <si>
    <t xml:space="preserve">1                                 </t>
  </si>
  <si>
    <t>80</t>
  </si>
  <si>
    <t>Liczba uczestników konferencji</t>
  </si>
  <si>
    <t xml:space="preserve">liczba stoisk wystawienniczych </t>
  </si>
  <si>
    <t>liczba Forum</t>
  </si>
  <si>
    <t>liczba uczestników Forum</t>
  </si>
  <si>
    <t>Liczba uczestników</t>
  </si>
  <si>
    <t>samorządy, stowarzyszenia, KGW, rolniczki, uczelnie, instytucje z branży rolniczej i działające na obszarach wiejskich</t>
  </si>
  <si>
    <t>Zadania samorządów lokalnych i gospodarczych aktywizujące obszary wiejskie</t>
  </si>
  <si>
    <t xml:space="preserve">Celem operacji jest przybliżenie tematyki związanej z realizacją zadań wpływających na rozwój obszarów wiejskich, określenie wyzwań  oraz obszarów działania samorządów lokalnych wynikających z nowej perspektywy unijnej w ramach wspólnej polityki rolnej </t>
  </si>
  <si>
    <t>JST, organizacje pozarządowe, podmioty działające na rzecz rozwoju obszarów wiejskich, przedsiębiorcy z obszarów wiejskich.</t>
  </si>
  <si>
    <t>70</t>
  </si>
  <si>
    <t>Ochrona środowiska  i  rolnictwa - wyzwania i zagrożenia w województwie pomorskim</t>
  </si>
  <si>
    <t>Celem operacji będzie przekazania wiedzy na temat ochrony środowiska naturalnego i rolnictwa w obliczu zmian klimatycznych, promowanie rozwoju zielonej gospodarki, rolnictwa ekologicznego , kreowanie postaw proekologicznych w społecznościach wiejskich</t>
  </si>
  <si>
    <t>Pomorskie dobre praktyki</t>
  </si>
  <si>
    <t xml:space="preserve">Celem operacji będzie zapoznanie uczestników spotkania z przykładami dobrych praktyk - projektów realizowanych ze środków PROW w województwie pomorskim.  </t>
  </si>
  <si>
    <t>podmioty wdrażające PROW</t>
  </si>
  <si>
    <t xml:space="preserve">W ramach przedmiotowej operacji zaplanowano zadanie, które służy wymianie wiedzy pomiędzy podmiotami uczestniczącymi w rozwoju obszarów wiejskich, promowaniu integracji oraz współpracy między nimi. Zorganizowana w ramach operacji konferencja służy przybliżeniu tematyki związanej z rozwojem i aktywizacją samorządów lokalnych i gospodarczych w województwie pomorskim. </t>
  </si>
  <si>
    <t>Operacja zostanie zrealizowana poprzez organizację konferencji. Tematyka konferencji dotyczyć będzie zmian klimatycznych, sposobów przeciwdziałania i ograniczania ich skutków w rolnictwie pomorskim, ochrony środowiska, rolnictwa i ekosystemów  zgodnie z polityką "zielonego ładu", zrównoważonych metod gospodarowania, przyjaznych klimatowi i środowisku oraz ekonomicznego wykorzystania zasobów naturalnych. Powyższa forma realizacji operacji będzie służyć przekazaniu wiedzy oraz zwiększeniu świadomości  uczestników operacji w obliczu postępujących  zmian klimatycznych i degradacji środowiska.</t>
  </si>
  <si>
    <t>Operacja zostanie zrealizowana poprzez organizację spotkania dla grupy przedstawicieli samorządów województw z całej Polski zajmujących się wdrażaniem i realizacją PROW 2014-2020. Tematyka spotkania dotyczyć będzie  zidentyfikowanych przykładów operacji realizowanych i finansowanych w ramach PROW w województwie pomorskim.</t>
  </si>
  <si>
    <t>liczba uczestników spotkań</t>
  </si>
  <si>
    <t xml:space="preserve">impreza plenerowa z produktem lokalnym i tradycyjnym, prezentacją rękodzieła i dorobku KGW/stowarzyszeń w zakresie rozwoju obszarów wiejskich, publikacje kulinarne i materiały promocyjne dystrybuowane podczas imprez plenerowych </t>
  </si>
  <si>
    <t>Mieszkańcy obszarów wiejskich województwa podlaskiego, producenci żywności, przedstawiciele kół gospodyń wiejskich</t>
  </si>
  <si>
    <t xml:space="preserve">Druk publikacji - Higiena wytwarzania produktów pszczelich </t>
  </si>
  <si>
    <t>Nakład</t>
  </si>
  <si>
    <t>200</t>
  </si>
  <si>
    <t>właściciele gospodarstw agroturystycznych, w tym uczestnicy konkursu Agro-Wczasy'2023, następcy właścicieli gospodarstw agroturystycznych, rolnicy, deklarujący zmianę profilu gospodarstwa rolnego na agroturystyczne, przedstawiciele organizacji i instytucji wspierających rozwój agroturystyki w regionie</t>
  </si>
  <si>
    <t>Identyfikacja, gromadzenie i upowszechnianie dobrych praktyk na obszarach wiejskich poprzez organizację transportu uczestników na galę finałową konkursu Wielkopolski Rolnik Roku oraz wydanie publikacji</t>
  </si>
  <si>
    <t>Celem operacji jest zapoznanie mieszkańców województwa wielkopolskiego, w tym przede wszystkim rolników oraz lokalnych liderów z dobrymi praktykami w rolnictwie poprzez zapewnienie udziału w gali finałowej konkursu Wielkopolski Rolnik Roku oraz wydanie publikacji zawierającej opisy dobrych praktyk działań na obszarach wiejskich</t>
  </si>
  <si>
    <t>Spotkanie
Publikacja</t>
  </si>
  <si>
    <t>Liczba spotkań
Liczba uczestników spotkań
Liczba publikacji 
Nakład publikacji</t>
  </si>
  <si>
    <t>1
600
1
1000</t>
  </si>
  <si>
    <t>szt.
os.
szt.
szt.</t>
  </si>
  <si>
    <t>W ramach realizacji operacji zorganizowany zostanie  wyjazd studyjny na terenie Polski, poświęcony promocji i rozpowszechnianiu dobrych praktyk w zakresie produkcji i sprzedaży produktów żywnościowych z gospodarstw rolnych, w tym innowacyjnych rozwiązań wdrażanych w produkcji rolnej. Dzięki organizacji wyjazdu uczestnicy będą mogli zapoznać się z pomysłami, które zostały zrealizowane oraz rozwiązaniami, które zostały już wdrożone - innymi słowy są możliwe do stosowania i wspierają szeroko rozumiany rozwój obszarów wiejskich. Powyższa forma realizacji operacji będzie służyć przekazaniu wiedzy, promowaniu doświadczeń wynikających ze zrealizowanych projektów i poszukiwaniu nowatorskich rozwiązań w produkcji rolnej przez podmioty posiadające różnorodne doświadczenie, wiedzę i umiejętności. Po wyjeździe wydana zostanie publikacja  w wersji elektronicznej, w której będą zaprezentowane wizytowane podczas wyjazdu miejsca. Publikacja będzie dostępna dla ogółu odbiorców w Internecie (na stronie internetowej JR KSOW WŁ) i będzie stanowiła dodatkowe źródło informacji o przykładach dobrych praktyk zrealizowanych w ramach PROW 2014-2020.</t>
  </si>
  <si>
    <t>wyjazd studyjny/
publikacja w Internecie</t>
  </si>
  <si>
    <t>sztuka/
osoba/
sztuka</t>
  </si>
  <si>
    <t>liczba laureatów poziom krajowy</t>
  </si>
  <si>
    <t>liczba laureatów poziom wojewódzki</t>
  </si>
  <si>
    <t>liczba</t>
  </si>
  <si>
    <t xml:space="preserve">liczba </t>
  </si>
  <si>
    <t>broszura elektroniczna</t>
  </si>
  <si>
    <t>przedstawiciele doradztwa rolniczego, przedstawiciele MRiRW, przedstawiciele nauki, przedstawiciele instytucji pozarządowych i samorządowych, redakcje czasopism i wydawnictw, prasa rolnicza,</t>
  </si>
  <si>
    <t>materiał filmowy</t>
  </si>
  <si>
    <t>Razem</t>
  </si>
  <si>
    <t>Produkcja i emisja spotu promocyjnego, który zostanie umieszczony na stronach internetowych UMWD, jednostki regionalnej KSOW oraz w mediach społecznościowych</t>
  </si>
  <si>
    <t>Emisja spotu promującego dobre praktyki PROW 2014-2020 na Dolnym Śląsku</t>
  </si>
  <si>
    <t>25-40</t>
  </si>
  <si>
    <t>minimum 20 maksimum 60</t>
  </si>
  <si>
    <t>minimum 10; maksimum 45</t>
  </si>
  <si>
    <t xml:space="preserve">Projekt zakłada realizację przedsięwzięć mających na celu promocję i popularyzację kultury ludowej, tradycji obszarów wiejskich oraz produktów tradycyjnych w kraju i za granicą poprzez organizację stoisk wystawienniczych. Realizacja przedsięwzięcia wpłynie pozytywnie na promocję obszarów wiejskich, ich bogactwa kulturowego i kulinarnego. Poprzez promocję dziedzictwa kulturowego, w tym kulinarnego zakłada się wymianę wiedzy i doświadczeń uczestników projektu. 
Upowszechniona poprzez prezentację na stoiskach demonstracyjnych zostanie wiedza w zakresie innowacyjnych rozwiązań w produkcji żywności i na obszarach wiejskich. </t>
  </si>
  <si>
    <t>W ramach operacji planuje się organizację: imprezy plenerowej, stoiska wystawienniczego na imprezie plenerowej, stoiska wystawienniczego na targach o zasięgu co najmniej regionalnym, wydanie publikacji dotyczącej sołectw oraz wyjazdu studyjnego dotycząca podróż studyjna ARGE dot. rozwoju obszarów wiejskich do Austrii, Włoch i Słowenii. 
operacja wpisuje się w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</si>
  <si>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uczestnicy Konkursów - pracownicy wojewódzkich biur geodezji;
liczebność: 120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</si>
  <si>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 xml:space="preserve"> Planuje się przeprowadzenie do 25.01.2023 r. dziewiętnastu 3 - dniowych szkoleń w trybie stacjonarnym (z zapewnieniem sal i osób prowadzących szkolenia, z wyżywieniem i ewentualnie z zakwaterowaniem dla uczestników). Wykonawcy do zapewnienia obsługi szkoleń zostaną wybrani w wyniku przeprowadzenia postępowania o udzielenie zamówienia publicznego w trybie pzp.
Tematy: 
1) Identyfikacja ryzyk w gospodarstwie rolnym mających wpływ na wysokość dochodów z produkcji rolniczej;
2) Instrumenty zarządzania ryzykiem w gospodarstwie rolnym ograniczające skutki wystąpienia niekorzystnych zjawisk klimatycznych, chorób zwierząt lub roślin jak również inwazji szkodników, w tym ubezpieczenia (komercyjne, wzajemne, ze wsparciem publicznym);
3) Metodyka szacowania szkód.</t>
  </si>
  <si>
    <t>W ramach operacji zostanie poddana aktualizacji broszura elektroniczna opracowana w ramach PO KSOW na lata 2020-2021 pn. „Przykłady organizacji krótkich łańcuchów dostaw żywności” obejmująca podstawową wiedzę na temat łańcuchów dostaw żywności oraz przykłady organizowania i funkcjonowania różnych form współpracy pomiędzy producentami, podmiotami zajmującymi się przetwórstwem a konsumentami w tym zakresie. Ponadto operacja zakłada przeprowadzanie webinarium dotyczącego form sprzedaży produktów lokalnych oraz przygotowanie szkolenia e-learningowego z zakresu organizowania i funkcjonowanie krótkich łańcuchów dostaw żywności, które zostaną przeprowadzone wśród grupy docelowej.  W ramach operacji również przeprowadzone szkolenie wyjazdowe oraz nagrany film prezentujący dobre przykłady organizowania i funkcjonowania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</si>
  <si>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 Ponadto przedstawiane będą przykładowe rozwiązania organizacji działalności produkcji i przetwórstwa żywności w wybranych gospodarstwach rolnych oraz upowszechniane będą dobre praktyki. Organizacja stoiska konsultacyjno-informacyjnego ma na celu przedstawienie informacji na temat organizacji przetwórstwa i wprowadzenia do obrotu produktów rolno spożywczych oraz możliwości dywersyfikacji kanałów ich sprzedaży. Ponadto zostanie przeprowadzone badania ankietowego wśród konsumentów i producentów działających w ramach krótkich łańcuchów dostaw, określenie ich potrzeb i kierunków rozwoju.</t>
  </si>
  <si>
    <t>Przedmiotem operacji jest organizacja 1 konferencji z wyjazdem do gospodarstwa dla łącznej liczby 50 osób, organizacja stoiska konsultacyjno-informacyjnego w zakresie przetwórstwa na poziomie gospodarstwa oraz przeprowadzanie ankietyzacja potrzeb podmiotów działających w ramach krótkich łańcuchów dostaw.</t>
  </si>
  <si>
    <t>konferencja z wyjazdem do gospodarstwa</t>
  </si>
  <si>
    <t xml:space="preserve">Operacja obejmuje organizację wydarzenia pn. "Pomorskie Święto Plonów - Dożynki Wojewódzkie", które zostanie zorganizowane w formie imprezy plenerowej.  Wydarzenie to jest formą zachowania dziedzictwa kulturowego regionu, poprzez prezentację lokalnych tradycji  i folkloru. Podczas imprezy odbędzie się konkurs na tradycyjny wieniec dożynkowy. Dla lokalnych producentów, rolników, kół gospodyń wiejskich zapewnione zostaną stoiska wystawiennicze w celu umożliwienia promocji swoich produktów  – lokalnej żywności, potraw, wyrobów rękodzielniczych.  Zaplanowane w ramach operacji działania wpłyną na zwiększenie aktywności społecznej i kulturalnej mieszkańców wsi województwa pomorskiego, sprzyjać będą wymianie doświadczeń, nawiązywaniu kontaktów oraz wzmacnianiu identyfikacji lokalnej żywności wysokiej jakości oraz  rodzimych produktów.  Zaplanowane zadania posłużą również  prezentacji osiągnieć rolników i promocji pomorskiej wsi. Promocja żywności wysokiej jakości ma zachęcić konsumentów do spożywania tradycyjnych  i lokalnych produktów żywnościowych pochodzących z najbliższego otoczenia.                        </t>
  </si>
  <si>
    <t xml:space="preserve">mieszkańcy obszarów wiejskich województwa pomorskiego; wystawcy: producenci lokalnych wyrobów żywnościowych, w tym produktów tradycyjnych, przedstawiciele firm gastronomicznych, lokalni przedsiębiorcy związani z sektorem rolno-spożywczym, członkowie sieci dziedzictwo kulinarne; rolnicy, kgw; uczestnicy konkursu na wieniec dożynkowy  </t>
  </si>
  <si>
    <t>1/13</t>
  </si>
  <si>
    <t>1/18</t>
  </si>
  <si>
    <t>1
5</t>
  </si>
  <si>
    <t xml:space="preserve">Rozwój wiedzy i umiejętności w zakresie wykorzystania dobrych praktyk dotyczących zasad współpracy i zaangażowania lokalnej społeczności na etapie przygotowania jak i wdrażania lokalnej strategii rozwoju w kolejnym okresie programowania.  Dobre praktyki mają być wykorzystane do  stymulacji   działalności gospodarczej, zrównoważonego gospodarowania zasobami, reorientacji zawodowej mieszkańców wsi. Szkolenie ma służyć podniesieniu wiedzy nt. przygotowania strategii i włączeniu różnych środowisk w jej budowanie. </t>
  </si>
  <si>
    <t xml:space="preserve">8 Europejski Kongres Menadżerów Agrobiznesu  </t>
  </si>
  <si>
    <t>Przedmiotem operacji jest organizacja  konferencji nt. wpływu jakości produktów rolnych na zdrowie.</t>
  </si>
  <si>
    <t>Racjonalne gospodarowanie wodą w gospodarstwie rolnym</t>
  </si>
  <si>
    <t>liczba imprez promocyjnych</t>
  </si>
  <si>
    <t>min. 40 tys.</t>
  </si>
  <si>
    <t>AGRO Welconomy' 2023</t>
  </si>
  <si>
    <t xml:space="preserve">liczba pokazów kulinarnych </t>
  </si>
  <si>
    <t>Kobieta Przedsiębiorcza</t>
  </si>
  <si>
    <t>liczba konkursów/liczba powiatów</t>
  </si>
  <si>
    <t xml:space="preserve">Leader na Mazowszu </t>
  </si>
  <si>
    <t>operacja będzie dotyczyła: wdrażania inicjatywy LEADER w ramach PROW 2014-2020; podsumowania dotychczasowych postępów we wdrażaniu LSR, zobowiązań wynikających z umowy ramowej, spraw bieżących, zmian w przepisach dotyczących wdrażania inicjatywy LEADER, tworzenia lokalnych strategii rozwoju oraz wdrażania RLKS w nowej perspektywie finansowej</t>
  </si>
  <si>
    <t>Mała retencja na obszarach wiejskich</t>
  </si>
  <si>
    <t xml:space="preserve">Głównym celem operacji jest wspieranie efektywnego gospodarowania zasobami  wodnymi oraz zwrócenia uwagi i zwiększenie świadomości uczestników konferencji jak ważne jest retencjonowanie wody. </t>
  </si>
  <si>
    <t xml:space="preserve">Podjęta inicjatywa będzie polegała na organizacji konferencji podczas której przewidziano część  teoretyczną oraz część dyskusyjną na temat  ochrony zasobów wodnych oraz retencji na obszarach wiejskich. 
Realizowane działanie w dużym stopniu przyczyni się do podniesienia wiedzy na temat  ochrony zasobów wodnych, retencji na obszarach wiejskich i jej wpływu na produkcję rolną i  bezpieczeństwo żywnościowe kraju. </t>
  </si>
  <si>
    <t>1 / min. 100</t>
  </si>
  <si>
    <t>Mieszkańcy obszarów wiejskich województwa podlaskiego, rolnicy, producenci żywności,  uczniowie i studenci kierunku rolnictwo</t>
  </si>
  <si>
    <t xml:space="preserve">_ </t>
  </si>
  <si>
    <t>Nowa jakość Kół Gospodyń Wiejskich  w województwie podlaskim</t>
  </si>
  <si>
    <t xml:space="preserve">Przedmiotem operacji jest organizacja 2-dniowych warsztatów, podczas których zostaną przedstawione  dobre praktyki higieniczne i produkcyjne, zaprezentowane zostaną również  obowiązujące krajowe i europejskie przepisy, procedury administracyjne, wytyczne dot. etykietowania, a także materiały podatkowe związane z wprowadzaniem do obrotu tradycyjnej żywności wysokiej jakości, kwestie związane z rejestracją produktów na Listę Produktów Tradycyjnych oraz skuteczna ich promocja i tworzenie jednolitej marki. Ponadto zostaną przeprowadzone warsztaty praktyczne z zakresu wytwarzania rękodzieła w karmelu oraz "Marcinka hajnowskiego" - produktu wpisanego na listę Produktów Tradycyjnych. </t>
  </si>
  <si>
    <t>1/ min. 32</t>
  </si>
  <si>
    <t>Przedmiotem operacji jest promocja wielofunkcyjnej roli obszarów wiejskich z uwzględnieniem potencjału turystycznego (agroturystycznego) oraz kulturowego, w tym m.in.  folkloru, produktu lokalnego, regionalnych producentów żywności, lokalnych twórców i artystów podczas Targów Turystyki Weekendowej "Atrakcje Regionów", w których udział weźmie Jednostka Regionalna KSOW w województwie śląskim oraz przedsiębiorcy z terenu województwa śląskiego. Operacja jest zgodna z działaniem 10, ponieważ głównym jej celem jest promocja wielofunkcyjnej roli obszarów wiejskich z uwzględnieniem potencjału turystycznego (agroturystycznego) oraz kulturowego, w tym m.in. folkloru, produktu lokalnego, regionalnych producentów żywności, lokalnych twórców i artystów. Operacja jest zgodna z Celem 2 i 3 ponieważ podczas targów na stoisku Województwa Śląskiego prowadzona będzie akcja informacyjna dot. PROW  2014-2020 oraz możliwości finansowania ze środków unijnych. Promocja wielofunkcyjnej roli obszarów wiejskich Województwa Śląskiego połączona z akcją informacyjną przyciągnie beneficjentów oraz potencjalnych beneficjentów PROW, którzy będą chcieli uzyskać informację w zakresie pozyskiwania środków unijnych, a w dłuższej perspektywie przyczyni się to do rozwoju obszarów wiejskich. Operacja jest zgodna z priorytetem VI ponieważ promuje i wzmacnia zrównoważony rozwój terytorialny oparty o zasoby kulturowe i przyrodnicze regionu, ponadto wpływa pozytywnie na budowanie marki terytorialnej oraz integrację mieszkańców województwa śląskiego.</t>
  </si>
  <si>
    <t xml:space="preserve"> mieszkańcy województwa śląskiego</t>
  </si>
  <si>
    <t xml:space="preserve">liczba wyjazdów                          </t>
  </si>
  <si>
    <t>Konferencja dotycząca sytuacji rolnictwa i pszczelarstwa w regionie Warmii i Mazur.</t>
  </si>
  <si>
    <t>Celem realizacji operacji jest między innymi omówienie bieżącej sytuacji rolnictwa w regionie Warmii i Mazur  odniesieniu do bioróżnorodności, w tym  do roli pszczół w ekosystemie, wpływie na rolnictwo i życie konsumenta.</t>
  </si>
  <si>
    <t>Organizacja konkursu pn. Laur Agrobiznesu 2023</t>
  </si>
  <si>
    <t>Celem konkursu, jest wyróżnienie najbardziej aktywnych osób związanych zawodowo z rolnictwem, rybactwem, sektorem rolno-spożywczym funkcjonujących na terenie województwa warmińsko-mazurskiego, w tym przedsiębiorców/osób z otoczenia rolnictwa wyróżniających się doskonałą organizacją gospodarowania, stosowaniem nowoczesnych technologii przy zachowaniu zasad ochrony środowiska przyrodniczego, ponadprzeciętną aktywnością zawodową charakteryzujących się wysokim poziomem produkcji rolniczej lub wytwarzania wysokiej jakości rolniczych surowców żywnościowych i żywności.</t>
  </si>
  <si>
    <t>W ramach realizacji operacji zostanie zorganizowany konkurs pn. Laur Agrobiznesu 2023</t>
  </si>
  <si>
    <t>Warsztaty kulinarne promujące produkty tradycyjne i regionalne</t>
  </si>
  <si>
    <t>Wymiana niezbędnej  wiedzy kulinarnej  wytwarzanej z wykorzystaniem lokalnych surowców,  tradycji kulinarnych oraz jej zastosowanie w działalności pozarolniczej</t>
  </si>
  <si>
    <t>Organizacja warsztatów</t>
  </si>
  <si>
    <t>liczba warsztatów/liczba uczestników warsztatów</t>
  </si>
  <si>
    <t>przedstawicielki i przedstawiciele KGW i gromad sołeckich</t>
  </si>
  <si>
    <t>3/240</t>
  </si>
  <si>
    <t>liczba imprez plenerowych/liczba konkursów/liczba uczestników konkursu</t>
  </si>
  <si>
    <t>1/1/47</t>
  </si>
  <si>
    <t>Liczba imprez plenerowych/liczba seminariów/liczba uczestników seminarium szkoleniowego</t>
  </si>
  <si>
    <t>1/1/200</t>
  </si>
  <si>
    <t>Seminarium pn. "Akademia Liderek obszarów wiejskich"</t>
  </si>
  <si>
    <t>Członkowie Sieci Dziedzictwa Kulinarnego Pomorza Zachodniego, Członkinie Kół Gospodyń Wiejskich, lokalni producenci produktów tradycyjnych i regionalnych, lokalne liderki wiejskie</t>
  </si>
  <si>
    <t>cykl reportażowych filmowych</t>
  </si>
  <si>
    <t>Opracowanie i wydanie drukiem pakietu materiałów informacyjno-edukacyjnych, w tym poradników tematycznych i metodycznych,  przeznaczonych do samokształcenia mieszkańców wsi oraz wspomagających pracę doradczą w terenie.</t>
  </si>
  <si>
    <t xml:space="preserve">Operacja zostanie zrealizowana przez    opracowanie i druk broszur poświęconych tematyce współpracy grupowej oraz   współpracy z mediami  </t>
  </si>
  <si>
    <t>Konkurs "Przyjazna Wieś" na najlepsze projekty zrealizowane w ramach PROW 2014-2020</t>
  </si>
  <si>
    <t xml:space="preserve">reportaż </t>
  </si>
  <si>
    <t>100-lecie doradztwa rolniczego wraz z konkursem Doradca Roku</t>
  </si>
  <si>
    <t>Udział w obchodach 100-lecia doradztwa rolniczego w Polsce wraz z organizacją konkursu ma na celu popularyzację i promowanie wśród rolników, naukowców i podmiotów oraz mieszkańców obszarów wiejskich działalności doradców rolniczych</t>
  </si>
  <si>
    <t xml:space="preserve">W ramach operacji przeprowadzona zostanie organizacja oraz uroczyste ogłoszenie wyników IV edycji ogólnopolskiego konkursu "Doradca Roku", a także wręczenie nagród laureatom etapu krajowego, który będzie uhonorowaniem najlepszych doradców za działalność w zakresie upowszechniania wiedzy oraz innowacyjnych rozwiązań w praktyce rolniczej, współpracy i wspólnych inicjatyw realizowanych przez rolników i mieszkańców obszarów wiejskich. W ramach operacji będzie montaż 2 filmów ukazujących sylwetki doradców rolniczych - laureatów etapu wojewódzkiego i etapu krajowego, które zostaną zaprezentowane podczas obchodów 100-lecia doradztwa rolniczego. Ponadto zostaną opracowane merytorycznie postery, stanowiące (5 kompletów po 2 szt., w sumie 10 szt. ) Komplet posterów składający się z 2 st. ukazywać będzie historię i dorobek CDR z okazji 100-lat doradztwa rolniczego Polsce, obrazując dorobek instytucji wspierającej i promującej rozwój rolnictwa i obszarów wiejskich. Zrobionych zostanie 10 sztuk posterów i przekazanych w formie kompletów 2 szt. posterów dla każdej jednostki CDR. Mini wystawa posterowa będzie eksponowana podczas imprez organizowanych przez poszczególne jednostki CDR w roku obchodów 100-lecia, w trakcie imprez towarzyszącym obchodom 100-lecia doradztwa rolniczego w Polsce. </t>
  </si>
  <si>
    <t>Centrum Doradztwa Rolniczego w Brwinowie
Oddział w Poznaniu
ul.Winogrady 63,     61-659 Poznań</t>
  </si>
  <si>
    <t>liczba materiałów filmowych</t>
  </si>
  <si>
    <t>Postery</t>
  </si>
  <si>
    <t>5 kompletów po 2 szt. (10 szt.)</t>
  </si>
  <si>
    <t xml:space="preserve">Przedmiotem operacji jest organizacja konkursu (podzielony na 4 półfinały i finał)  promujący dziedzictwo kulinarne oraz tradycyjne sztuki ludowej,  wydanie publikacji zawierającej nagrodzone przepisy na potrawy  tradycyjne i regionalne wyłonione podczas konkursu. Podczas półfinałów i finału zostanie przeprowadzany pokaz kulinarny oraz wystąpią zespoły ludowe. </t>
  </si>
  <si>
    <t>przedsiębiorcy, rolnicy, beneficjenci PROW 2014-2020, przedstawiciele UMWL</t>
  </si>
  <si>
    <t>ilość produktów</t>
  </si>
  <si>
    <t xml:space="preserve">Celem operacji jest wspieranie rozwoju obszarów wiejskich poprzez aktywizację mieszkańców wsi, ułatwianie  wymiany wiedzy pomiędzy uczestnikami wydarzenia, promocję tradycji ludowej i dziedzictwa kulturowego wsi. Celem wyjazdu studyjnego jest transfer wiedzy niezbędniej w prowadzeniu działalności rolniczej. </t>
  </si>
  <si>
    <t xml:space="preserve">Przedmiotem operacji jest organizacja konkursu w którym grupa docelowa będzie miała na celu przygotowanie potrawy wpisanej na Listę Produktów Tradycyjnych. Konkurs zostanie przeprowadzony  w każdym z 20 powiatów województwa lubelskiego, a wyjazd studyjny  będzie dla laureatów konkursu, które zajęły I miejsce. Wyjazd studyjny odbędzie się na terenie UE. Uczestnicy wyjazdu zapoznają się z dobrymi przykładami przetwórstwa na poziomie gospodarstwa, sprzedaży bezpośredniej oraz produkcji tradycyjnych wyrobów w oparciu o lokalne surowce. </t>
  </si>
  <si>
    <t xml:space="preserve"> W ramach operacji wydana zostanie publikacja obrazująca przemiany na obszarach wiejskich jakie nastąpiły dzięki dotacji  Funduszy Unijnych. Publikacja ma służyć upowszechnianiu wiedzy o zrealizowanych projektach wpływających na polepszenie warunków życia  na obszarach wiejskich. publikacja będzie dostępna w UMWL, podczas wydarzeń organizowanych przez UMWL, w punkcie informacyjnym PROW. Publikacja będzie dostępna w wersji elektronicznej. </t>
  </si>
  <si>
    <t>mieszkańcy obszarów wiejskich, potencjalni beneficjenci</t>
  </si>
  <si>
    <t xml:space="preserve">Celem operacji jest informowanie uczestników o inwestycjach powstałych z PROW 2014-2020 i przedstawianie dobrych praktyk oraz  możliwościach pozyskania środków finansowych z programów unijnych. </t>
  </si>
  <si>
    <t>Przedmiotem operacji jest organizacja rajdu rowerowego po ścieżkach rowerowych sfinansowanych z PROW 2014-2020 w województwie lubelskim. Rajd rowerowy będzie przebiegał przez Roztocze. Znajdują się tam ścieżki rowerowe, wieże widokowe, wiaty, świetlice, siłownie zewnętrzne, OSP powstałe z PROW 2014-2020. Budżet operacji obejmuje zakup pakietu startowego dla uczestników w skald których wchodzi: koszulka, woda, napój izotoniczny, baton energetyczny, kamizeli odblaskowe. Zorganizowany będzie poczęstunek dla uczestników rajdu. Zapewnione zostanie oznaczenia trasy, opieka medyczna, medale dla każdego uczestnika. Rajd jest najbardziej adekwatną formą realizacji operacji ponieważ udział w nim wpłynie na poprawę jakości życia, promowanie zdrowego stylu życia, aktywnego wypoczynku i aktywizacji mieszkańców obszarów wsi</t>
  </si>
  <si>
    <t>Celem operacji jest wzrost świadomości mieszkańców obszarów wiejskich w obszarze polityki rozwoju obszarów wiejskich w zakresie przedsięwzięć mających wpływ na rozwój  obszarów poprzez zaprezentowanie przykładów wykorzystania funduszy UE, przedstawienie i zapoznanie się z inwestycjami zrealizowanymi w ramach PROW 2014-2020</t>
  </si>
  <si>
    <t>Głównym celem operacji jest propagowanie wiedzy i kompetencji z zakresu dobrej praktyki higienicznej i produkcyjnej, zaprezentowanie kwestii podatkowych oraz skuteczna promocja produktów wysokiej jakości.</t>
  </si>
  <si>
    <t>Operacja zakłada wydanie publikacji zbierającej przykłady operacji zrealizowanych przez beneficjentów Programu Rozwoju Obszarów Wiejskich na lata 2014-2020. Wersja elektroniczna publikacji będzie dostępna na stronie www.wielkopolskie.ksow.pl.</t>
  </si>
  <si>
    <t xml:space="preserve">Operacja polegać będzie na zorganizowaniu transportu dla uczestników gali finałowej konkursu Wielkopolski Rolnik Roku oraz wydaniu publikacji upowszechniającej dobre praktyki na obszarach wiejskich, które stanowić będą koszt kwalifikowalny operacji. </t>
  </si>
  <si>
    <t xml:space="preserve">Organizacja kongresu w celu wymiany wiedzy pomiędzy kobietami z obszarów wiejskich a podmiotami uczestniczącymi rozwoju obszarów wiejskich  tym  Lokalnymi Grupami Działania, samorządami lokalnymi w Województwie Lubuskim </t>
  </si>
  <si>
    <t>Kongres</t>
  </si>
  <si>
    <t>Aktywna, przedsiębiorcza i twórcza kobieta wiejska- wyjazd studyjny do województwa lubelskiego</t>
  </si>
  <si>
    <t xml:space="preserve">broszura </t>
  </si>
  <si>
    <t>szt./os.</t>
  </si>
  <si>
    <t xml:space="preserve">  młodzież z terenów wiejskich,  mieszkańcy miast i miasteczek 40+ </t>
  </si>
  <si>
    <t>szt./ os.</t>
  </si>
  <si>
    <t>szt./os,</t>
  </si>
  <si>
    <t>Celem realizacji operacji jest poznanie dobrych praktyk związanych 
z funkcjonowaniem obszarów wiejskich w ramach PROW 2014-2020.</t>
  </si>
  <si>
    <t>W ramach realizacji operacji zostanie zorganizowany wyjazd krajowy do województwa dolnośląskiego</t>
  </si>
  <si>
    <t>artykuł w internecie</t>
  </si>
  <si>
    <t>Producenci i przetwórcy regionalnej żywności, członkowie sieci Dziedzictwo Kulinarne Warmia Mazury  ogół społeczeństwa, przedstawiciele Urzędu Marszałkowskiego województwa warmińsko-mazurskiego</t>
  </si>
  <si>
    <t>Producenci i przetwórcy regionalnej żywności, członkowie sieci Dziedzictwo Kulinarne Warmia Mazury  przedstawiciele Urzędu Marszałkowskiego województwa warmińsko-mazurskiego</t>
  </si>
  <si>
    <t>1/70</t>
  </si>
  <si>
    <t>1/6</t>
  </si>
  <si>
    <t xml:space="preserve">Podczas konferencji ("Rolnictwo ekologiczne - szansa dla rolników i konsumentów"," Podsumowanie zadań badawczych w zakresie rolnictwa ekologicznego finansowanych przez MRiRW", "Produkcja ekologiczna szansą dla młodych rolników" ) zaprezentowane zostaną przykłady dobrych praktyk w  gospodarstwach rolnych oraz możliwości rozwoju sektora rolnictwa ekologicznego w Polsce. W ramach operacji zostanie opracowany film „Przykłady dobrych praktyk produkcyjnych w gospodarstwach ekologicznych”.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"Test dla uczniów szkół rolniczych" przyczyni się do popularyzacji systemu rolnictwa ekologicznego wśród młodzieży. "Konkurs Najlepszy Przetwórca Ekologiczny" przyczyni się do  szerzenia dobrych praktyk w zakresie przetwórstwa surowców ekologicznych, wdrażania najlepszych rozwiązań w ochronie środowiska i klimatu, promowania zdrowej i zrównoważonej diety oraz rozpowszechniania wiedzy z zakresu wartości ekologicznych.  Operacja przyczyni się do zacieśnienia współpracy pomiędzy uczestnikami, a także umożliwi wymianę wiedzy i doświadczeń. </t>
  </si>
  <si>
    <t>1/91</t>
  </si>
  <si>
    <t>2/ min. 420</t>
  </si>
  <si>
    <t>liczba kongresów/ liczba uczestników</t>
  </si>
  <si>
    <t>szt./ osoba</t>
  </si>
  <si>
    <t>1/550</t>
  </si>
  <si>
    <t>Szkolenie</t>
  </si>
  <si>
    <t>liczba uczestników seminarium</t>
  </si>
  <si>
    <t>III-IV kw</t>
  </si>
  <si>
    <t>50</t>
  </si>
  <si>
    <t xml:space="preserve">W ramach operacji przeprowadzi się konkurs przeznaczony dla organizacji i instytucji działających na rzecz rozwoju wsi regionu, partnerów KSOW wpisanych do bazy partnerów. W ramach konkursu wyłoni się listę rankingową wniosków na organizację imprez lokalnych, podczas których promowane będą projekty sfinansowane z PROW 2014-2020. Dofinansuje się max 25 takich projektów. Informacje o imprezach promocyjnych ukażą się w Internecie na stronach www.ksow.pl oraz na stronach internetowych organizatorów imprez, a także będzie promowana w regionalnej telewizji . </t>
  </si>
  <si>
    <t>Operacja zakłada realizację kampanii informacyjno-edukacyjnej polegającej na zamieszczeniu wątków nt. rolnictwa i produkcji ekologicznej w audycjach telewizyjnych. 
Zakres tematyczny: czym jest rolnictwo i produkcja ekologiczna. Zasady ekologicznej produkcji upraw rolniczych. Zasady ekologicznej produkcji zwierzęcej, wsparcie ODR. Dobre praktyki w produkcji ekologicznej. Pokazanie przekrojowe poszczególnych producentów z różnych kategorii, którym się udało przejść na produkcję ekologiczną. Zachęcanie do ekologicznego systemu gospodarowania i produkcji, poprzez wskazanie możliwości zbytu produktów ekologicznych za pośrednictwem m. in., Internetu, RDH, MOL i sprzedaży bezpośredniej oraz zachęcanie rolników/producentów ekologicznych do współpracy poprzez zrzeszanie się w grupy producenckie, organizacje skupiające producentów, rolników oraz dystrybutorów celem poprawy pozycji na rynku. Informowanie społeczeństwa i potencjalnych beneficjentów na temat możliwego wsparcia w ramach PROW 2014-2020 oraz Planu Strategicznego dla WPR na lata 2023-2027, który  jest kontynuacją wsparcia finansowego rolników do powierzchni rolnych rolnictwa ekologicznego w ramach interwencji – Rolnictwo ekologiczne. w kampanii podkreślone zostaną  korzyści środowiskowe i społeczne produkcji ekologicznej, zasad stosowania tradycyjnego płodozmianu i innych naturalnych metod uprawy oraz stosowania tradycyjnych, zrównoważonych technik produkcji rolnej przyjaznych środowisku.</t>
  </si>
  <si>
    <t>ilość audycji telewizyjnych</t>
  </si>
  <si>
    <t xml:space="preserve">Cel: Zwiększenie udziału zainteresowanych stron we wdrażaniu PROW 2014-2020 (8.2.4.3.5 Scalanie gruntów) poprzez organizację konferencji w zakresie obowiązujących przepisów dotyczących scalania gruntów oraz efektywności ekonomicznej scaleń gruntów w Polsce.
Cele szczegółowe: Nawiązanie współpracy administracji centralnej z administracją samorządową, a także wymianę zdobytych doświadczeń między podmiotami realizującymi operacje typu „Scalanie gruntów”.
Wymiana zdobytych doświadczeń i prezentacja dobrych praktyk przy realizacji operacji typu „Scalanie gruntów” oraz informacja o sposobach rozwiązywania problemów związanych z barierami o charakterze społecznym, instytucjonalnym, prawnym i ekonomicznym zostaną przekazane, do wykorzystania, innym właściwym instytucjom w pozostałych województwach.
Wyżej wymienione cele operacji ze względu na jej formę realizacji (konferencja) zdecydowanie ułatwią wymianę wiedzy pomiędzy podmiotami uczestniczącymi w rozwoju obszarów wiejskich oraz wymianę i rozpowszechnianie rezultatów działań na rzecz tego rozwoju (działanie nr 6 w części III pkt. 1), będą miały istotny wpływ na wspieranie transferu wiedzy i innowacji w rolnictwie, leśnictwie i na obszarach wiejskich (priorytetem nr 1 w części III pkt. 2), a także zapewnią zwiększenie udziału zainteresowanych stron we wdrażaniu inicjatyw na rzecz rozwoju obszarów wiejskich (cel KSOW nr 3.1. w części III pkt. 3).
</t>
  </si>
  <si>
    <t xml:space="preserve">Cel główny operacji jest uzyskanie równowagi ekonomicznej, przyrodniczej i społecznej na obszarach wiejskich. Promocja zrównoważonego rozwoju obszarów wiejskich zakłada wspieranie zróżnicowanej działalności gospodarczej oraz kształtowanie jej w sposób zapewniający zachowanie walorów środowiskowych i kulturowych, poprawę warunków życia oraz zapewnienie mieszkańcom i przedsiębiorcom dostępu do usług, a także rozwój funkcji kulturowych i społecznych wsi.                                Cele szczegółowe:  
 a) zwiększenie udziału zainteresowanych stron we wdrażaniu inicjatyw na rzecz rozwoju obszarów wiejskich;                                                                                
 b) informowanie społeczeństwa i potencjalnych beneficjentów o polityce rozwoju obszarów wiejskich i wsparciu finansowym.
</t>
  </si>
  <si>
    <t xml:space="preserve">Publikacja prezentuje zróżnicowany zakres tematyczny przedsięwzięć mających wpływ na zmiany na obszarach wiejskich i będzie służyć wymianie wiedzy pomiędzy różnymi środowiskami uczestniczącymi w rozwoju tych obszarów. </t>
  </si>
  <si>
    <t xml:space="preserve">Ogół społeczeństwa, a w szczególności środowiska uczestniczące w rozwoju obszarów wiejskich oraz partnerzy KSOW  i inne podmioty zainteresowane rozwojem wsi </t>
  </si>
  <si>
    <t xml:space="preserve">ilość warsztatów/szkoleń
ilość uczestników warsztatów/szkoleń
ilość konkursów
</t>
  </si>
  <si>
    <t xml:space="preserve">19
427
1
</t>
  </si>
  <si>
    <t xml:space="preserve">szt.
osoby
szt.
</t>
  </si>
  <si>
    <t>"Nie marnuj żywności - szkoda planety"</t>
  </si>
  <si>
    <t>Celem operacji jest upowszechnianie wiedzy na temat przeciwdziałania marnowaniu żywności i transfer wiedzy.
Cel szczegółowy: Zwiększenie udziału zainteresowanych stron we wdrażaniu inicjatyw na rzecz rozwoju obszarów wiejskich</t>
  </si>
  <si>
    <t xml:space="preserve">konferencja
konkurs
akcja promocyjna w mediach i social mediach
</t>
  </si>
  <si>
    <t xml:space="preserve">Grupą docelową jest ogół społeczeństwa. Grupą docelową konkursu są dzieci i młodzież szkolna. W przypadku konferencji grupę docelową są środowiska naukowo-badawcze, instytucje publiczne, przedstawiciele łańcucha dostaw żywności: organizacje zrzeszające producentów, rolników, dystrybutorów żywności, handlu, organizacje konsumenckie, organizacje NGO zajmujące się redystrybuują żywności dla osób potrzebujących wsparcia. </t>
  </si>
  <si>
    <t>Departament Rynków Rolnych i Transformacji Energetycznej Obszarów Wiejskich
Ministerstwo Rolnictwa i Rozwoju Wsi</t>
  </si>
  <si>
    <t>1
200</t>
  </si>
  <si>
    <t>uczestnicy Konferencji - podmioty zainteresowane wdrażaniem oraz zaangażowane we wdrażanie operacji typu „Scalanie gruntów”: 
1) rolnicy 
2) pracownicy starostw powiatowych, urzędów gmin, urzędów marszałkowskich i urzędów wojewódzkich;
3) pracownicy wojewódzkich biur geodezji; 
4) pracownicy Krajowego Ośrodka Wsparcia Rolnictwa oraz terenowych oddziałów;
5) pracownicy Agencji Restrukturyzacji i Modernizacji Rolnictwa;
6) pracownicy Wojewódzkich Ośrodków Doradztwa Rolniczego;
7) pracownicy uczelni wyższych.
liczebność: 200 uczestników</t>
  </si>
  <si>
    <t>Operacja zakłada opracowanie publikacji dotyczącej upowszechniania dobrych praktyk mających wpływ na rozwój obszarów wiejskich. Czynności, które zostaną wykonane w ramach niniejszej operacji: zebranie przykładów operacji zrealizowanych w ramach planu operacyjnego KSOW, opracowanie redakcyjne, tłumaczenie na język angielski, przygotowanie do druku, dystrybucja.
Tematy:
- innowacyjne rozwiązania w rolnictwie, produkcji żywności, leśnictwie i na obszarach wiejskich;
- tworzenie krótkich łańcuchów dostaw w sektorze rolno-spożywczym;
- optymalizacja wykorzystywania przez mieszkańców obszarów wiejskich zasobów środowiska naturalnego;
- wspieranie rozwoju przedsiębiorczości na obszarach wiejskich przez podnoszenie poziomu wiedzy i umiejętności;
- promocja jakości życia na wsi lub promocja wsi jako miejsca do życia i rozwoju zawodowego.</t>
  </si>
  <si>
    <t>Dwuletni Plan operacyjny Krajowej Sieci Obszarów Wiejskich na lata 2022-2023 w zakresie operacji własnych jednostek
wsparcia sieci, z wyłączeniem działania 8 Plan komunikacyjny PROW 2014-2020.</t>
  </si>
  <si>
    <t>Pokazanie przykładów różnych rodzajów  działalnśsci kobiet w życiu gospodarczym i społecznym wsi oraz podniesienie wiedzy członkiń KGW nt. dokumentowania i rozliczania  działalności gospodarczej i społecznej w kołach gospodyń wiejskich.</t>
  </si>
  <si>
    <t>Aktywna i tradycyjna lubelska wieś</t>
  </si>
  <si>
    <t>PROW wspiera lubelską wieś</t>
  </si>
  <si>
    <t>Jarmark Bożonarodzeniowy</t>
  </si>
  <si>
    <t xml:space="preserve">Celem operacji jest zwiększenie udziału zainteresowanych stron we wdrażaniu inicjatyw na rzecz rozwoju obszarów wiejskich. Operacja przyczyni się do promocji folkloru, zwyczajów, tradycji wiejskiej, a także do aktywizacji mieszkańców.zachowanie dziedzictwa kulturowego, podtrzymanie tradycji ludowej, aktywizacja mieszkańców, kultywowanie miejsc obrzędów i zwyczajów poprzez organizację jarmarku </t>
  </si>
  <si>
    <t xml:space="preserve">Przedmoitem operacji będzie organiacja jarmarku, w którym wystawcami będą lokalni producenci. Operacja skierowana jest do beneficjentów oraz potencjalnych benficjentów PROW 2014-2020. </t>
  </si>
  <si>
    <t>impreza plenerowa-jarmark</t>
  </si>
  <si>
    <t>szt</t>
  </si>
  <si>
    <t>stowarzyszenia, przedsiębiorcy,z branży kulinarnej, mieszkańcy, przedstwiciele lokalnej społeczności</t>
  </si>
  <si>
    <t>Wojeództwo Lubelskie</t>
  </si>
  <si>
    <t>W ramach operacji zorganizuje się wizytę studyjną, podczas której zaprezentowane będą wyniki realizacji lokalnych strategii rozwoju oraz przykłady zrealizowanych przedsięwzięć</t>
  </si>
  <si>
    <t xml:space="preserve">Artykuły prasowe mają na celu upowszechnianie przykładów operacji 
zrealizowanych i sfinansowanych w ramach Programu Rozwoju Obszarów Wiejskich 2014-2020 w  województwie lubuskim. </t>
  </si>
  <si>
    <t>Wydanie artykułów prasowych w mediach regionalnych stanowią zasób wiedzy nt. bieżącej działalności KSOW oraz dobrych praktyk wdrażania PROW 2014-2020 w województwie lubuskim. Emisja i publikacja artykułó w prasie regionalnej. Dodatkowo emisja na portalu internetowym Wykonawcy</t>
  </si>
  <si>
    <t>artykuły prasowe</t>
  </si>
  <si>
    <t>ilość artykułów/ nakład</t>
  </si>
  <si>
    <t>74/28000</t>
  </si>
  <si>
    <t xml:space="preserve">Aktywni na obszarach wiejskich </t>
  </si>
  <si>
    <t>Wymiana wiedzy i doświadczeń oraz dobrych praktyk w zakresie poprawy jakości życia na wsi pomiędzy mieszkańcami aktywnie działającymi na rzecz lokalnego rozwoju a instytucjami zaangażowanymi w rozwój obszarów wiejskich oraz rozwoju współpracy regionalnej i budowania partnerskich 
relacji ze społecznością lokalną oraz wykorzystania produktu regionalnego do tworzenia marki regionu.</t>
  </si>
  <si>
    <t>Organizacja wyjazdu studyjnego  podczas którego uczestnicy  będą mieli możliwość wymiany doświadczeń i podpatrywania dobry praktyk w zakresie poprawy jakości życia na wsi, inwestycji o działań realizowanych na obszarach wiejskich realizowanych przez lokalne społeczności  w celu rozwoju współpracy regionalnej i budowania partnerskich 
relacji ze społecznością lokalną oraz wykorzystania produktu regionalnego do tworzenia marki regionu. wyjazd studyjny do województwa małopolskiego</t>
  </si>
  <si>
    <t>Liderzy i mieszkańcy wsi aktywnie działający na rzecz rozwoju lokalnego, przedstawiciele stowarzyszeń, producentów regionalnych, przedstawiciele LGD i samorządów z Województwa Lubuskiego</t>
  </si>
  <si>
    <t>2/
13/
800</t>
  </si>
  <si>
    <t>Głównym celem operacji jest 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W ramach operacji zostaną również zorganizowane szkolenia  na temat przygotowania się LGD do nowej perspektywy finansowej</t>
  </si>
  <si>
    <t>Przedmiotem operacji jest organizacja szkoleń/spotkań i działań na rzecz tworzenia sieci kontaktów dla LGD. 
W ramach operacji zostaną również zorganizowane szkolenia  na temat przygotowania się LGD do nowej perspektywy finansowej PS WPR 2023-2027.</t>
  </si>
  <si>
    <t>szkolenie/spotkanie</t>
  </si>
  <si>
    <t>liczba uczestników szkoleń/spotkań</t>
  </si>
  <si>
    <t>liczba szkoleń/spotkań</t>
  </si>
  <si>
    <t xml:space="preserve">kongres </t>
  </si>
  <si>
    <t xml:space="preserve">W ramach operacji planuje się organizację: stoiska wystawienniczego na targach o zasięgu co najmniej regionalnym oraz spotkania w ramach inicjatywy Opolska Wieś Przyszłości, m. in. w zakresie tworzenia wsi tematycznych. 
</t>
  </si>
  <si>
    <t xml:space="preserve">Spotkanie </t>
  </si>
  <si>
    <t xml:space="preserve">liczba uczestników spotkań </t>
  </si>
  <si>
    <t>I, III, VI</t>
  </si>
  <si>
    <t xml:space="preserve">Celem operacji będzie promocja regionu, jego walorów i osiągnięć pomorskiego rolnictwa, a także przekazanie wiedzy  oraz zwiększenie świadomości na temat ochrony środowiska naturalnego i pomorskiego rolnictwa w obliczu postępujących zmian klimatycznych. </t>
  </si>
  <si>
    <t xml:space="preserve">Operacja zostanie zrealizowana poprzez organizację wojewódzkiego konkursu na wieniec dożynkowy oraz kongresu dotyczącego m.in. pomorskiego rolnictwa w obliczu postępujących zmian klimatycznych,  promocji zielonej gospodarki ekosystemów zgodnych z polityką "zielonego ładu", rolnictwa ekologicznego, w tym kreowania postaw ekologicznych w społecznościach wiejskich województwa pomorskiego.  Zaplanowane wydarzenia odbędą się  podczas Dożynek Województwa Pomorskiego. Działania te sprzyjać będą nabyciu i wymianie wiedzy oraz doświadczeń, nawiązywaniu kontaktów oraz wzmacnianiu identyfikacji i poczucia tożsamości lokalnej związanej z pomorską wsią.  </t>
  </si>
  <si>
    <t>kongres</t>
  </si>
  <si>
    <t>liczba kongresów</t>
  </si>
  <si>
    <t>rolnicy, KGW, przedstawiciele jednostek samorządu terytorialnego, podmioty działające na rzecz rozwoju obszarów wiejskich, przedsiębiorcy z branży rolniczej, członkowie organizacji zawodowych i społecznych oraz  uczestnicy i odwiedzający dożynki wojewódzkie</t>
  </si>
  <si>
    <t>III- IV</t>
  </si>
  <si>
    <t>liczba uczestników kongresu</t>
  </si>
  <si>
    <t xml:space="preserve">Seminarium dla kobiet wiejskich </t>
  </si>
  <si>
    <t>Celem operacji będzie przekazanie wiedzy i edukacja w zakresie profilaktyki zdrowia kobiet mieszkających na obszarach wiejskich, promocja działań prozdrowotnych wśród kobiet i holistycznego podejścia do tego tematu.</t>
  </si>
  <si>
    <t xml:space="preserve">Operacja zostanie zrealizowana poprzez organizację seminarium. Tematyka seminarium dotyczyć będzie problemów zdrowotnych kobiet, zarówno w wymiarze fizjologicznym, jak i psychologicznym, promocji działań profilaktycznych i terapeutycznych, nowoczesnych metod leczenia, a także alternatyw dla konwencjonalnych rozwiązań medycznych. Seminarium będzie obejmowało bloki tematyczne poświęcone konkretnym zagadnieniom takim, jak problemy urologiczne u kobiet, biodanza czy metody leczenia dźwiękiem. Realizacja operacji przyczyni się do zwiększenia wiedzy  i świadomości zdrowotnej wśród kobiet żyjących na obszarach wiejskich, zwłaszcza seniorek, a dostęp do fachowej, specjalistycznej wiedzy wpłynie mobilizująco na tę grupę społeczną, przyczyniając się  do jej aktywizacji w środowisku lokalnym.                                 </t>
  </si>
  <si>
    <t xml:space="preserve">seminarium </t>
  </si>
  <si>
    <t>liczba seminarium</t>
  </si>
  <si>
    <t xml:space="preserve">kobiety mieszkające i działające na obszarach wiejskich, seniorki </t>
  </si>
  <si>
    <t xml:space="preserve">Przyszłość pomorskiego rolnictwa i obszarów wiejskich w dobie postępujących zmian klimatycznych i globalizacji rynków rolnych </t>
  </si>
  <si>
    <t xml:space="preserve">Celem operacji będzie przekazanie wiedzy na temat ochrony rolnictwa i  środowiska w obliczu zmian klimatycznych oraz rozwoju pomorskiego rolnictwa w dobie globalizacji rynków rolnych.  </t>
  </si>
  <si>
    <t xml:space="preserve">Operacja zostanie zrealizowana poprzez organizację konferencji (sympozjum). Tematyka spotkania dotyczyć będzie zmian klimatycznych, sposobów przeciwdziałania i ograniczania ich skutków w rolnictwie pomorskim, rozwoju rolnictwa i ochrony środowiska  zgodnie z polityką "zielonego ładu", a także dostosowania pomorskiego rolnictwa i wdrożenia odpowiednich rozwiązań w związku z globalizacją rynków rolnych. Powyższa forma realizacji operacji będzie służyć przekazaniu wiedzy oraz zwiększeniu świadomości  uczestników operacji w obliczu postępujących zmian klimatycznych i  globalizacji rynków rolnych. </t>
  </si>
  <si>
    <t>rolnicy, przedstawiciele branżowych związków rolniczych, przedstawiciele szkół rolniczych, jst, podmioty działające na rzecz rozwoju obszarów wiejskich</t>
  </si>
  <si>
    <t>1/3 000</t>
  </si>
  <si>
    <t xml:space="preserve">Rozwój obszarów wiejskich na przykładzie wykorzystania potencjału lokalnego w postaci dziedzictwa kulturowego i kulinarnego Podhala. </t>
  </si>
  <si>
    <t xml:space="preserve">Celem operacji będzie wzrost wiedzy na temat rozwoju obszarów wiejskich na przykładzie wykorzystania potencjału lokalnego w postaci dziedzictwa kulturowego i kulinarnego Podhala. </t>
  </si>
  <si>
    <t>Przedmiotem operacji jest organizacja 3 dniowego szkolenia. Szkolenie będzie składało się z części teoretycznej – wykładowej oraz z części praktycznej – warsztatowej. Podczas części wkładowej zostaną omówione zagadnienia związane z dziedzictwem kulturowym i kulinarnym na obszarach wiejskich, jego potencjałem i możliwością wykorzystania dziedzictwa kulturowego i kulinarnego  w rozwoju obszarów wiejskich, w tym w rozwoju przedsiębiorczości na terenach wiejskich.  Część warsztatowa składać się będzie m.in. z warsztatów kulinarnych z wykorzystaniem dziedzictwa kulinarnego (np. tradycyjny wyrób oscypków) oraz z warsztatów rękodzieła (np. wyrób elementów strojów ludowych).</t>
  </si>
  <si>
    <t>Liczba szkoleń/ liczba uczestników szkoleń</t>
  </si>
  <si>
    <t>1/ 40</t>
  </si>
  <si>
    <t xml:space="preserve">Mieszkańcy województwa śląskiego reprezentujący jedną ze wskazanych grup: rolnicy, przedstawiciele LGD, przedstawiciele podmiotów doradztwa rolniczego, samorządu rolniczego w województwie śląskim oraz przedstawiciele samorządu województwa. </t>
  </si>
  <si>
    <t>1                                    
12</t>
  </si>
  <si>
    <t xml:space="preserve">Samorząd Województwa Świętokrzyskiego
</t>
  </si>
  <si>
    <t xml:space="preserve">Samorząd Województwa Świętokrzyskiego
- Zespół Świętokrzyskich i Nadnidziańskich Parków Krajobrazowych </t>
  </si>
  <si>
    <t>Przedstawiciele samorządów gminnych, wojewódzkiego, przedstawiciele Urzędu Marszałkowskiego Województwa Warmińsko-Mazurskiego</t>
  </si>
  <si>
    <t>95 000,00</t>
  </si>
  <si>
    <t>Konferencja dotycząca żywności wysokiej jakości</t>
  </si>
  <si>
    <t>Producenci i przetwórcy regionalnej żywności, członkowie Sieci Dziedzictwo Kulinarne Warmia Mazury, samorządy, instytucje branżowe, uczelnie</t>
  </si>
  <si>
    <t>79 000,00</t>
  </si>
  <si>
    <t>2
25</t>
  </si>
  <si>
    <t>osoby z niepełnosprawnościami zamieszkujące województwo wielkopolskie</t>
  </si>
  <si>
    <t>Celem operacji jest zgromadzenie i upowszechnienie dobrych praktyk realizacji PROW 2014-2020 w województwie wielkopolskim</t>
  </si>
  <si>
    <t xml:space="preserve">Konkurs adresowany do mieszkańców województwa wielkopolskiego zrealizowany będzie w 8 kategoriach tematycznych związanych z rozwojem i promocją obszarów wiejskich. Do jednej z kategorii zgłaszane będą zdjęcia projektów zrealizowanych w ramach PROW 2014-2020 lub PROW 2007-2013.   Autorom najciekawszych prac zgłoszonych do każdej z kategorii zostaną wręczone nagrody w postaci voucherów do sklepu ze  sprzętem fotograficznym. </t>
  </si>
  <si>
    <t xml:space="preserve">1
32
</t>
  </si>
  <si>
    <t>1/500</t>
  </si>
  <si>
    <t xml:space="preserve">W ramach operacji zostaną zrealizowane: identyfikacja wizualna konkursu (m.in. logo konkursu),kampania promocyjna konkursu, konkurs dla beneficjentów PROW 2014-2020 i  gala wręczenia nagród.  </t>
  </si>
  <si>
    <t>kampania promocyjna</t>
  </si>
  <si>
    <t>Celem operacji jest zapewnienie otoczki spotkania krajowych sieci obszarów wiejskich współorganizowanego przez EU CAP Network (wizyty studyjne i jeden posiłek) oraz promocja zarówno polskiego dziedzictwa historycznego i kulturowego, jak i walorów przyrodniczych, społecznych i kulturowych kraju wśród międzynarodowego gremium.</t>
  </si>
  <si>
    <t>W ramach operacji zostaną zorganizowane 3 wizyty studyjne obejmujące lunch oraz wstępy do gospodarstw rolnych wraz z przeprowadzeniem prezentacji, warsztatów, szkoleń oraz jeden z posiłków w formie uroczystej kolacji sieciującej w ramach spotkania. W ramach promocji kraju gospodarza zostaną zapewnione dodatkowe aktywności w formie spaceru z przewodnikiem po Kampinoskim Parku Narodowym oraz występu folkowej kapeli ludowej.</t>
  </si>
  <si>
    <t>Gospodarstwa rolne, rybackie, przedsiębiorcy branży rolno-spożywczej</t>
  </si>
  <si>
    <t>podręcznik drukowany, szkolenie e-learning</t>
  </si>
  <si>
    <t>uczestnicy konkursu</t>
  </si>
  <si>
    <t>laureaci /osoby wyróżnione</t>
  </si>
  <si>
    <t>min. 25</t>
  </si>
  <si>
    <t>min. 50</t>
  </si>
  <si>
    <t xml:space="preserve">719 tys. </t>
  </si>
  <si>
    <t>cykl spotkań</t>
  </si>
  <si>
    <t>liczba spotkań/liczba warsztatów/ liczba uczestników</t>
  </si>
  <si>
    <t>szt/szt/osoba</t>
  </si>
  <si>
    <t xml:space="preserve">Udział w imprezach  plenerowych promujących produkty regionalne,w  tym m.ni. "Piknik nad Odrą"oraz udział Województwa Lubuskiego w targach żywności Polagra  Smaki Regionów. </t>
  </si>
  <si>
    <r>
      <t>Plan operacyjny KSOW na lata 2022-2023 (z wyłączeniem działania 8 Plan komunikacyjny) -Ministerstwo Rolnictwa i Rozwoju Wsi</t>
    </r>
    <r>
      <rPr>
        <b/>
        <i/>
        <sz val="14"/>
        <rFont val="Calibri"/>
        <family val="2"/>
        <charset val="238"/>
        <scheme val="minor"/>
      </rPr>
      <t xml:space="preserve"> </t>
    </r>
    <r>
      <rPr>
        <b/>
        <sz val="14"/>
        <rFont val="Calibri"/>
        <family val="2"/>
        <charset val="238"/>
        <scheme val="minor"/>
      </rPr>
      <t>- grudzień 2023</t>
    </r>
  </si>
  <si>
    <t>t</t>
  </si>
  <si>
    <t>Organizacja konferencji dla dyrektorów szkół rolniczych prowadzonych przez MRiRW, dyrektora Krajowego Centrum Edukacji Rolniczej w Brwinowie oraz pracowników MRiRW PROW 2014-2020</t>
  </si>
  <si>
    <t xml:space="preserve">
Konferencja</t>
  </si>
  <si>
    <t xml:space="preserve">
Ilość konferencji 
ilość uczestników</t>
  </si>
  <si>
    <t xml:space="preserve">
1
74</t>
  </si>
  <si>
    <t xml:space="preserve">
szt.
Osoby</t>
  </si>
  <si>
    <t xml:space="preserve">Bezpośrednio: dyrektorzy 61 szkół rolniczych prowadzonych przez Ministra Rolnictwa i Rozwoju Wsi i 1 dyrektor Krajowego Centrum Edukacji Rolniczej w Brwinowie, przedstawiciele MRiRW - łącznie 74 osoby.
Pośrednio: ogół społeczeństwa, podmioty uczestniczące w rozwoju obszarów wiejskich, ze szczególnym uwzględnieniem nauczycieli szkół rolniczych prowadzących kształcenie przyszłych beneficjentów PROW. </t>
  </si>
  <si>
    <t xml:space="preserve"> II, III</t>
  </si>
  <si>
    <t>Organizacja dwudniowych warsztatów w ramach cyklu spotkań w obszarze B+R+I</t>
  </si>
  <si>
    <t xml:space="preserve">Przeprowadzone zostaną 2 (1 w 2022 i 1 w 2023) wydarzenia  w formie dwudniowych lub trzydniowych szkoleń/seminariów/spotkań/warsztatów dotyczących wdrażania inicjatyw z zakresu rozwoju obszarów wiejskich poprzez innowacyjne rozwiązania w rolnictwie lub produkcji żywności lub leśnictwie. 
Wydarzenia będą organizowane w formule stacjonarnej.
</t>
  </si>
  <si>
    <t>2
230</t>
  </si>
  <si>
    <t>1
2
5</t>
  </si>
  <si>
    <t>Partnerstwo dla Rozwoju V</t>
  </si>
  <si>
    <t>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t>
  </si>
  <si>
    <t>Przedmiotem operacji jest organizacja 3 bliźniaczych szkoleń, realizowanych w  różnych regionach Polski. W ramach szkoleń uczestnicy zdobędą niezbędną wiedzę z zakresu zawiązywania i funkcjonowania Grup Operacyjnych EPI, oraz wymagań, jakim muszą sprostać, aby aplikować o dofinansowanie w ramach działania "Współpraca" PROW 2014-2020. Program szkoleń przewiduje wykłady brokerów innowacji, przedstawicieli ARiMR oraz MRiRW, jak również czas na indywidualne konsultacje.</t>
  </si>
  <si>
    <t>rolnicy, przedstawiciele doradztwa, naukowcy, przedsiębiorcy oraz inne osoby i podmioty zainteresowane tworzeniem Grup Operacyjnych EPI</t>
  </si>
  <si>
    <t>I - II</t>
  </si>
  <si>
    <t>łączna liczba uczestników szkolenie nr 1</t>
  </si>
  <si>
    <t>łączna liczba uczestników szkolenie nr 2</t>
  </si>
  <si>
    <t>łączna liczba uczestników szkolenie nr 3</t>
  </si>
  <si>
    <t>II Szczyt Polskich Grup Operacyjnych EPI</t>
  </si>
  <si>
    <t xml:space="preserve">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Grup Operacyjnych w dwóch obszarach tematycznych: KŁŻ oraz projekty badawczo-rozwojowe. W ramach konferencji przewiduje się prezentację GO, sesje tematyczne i networkingowe.
</t>
  </si>
  <si>
    <t xml:space="preserve">Przedmiotem operacji jest organizacja 2 konferencji.  Pierwsza z konferencji  skierowana będzie do Grup Operacyjnych EPI, które realizują projekty mające na celu skracanie łańcuchów dostaw żywności, druga konferencja będzie skierowana do Grup Operacyjnych EPI realizujących projekty badawczo-rozwojowe. Podczas obu konferencji Grupy zaprezentują swoje projekty, jak również podzielą się, podczas warsztatów i debat, swoimi sukcesami, problemami i doświadczeniami z obszaru wdrażania innowacyjnych rozwiązań w rolnictwie i na obszarach wiejskich. </t>
  </si>
  <si>
    <t>reprezentanci Grup Operacyjnych EPI, pracownicy jednostek doradztwa rolniczego, przedstawiciele ARiMR i MRiRW,  zainteresowani działaniem "Współpraca"</t>
  </si>
  <si>
    <t>liczba uczestników konferencji nr I (KŁŻ)</t>
  </si>
  <si>
    <t>min. 122</t>
  </si>
  <si>
    <t>liczba uczestników konferencji nr II (projekty badawczo-rozwojowe)</t>
  </si>
  <si>
    <t>min. 177</t>
  </si>
  <si>
    <t xml:space="preserve"> IV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</si>
  <si>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</si>
  <si>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 xml:space="preserve">Przedmiotem operacji jest organizacja konferencji skierowanej do Partnerów SIR oraz osób i instytucji zainteresowanych innowacyjnymi rozwiązaniami sektora agro. W ramach konferencji uczestnicy, motywowani przez moderatorów wydarzenia, wymienią się swoimi doświadczeniami oraz zyskają nowe kontakty, które mogą być zalążkiem wielopodmiotowej współpracy na rzecz innowacji w rolnictwie. </t>
  </si>
  <si>
    <t>Partnerzy zarejestrowani w bazie Partnerów SIR, potencjalni Partnerzy SIR, przedstawiciele doradztwa rolniczego, przedstawiciele Grup Operacyjnych EPI</t>
  </si>
  <si>
    <t>min. 94</t>
  </si>
  <si>
    <r>
      <t xml:space="preserve">Innowacyjne narzędzia ICT wspierające optymalizację produkcji i rozwoju gospodarstw rolnych 
</t>
    </r>
    <r>
      <rPr>
        <sz val="11"/>
        <color rgb="FFFF0000"/>
        <rFont val="Calibri"/>
        <family val="2"/>
        <charset val="238"/>
        <scheme val="minor"/>
      </rPr>
      <t/>
    </r>
  </si>
  <si>
    <t>Celem operacji jest zwiększenie poziomu wiedzy na temat innowacyjnych metod zarządzania produkcją rolniczą i jej optymalizacji pod względem wykorzystania zasobów, przy użyciu narzędzi teleinformatycznych. Celem operacji jest również przedstawienie efektów działania polskich Grup Operacyjnych EPI w zakresie realizowanych projektów współfinansowanych ze środków działania "Współpraca", polegających na opracowaniu i wdrażaniu innowacyjnych rozwiązań teleinformatycznych w rolnictwie, a także wsparcie tworzących się nowych Grup Operacyjnych. Dodatkowo zostaną zaprezentowane aktualnie dostępne lub będące w trakcie pilotażu innowacyjne rozwiązania w tematyce operacji.</t>
  </si>
  <si>
    <t>Przedmiotem operacji jest organizacja konferencji  na temat innowacyjnych narzędzi informatycznych wspierających optymalizację wykorzystania zasobów w gospodarstwach rolnych, w tym redukcję wpływu środowiskowego indywidualnej produkcji rolniczej. Podczas konferencji odbywać się będą również konsultacje z brokerami innowacji, mające na celu wsparcie nowych Grup Operacyjnych w aplikowaniu o środki dostępne w ramach działania "Współpraca". Dodatkowo, w trakcie konferencji, na powierzchni wystawienniczej zostaną zaprezentowane aktualnie dostępne lub będące w trakcie pilotażu innowacyjne rozwiązania w tematyce operacji.</t>
  </si>
  <si>
    <t>rolnicy, przedstawiciele doradztwa rolniczego, przedstawiciele nauki, przedstawiciele administracji publicznej, zainteresowani tematyką operacji</t>
  </si>
  <si>
    <t>Konkurs: 
Moje własne innowacje
II edycja</t>
  </si>
  <si>
    <t>Celem  operacji jest aktywizacja rolników oraz mieszkańców obszarów wiejskich do dzielenia się pomysłami i dobrymi praktykami dotyczącymi wprowadzania usprawnień we własnych gospodarstwach rolnych, a także identyfikacja „rolników innowatorów”, którzy w przyszłości mogą być partnerami projektów realizowanych przez Sieć SIR lub  członkami Grup Operacyjnych EPI oraz tworzenie sieci kontaktów pomiędzy rolnikami i przedstawicielami doradztwa rolniczego. Operacja ma również za zadanie promowanie „małych innowacji”, pokazanie innym, że czasami małym kosztem można samemu wdrożyć pewne innowacyjne rozwiązania usprawniające pracę lub zarządzanie gospodarstwem rolnym.</t>
  </si>
  <si>
    <t xml:space="preserve">Przedmiotem operacji jest organizacja ogólnopolskiego konkursu mającego na celu wyłonienie najlepszych usprawnień wprowadzanych w gospodarstwach przez ich właścicieli, współwłaścicieli bądź domowników. Uczestnicy konkursu będą  przesyłać formularz zgłoszeniowy z opisem swoich rozwiązań i przyczyn, które skłoniły autorów do wprowadzenia przedmiotowych usprawnień. Załącznikiem do formularza będzie foto lub wideo prezentacja. Najciekawsze prace będą nagrodzone i opublikowane na stronie internetowej oraz portalach społecznościowych Sieci SIR, jako dobra praktyka rolnicza oraz przykłady innowacyjnych rozwiązań.  </t>
  </si>
  <si>
    <t>rolnicy, mieszkańcy obszarów wiejskich, przedstawiciele doradztwa rolniczego,  osoby i instytucje zainteresowane tematem</t>
  </si>
  <si>
    <t xml:space="preserve"> liczba laureatów i wyróżnionych</t>
  </si>
  <si>
    <t xml:space="preserve"> osoba</t>
  </si>
  <si>
    <t>Rozwój AKIS poprzez wzmocnienie współpracy pomiędzy publicznym doradztwem rolniczym i uczelniami</t>
  </si>
  <si>
    <t>Celem operacji jest wsparcie tworzenia efektywnej sieci kontaktów pomiędzy publicznymi jednostkami doradztwa rolniczego a uczelniami wyższymi, a także wzmocnienie współpracy tych instytucji w zakresie wymiany wiedzy i doświadczeń, ze szczególnym uwzględnieniem prowadzonych prac badawczo-rozwojowych oraz innowacyjnych rozwiązań możliwych do wdrożenia w praktyce rolniczej.</t>
  </si>
  <si>
    <t xml:space="preserve">Projekt obejmie wykonanie analizy, zakończonej raportem, dostępnym dla wszystkich zainteresowanych na stronie internetowej CDR oraz na stronie internetowej Sieci SIR, w celu zidentyfikowania obecnego stanu współpracy pomiędzy publicznymi jednostkami doradztwa rolniczego a uczelniami rolniczymi, wraz z propozycjami działań efektywizujących i poprawiających przepływ informacji i transfer wiedzy.  W konsekwencji zorganizowana zostanie jednodniowa konferencja ogólnopolska w celu zaprezentowania wyników, omówienia i wypracowania ostatecznych rekomendacji. Przygotowanie publikacji,  podsumowującej wyniki badania z opracowanego raportu, stanowiąca m.in. materiały konferencyjne. Publikacja, o której mowa, będzie również udostępniona w formie elektronicznej na stronach CDR, SIR oraz w mediach społecznościowych SIR. </t>
  </si>
  <si>
    <t>raport w formie elektronicznej</t>
  </si>
  <si>
    <t>liczba raportów</t>
  </si>
  <si>
    <t>przedstawiciele doradztwa rolniczego, uczelni wyższych, administracji publicznej, studenci</t>
  </si>
  <si>
    <t>wersja elektroniczna</t>
  </si>
  <si>
    <t>Usługi cyfrowe wspomagające transfer wiedzy i wdrażanie nowych technologii w rolnictwie</t>
  </si>
  <si>
    <t>Celem operacji jest podniesienie poziomu wiedzy oraz zwiększenia dostępności w zakresie świadczenia usług cyfrowych stosowanych w rolnictwie, warunkujących wzrost dochodu rolniczego oraz wymianę wiedzy i doświadczeń w tym zakresie pomiędzy uczestnikami operacji. Nowoczesne usługi i technologie informatyczne coraz częściej znajdują zastosowanie w działalności rolniczej, przynosząc wymierne efekty dla użytkujących je rolników. Popularyzacja nowoczesnych rozwiązań cyfrowych przyczyni się do wzrostu rentowności gospodarstw oraz poprawy konkurencyjności sektora rolnego. Operacja ma za zadanie wsparcie przygotowania materiałów odnośnie usług cyfrowych oraz zaprezentowanie nowych technologii w praktyce i ułatwienie kontaktów między odbiorcami operacji celem nawiązania współpracy między nauką a praktyką.</t>
  </si>
  <si>
    <t xml:space="preserve">Przedmiotem operacji jest realizacja 2 szkoleń połączonych z warsztatami praktycznymi na terenie gospodarstwa rolnego dla 50 uczestników. Zorganizowany zostanie także wyjazd studyjny połączony z pokazem maszyn rolniczych oraz warsztatami praktycznymi dla 30 uczestników. Tematyką będzie wdrażanie rolnictwa precyzyjnego oraz nowych technologii cyfrowych w gospodarstwie rolnym, w tym nowoczesne formy poboru i analizy gleby. Przygotowane zostaną również materiały wspierające świadczenie usług cyfrowych w rolnictwie. Materiały będą udostępnione uczestnikom w formie elektronicznej na informatycznym nośniku danych oraz będą dostępne na stronie internetowej CDR i Sieci SIR. </t>
  </si>
  <si>
    <t>rolnicy, mieszkańcy obszarów wiejskich, przedstawiciele doradztwa rolniczego, nauczyciele i uczniowie szkół rolniczych, osoby i instytucje zainteresowane tematem</t>
  </si>
  <si>
    <t>Centrum Doradztwa Rolniczego w Brwinowie
Oddział w Poznaniu</t>
  </si>
  <si>
    <t>materiały wspierające świadczenie usług cyfrowych</t>
  </si>
  <si>
    <t>liczba materiałów</t>
  </si>
  <si>
    <t>Dzień Przedsiębiorcy Rolnego 2022</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</si>
  <si>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Organizacja konkursu ma na celu popularyzację i promowanie osiągnięć doradców w zakresie innowacji w rolnictwie i na obszarach wiejskich.   </t>
  </si>
  <si>
    <t>Przedmiotem operacji jest organizacja konferencji hybrydowej, w temacie innowacyjnych rozwiązań i najnowszych trendów w produkcji roślinnej i zwierzęcej, a także organizacja ogólnopolskiego Konkursu "Doradca Roku", który będzie uhonorowaniem najlepszych doradców za działalność w zakresie upowszechniania wiedzy oraz innowacyjnych rozwiązań w praktyce rolniczej, współpracy i wspólnych inicjatyw realizowanych przez rolników i mieszkańców obszarów wiejskich. Materiały konferencyjne będą wydane w formie papierowej i elektronicznej, dostępnej na stronie internetowej CDR oraz Sieci SIR.</t>
  </si>
  <si>
    <t>konferencja hybrydowa</t>
  </si>
  <si>
    <t>rolnicy, mieszkańcy obszarów wiejskich, przedstawiciele doradztwa rolniczego, przedstawiciele nauki, brokerzy innowacji, przedstawiciele instytucji pozarządowych i samorządowych</t>
  </si>
  <si>
    <t>materiały konferencyjne</t>
  </si>
  <si>
    <t>liczba opracowanych materiałów</t>
  </si>
  <si>
    <t xml:space="preserve">wersja elektroniczna </t>
  </si>
  <si>
    <t>Dobre praktyki rolnicze korzystne dla środowiska i klimatu</t>
  </si>
  <si>
    <t xml:space="preserve">Celem operacji jest wsparcie rolników we wdrażaniu nowych wyzwań jakie stoją przed współczesnym rolnictwem, tj. zrównoważonym rozwojem przyjaznym środowisku. Niezbędne jest przekazywanie aktualnej wiedzy i najlepszych przykładów z praktyki wpisujących się w nowe działania, które mają na celu stworzenie zachęt dla rolników do realizacji praktyk korzystnych dla środowiska i klimatu, ukierunkowując wsparcie na przejście na bardziej zrównoważone i przyjazne środowisku rolnictwo. </t>
  </si>
  <si>
    <t>Przedmiotem operacji jest realizacja filmu propagujących wiedzę i prezentujących dobre praktyki rolnicze w realizacji korzystnych praktyk dla środowiska i klimatu. Film zostanie zamieszczony na stronie internetowej CDR i Sieci SIR, za pośrednictwem kanału CDR na platformie YouTube.</t>
  </si>
  <si>
    <t>rolnicy, mieszkańcy obszarów wiejskich, przedstawiciele doradztwa rolniczego, nauki, administracji, przedstawiciele szkół rolniczych, osoby i instytucje zainteresowane tematem</t>
  </si>
  <si>
    <t>Centrum Doradztwa Rolniczego w Brwinowie
Oddział w Radomiu</t>
  </si>
  <si>
    <t>VII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</si>
  <si>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</si>
  <si>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1 konferencji, dotyczącej tematyki wdrażania innowacyjnych rozwiązań w rolnictwie. Organizowany w ramach operacji konkurs "Najciekawsze innowacyjne rozwiązania w rolnictwie" służy promocji innowacyjnych rozwiązań technologicznych i organizacyjnych w produkcji rolniczej.</t>
  </si>
  <si>
    <t xml:space="preserve">Rozwój innowacyjnych technologii odnawialnych źródeł energii na obszarach wiejskich </t>
  </si>
  <si>
    <t xml:space="preserve">Celem operacji jest przekazanie wiedzy i informacji na temat innowacyjnych rozwiązań w technologiach odnawialnych źródeł energii na obszarach wiejskich oraz upowszechnianie dobrych praktyk. Przedstawione informacje przyczynią się do podniesienia świadomości potrzeby produkcji czystej energii oraz przyczynią się do zahamowania zmian klimatycznych. Operacja ma za zadanie ułatwienie kontaktów między nauką, samorządem i przedsiębiorcami oraz nawiązaniem współpracy między nauką, a praktyką. </t>
  </si>
  <si>
    <t xml:space="preserve">Przedmiotem realizacji operacji jest organizacja 1 konferencji oraz wyjazdu studyjnego, dotyczących tematyki rozwoju innowacyjnych technologii odnawialnych źródeł energii na obszarach wiejskich. 
</t>
  </si>
  <si>
    <t>Innowacyjne rozwiązania w pszczelarstwie</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</si>
  <si>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i efektywności pracy gospodarstw pasiecznych oraz poprawy konkurencyjności sektora pszczelarskiego. Operacja ma za zadanie ułatwienie kontaktów między grupami odbiorców operacji celem nawiązania stałej współpracy między nauką a praktyką.</t>
  </si>
  <si>
    <t xml:space="preserve"> Przedmiotem operacji jest realizacja 1 konferencji, dotyczącej tematyki innowacyjnych rozwiązań w pszczelarstwie oraz 1 krajowego wyjazdu studyjnego. Tematyka wyjazdu będzie dotyczyła innowacyjnych rozwiązań w gospodarce pasiecznej.</t>
  </si>
  <si>
    <t>przedstawiciele doradztwa rolniczego, przedstawiciele nauki, rolnicy, przedsiębiorcy, instytucje pracujące na rzecz rolnictwa, pszczelarze</t>
  </si>
  <si>
    <t>Spotkania informacyjno-szkoleniowe dla pracowników WODR oraz CDR wykonujących i wspierających zadania na rzecz SIR</t>
  </si>
  <si>
    <t>Celem operacji jest kontynuacja cyklicznych spotkań podczas których uczestnicy wymieniają się doświadczeniami oraz dobrymi praktykami z zakresu funkcjonowania i realizacji zadań Sieci SIR oraz wspierania tworzących się oraz realizujących projekty Grup Operacyjnych EPI. Grupa docelowa spotkań uzyskuje bieżące informacje dotyczące działania "Współpraca" w ramach PROW 2014-2020 oraz pomocy technicznej , a także doskonali umiejętności miękkie. Podczas spotkań omawiane będą również tematy dotyczące realizacji zadań w ramach Planu Strategicznego Wspólnej Polityki Rolnej na lata 2023-2027. Dodatkowo spotkania mają na celu przybliżenie sylwetek i działalności partnerów SIR w poszczególnych województwach.</t>
  </si>
  <si>
    <t xml:space="preserve">Przedmiotem operacji jest realizacja cyklicznych spotkań informacyjno-szkoleniowych, z czego część ma być połączona z wizytami studyjnymi u partnerów SIECI SIR, w ramach których koordynatorzy i brokerzy Sieci na rzecz innowacji w rolnictwie i na obszarach wiejskich, oraz osoby wspierające Sieć wymieniają się swoimi doświadczeniami, oraz wypracowują plany działań na kolejne miesiące i lata, dzięki czemu działalność Sieci w poszczególnych jednostkach doradztwa rolniczego oraz oddziałach CDR jest ujednolicona.  </t>
  </si>
  <si>
    <t>spotkanie informacyjno-szkoleniowe z wizytami studyjnymi</t>
  </si>
  <si>
    <t>pracownicy CDR i WODR, przedstawiciele administracji publicznej</t>
  </si>
  <si>
    <t>liczba wizyt studyjnych</t>
  </si>
  <si>
    <t>łączna liczba uczestników</t>
  </si>
  <si>
    <t>liczba spotkań stacjonarnych</t>
  </si>
  <si>
    <t>min 200</t>
  </si>
  <si>
    <t xml:space="preserve">Wpływ Grup Operacyjnych EPI na rozwój polskiego rolnictwa i obszarów wiejskich  </t>
  </si>
  <si>
    <t>Celem operacji jest upowszechnienie wiedzy o działaniu „Współpraca” oraz projektach realizowanych przez polskie Grupy Operacyjne EPI, polegających na wdrażaniu innowacyjnych rozwiązań, a także pokazanie ich pozytywnego wpływu na dynamikę rozwoju polskiego rolnictwa, produkcji żywności oraz obszarów wiejskich. Celem operacji będzie również zapoznanie jej uczestników z innowacjami wdrażanymi  w rolnictwie na terenie Irlandii przez działające tam Grupy Operacyjne EPI oraz zapoznanie z litewskim systemem wspierania innowacji w rolnictwie w ramach EIP-AGRI, a tym samym porównania ww. wymienionych działań z systemem obowiązującym w Polsce. Operacja przyczyni się również do nawiązania międzynarodowych kontaktów.</t>
  </si>
  <si>
    <t xml:space="preserve">Operacja będzie obejmowała kompleksowe opracowanie broszury promującej polskie Grupy Operacyjne EPI oraz upowszechniającej informacje o realizowanych prze te Grupy projektach zarówno na terenie kraju jak i poza jego granicami. Publikacja zostanie opracowana w wersji elektronicznej oraz papierowej w polsko- i anglojęzycznej wersji. Przedmiotem operacji jest także organizacja zagranicznego wyjazdu studyjnego, podczas którego uczestnicy zapoznają się z rezultatami prac prowadzonych przez tamtejsze Grupy Operacyjne. Wnioski z wizyt studyjnych zostaną przedstawione podczas III Szczytu GO EPI oraz podczas innych operacji własnych realizowanych przez CDR. Dodatkowo dobre praktyki legislacyjne naszych sąsiadów mogą zostać zaimplementowane do przepisów regulujących funkcjonowanie GO EPI w Polsce. 
</t>
  </si>
  <si>
    <t>publikacja polskojęzyczna</t>
  </si>
  <si>
    <t xml:space="preserve">Liczba publikacji </t>
  </si>
  <si>
    <t>rolnicy, przedstawiciele doradztwa rolniczego, przedstawiciele nauki, przedsiębiorcy oraz inni, zainteresowani tematyką operacji</t>
  </si>
  <si>
    <t>I - IV</t>
  </si>
  <si>
    <t>publikacja anglojęzyczna</t>
  </si>
  <si>
    <t>Liczba wyjazdów</t>
  </si>
  <si>
    <t xml:space="preserve">Hodowla zwierząt gospodarski w celu prowadzenia terapii z udziałem zwierząt - instrukcje wdrożeniowe </t>
  </si>
  <si>
    <t>Celem operacji jest przekazanie wiedzy praktycznej i informacji na temat prowadzenia hodowli zwierząt gospodarskich dedykowanej przygotowaniu zwierząt do pracy terapeutycznej zarówno z dziećmi, jaki i osobami z niepełnosprawnościami oraz z seniorami. Terapia prowadzona z udziałem zwierząt to metoda wspomagająca leczenie oraz rehabilitację, polegająca na bliskim i naturalnym kontakcie ze zwierzętami. Usługi takie mogą zostać wprowadzone do gospodarstw rolnych, agroturystycznych oraz przedsiębiorstw na obszarach wiejskich. Funkcje terapeutyczne zwierząt gospodarski (m.in. koni, osłów, kur, kóz) pozwalają na projektowanie konkretnych usług dającym możliwość dywersyfikacji dochodu gospodarstw rolnych w oparciu o nowatorskie metody pracy ze zwierzętami.</t>
  </si>
  <si>
    <r>
      <t xml:space="preserve"> Przedmiotem operacji jest opracowanie publikacji (instrukcji wdrożeniowej usług terapeutycznych do gospodarstw rolnych) dotyczącej prowadzenia hodowli zwierząt gospodarskich w celu przystosowania ich do pracy terapeutycznej z ludźmi. Operacja zakłada wydanie tej publikacji w wersji elektronicznej </t>
    </r>
    <r>
      <rPr>
        <strike/>
        <sz val="11"/>
        <rFont val="Calibri"/>
        <family val="2"/>
        <scheme val="minor"/>
      </rPr>
      <t>.</t>
    </r>
    <r>
      <rPr>
        <sz val="11"/>
        <rFont val="Calibri"/>
        <family val="2"/>
        <scheme val="minor"/>
      </rPr>
      <t xml:space="preserve"> Przedmiotem operacji jest również realizacja szkolenia e-learningowego dla 300 osób. Treść merytoryczna szkolenie e-learnigowego powstanie w oparciu o opracowaną publikację. W ramach operacji planuje się również zrealizowanie filmu edukacyjnego na temat prowadzenia terapii ze zwierzętami, film zostanie zamieszczony na stronie internetowej CDR i Sieci SIR, za pośrednictwem kanału CDR na platformie YouTube, oraz zorganizowanie zagranicznego wyjazdu studyjnego do gospodarstw prowadzących zajęcia ze zwierzętami.  Zrealizowany zostanie także cykl felietonów TV w gospodarstwach prowadzących z powodzeniem działania terapeutyczne i edukacyjne z udziałem zwierząt gospodarskich. </t>
    </r>
  </si>
  <si>
    <t>mieszkańcy obszarów wiejskich, rolnicy, przedsiębiorcy, przedstawiciele organizacji pozarządowych, przedstawiciele podmiotów doradczych oraz inne osoby lub przedstawiciele podmiotów zaineresowanych tematyką operacji</t>
  </si>
  <si>
    <t>Centrum Doradztwa Rolniczego w Brwinowie 
Oddział w Krakowie</t>
  </si>
  <si>
    <t>szkolenie 
e-learningowe</t>
  </si>
  <si>
    <t>cykl felietonów TV</t>
  </si>
  <si>
    <t>Doradztwo w Edukacji Rolniczej - możliwości wzmocnienia współpracy w ramach AKIS</t>
  </si>
  <si>
    <t xml:space="preserve">Celem operacji jest wzmacnianie powiązań pomiędzy doradztwem a edukacją rolniczą, między innymi poprzez wspieranie wypracowywania systemowych rozwiązań w tym zakresie, a także wspieranie skutecznej wymiany wiedzy i doświadczeń, ze szczególnym uwzględnieniem innowacyjnych rozwiązań wykorzystywanych w produkcji rolniczej. Celem operacji jest również wypracowanie rozwiązań systemowych służących do jak najlepszego przygotowania doradztwa publicznego do nowych jego zadań, w kontekście transferu wiedzy i innowacji w rolnictwie. 
</t>
  </si>
  <si>
    <t xml:space="preserve">przedstawiciele doradztwa rolniczego, szkół rolniczych,  administracji publicznej,  jednostek naukowych i badawczo-rozwojowych, uczniowie szkół rolniczych </t>
  </si>
  <si>
    <t xml:space="preserve">raport </t>
  </si>
  <si>
    <t>Nowoczesna produkcja mleka</t>
  </si>
  <si>
    <t xml:space="preserve">Celem operacji jest prezentacja dobrych praktyk w obszarze produkcji mleka ze zwróceniem uwagi na działania przyjazne dobrostanowi zwierząt oraz środowisku. Operacja ma na celu nawiązanie kontaktów i wymianę wiedzy między rolnikami stosującymi nowoczesne rozwiązania w swoich gospodarstwach, doradcami, naukowcami, organizacjami działającymi na rzecz hodowli bydła mlecznego  i innymi. Realizacja operacji przyczyni się do podniesienia świadomości uczestników operacji w zakresie wprowadzenia metod i praktyk podnoszących dobrostan zwierząt oraz ograniczających emisje gazów cieplarnianych w gospodarstwach rolnych utrzymujących bydło. Operacja wpisuje się w zobowiązania Polski wobec UE. </t>
  </si>
  <si>
    <t>szkolenie z wyjazdem studyjnym</t>
  </si>
  <si>
    <t>doradcy, rolnicy, przedstawiciele nauki, przedstawiciele organizacji pozarządowych, uczniowie i studenci szkół rolniczych i inni zainteresowani tematyką</t>
  </si>
  <si>
    <t>relacja z konferencji</t>
  </si>
  <si>
    <t>liczba odsłon</t>
  </si>
  <si>
    <t>odsłona</t>
  </si>
  <si>
    <t>film prezentujący dobre praktyki</t>
  </si>
  <si>
    <t>łączna liczba odsłon</t>
  </si>
  <si>
    <t>sztuk</t>
  </si>
  <si>
    <t>Rozwój Krajowej Sieci Gospodarstw Demonstracyjnych</t>
  </si>
  <si>
    <t xml:space="preserve">Celem operacji jest wsparcie rozbudowy Krajowej Sieci Gospodarstw Demonstracyjnych, zarówno poprzez włączanie kolejnych gospodarstw do tej Sieci, jak też podnoszenie jakości przygotowania gospodarstw do prowadzenia pokazów i demonstracji. Gospodarstwa demonstracyjne są bardzo ważnym elementem systemu AKIS, usprawniającym transfer wiedzy i innowacji, umożliwiają zapoznanie z dobrymi praktykami oraz zastosowanymi nowoczesnymi rozwiązaniami w sposób bezpośredni. </t>
  </si>
  <si>
    <t>spotkanie online koordynatorów, dyrektorów WODR</t>
  </si>
  <si>
    <t>koordynatorzy wojewódzcy KSGD, przedstawiciele doradztwa rolniczego, posiadacze gospodarstw demonstracyjnych, przedstawiciele placówek badawczych, szkół rolniczych</t>
  </si>
  <si>
    <t>wyjazd studyjny dla doradców i rolników</t>
  </si>
  <si>
    <t>film instruktażowy</t>
  </si>
  <si>
    <t>łączna liczba wyświetleń</t>
  </si>
  <si>
    <t>łączny nakład</t>
  </si>
  <si>
    <t>strona internetowa</t>
  </si>
  <si>
    <t>aktualizacja strony internetowej</t>
  </si>
  <si>
    <t>szkolenia z wyjazdem studyjnym</t>
  </si>
  <si>
    <t xml:space="preserve">Funkcjonowanie lokalnych partnerstw ds. wody (LPW) </t>
  </si>
  <si>
    <t xml:space="preserve">Celem operacji jest stworzenie płaszczyzny współpracy pomiędzy powstającymi lokalnymi partnerstwami ds. wody (LPW), których członkowie, reprezentują różne podmioty oraz środowiska i mają wpływ na łagodzenie problemów związanych z zarządzaniem wodą na obszarach wiejskich. LPW to pierwsza w Polsce tego typu sieć. Działania LPW są doskonałym przykładem innowacyjnego, wielopodmiotowego i kompleksowego podejścia do zagadnień związanych z racjonalnym gospodarowaniem zasobami wody. 
Celem operacji jest także prezentacja dobrych praktyk funkcjonowania LPW oraz przykładów przedsięwzięć mających duży wpływ na poprawę gospodarki wodnej i prawidłowe gospodarowanie zasobami wodnymi. </t>
  </si>
  <si>
    <t>Przedmiotem operacji jest zorganizowanie 2 konferencji i 2 warsztatów dla przedstawicieli ODR oraz innych osób zaangażowanych w proces poprawy gospodarowania zasobami wodnymi. Dopełnieniem tych działań ma być broszura, jako poradnik dla funkcjonowania LPW, prezentujący dobre przykłady zarządzania wodną na obszarach wiejskich.</t>
  </si>
  <si>
    <t>liczba broszur</t>
  </si>
  <si>
    <t>przedstawiciele LPW, jednostek doradztwa rolniczego, administracji publicznej i samorządów terytorialnych, przedstawiciele nauki</t>
  </si>
  <si>
    <t xml:space="preserve">konferencja </t>
  </si>
  <si>
    <t xml:space="preserve">Celem operacji jest podniesienie poziomu wiedzy w zakresie innowacyjnych rozwiązań wspólnych upraw roślin rolniczych, zielarskich i drzew. Wypracowanie innowacyjnych rozwiązań upraw pozwoli na  ich wdrożenie w gospodarstwach co przełoży się  na wzrost dochodu, efektywniejsze wykorzystanie powierzchni  oraz  wpłynie na zwiększenie bioróżnorodności w uprawach polowych. Operacja przyczyni się również  do podniesienia świadomości potrzeby realizacji wspólnych upraw trwałych i rolnych na jednym terenie, mających na celu nie tylko zatrzymanie wody w glebie ale również ochronę środowiska naturalnego.  Operacja ma również za zadanie ułatwienie kontaktów i wymiany doświadczeń między nauką a praktyką. </t>
  </si>
  <si>
    <t>rolnicy, mieszkańcy obszarów wiejskich, przedstawiciele doradztwa rolniczego, nauczyciele i uczniowie szkół rolniczych i leśnych, przedstawiciele jednostek naukowych,  osoby i instytucje zainteresowane tematem</t>
  </si>
  <si>
    <t>dodruk publikacji</t>
  </si>
  <si>
    <t>liczba drukowanych publikacji</t>
  </si>
  <si>
    <t xml:space="preserve">Agroleśnictwo - szansą na bioróżnorodność upraw   </t>
  </si>
  <si>
    <t>Przedmiotem operacji jest realizacja 1 wyjazdu studyjnego krajowego połączonego z warsztatami praktycznymi do województwa lubelskiego, lubuskiego i mazowieckiego oraz 1 wyjazd studyjny zagraniczny do Francji, dotyczących tematyki projektowania systemów agroleśnych. W ramach operacji zrealizowane zostaną 4 szkolenia: 3 w formie webinarium w tematyce: agroleśnictwo i systemy agroleśne,  oraz 1 stacjonarne celem zwiększenia zakresu oddziaływania nabytej wiedzy podczas wyjazdu studyjnego do Francji. Powstanie również broszura w wersji elektronicznej dotycząca tematyki wyjazdu studyjnego zagranicznego, która zostanie udostępniona na stronie internetowej CDR a informacja o publikacji zamieszczona zostanie na FB SIR. Zostanie również dodrukowana publikacja pt. "Agroleśnictwo" w nakładzie 1000 egzemplarzy.</t>
  </si>
  <si>
    <t>liczba broszur w wersji online</t>
  </si>
  <si>
    <t>Wyzwania środowiskowe we współczesnym rolnictwie - wdrażanie dobrych praktyk</t>
  </si>
  <si>
    <t>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t>
  </si>
  <si>
    <t>Przedmiotem operacji jest organizacja 2 wyjazdów studyjnych krajowych, a także 2 wyjazdów studyjnych zagranicznych, dotyczących tematyki zrównoważonego gospodarowania wodą, rolnictwa ekologicznego, rolnictwa precyzyjnego, gospodarki o obiegu zamkniętym i odnawialnych źródeł energii na obszarach wiejskich.</t>
  </si>
  <si>
    <t>liczba wyjazdów studyjnych krajowych</t>
  </si>
  <si>
    <t xml:space="preserve">przedstawiciele doradztwa rolniczego, przedstawiciele nauki, rolnicy, administracja rządowa i samorządowa, instytucje pracujące na rzecz rolnictwa </t>
  </si>
  <si>
    <t>liczba wyjazdów studyjnych zagranicznych</t>
  </si>
  <si>
    <t>III Szczyt Polskich Grup Operacyjnych EPI</t>
  </si>
  <si>
    <t>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GO w dwóch obszarach tematycznych: KŁŻ oraz projekty badawczo-rozwojowe. W ramach konferencji przewiduje się prezentację GO, sesje tematyczne i networkingowe.</t>
  </si>
  <si>
    <t>liczba uczestników konferencji nr I (projekty badawczo-rozwojowe)</t>
  </si>
  <si>
    <t>liczba uczestników konferencji nr II (KŁŻ)</t>
  </si>
  <si>
    <t>min. 110</t>
  </si>
  <si>
    <t xml:space="preserve"> V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</si>
  <si>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</si>
  <si>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 xml:space="preserve">Przedmiotem operacji jest organizacja konferencji skierowanej do Partnerów SIR oraz osób i instytucji zainteresowanych innowacyjnymi rozwiązaniami sektora agro. W ramach konferencji uczestnicy, motywowani przez moderatorów wydarzenia, wymienną się swoimi doświadczeniami oraz zyskają nowe kontakty, które mogą być zalążkiem wielopodmiotowej współpracy na rzecz innowacji w rolnictwie.  </t>
  </si>
  <si>
    <t>min. 107</t>
  </si>
  <si>
    <t>Dzień Przedsiębiorcy Rolnego 2023</t>
  </si>
  <si>
    <t>Celem operacji jest przekazanie informacji na temat innowacyjnych rozwiązań możliwych do wdrożenia w gospodarstwie rolnym, warunkujących wzrost dochodu rolniczego oraz wymiana wiedzy i doświadczeń w tym zakresie pomiędzy uczestnikami operacji.</t>
  </si>
  <si>
    <t>Przedmiotem operacji jest organizacja konferencji hybrydowej w temacie innowacyjnych rozwiązań i najnowszych trendów w produkcji roślinnej i zwierzęcej. Materiały konferencyjne będą wydane w formie papierowej i elektronicznej, dostępnej na stronie internetowej CDR oraz Sieci SIR.</t>
  </si>
  <si>
    <t>VIII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</si>
  <si>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</si>
  <si>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konferencji, dotycząca tematyki wdrażania innowacyjnych rozwiązań w rolnictwie. Organizowany w ramach operacji konkurs "Najciekawsze innowacyjne rozwiązania w rolnictwie" służy promocji innowacyjnych rozwiązań technologicznych i organizacyjnych w produkcji rolniczej.</t>
  </si>
  <si>
    <t>Doradztwo rolnicze w praktyce. III Krajowe Dni Pola, Poświętne 2022</t>
  </si>
  <si>
    <t>Celem operacji jest promocja dobrych praktyk rolniczych sprzyjających ochronie środowiska z zachowaniem rentowności gospodarstw, kształtowanie proinnowacyjnych postaw rolników, ułatwianie dostępu do wiedzy fachowej, promocja dywersyfikacji działalności rolniczej, przedstawienie źródeł finansowania przedsięwzięć na obszarach wiejskich. Celem operacji jest także wspieranie tworzenia sieci kontaktów pomiędzy przedstawicielami doradztwa rolniczego a rolnikami i innymi uczestnikami wydarzenia.</t>
  </si>
  <si>
    <t>Przedmiotem operacji jest organizacja stoiska informacyjno-promocyjnego podczas III Krajowych Dni Pola, Poświętne 2022.  Na stoisku swoją ofertę i osiągnięcia prezentować będzie 16 Ośrodków Doradztwa Rolniczego z całego kraju. Szacuje się, że liczba uczestników III Krajowych Dni Pola to 100000.</t>
  </si>
  <si>
    <t>stoisko informacyjno-promocyjne</t>
  </si>
  <si>
    <t xml:space="preserve"> rolnicy, mieszkańcy obszarów wiejskich, przedstawiciele doradztwa rolniczego i nauki, producenci maszyn i urządzeń oraz środków do produkcji rolnej, inni uczestnicy targów</t>
  </si>
  <si>
    <t xml:space="preserve">Nauka-praktyce: wymiana wiedzy w obiektach doświadczalnych instytutów naukowych </t>
  </si>
  <si>
    <t>Celem operacji jest upowszechnienie wiedzy dotyczącej nowych technologii uprawy roślin oraz chowu zwierząt w  obiektach doświadczalnych instytucji badawczo-naukowych, ze szczególnym uwzględnieniem praktyk  służących dostosowaniu do zmiany klimatu i  zachowaniu żyzności gleby, w powiązaniu z doborem gatunków i odmian roślin uprawnych. Operacja ma też za zadanie ułatwienie indywidualnych kontaktów między pracownikami nauki i rolnikami oraz doradcami rolniczymi.</t>
  </si>
  <si>
    <t xml:space="preserve"> Przedmiotem operacji jest realizacja dwudniowych seminariów w obiektach należących do placówek naukowo-badawczych, gdzie uczestnicy zapoznają się możliwymi do zastosowania, innowacyjnymi rozwiązaniami  w zakresie technologii i organizacji pracy w gospodarstwie rolnym.</t>
  </si>
  <si>
    <t>seminarium 2-dniowe</t>
  </si>
  <si>
    <t>przedstawiciele doradztwa rolniczego, przedstawiciele nauki, rolnicy, inne podmioty zainteresowane tematem</t>
  </si>
  <si>
    <t xml:space="preserve">Wykorzystanie innowacji w kreowaniu usług dla mieszkańców wsi oraz rozwoju przedsiębiorstw działających na obszarach wiejskich, na przykładzie Finlandii </t>
  </si>
  <si>
    <t>Celem operacji jest poznanie dobrych praktyk opartych o innowacyjne rozwiązania, w zakresie kreowania, wdrażania i promowania produktów lokalnych na obszarach wiejskich, a także zapewniania usług społecznych i komercyjnych niezbędnych dla mieszkańców wsi, w tym także w miejscowościach peryferyjnych i oddalonych;  poznanie sposobów organizacji wzajemnych usług, samopomocy czy współpracy lokalnej.  Celem operacji jest także wspieranie tworzenia sieci kontaktów pomiędzy przedstawicielami instytucji działających na obszarach wiejskich (NGO, JST, przedsiębiorcy) i innymi uczestnikami wydarzenia, w tym także lokalnymi podmiotami działającymi na rzecz ww. tematyki w Finlandii.</t>
  </si>
  <si>
    <t xml:space="preserve">liczba wyjazdów studyjnych </t>
  </si>
  <si>
    <t xml:space="preserve">przedstawiciele doradztwa rolniczego, przedstawiciele nauki, rolnicy, przedsiębiorcy,  przedstawiciele samorządu, organizacji pozarządowych, i innych instytucji pracujących na rzecz rozwoju obszarów wiejskich </t>
  </si>
  <si>
    <t>szkolenia on-line</t>
  </si>
  <si>
    <t>Szkolenie stacjonarne</t>
  </si>
  <si>
    <t xml:space="preserve">
Skuteczny transfer wiedzy i innowacji za pośrednictwem narzędzi internetowych</t>
  </si>
  <si>
    <t xml:space="preserve">Celem operacji jest podniesienie poziomu wiedzy na temat funkcjonalności stron internetowych oraz dostosowanie treści i prezentacja informacji do obecnych trendów i wymagań odbiorców. Szkolenie ma na celu zwiększenie dostępności stron internetowych dotyczących rolnictwa, warunkujących wymianę wiedzy i doświadczeń w tym zakresie pomiędzy uczestnikami operacji. Uczestnicy szkolenia dowiedzą się  jak zwiększyć efektywność i atrakcyjność prezentowanych materiałów informacyjnych i promocyjnych publikowanych na własnych stronach internetowych oraz za pomocą mediów społecznościowych.  </t>
  </si>
  <si>
    <t xml:space="preserve">W ramach operacji zostaną zrealizowane 2 szkolenia stacjonarne 2-dniowe, w grupach 25 osobowych (razem 50 osób). Na szkoleniach uczestnicy poszerzą wiedzę z zakresu budowania nowoczesnej i funkcjonalnej strony internetowej w  jednostkach naukowych, jednostkach doradztwa rolniczego, oraz instytucjach publikujących informacje dotyczące najnowszych wyników badań i rozwiązań dedykowanych rolnictwu.  Ponadto uczestnicy szkoleń zapoznają się z zasadami opracowania przekazu informacji w portalach społecznościowych, które przyciągają obserwujących. Przygotowane zostaną materiały szkoleniowe, które zostaną udostępnione uczestnikom na nośniku danych oraz będą dostępne na stronie internetowej CDR oraz SIR.  Przed szkoleniami zostanie przeprowadzona analiza atrakcyjności stron internetowych JDR oraz jednostek naukowych, na podstawie której powstaną wytyczne, będące podstawą do opracowania materiałów szkoleniowych. </t>
  </si>
  <si>
    <t>Pracownicy państwowych i prywatnych jednostek doradztwa rolniczego, pracownicy jednostek naukowych, pracownicy  działów wydawnictw i promocji oraz informatycy, jak również osoby zajmujących się opracowaniem i redagowaniem stron internetowych oraz inni zainteresowani tematem.</t>
  </si>
  <si>
    <t>Centrum Doradztwa Rolniczego w Brwinowie
Oddział w Poznaniu
ul. Winogrady 63, 61-659 Poznań</t>
  </si>
  <si>
    <t>Materiały szkoleniowe</t>
  </si>
  <si>
    <t xml:space="preserve">Wiedza i innowacje w praktyce rolniczej </t>
  </si>
  <si>
    <t xml:space="preserve">Celem operacji jest ułatwianie tworzenia oraz funkcjonowania sieci kontaktów pomiędzy rolnikami, podmiotami doradczymi, jednostkami naukowymi oraz innymi podmiotami zainteresowanymi wdrażaniem innowacji w rolnictwie i na obszarach wiejskich w formie stoiska informacyjno-promocyjnego dla 28  instytucji. Celem operacji jest ułatwianie wymiany wiedzy fachowej oraz dobrych praktyk w zakresie wdrażania innowacji w rolnictwie i na obszarach wiejskich w ramach Krajowych Dni Pola, Sielnko 2023. </t>
  </si>
  <si>
    <t xml:space="preserve">Przedmiotem operacji jest organizacja stoiska informacyjno-promocyjnego, podczas Krajowych Dni Pola, na których swoją ofertę będą prezentować ośrodki doradztwa rolniczego, Centrum Doradztwa Rolniczego oraz instytuty naukowe podległe MRiRW w zakresie upowszechniania  wiedzy oraz innowacyjnych rozwiązań w praktyce rolniczej. Organizacja wspólnej strefy "Wiedza i innowacje praktyce rolniczej" dotyczy organizacji powierzchni wystawienniczej dla 28 wystawców oraz zapewnienia wyżywienia i noclegów dla osób obsługujących stoiska, wizualizacji w formie roll-upów informacyjno-promocyjnych oraz zakupu materiałów informacyjno-promocyjnych w ramach 3-dniowych Tragów KDP Sielniko 2023. Strefa Wiedzy i innowacji w praktyce rolniczej będzie jednocześnie miejscem promocji doradztwa rolniczego w praktyce z okazji obchodów 100-lecia doradztwa rolniczego w Polsce, podkreślając udział jednostek doradztwa rolniczego w rozwoju rolnictwa i obszarów wiejskich. </t>
  </si>
  <si>
    <t xml:space="preserve">stoisko informacyjno-promocyjne </t>
  </si>
  <si>
    <t>rolnicy, mieszkańcy obszarów wiejskich, przedstawiciele doradztwa rolniczego, przedstawiciele MRiRW, przedstawiciele nauki, przedstawiciele instytucji pozarządowych i samorządowych, inni uczestnicy targów</t>
  </si>
  <si>
    <t>Program "Energia dla Wsi" - wsparcie rozwoju Odnawialnych Źródeł Energii na obszarach wiejskich</t>
  </si>
  <si>
    <t xml:space="preserve">Celem operacji jest wsparcie rozwoju OZE na obszarach wiejskich, głownie w zakresie biogazowni, energetyki wodnej i słonecznej.  Ponadto, operacja zakłada wsparcie spółdzielni energetycznych na obszarach wiejskich. </t>
  </si>
  <si>
    <t>Przedmiotem operacji jest organizacja dwudniowej konferencji w zakresie rozwoju technologii OZE oraz wsparcie rozwoju spółdzielni energetycznych. Ponadto, operacja zakłada opracowanie broszury informacyjnej.</t>
  </si>
  <si>
    <t>konferencja dwudniowa</t>
  </si>
  <si>
    <t>rolnicy, przedsiębiorcy, mieszkańcy obszarów wiejskich</t>
  </si>
  <si>
    <t>Centrum Doradztwa Rolniczego w Brwinowie Oddział w Radom</t>
  </si>
  <si>
    <t>broszura  informacyjna</t>
  </si>
  <si>
    <t>Woda w rolnictwie - dobre praktyki gospodarowania zasobami wodnymi</t>
  </si>
  <si>
    <t>Celem operacji jest wypracowanie innowacyjnych rozwiązań w zakresie racjonalnej gospodarki wodnej na obszarach wiejskich województwa dolnośląskiego, a także wymiana wiedzy, doświadczeń pomiędzy specjalistami z dziedziny hydrologii w rolnictwie, meteorologii, inżynierii i ochrony środowiska oraz przedstawicielami doradztwa rolniczego pełniącymi funkcję koordynatorów ds. SIR, zajmującymi się Lokalnymi Partnerstwami ds. Wody w województwie dolnośląskim podczas dwudniowych warsztatów.</t>
  </si>
  <si>
    <t>Przedmiotem operacji jest organizacja warsztatów, podczas której zostaną wypracowane wspólne rozwiązania przyczyniające się do upowszechniania racjonalnego gospodarowania wodą w gospodarstwach rolnych województwa dolnośląskiego, a także wdrażania innowacyjnych przedsięwzięć. Wypracowane zaś na warsztatach rozwiązania będą wykorzystane podczas wyjazdów studyjnych realizowanych w ramach pozostałych operacji z Planu operacyjnego KSOW na lata 2022-2023, stanowiąc źródło inspiracji i nauki dla uczestników wyjazdów, w tym rolników oraz mieszkańców obszarów wiejskich województwa dolnośląskiego.</t>
  </si>
  <si>
    <t>Liczba warsztatów</t>
  </si>
  <si>
    <t>przedstawiciele instytucji naukowych, uczelni wyższych, przedstawiciele doradztwa rolniczego  pełniący funkcję koordynatorów ds. SIR zajmujący się Lokalnymi Partnerstwami ds. Wody w województwie dolnośląskim</t>
  </si>
  <si>
    <t>Dolnośląski Ośrodek Doradztwa Rolniczego z siedzibą we Wrocławiu,
ul. Zwycięska 8,
53-033 Wrocław</t>
  </si>
  <si>
    <t xml:space="preserve">Łączna liczba uczestników </t>
  </si>
  <si>
    <t xml:space="preserve">Woda i środowisko – ochrona zasobów wodnych w powiecie górowskim </t>
  </si>
  <si>
    <t>Celem operacji, w ramach której zaplanowano wyjazd studyjny, jest upowszechnianie innowacyjnych rozwiązań w zakresie racjonalnej gospodarki wodnej na obszarach wiejskich powiatu górowskiego,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górowskiego,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</si>
  <si>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górowskiego, przez już powstałe Dolnośląskie Partnerstwo ds. Wody (DPW) na terenie powiatu górowskiego. Miejsce docelowe wyjazdu studyjnego to teren województwa dolnośląskiego.</t>
  </si>
  <si>
    <t>Liczba wyjazdów studyjnych</t>
  </si>
  <si>
    <t xml:space="preserve">członkowie Dolnośląskiego Partnerstwa ds. Wody (DPW) na terenie powiatu górowskiego,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górowskiego </t>
  </si>
  <si>
    <t>Woda i środowisko – ochrona zasobów wodnych w powiecie oleśnickim</t>
  </si>
  <si>
    <t>Celem operacji, w ramach której zaplanowano wyjazd studyjny, jest upowszechnianie innowacyjnych rozwiązań w zakresie racjonalnej gospodarki wodnej na obszarach wiejskich powiatu oleśnickiego, propagowanie nowoczesnych, sprzyjających środowisku metod gospodarowania zasobami wodnymi w rolnictwie i na obszarach wiejskich, a także wymiana wiedzy, doświadczeń pomiędzy uczestnikami wyjazdu – członkami Dolnośląskiego Partnerstwa ds. Wody (DPW) na terenie powiatu oleśnickiego,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</si>
  <si>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oleśnickiego, przez już powstałe Dolnośląskie Partnerstwo ds. Wody (DPW) na terenie powiatu oleśnickiego. Miejsce docelowe wyjazdu studyjnego to teren województwa dolnośląskiego.</t>
  </si>
  <si>
    <t xml:space="preserve">członkowie Dolnośląskiego Partnerstwa ds. Wody (DPW) na terenie powiatu oleśnickiego,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oleśnickiego </t>
  </si>
  <si>
    <t>Woda i środowisko – ochrona zasobów wodnych w powiecie oławskim</t>
  </si>
  <si>
    <t>Celem operacji, w ramach której zaplanowano wyjazd studyjny, jest upowszechnianie innowacyjnych rozwiązań w zakresie racjonalnej gospodarki wodnej na obszarach wiejskich powiatu oławskiego,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oławskiego,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</si>
  <si>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oławskiego, przez już powstałe Dolnośląskie Partnerstwo ds. Wody (DPW) na terenie powiatu oławskiego. Miejsce docelowe wyjazdu studyjnego to teren województwa dolnośląskiego. </t>
  </si>
  <si>
    <t xml:space="preserve">członkowie Dolnośląskiego Partnerstwa ds. Wody (DPW) na terenie powiatu oławskiego,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oławskiego </t>
  </si>
  <si>
    <t>Woda i środowisko – ochrona zasobów wodnych w powiecie milickim</t>
  </si>
  <si>
    <t>Celem operacji, w ramach której zaplanowano wyjazd studyjny, jest upowszechnianie innowacyjnych rozwiązań w zakresie racjonalnej gospodarki wodnej na obszarach wiejskich powiatu milickiego, propagowanie nowoczesnych, sprzyjających środowisku metod gospodarowania zasobami wodnymi w rolnictwie i na obszarach wiejskich, a także wymiana wiedzy, doświadczeń pomiędzy uczestnikami wyjazdu – członkami Dolnośląskiego Partnerstwa ds. Wody (DPW) na terenie powiatu milickiego,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</si>
  <si>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milickiego, przez już powstałe Dolnośląskie Partnerstwo ds. Wody (DPW) na terenie powiatu milickiego. Miejsce docelowe wyjazdu studyjnego to teren województwa dolnośląskiego.</t>
  </si>
  <si>
    <t xml:space="preserve">członkowie Dolnośląskiego Partnerstwa ds. Wody (DPW) na terenie powiatu milickiego, w tym przedstawiciele jednostek samorządowych, a także inne osoby zainteresowane wdrażaniem innowacji w zakresie racjonalnego gospodarowania zasobami wodnymi, przedstawiciele zespołu eksperckiego i doradztwa rolniczego, rolnicy i mieszkańcy obszarów wiejskich powiatu milickiego </t>
  </si>
  <si>
    <t>Woda i środowisko – ochrona zasobów wodnych w powiecie strzelińskim</t>
  </si>
  <si>
    <t>Celem operacji, w ramach której zaplanowano wyjazd studyjny, jest upowszechnianie innowacyjnych rozwiązań w zakresie racjonalnej gospodarki wodnej na obszarach wiejskich powiatu strzelińskiego,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strzelińskiego,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</si>
  <si>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strzelińskiego, przez już powstałe Dolnośląskie Partnerstwo ds. Wody (DPW) na terenie powiatu strzelińskiego. Miejsce docelowe wyjazdu studyjnego to teren województwa dolnośląskiego.</t>
  </si>
  <si>
    <t xml:space="preserve">członkowie Dolnośląskiego Partnerstwa ds. Wody (DPW) na terenie powiatu strzelińskiego,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strzelińskiego </t>
  </si>
  <si>
    <t>Woda i środowisko – ochrona zasobów wodnych w powiecie średzkim</t>
  </si>
  <si>
    <t>Celem operacji, w ramach której zaplanowano wyjazd studyjny, jest upowszechnianie innowacyjnych rozwiązań w zakresie racjonalnej gospodarki wodnej na obszarach wiejskich powiatu średzkiego, propagowanie nowoczesnych, sprzyjających środowisku metod gospodarowania zasobami wodnymi w rolnictwie i na obszarach wiejskich, a także wymiana wiedzy, doświadczeń pomiędzy uczestnikami wyjazdu – członkami Dolnośląskiego Partnerstwa ds. Wody (DPW) na terenie powiatu średzkiego,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</si>
  <si>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średzkiego, przez już powstałe Dolnośląskie Partnerstwo ds. Wody (DPW) na terenie powiatu średzkiego. Miejsce docelowe wyjazdu studyjnego to teren województwa dolnośląskiego. </t>
  </si>
  <si>
    <t>członkowie Dolnośląskiego Partnerstwa ds. Wody (DPW) na terenie powiatu średzkiego, w tym przedstawiciele jednostek samorządowych, a także inne osoby zainteresowane wdrażaniem innowacji w zakresie racjonalnego gospodarowania zasobami wodnymi, przedstawiciele zespołu eksperckiego i doradztwa rolniczego, rolnicy i mieszkańcy obszarów wiejskich powiatu średzkiego</t>
  </si>
  <si>
    <t>Woda i środowisko – ochrona zasobów wodnych w powiecie trzebnickim</t>
  </si>
  <si>
    <t>Celem operacji, w ramach której zaplanowano wyjazd studyjny, jest upowszechnianie innowacyjnych rozwiązań w zakresie racjonalnej gospodarki wodnej na obszarach wiejskich powiatu trzebnickiego, propagowanie nowoczesnych, sprzyjających środowisku metod gospodarowania zasobami wodnymi w rolnictwie i na obszarach wiejskich, a także wymiana wiedzy, doświadczeń pomiędzy uczestnikami wyjazdu – członkami Dolnośląskiego Partnerstwa ds. Wody (DPW) na terenie powiatu trzebnickiego,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</si>
  <si>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trzebnickiego, przez już powstałe Dolnośląskie Partnerstwo ds. Wody (DPW) na terenie powiatu trzebnickiego. Miejsce docelowe wyjazdu studyjnego to teren województwa dolnośląskiego.</t>
  </si>
  <si>
    <t>członkowie Dolnośląskiego Partnerstwa ds. Wody (DPW) na terenie powiatu trzebnickiego,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trzebnickiego</t>
  </si>
  <si>
    <t>Woda i środowisko – ochrona zasobów wodnych w powiecie wołowskim</t>
  </si>
  <si>
    <t>Celem operacji, w ramach której zaplanowano wyjazd studyjny, jest upowszechnianie innowacyjnych rozwiązań w zakresie racjonalnej gospodarki wodnej na obszarach wiejskich powiatu wołowskiego, propagowanie nowoczesnych, sprzyjających środowisku metod gospodarowania zasobami wodnymi w rolnictwie i na obszarach wiejskich, a także wymiana wiedzy, doświadczeń pomiędzy uczestnikami wyjazdu – członkami Dolnośląskiego Partnerstwa ds. Wody (DPW) na terenie powiatu wołowskiego,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</si>
  <si>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wołowskiego, przez już powstałe Dolnośląskie Partnerstwo ds. Wody (DPW) na terenie powiatu wołowskiego. Miejsce docelowe wyjazdu studyjnego to teren województwa dolnośląskiego.</t>
  </si>
  <si>
    <t>członkowie Dolnośląskiego Partnerstwa ds. Wody (DPW) na terenie powiatu wołowskiego,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wołowskiego</t>
  </si>
  <si>
    <t>Woda i środowisko – ochrona zasobów wodnych w powiecie wrocławskim</t>
  </si>
  <si>
    <t>Celem operacji, w ramach której zaplanowano wyjazd studyjny, jest upowszechnianie innowacyjnych rozwiązań w zakresie racjonalnej gospodarki wodnej na obszarach wiejskich powiatu wrocławskiego, propagowanie nowoczesnych, sprzyjających środowisku metod gospodarowania zasobami wodnymi w rolnictwie i na obszarach wiejskich, a także wymiana wiedzy, doświadczeń pomiędzy uczestnikami wyjazdu – członkami Dolnośląskiego Partnerstwa ds. Wody (DPW) na terenie powiatu wrocławskiego,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</si>
  <si>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wrocławskiego, przez już powstałe Dolnośląskie Partnerstwo ds. Wody (DPW) na terenie powiatu wrocławskiego. Miejsce docelowe wyjazdu studyjnego to teren województwa dolnośląskiego.</t>
  </si>
  <si>
    <t>członkowie Dolnośląskiego Partnerstwa ds. Wody (DPW) na terenie powiatu wrocławskiego, w tym przedstawiciele jednostek samorządowych, a także inne osoby zainteresowane wdrażaniem innowacji w zakresie racjonalnego gospodarowania zasobami wodnymi, przedstawiciele zespołu eksperckiego i doradztwa rolniczego, rolnicy i mieszkańcy obszarów wiejskich powiatu wrocławskiego</t>
  </si>
  <si>
    <t>Woda i środowisko – ochrona zasobów wodnych w powiecie świdnickim</t>
  </si>
  <si>
    <t>Celem operacji, w ramach której zaplanowano wyjazd studyjny, jest upowszechnianie innowacyjnych rozwiązań w zakresie racjonalnej gospodarki wodnej na obszarach wiejskich powiatu świdnickiego, propagowanie nowoczesnych, sprzyjających środowisku metod gospodarowania zasobami wodnymi w rolnictwie i na obszarach wiejskich, a także wymiana wiedzy, doświadczeń pomiędzy uczestnikami wyjazdu – członkami Dolnośląskiego Partnerstwa ds. Wody (DPW) na terenie powiatu świdnickiego,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</si>
  <si>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świdnickiego, przez już powstałe Dolnośląskie Partnerstwo ds. Wody (DPW) na terenie powiatu świdnickiego. Miejsce docelowe wyjazdu studyjnego to teren województwa dolnośląskiego.</t>
  </si>
  <si>
    <t>członkowie Dolnośląskiego Partnerstwa ds. Wody (DPW) na terenie powiatu świdnickiego,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świdnickiego</t>
  </si>
  <si>
    <t>Woda i środowisko – ochrona zasobów wodnych w powiecie ząbkowickim</t>
  </si>
  <si>
    <t>Celem operacji, w ramach której zaplanowano wyjazd studyjny, jest upowszechnianie innowacyjnych rozwiązań w zakresie racjonalnej gospodarki wodnej na obszarach wiejskich powiatu ząbkowickiego,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ząbkowickiego,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</si>
  <si>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ząbkowickiego, przez już powstałe Dolnośląskie Partnerstwo ds. Wody (DPW) na terenie powiatu ząbkowickiego. Miejsce docelowe wyjazdu studyjnego to teren województwa dolnośląskiego.</t>
  </si>
  <si>
    <t>członkowie Dolnośląskiego Partnerstwa ds. Wody (DPW) na terenie powiatu ząbkowickiego,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ząbkowickiego</t>
  </si>
  <si>
    <t>Woda i środowisko – ochrona zasobów wodnych w powiecie dzierżoniowskim</t>
  </si>
  <si>
    <t>Celem operacji, w ramach której zaplanowano wyjazd studyjny, jest upowszechnianie innowacyjnych rozwiązań w zakresie racjonalnej gospodarki wodnej na obszarach wiejskich powiatu dzierżoniowskiego, propagowanie nowoczesnych, sprzyjających środowisku metod gospodarowania zasobami wodnymi w rolnictwie i na obszarach wiejskich, a także wymiana wiedzy, doświadczeń pomiędzy uczestnikami wyjazdu – członkami Dolnośląskiego Partnerstwa ds. Wody (DPW) na terenie powiatu dzierżoniowskiego,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</si>
  <si>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dzierżoniowskiego, przez już powstałe Dolnośląskie Partnerstwo ds. Wody (DPW) na terenie powiatu dzierżoniowskiego. Miejsce docelowe wyjazdu studyjnego to teren województwa dolnośląskiego.</t>
  </si>
  <si>
    <t>członkowie Dolnośląskiego Partnerstwa ds. Wody (DPW) na terenie powiatu dzierżoniowskiego,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dzierżoniowskiego</t>
  </si>
  <si>
    <t>Woda i środowisko – ochrona zasobów wodnych w powiecie kłodzkim</t>
  </si>
  <si>
    <t>Celem operacji, w ramach której zaplanowano wyjazd studyjny, jest upowszechnianie innowacyjnych rozwiązań w zakresie racjonalnej gospodarki wodnej na obszarach wiejskich powiatu kłodzkiego, propagowanie nowoczesnych, sprzyjających środowisku metod gospodarowania zasobami wodnymi w rolnictwie i na obszarach wiejskich, a także wymiana wiedzy, doświadczeń pomiędzy uczestnikami wyjazdu – członkami Dolnośląskiego Partnerstwa ds. Wody (DPW) na terenie powiatu kłodzkiego,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</si>
  <si>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kłodzkiego, przez już powstałe Dolnośląskie Partnerstwo ds. Wody (DPW) na terenie powiatu kłodzkiego. Miejsce docelowe wyjazdu studyjnego to teren województwa dolnośląskiego. </t>
  </si>
  <si>
    <t>członkowie Dolnośląskiego Partnerstwa ds. Wody (DPW) na terenie powiatu kłodzkiego, w tym przedstawiciele jednostek samorządowych, a także inne osoby zainteresowane wdrażaniem innowacji w zakresie racjonalnego gospodarowania zasobami wodnymi, przedstawiciele zespołu eksperckiego i doradztwa rolniczego, rolnicy i mieszkańcy obszarów wiejskich powiatu kłodzkiego</t>
  </si>
  <si>
    <t>Woda i środowisko – ochrona zasobów wodnych w powiecie wałbrzyskim</t>
  </si>
  <si>
    <t>Celem operacji, w ramach której zaplanowano wyjazd studyjny, jest upowszechnianie innowacyjnych rozwiązań w zakresie racjonalnej gospodarki wodnej na obszarach wiejskich powiatu wałbrzyskiego, propagowanie nowoczesnych, sprzyjających środowisku metod gospodarowania zasobami wodnymi w rolnictwie i na obszarach wiejskich, a także wymiana wiedzy, doświadczeń pomiędzy uczestnikami wyjazdu – członkami Dolnośląskiego Partnerstwa ds. Wody (DPW) na terenie powiatu wałbrzyskiego,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</si>
  <si>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wałbrzyskiego, przez już powstałe Dolnośląskie Partnerstwo ds. Wody (DPW) na terenie powiatu wałbrzyskiego. Miejsce docelowe wyjazdu studyjnego to teren województwa dolnośląskiego.</t>
  </si>
  <si>
    <t>członkowie Dolnośląskiego Partnerstwa ds. Wody (DPW) na terenie powiatu wałbrzyskiego, w tym przedstawiciele jednostek samorządowych, a także inne osoby zainteresowane wdrażaniem innowacji w zakresie racjonalnego gospodarowania zasobami wodnymi, przedstawiciele zespołu eksperckiego i doradztwa rolniczego, rolnicy i mieszkańcy obszarów wiejskich powiatu wałbrzyskiego</t>
  </si>
  <si>
    <t>Woda i środowisko – ochrona zasobów wodnych w powiecie głogowskim</t>
  </si>
  <si>
    <t>Celem operacji, w ramach której zaplanowano wyjazd studyjny, jest upowszechnianie innowacyjnych rozwiązań w zakresie racjonalnej gospodarki wodnej na obszarach wiejskich powiatu głogowskiego, propagowanie nowoczesnych, sprzyjających środowisku metod gospodarowania zasobami wodnymi w rolnictwie i na obszarach wiejskich, a także wymiana wiedzy, doświadczeń pomiędzy uczestnikami wyjazdu – członkami Dolnośląskiego Partnerstwa ds. Wody (DPW) na terenie powiatu głogowskiego,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</si>
  <si>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głogowskiego, przez już powstałe Dolnośląskie Partnerstwo ds. Wody (DPW) na terenie powiatu głogowskiego. Miejsce docelowe wyjazdu studyjnego to teren województwa dolnośląskiego.</t>
  </si>
  <si>
    <t>członkowie Dolnośląskiego Partnerstwa ds. Wody (DPW) na terenie powiatu głogowskiego, w tym przedstawiciele jednostek samorządowych, a także inne osoby zainteresowane wdrażaniem innowacji w zakresie racjonalnego gospodarowania zasobami wodnymi, przedstawiciele zespołu eksperckiego i doradztwa rolniczego, rolnicy i mieszkańcy obszarów wiejskich powiatu głogowskiego</t>
  </si>
  <si>
    <t>Woda i środowisko – ochrona zasobów wodnych w powiecie legnickim</t>
  </si>
  <si>
    <t>Celem operacji, w ramach której zaplanowano wyjazd studyjny, jest upowszechnianie innowacyjnych rozwiązań w zakresie racjonalnej gospodarki wodnej na obszarach wiejskich powiatu legnickiego, propagowanie nowoczesnych, sprzyjających środowisku metod gospodarowania zasobami wodnymi w rolnictwie i na obszarach wiejskich, a także wymiana wiedzy, doświadczeń pomiędzy uczestnikami wyjazdu – członkami Dolnośląskiego Partnerstwa ds. Wody (DPW) na terenie powiatu legnickiego,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</si>
  <si>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 xml:space="preserve">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legnickiego, przez już powstałe Dolnośląskie Partnerstwo ds. Wody (DPW) na terenie powiatu legnickiego. Miejsce docelowe wyjazdu studyjnego to teren województwa dolnośląskiego. </t>
  </si>
  <si>
    <t>członkowie Dolnośląskiego Partnerstwa ds. Wody (DPW) na terenie powiatu legnickiego, w tym przedstawiciele jednostek samorządowych, a także inne osoby zainteresowane wdrażaniem innowacji w zakresie racjonalnego gospodarowania zasobami wodnymi, przedstawiciele zespołu eksperckiego i doradztwa rolniczego, rolnicy i mieszkańcy obszarów wiejskich powiatu legnickiego</t>
  </si>
  <si>
    <t>Woda i środowisko – ochrona zasobów wodnych w powiecie lubińskim</t>
  </si>
  <si>
    <t>Celem operacji, w ramach której zaplanowano wyjazd studyjny, jest upowszechnianie innowacyjnych rozwiązań w zakresie racjonalnej gospodarki wodnej na obszarach wiejskich powiatu lubińskiego,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lubińskiego,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</si>
  <si>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lubińskiego, przez już powstałe Dolnośląskie Partnerstwo ds. Wody (DPW) na terenie powiatu lubińskiego. Miejsce docelowe wyjazdu studyjnego to teren województwa dolnośląskiego.</t>
  </si>
  <si>
    <t>członkowie Dolnośląskiego Partnerstwa ds. Wody (DPW) na terenie powiatu lubińskiego,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lubińskiego</t>
  </si>
  <si>
    <t>Woda i środowisko – ochrona zasobów wodnych w powiecie jaworskim</t>
  </si>
  <si>
    <t>Celem operacji, w ramach której zaplanowano wyjazd studyjny, jest upowszechnianie innowacyjnych rozwiązań w zakresie racjonalnej gospodarki wodnej na obszarach wiejskich powiatu jaworskiego, propagowanie nowoczesnych, sprzyjających środowisku metod gospodarowania zasobami wodnymi w rolnictwie i na obszarach wiejskich, a także wymiana wiedzy, doświadczeń pomiędzy uczestnikami wyjazdu – członkami Dolnośląskiego Partnerstwa ds. Wody (DPW) na terenie powiatu jaworskiego,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</si>
  <si>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jaworskiego, przez już powstałe Dolnośląskie Partnerstwo ds. Wody (DPW) na terenie powiatu jaworskiego. Miejsce docelowe wyjazdu studyjnego to teren województwa dolnośląskiego.</t>
  </si>
  <si>
    <t>członkowie Dolnośląskiego Partnerstwa ds. Wody (DPW) na terenie powiatu jaworskiego, w tym przedstawiciele jednostek samorządowych, a także inne osoby zainteresowane wdrażaniem innowacji w zakresie racjonalnego gospodarowania zasobami wodnymi, przedstawiciele zespołu eksperckiego i doradztwa rolniczego, rolnicy i mieszkańcy obszarów wiejskich powiatu jaworskiego</t>
  </si>
  <si>
    <t>Woda i środowisko – ochrona zasobów wodnych w powiecie polkowickim</t>
  </si>
  <si>
    <t>Celem operacji, w ramach której zaplanowano wyjazd studyjny, jest upowszechnianie innowacyjnych rozwiązań w zakresie racjonalnej gospodarki wodnej na obszarach wiejskich powiatu polkowickiego, propagowanie nowoczesnych, sprzyjających środowisku metod gospodarowania zasobami wodnymi w rolnictwie i na obszarach wiejskich, a także wymiana wiedzy, doświadczeń pomiędzy uczestnikami wyjazdu – członkami Dolnośląskiego Partnerstwa ds. Wody (DPW) na terenie powiatu polkowickiego,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</si>
  <si>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polkowickiego, przez już powstałe Dolnośląskie Partnerstwo ds. Wody (DPW) na terenie powiatu polkowickiego. Miejsce docelowe wyjazdu studyjnego to teren województwa dolnośląskiego.</t>
  </si>
  <si>
    <t>członkowie Dolnośląskiego Partnerstwa ds. Wody (DPW) na terenie powiatu polkowickiego, w tym przedstawiciele jednostek samorządowych, a także inne osoby zainteresowane wdrażaniem innowacji w zakresie racjonalnego gospodarowania zasobami wodnymi, przedstawiciele zespołu eksperckiego i doradztwa rolniczego, rolnicy i mieszkańcy obszarów wiejskich powiatu polkowickiego</t>
  </si>
  <si>
    <t>Woda i środowisko – ochrona zasobów wodnych w powiecie złotoryjskim</t>
  </si>
  <si>
    <t>Celem operacji, w ramach której zaplanowano wyjazd studyjny, jest upowszechnianie innowacyjnych rozwiązań w zakresie racjonalnej gospodarki wodnej na obszarach wiejskich powiatu złotoryjskiego, propagowanie nowoczesnych, sprzyjających środowisku metod gospodarowania zasobami wodnymi w rolnictwie i na obszarach wiejskich, a także wymiana wiedzy, doświadczeń pomiędzy uczestnikami wyjazdu – członkami Dolnośląskiego Partnerstwa ds. Wody (DPW) na terenie powiatu złotoryjskiego,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</si>
  <si>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złotoryjskiego, przez już powstałe Dolnośląskie Partnerstwo ds. Wody (DPW) na terenie powiatu złotoryjskiego. Miejsce docelowe wyjazdu studyjnego to teren województwa dolnośląskiego.</t>
  </si>
  <si>
    <t>członkowie Dolnośląskiego Partnerstwa ds. Wody (DPW) na terenie powiatu złotoryjskiego, w tym przedstawiciele jednostek samorządowych, a także inne osoby zainteresowane wdrażaniem innowacji w zakresie racjonalnego gospodarowania zasobami wodnymi, przedstawiciele zespołu eksperckiego i doradztwa rolniczego, rolnicy i mieszkańcy obszarów wiejskich powiatu złotoryjskiego</t>
  </si>
  <si>
    <t>Woda i środowisko – ochrona zasobów wodnych w powiecie bolesławieckim</t>
  </si>
  <si>
    <t>Celem operacji, w ramach której zaplanowano wyjazd studyjny, jest upowszechnianie innowacyjnych rozwiązań w zakresie racjonalnej gospodarki wodnej na obszarach wiejskich powiatu bolesławieckiego, propagowanie nowoczesnych, sprzyjających środowisku metod gospodarowania zasobami wodnymi w rolnictwie i na obszarach wiejskich, a także wymiana wiedzy, doświadczeń pomiędzy uczestnikami wyjazdu – członkami Dolnośląskiego Partnerstwa ds. Wody (DPW) na terenie powiatu bolesławieckiego,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</si>
  <si>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bolesławieckiego, przez już powstałe Dolnośląskie Partnerstwo ds. Wody (DPW) na terenie powiatu bolesławieckiego. Miejsce docelowe wyjazdu studyjnego to teren województwa dolnośląskiego.</t>
  </si>
  <si>
    <t>członkowie Dolnośląskiego Partnerstwa ds. Wody (DPW) na terenie powiatu bolesławieckiego, w tym przedstawiciele jednostek samorządowych, a także inne osoby zainteresowane wdrażaniem innowacji w zakresie racjonalnego gospodarowania zasobami wodnymi, przedstawiciele zespołu eksperckiego i doradztwa rolniczego, rolnicy i mieszkańcy obszarów wiejskich powiatu bolesławieckiego</t>
  </si>
  <si>
    <t>Woda i środowisko – ochrona zasobów wodnych w powiecie kamiennogórskim</t>
  </si>
  <si>
    <t>Celem operacji, w ramach której zaplanowano wyjazd studyjny, jest upowszechnianie innowacyjnych rozwiązań w zakresie racjonalnej gospodarki wodnej na obszarach wiejskich powiatu kamiennogórskiego, propagowanie nowoczesnych, sprzyjających środowisku metod gospodarowania zasobami wodnymi w rolnictwie i na obszarach wiejskich, a także wymiana wiedzy, doświadczeń pomiędzy uczestnikami wyjazdu – członkami Dolnośląskiego Partnerstwa ds. Wody (DPW) na terenie powiatu kamiennogórskiego,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</si>
  <si>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kamiennogórskiego, przez już powstałe Dolnośląskie Partnerstwo ds. Wody (DPW) na terenie powiatu kamiennogórskiego. Miejsce docelowe wyjazdu studyjnego to teren województwa dolnośląskiego.</t>
  </si>
  <si>
    <t>członkowie Dolnośląskiego Partnerstwa ds. Wody (DPW) na terenie powiatu kamiennogórskiego,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kamiennogórskiego</t>
  </si>
  <si>
    <t>Woda i środowisko – ochrona zasobów wodnych w powiecie karkonoskim</t>
  </si>
  <si>
    <t>Celem operacji, w ramach której zaplanowano wyjazd studyjny, jest upowszechnianie innowacyjnych rozwiązań w zakresie racjonalnej gospodarki wodnej na obszarach wiejskich powiatu karkonoskim, propagowanie nowoczesnych, sprzyjających środowisku metod gospodarowania zasobami wodnymi w rolnictwie i na obszarach wiejskich, a także wymiana wiedzy, doświadczeń pomiędzy uczestnikami wyjazdu – członkami Dolnośląskiego Partnerstwa ds. Wody (DPW) na terenie powiatu karkonoskiego,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</si>
  <si>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karkonoskiego, przez już powstałe Dolnośląskie Partnerstwo ds. Wody (DPW) na terenie powiatu karkonoskiego. Miejsce docelowe wyjazdu studyjnego to teren województwa dolnośląskiego.</t>
  </si>
  <si>
    <t>członkowie Dolnośląskiego Partnerstwa ds. Wody (DPW) na terenie powiatu karkonoskiego, w tym przedstawiciele jednostek samorządowych, a także inne osoby zainteresowane wdrażaniem innowacji w zakresie racjonalnego gospodarowania zasobami wodnymi, przedstawiciele zespołu eksperckiego i doradztwa rolniczego, rolnicy i mieszkańcy obszarów wiejskich powiatu karkonoskiego</t>
  </si>
  <si>
    <t>Woda i środowisko – ochrona zasobów wodnych w powiecie lubańskim</t>
  </si>
  <si>
    <t>Celem operacji, w ramach której zaplanowano wyjazd studyjny, jest upowszechnianie innowacyjnych rozwiązań w zakresie racjonalnej gospodarki wodnej na obszarach wiejskich powiatu lubańskiego, propagowanie nowoczesnych, sprzyjających środowisku metod gospodarowania zasobami wodnymi w rolnictwie i na obszarach wiejskich, a także wymiana wiedzy, doświadczeń pomiędzy uczestnikami wyjazdu – członkami Dolnośląskiego Partnerstwa ds. Wody (DPW) na terenie powiatu lubańskiego,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</si>
  <si>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lubańskiego, przez już powstałe Dolnośląskie Partnerstwo ds. Wody (DPW) na terenie powiatu lubańskiego. Miejsce docelowe wyjazdu studyjnego to teren województwa dolnośląskiego.</t>
  </si>
  <si>
    <t>członkowie Dolnośląskiego Partnerstwa ds. Wody (DPW) na terenie powiatu lubańskiego, w tym przedstawiciele jednostek samorządowych, a także inne osoby zainteresowane wdrażaniem innowacji w zakresie racjonalnego gospodarowania zasobami wodnymi, przedstawiciele zespołu eksperckiego i doradztwa rolniczego, rolnicy i mieszkańcy obszarów wiejskich powiatu lubańskiego</t>
  </si>
  <si>
    <t>Woda i środowisko – ochrona zasobów wodnych w powiecie lwóweckim</t>
  </si>
  <si>
    <t>Celem operacji, w ramach której zaplanowano wyjazd studyjny, jest upowszechnianie innowacyjnych rozwiązań w zakresie racjonalnej gospodarki wodnej na obszarach wiejskich powiatu lwóweckiego, propagowanie nowoczesnych, sprzyjających środowisku metod gospodarowania zasobami wodnymi w rolnictwie i na obszarach wiejskich, a także wymiana wiedzy, doświadczeń pomiędzy uczestnikami wyjazdu – członkami Dolnośląskiego Partnerstwa ds. Wody (DPW) na terenie powiatu lwóweckiego,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</si>
  <si>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lwóweckiego, przez już powstałe Dolnośląskie Partnerstwo ds. Wody (DPW) na terenie powiatu lwóweckiego. Miejsce docelowe wyjazdu studyjnego to teren województwa dolnośląskiego.</t>
  </si>
  <si>
    <t>członkowie Dolnośląskiego Partnerstwa ds. Wody (DPW) na terenie powiatu lwóweckiego, w tym przedstawiciele jednostek samorządowych, a także inne osoby zainteresowane wdrażaniem innowacji w zakresie racjonalnego gospodarowania zasobami wodnymi, przedstawiciele zespołu eksperckiego i doradztwa rolniczego, rolnicy i mieszkańcy obszarów wiejskich powiatu lwóweckiego</t>
  </si>
  <si>
    <t>Woda i środowisko – ochrona zasobów wodnych w powiecie zgorzeleckim</t>
  </si>
  <si>
    <t>Celem operacji, w ramach której zaplanowano wyjazd studyjny, jest upowszechnianie innowacyjnych rozwiązań w zakresie racjonalnej gospodarki wodnej na obszarach wiejskich powiatu zgorzeleckiego, propagowanie nowoczesnych, sprzyjających środowisku metod gospodarowania zasobami wodnymi w rolnictwie i na obszarach wiejskich, a także wymiana wiedzy, doświadczeń pomiędzy uczestnikami wyjazdu – członkami Dolnośląskiego Partnerstwa ds. Wody (DPW) na terenie powiatu zgorzeleckiego, ekspertami z dziedziny hydrologii w rolnictwie, meteorologii, inżynierii i ochrony środowiska, przedstawicielami doradztwa rolniczego pełniącymi funkcję koordynatorów ds. SIR i zajmującymi się Lokalnymi Partnerstwami ds. Wody w województwie dolnośląskim, a także rolnikami i mieszkańcami obszarów wiejskich zainteresowanymi ww. tematem.</t>
  </si>
  <si>
    <t>Przedmiotem operacji jest organizacja wyjazdu studyjnego, podczas którego przedstawione zostaną praktyki ściśle związane z tematyką racjonalnego wykorzystania wody w rolnictwie, pozwalające na wypracowanie wspólnego kierunku działań dla rozwoju gospodarki wodnej na terenach rolniczych powiatu zgorzeleckiego, przez już powstałe Dolnośląskie Partnerstwo ds. Wody (DPW) na terenie powiatu zgorzeleckiego. Miejsce docelowe wyjazdu studyjnego to teren województwa dolnośląskiego.</t>
  </si>
  <si>
    <t>członkowie Dolnośląskiego Partnerstwa ds. Wody (DPW) na terenie powiatu zgorzeleckiego, w tym przedstawiciele jednostek samorządowych, a także inne osoby zainteresowane wdrażaniem innowacji w zakresie racjonalnego gospodarowania zasobami wodnymi, przedstawiciele zespołu eksperckiego i doradztwa rolniczego, rolnicy i mieszkańcy obszarów wiejskich powiatu zgorzeleckiego</t>
  </si>
  <si>
    <t>Racjonalne wykorzystanie zasobów wodnych na Dolnym Śląsku</t>
  </si>
  <si>
    <t xml:space="preserve">Planowana w ramach operacji konferencja ma na celu podsumowanie prac i wniosków przez Dolnośląskie Partnerstwa ds. Wody na terenie województwa dolnośląskiego, które nasunęły się podczas realizowanych wyjazdów studyjnych. Fachowa wiedza przekazywana podczas konferencji wskaże nie tylko możliwości racjonalnego wykorzystania zasobów wodnych na Dolnym Śląsku, ale również pozwoli na kontynuację działań związanych z racjonalnym wykorzystywaniem zasobów wodnych na Dolnym Śląsku. </t>
  </si>
  <si>
    <t xml:space="preserve">Przedmiotem operacji jest organizacja konferencji, podczas której przedstawione zostaną wnioski z wyjazdów studyjnych, pozwalające na dalszą diagnozę sytuacji, w zakresie zarządzania zasobami wody pod kątem potrzeb rolnictwa i mieszkańców obszarów wiejskich na terenie województwa dolnośląskiego, a także analizę problemów oraz potencjalnych możliwości ich rozwiązania. </t>
  </si>
  <si>
    <t>konferencja/konferencja online</t>
  </si>
  <si>
    <t>Liczba konferencji/konferencji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</si>
  <si>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doradztwa rolniczego, przedsiębiorcy mający oddziaływanie na stan wód na danym terenie, inne podmioty zainteresowane tematem z województwa dolnośląskiego</t>
  </si>
  <si>
    <t>Tradycyjne odmiany sadownicze</t>
  </si>
  <si>
    <t xml:space="preserve">Celem operacji, w ramach której zaplanowano warsztaty jest wymiana wiedzy i doświadczeń, a także zdobycie lub podniesienie wiedzy  nt. zachowania różnorodności genetycznej roślin poprzez wprowadzanie tradycyjnych odmian w dolnośląskich sadach. Ponadto także rozwój przedsiębiorczości i podejmowanie wspólnych innowacyjnych rozwiązań związanych z wprowadzeniem dawnych odmian sadowniczych na obszarach wiejskich Dolnego Śląska oraz budowanie świadomości konsumenckiej w zakresie wytwarzania produktów wysokiej jakości dzięki stosowaniu mniejszej ilości środków ochrony roślin. </t>
  </si>
  <si>
    <t>Przedmiotem operacji jest organizacja warsztatów i wydanie broszury. Warsztaty pozwolą na przybliżenie mało rozpowszechnianej i promowanej tematyki jaką jest uprawa tradycyjnych odmian sadowniczych. 
Broszura stanowić będzie natomiast przewodnik po tradycyjnych odmianach sadowniczych z Dolnego Śląska. Broszura opracowana będzie w wersji papierowej oraz elektronicznej i zamieszczona na stronie internetowej Dolnośląskiego Ośrodka Doradztwa Rolniczego z siedzibą we Wrocławiu - www.dodr.pl oraz stronie internetowej Sieci SIR www.sir.cdr.gov.pl.</t>
  </si>
  <si>
    <t>mieszkańcy obszarów wiejskich, rolnicy, właściciele gospodarstw agroturystycznych, przedstawiciele doradztwa rolniczego, osoby zainteresowane prowadzeniem sadów opartych na tradycyjnych odmianach</t>
  </si>
  <si>
    <t>Łączna liczba uczestników</t>
  </si>
  <si>
    <t>Liczba broszur</t>
  </si>
  <si>
    <t>Wersja elektroniczna</t>
  </si>
  <si>
    <t xml:space="preserve">Łączny nakład </t>
  </si>
  <si>
    <t>Rolnictwo regeneratywne 
w ramach Zespołu tematycznego związanego z zagadnieniami chowu i hodowli bydła mięsnego</t>
  </si>
  <si>
    <t>Zaplanowany do realizacji w ramach przedmiotowej operacji wyjazd studyjny ma na celu podniesienie poziomu wiedzy w zakresie chowu i hodowli bydła mięsnego w gospodarstwie regeneratywnym, a przede wszystkim  zachęcenie uczestników do współpracy w zakresie tworzenia grup operacyjnych EPI ukierunkowanych na realizację innowacyjnych projektów związanych z chowem i hodowlą bydła mięsnego.</t>
  </si>
  <si>
    <t>Przedmiotem operacji jest organizacja wyjazdu studyjnego do województwa lubuskiego, podczas którego przedstawione zostaną dobre praktyki i innowacyjne rozwiązania stosowane w gospodarstwie regeneratywnym, dające uczestnikom możliwość porównania różnych modeli gospodarowania. Miejsce realizacji operacji wybrano głównie ze względu na fakt, iż województwo lubuskie jest pierwszym regionem w Polsce, w którym powstały i funkcjonują gospodarstwa regeneratywne wdrażające innowacyjne rozwiązania związane z chowem i hodowlą bydła mięsnego.</t>
  </si>
  <si>
    <t>dolnośląscy rolnicy, producenci, hodowcy bydła, przedstawiciele doradztwa rolniczego, przedstawiciele świata nauki, mieszkańcy obszarów wiejskich zainteresowani tematyką</t>
  </si>
  <si>
    <t>Wielkie SER-wowanie</t>
  </si>
  <si>
    <t xml:space="preserve">Przedmiotowa operacja poprzez realizację konferencji, wyjazdu studyjnego oraz targów ma na celu rozwój przedsiębiorczości na obszarach wiejskich poprzez podniesienie poziomu wiedzy i umiejętności w zakresie serowarstwa, wykorzystującego surowce pochodzące z własnego gospodarstwa, wymianę wiedzy i doświadczeń, a także wskazanie konsumentowi końcowemu bezpośredniego źródła sprzedaży produktów z gospodarstwa rolnego i małego przetwórstwa oraz innych usług i artykułów od rolników na stoiskach podczas Targów sera „Wielkie SER-wowanie”. Dodatkowo operacja ma za zadanie budowanie sieci partnerskich związanych z serowarstwem, poprzez budowanie wspólnej marki i promocji.
</t>
  </si>
  <si>
    <t xml:space="preserve">
Przedmiotem niniejszej operacji poprzez realizację konferencji i wyjazdu studyjnego jest wskazanie możliwości zrównoważonego rozwoju gospodarstw rodzinnych, w obszarze produkcji przetwórstwa mlecznego, promocja produktów tworzonych obecnie, nawiązanie relacji biznesowych oraz bezpośrednich relacji producent-klient (krótki łańcuch dostaw), podniesienie poziomu wiedzy na temat produkcji farmerskiej. Miejsce docelowe wyjazdu studyjnego to gospodarstwa zajmujące się przetwórstwem mleka i produkcją wyrobów mlecznych prowadzące działalność na terenie województwa dolnośląskiego i/lub województw ościennych.
Natomiast Targ sera umożliwi przybliżenie i wskazanie dostępności produktów wytworzonych lokalnie konsumentom na terenie województwa dolnośląskiego, także tym nie do końca zainteresowanych zdrowym stylem życia i poprawnym odżywianiem. </t>
  </si>
  <si>
    <t xml:space="preserve">konferencja/konferencja online,
</t>
  </si>
  <si>
    <t>rolnicy, producenci, właściciele gospodarstw agroturystycznych, przedstawiciele doradztwa rolniczego, mieszkańcy obszarów wiejskich zainteresowani tematyką, osoby, które związane są zawodowo z wytwarzaniem serów i innych produktów w gospodarstwach rodzinnych lub też są zainteresowane rozwojem w tej branży</t>
  </si>
  <si>
    <t>targ</t>
  </si>
  <si>
    <t>Liczna targów</t>
  </si>
  <si>
    <t xml:space="preserve"> 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</si>
  <si>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Szacowana łączna liczba uczestników</t>
  </si>
  <si>
    <t>Naturalna produkcja żywności w gospodarstwie rolnym</t>
  </si>
  <si>
    <t xml:space="preserve">Celem operacji jest umożliwienie zapoznania się z dobrymi praktykami stosowanymi w gospodarstwach, które prowadzą produkcję i przetwórstwo metodami rolnictwa ekologicznego. 
Organizacja wyjazdu studyjnego pozwoli na utworzenie platformy sprzyjającej bezpośredniej rozmowie, wymianie wiedzy i doświadczeń, zaprezentowaniu dobrych praktyk. Pozwoli na utworzenie sieci kontaktów pomiędzy osobami zainteresowanymi wdrażaniem innowacji w rolnictwie i na obszarach wiejskich,  a w dłuższej perspektywie zachęci do podejmowania wspólnych innowacyjnych działań. </t>
  </si>
  <si>
    <t>Przedmiotem operacji będzie realizacja wyjazdu studyjnego do gospodarstw prowadzących produkcję i przetwórstwo metodami charakterystycznymi dla rolnictwa ekologicznego. Miejscem docelowym wyjazdu studyjnego będą gospodarstwa położone na terenie województwa łódzkiego bądź na trasie przejazdu Wrocław-Łódź. Szczególnie ważnym punktem będzie udział w targach pokazujących potencjał i zapotrzebowanie ze strony konsumentów na żywność naturalną, certyfikowaną, regionalną i tradycyjną, a w szczególności wytwarzaną przez polskich rolników i producentów.</t>
  </si>
  <si>
    <t>dolnośląscy rolnicy, producenci rolni, mieszkańcy obszarów wiejskich, przedstawiciele doradztwa rolniczego, osoby  zainteresowane współpracą we wdrażaniu innowacyjnych rozwiązań na obszarach wiejskich oraz podejmowaniem i rozwojem przedsiębiorczości na obszarach wiejskich</t>
  </si>
  <si>
    <t>Budowanie marki winiarskiej w oparciu o potencjał regionu</t>
  </si>
  <si>
    <t xml:space="preserve">Celem operacji jest rozwój przedsiębiorczości na obszarach wiejskich poprzez podniesienie poziomu wiedzy i umiejętności w zakresie innowacyjnych rozwiązań związanych z dziedzictwem kulinarnym regionu, a także  zachęcenie uczestników do współpracy w zakresie tworzenia grup operacyjnych EPI ukierunkowanych na realizację innowacyjnych projektów związanych z dziedzictwem kulinarnym Dolnego Śląska. 
</t>
  </si>
  <si>
    <t xml:space="preserve">W ramach przedmiotowej operacji zaplanowano warsztaty. Podczas warsztatów każda winnica zaprezentuje swoje wina, spośród których zostaną wybrane te, które najbardziej pasują do regionalnych dań wytwarzanych w oparciu o lokalne produkty. Natomiast katalog pn. "Winnice Dolnego Śląska" oprócz rysu historycznego zawierać będzie opisy współczesnych winiarzy, którzy starają się odtworzyć dawne tradycje. Tak zrealizowany przedmiot operacji pozwoli na zacieśnianie relacji między dolnośląskimi rolnikami, producentami wina, a w dłuższej perspektywie pozwoli na utworzenie grupy operacyjnej EPI, ukierunkowanej na realizację innowacyjnych projektów w ramach działania M16 "Współpraca". </t>
  </si>
  <si>
    <t>rolnicy, właściciele gospodarstw winiarskich, restauratorzy, sommelierzy, przedstawiciele doradztwa rolniczego, mieszkańcy obszarów wiejskich i inne osoby zainteresowane wdrażaniem innowacji w rolnictwie i na obszarach wiejskich z wykorzystaniem środków dostępnych w ramach działania „Współpraca"</t>
  </si>
  <si>
    <t>Produkcja win ekologicznych w małej winiarni</t>
  </si>
  <si>
    <t>Celem operacji poprzez realizację wyjazdu studyjnego jest rozwój przedsiębiorczości na obszarach wiejskich poprzez podniesienie poziomu wiedzy i umiejętności w zakresie innowacyjnych rozwiązań związanych z uprawą winorośli i produkcją win, w tym win ekologicznych, a także zachęcenie uczestników do współpracy w zakresie tworzenia grup operacyjnych EPI ukierunkowanych na realizację innowacyjnych projektów związanych z ekologiczną uprawą winorośli i produkcją win ekologicznych.</t>
  </si>
  <si>
    <t>Realizacja zagranicznego wyjazdu studyjnego pozwoli dolnośląskim winiarzom i osobom zainteresowanym założeniem działalności związanej z enologią na skorzystanie z fachowej wiedzy i doświadczeń austriackich winiarzy z regionu Burgenland, jednego z dwóch największych regionów winiarskich w Austrii. Ekologiczny trend w austriackich winnicach pozwala na odchodzenie od ingerencji w naturalne procesy na rzecz uchwycenia lokalnej specyfiki wina wynikającej ze środowiska. Zaplanowane wizyty studyjne w austriackich gospodarstwach winiarskich oraz spotkanie z przedstawicielami uczelni Weinbauschule Eisenstadt, na terenie której znajduje się siedmiohektarowa winnica częściowo prowadzona ekologicznie, pozwolą na transfer wiedzy z nauki do praktyki w oparciu o profesjonalną bazę dydaktyczną i innowacyjne przedsięwzięcia, stanowiące źródło inspiracji dla uczestników, w tym także członków Zespołu tematycznego związanego z zagadnieniami winiarstwa. Podczas wyjazdu zostaną także przedstawione możliwości tworzenia grup operacyjnych, jakie daje działanie "Współpraca".</t>
  </si>
  <si>
    <t>dolnośląscy winiarze, rolnicy, mieszkańcy obszarów wiejskich, właściciele gospodarstw agroturystycznych, przedstawiciele doradztwa rolniczego, osoby  zainteresowane współpracą we wdrażaniu innowacyjnych rozwiązań m.in. w ramach działania "Współpraca"  oraz podejmowaniem i rozwojem przedsiębiorczości na obszarach wiejskich</t>
  </si>
  <si>
    <t xml:space="preserve">Innowacyjne praktyki przedsiębiorczości na terenach wiejskich Dolnego Śląska </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</si>
  <si>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spotkania.</t>
  </si>
  <si>
    <t>Przedmiotem operacji jest organizacja spotkania oraz wojewódzkiego konkursu pn. „AGROLIGA 2022”. Realizacja spotkania umożliwi upowszechnienie wśród przedstawicieli środowisk wspierających wdrażanie innowacji na obszarach wiejskich Dolnego Śląska wiedzę w zakresie rozwoju obszarów wiejskich. Tematem przewodnim spotkania będzie przedsiębiorczość i jej rozwój na obszarach Dolnego Śląska. Konkurs natomiast pozwoli na  zaprezentowanie najlepszych innowacyjnych przedsięwzięć z obszarów wiejskich Dolnego Śląska. W ramach konkursu, spośród uczestników, w kategorii Rolnik oraz Firma wyłonieni zostaną Mistrzowie oraz Wicemistrzowie obu kategorii.</t>
  </si>
  <si>
    <t>spotkanie/spotkanie online</t>
  </si>
  <si>
    <t>Liczba spotkań/spotkań online</t>
  </si>
  <si>
    <t>rolnicy, właściciele gospodarstw rolnych uczestniczących w konkursie, mieszkańcy obszarów wiejskich, uczestnicy konkursu lat ubiegłych, przedstawiciele doradztwa rolniczego, przedstawiciele instytucji działających na rzecz rolnictwa, osoby zainteresowane podejmowaniem i rozwojem przedsiębiorczości  na obszarach wiejskich</t>
  </si>
  <si>
    <t>Liczba laureatów</t>
  </si>
  <si>
    <t>Innowacyjność w gospodarce pasiecznej w kontekście Zielonego Ładu</t>
  </si>
  <si>
    <t xml:space="preserve">Konferencja dotycząca innowacyjności w gospodarce pasiecznej pozwoli na transfer wiedzy z nauki do praktyki, a uczestnikom na wdrożenie innowacyjnych rozwiązań w sektorze pszczelarskim. Wymiana doświadczeń i spostrzeżeń pomiędzy uczestnikami umożliwi tworzenie sieci współpracy partnerskiej pomiędzy podmiotami zainteresowanymi wdrażaniem inicjatyw na rzecz rozwoju obszarów wiejskich, produkcji żywności i  na obszarach wiejskich. </t>
  </si>
  <si>
    <t xml:space="preserve">Przedmiotem operacji jest organizacja konferencji, podczas której przedstawione zostaną informacje na temat innowacyjnych rozwiązań i wspierania modernizacji w gospodarstwach pasiecznych, innowacyjnych produktów leczniczych, a także walki z chorobami. Wszystkie ww. tematy omówione zostaną w kontekście Zielonego Ładu. </t>
  </si>
  <si>
    <t xml:space="preserve">rolnicy, pszczelarze, mieszkańcy obszarów wiejskich, właściciele gospodarstw agroturystycznych, przedstawiciele doradztwa rolniczego, osoby zainteresowane prowadzeniem gospodarstw pasiecznych </t>
  </si>
  <si>
    <t>Fotografia marketingowa - innowacje w dolnośląskim przetwórstwie</t>
  </si>
  <si>
    <t>Celem operacji jest wsparcie działających grup operacyjnych realizujących projekty polegające na skracaniu łańcucha dostaw żywności, zachęcenie uczestników do współpracy w zakresie tworzenia grup operacyjnych EPI ukierunkowanych na realizację innowacyjnych projektów,  a także wsparcie rozwoju przedsiębiorczości poprzez podniesienie wiedzy i umiejętności w zakresie wspólnej promocji, skracania łańcuchów dostaw wśród dolnośląskich rolników i producentów, promocja produktów regionalnych, jakości życia oraz wsi jako miejsca do życia i rozwoju zawodowego oraz budowanie świadomości konsumenckiej w zakresie produktów wytwarzanych przez dolnośląskich rolników i producentów (w tym członków Zespołu tematycznego ds. Dolnośląskiego Targu Rolnego).</t>
  </si>
  <si>
    <t xml:space="preserve">Przedmiotem operacji jest organizacja warsztatów, podczas których wskazane zostanie jak w najbardziej odpowiedni sposób zaprezentować swój produkt regionalny w internecie, aby podkreślić jego wysoką jakość, biorąc pod uwagę utrzymującą się pandemię, a przy tym rosnące oczekiwania klientów, a także rozwój nowych technologii. Warsztaty nauczą jak łączyć handel tradycyjny z internetowym. </t>
  </si>
  <si>
    <t>członkowie grup operacyjnych KŁŻ, rolnicy i producenci rolni, przedstawiciele doradztwa rolniczego, mieszkańcy obszarów wiejskich i inne osoby zainteresowane wdrażaniem innowacji w rolnictwie i na obszarach wiejskich z wykorzystaniem środków dostępnych w ramach działania "Współpraca"</t>
  </si>
  <si>
    <t>Europejski Zielony Ład kierunkiem rozwoju rolnictwa ekologicznego</t>
  </si>
  <si>
    <t>Celem operacji jest podniesienie wiedzy z zakresu rozpoczynania produkcji ekologicznej oraz jej prowadzenia, przetwórstwa, organizacji gospodarstwa ekologicznego oraz sprzedaży wytworzonych produktów, a także zasad prowadzenia produkcji rolnej zgodnie ze zmieniającymi się przepisami prawa w tym zakresie. Zostaną również przedstawione dobre praktyki produkcyjne z elementami innowacyjnymi w dobrze zorganizowanym kompletnym gospodarstwie ekologicznym, w którym jest prowadzona produkcja roślinna, zwierzęca, przetwórstwo oraz sklep. Wszytko to ma na celu zachęcenie uczestników, w tym członków zespołu tematycznego ds. rolnictwa ekologicznego do współpracy w zakresie tworzenia grup operacyjnych EPI ukierunkowanych na realizację innowacyjnych projektów związanych z rolnictwem ekologicznym.</t>
  </si>
  <si>
    <t>Operacja będzie realizowana wielopłaszczyznowo. Zaplanowane są 3 formy. Pierwszy etap to spotkania zespołu tematycznego ds. rolnictwa ekologicznego, który zidentyfikuje problem i wyznaczy główne kierunki działania. Drugi etap to wyjazd studyjny do demonstracyjnego gospodarstwa ekologicznego, w którym jest prowadzona produkcja roślinna, zwierzęca, przetwórstwo ekologiczne oraz sklep w gospodarstwie. Jest to dobrze zorganizowane kompletne gospodarstwo ekologiczne realizujące założenia i cele Zielonego Ładu. W gospodarstwie zaplanowana jest część teoretyczna i praktyczna. Kolejną formą jest konferencja, której przewodnim tematem będzie Europejski Zielony Ład w kontekście rolnictwa ekologicznego. Podczas realizowanych wszystkich ww. form przedstawione zostaną możliwości tworzenia grup operacyjnych, jakie daje działanie "Współpraca".</t>
  </si>
  <si>
    <t>spotkanie/spotkanie online,</t>
  </si>
  <si>
    <t xml:space="preserve"> rolnicy ekologiczni,
rolnicy konwencjonalni zainteresowani przestawianiem gospodarstw na produkcję ekologiczną, konsumenci żywności ekologicznej, przedstawiciele doradztwa rolniczego prowadzący doradztwo z zakresu rolnictwa ekologicznego, pracownicy jednostek naukowych oraz osoby  zainteresowane współpracą we wdrażaniu innowacyjnych rozwiązań m.in. w ramach działania "Współpraca"</t>
  </si>
  <si>
    <t>Wspieranie rozwoju ofert edukacyjnych w gospodarstwach rolnych</t>
  </si>
  <si>
    <t>Celem operacji jest ułatwienie wymiany kontaktów pomiędzy mieszkańcami obszarów wiejskich, rolnikami, przedstawicielami doradztwa rolniczego, przedstawicielami instytucji zaangażowanymi w rozwój obszarów wiejskich na Dolnym Śląsku, utworzenie wspólnej płaszczyzny do zdobycia fachowej wiedzy w zakresie rozwijania innowacyjnej formy przedsiębiorczości w postaci oferty edukacyjnej w gospodarstwach rolnych, prezentacja dobrych praktyk – uczestników i laureatów konkursu „Najlepsza zagroda edukacyjna z Dolnego Śląska".</t>
  </si>
  <si>
    <t>Przedmiotem operacji jest organizacja wyjazdu studyjnego, spotkania i konkursu, a także wydanie broszury. Podczas wyjazdu zostaną zaprezentowane przykłady ofert wybranych zagród edukacyjnych oraz przedstawione innowacje, które mogą usprawnić tworzenie i funkcjonowanie sieci kontaktów pomiędzy członkami grupy docelowej. Spotkanie będzie doskonałą okazją do zaprezentowania innowacyjnych rozwiązań, które mogą usprawnić tworzenie i funkcjonowanie sieci kontaktów. Podczas spotkania zaprezentowane zostaną również oferty laureatów wojewódzkiego konkursu na „Najlepszą zagrodę edukacyjną z Dolnego Śląska”, jako przykładu dobrych praktyk oraz broszura prezentująca oferty laureatów i uczestników konkursu. Broszura opracowana będzie w wersji papierowej oraz elektronicznej i zamieszczona na stronie internetowej Dolnośląskiego Ośrodka Doradztwa Rolniczego z siedzibą we Wrocławiu - www.dodr.pl oraz stronie internetowej Sieci SIR www.sir.cdr.gov.pl.</t>
  </si>
  <si>
    <t>rolnicy, mieszkańcy obszarów wiejskich, przedstawiciele doradztwa rolniczego, wiejscy oferenci usług turystycznych, przedstawiciele instytucji,  właścicieli gospodarstw agroturystycznych i zagród edukacyjnych, mieszkańcy obszarów wiejskich oraz osoby zaangażowane we wdrażanie innowacji na obszarach wiejskich Dolnego Śląska</t>
  </si>
  <si>
    <t xml:space="preserve">spotkanie/spotkanie online </t>
  </si>
  <si>
    <t>Łączny nakład</t>
  </si>
  <si>
    <t>Promocja tradycyjnej żywności przez Koła Gospodyń Wiejskich w kontekście Zielonego Ładu</t>
  </si>
  <si>
    <t>Celem operacji jest utworzenie wspólnej płaszczyzny do zdobycia fachowej wiedzy w zakresie przetwórstwa tradycyjnej żywności oraz integracji i tworzenia sieci kontaktów pomiędzy dolnośląskimi Kołami Gospodyń Wiejskich, umożliwienie wymiany kontaktów, integracji i tworzenia sieci pomiędzy dolnośląskimi Kołami Gospodyń Wiejskich oraz prezentacja dobrych praktyk w zakresie działalności KGW.</t>
  </si>
  <si>
    <t>Przedmiotem operacji jest organizacja konferencji, podczas której przyczyni się do stworzenia wspólnej płaszczyzny w zakresie tworzenia sieci kontaktów, integracji na poziomie regionalnym i wymiany doświadczeń pomiędzy poszczególnymi Kołami Gospodyń Wiejskich. Zintegrowane KGW będą doskonałym narzędziem do promocji KŁŻ, a także ukazywania walorów żywności wysokiej jakości oraz wpierania wprowadzania nowych strategii jak "od pola do stołu".</t>
  </si>
  <si>
    <t>członkinie i członkowie dolnośląskich Kół Gospodyń Wiejskich oraz przedstawiciele instytucji rolniczych, okołorolniczych zaangażowanych w rozwój obszarów wiejskich Dolnego Śląska i wdrażanie innowacji w rolnictwie, w tym przedstawiciele doradztwa rolniczego</t>
  </si>
  <si>
    <t>Pielęgnowanie młodej winnicy</t>
  </si>
  <si>
    <t>Poprzez realizację operacji uczestnicy będą mieli możliwość skorzystania z wiedzy fachowej w zakresie pielęgnacji młodej winnicy. Dowiedzą się między innymi o podstawowych zasadach cięcia winorośli, stosowanych wiosennych środkach ochrony i nawożenia czy systemach prowadzenia winorośli. W części praktycznej uczestnicy będą mieli możliwość nauczyć się jak pielęgnować młodą winnicę.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t>
  </si>
  <si>
    <t xml:space="preserve">Przedmiotem operacji jest organizacja warsztatów, podczas których uczestnicy uzyskają podstawową wiedzę z zakresu innowacyjnych technologii uprawy winorośli oraz wdrażania nowatorskich rozwiązań jak prawidłowo pielęgnować młodą winnicę. </t>
  </si>
  <si>
    <t>mieszkańcy obszarów wiejskich, rolnicy, właściciele gospodarstw agroturystycznych, przedstawiciele doradztwa rolniczego, osoby  zainteresowane podejmowaniem i rozwojem przedsiębiorczości na obszarach wiejskich oraz wdrażaniem innowacyjnych rozwiązań na obszarach wiejskich</t>
  </si>
  <si>
    <t>42.</t>
  </si>
  <si>
    <t>Innowacyjny warsztat sadownika: jesienna pielęgnacja drzew owocowych</t>
  </si>
  <si>
    <t>Celem operacji jest:  
- wymiana wiedzy, doświadczeń pomiędzy uczestnikami warsztatów – sadownikami, rolnikami, mieszkańcami obszarów wiejskich województwa dolnośląskiego oraz przedstawicielami doradztwa rolniczego i instytucji naukowych-badawczych;
- zachęcenie uczestników do współpracy w zakresie tworzenia grup operacyjnych EPI w ramach działania "Współpraca", ukierunkowanych na realizację innowacyjnych projektów w zakresie sadownictwa, a także wspieranie rozwoju innowacyjnej przedsiębiorczości na obszarach wiejskich województwa dolnośląskiego w tym temacie,
- upowszechnianie dobrych praktyk dotyczących pielęgnacji roślin sadowniczych w okresie jesiennym.</t>
  </si>
  <si>
    <t>Przedmiotem operacji jest organizacja warsztatów, w trakcie których uczestnicy będą mieli możliwość bezpośredniej wymiany wiedzy, doświadczeń oraz spostrzeżeń, w zakresie innowacyjnych rozwiązań  wykorzystywanych w pielęgnacji drzew owocowych. Warsztaty umożliwią poznanie właściwych technik wykonywania zabiegów pielęgnacyjnych i innowacyjnych rozwiązań wdrażanych w sadownictwie, służących zapobieganiu i/lub niwelowaniu negatywnych skutków, spowodowanych przez niekorzystne zjawiska ograniczające plon w sadzie. Zaprezentowana w ramach warsztatów tematyka przez przedstawicieli jednostek naukowo-badawczych pozwoli na identyfikację problemów i znalezienie innowacyjnych rozwiązań, a nawiązanie kontaktu z naukowcami będzie podstawą do utworzenia potencjalnych grup operacyjnych w ramach Działania "Współpraca".</t>
  </si>
  <si>
    <t xml:space="preserve">producenci rolni, sadownicy, działkowcy, przedstawiciele instytucji naukowo-badawczych, przedstawiciele doradztwa rolniczego, osoby zainteresowane wdrażaniem innowacji w rolnictwie 
i na obszarach wiejskich, w przedmiotowym zakresie </t>
  </si>
  <si>
    <t>43.</t>
  </si>
  <si>
    <t>Enologia jesienią</t>
  </si>
  <si>
    <t>Celem operacji jest zapoznanie uczestników z innowacyjnymi rozwiązaniami stosowanymi podczas jesiennych zabiegów pielęgnacyjnych, mających za zadanie prawidłowe przystosowanie winnicy do przezimowania, a tym samym przygotowanie do wiosennej wegetacji. Wiedza nt. m.in. przycinania krzewów, tworzenia form pod owocowanie w przyszłym sezonie czy okrywania młodych krzewów, będzie odpowiedzią na potrzeby dolnośląskich winiarzy w ww. zakresie. Podniesienie poziomu wiedzy i umiejętności w przedmiotowym temacie, stanowić będzie dodatkowo zachętę do poszukiwania przez uczestników alternatywnych źródeł dochodu we własnym gospodarstwie.</t>
  </si>
  <si>
    <t>Przedmiotem operacji jest organizacja warsztatów, podczas których uczestnicy uzyskają podstawową wiedzę zarówno teoretyczną jak i praktyczną, dotyczącą wdrażania nowatorskich rozwiązań i innowacyjnych technologii w zakresie pielęgnacji winnicy na jesień i jej przygotowania do zimy, a następnie wiosennej wegetacji.</t>
  </si>
  <si>
    <t>winiarze, mieszkańcy obszarów wiejskich, rolnicy, właściciele gospodarstw agroturystycznych, przedstawiciele doradztwa rolniczego, osoby  zainteresowane podejmowaniem i rozwojem przedsiębiorczości na obszarach wiejskich oraz wdrażaniem innowacyjnych rozwiązań na obszarach wiejskich</t>
  </si>
  <si>
    <t>44.</t>
  </si>
  <si>
    <t>Dolnośląski Targ Rolny</t>
  </si>
  <si>
    <t xml:space="preserve">Główne cele operacji to przede wszystkim: zachęcenie uczestników (rolników, producentów żywności) do współpracy w zakresie tworzenia grup operacyjnych EPI ukierunkowanych na realizację innowacyjnych projektów w zakresie krótkich łańcuchów dostaw oraz udziału w projektach badawczo-wdrożeniowych, tj. przystąpienia do konsorcjów realizujących ww. projekty w ramach działania "Współpraca";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 Regularny kontakt wystawiających swoje produkty rolników i producentów pozwoli na diagnozę preferencji konsumentów, zarówno jeśli chodzi o oferowane produkty jak i formę sprzedaży czy promocji i pozwoli na zdobycie wiedzy potrzebnej do tworzenia projektów potencjalnych Grup Operacyjnych. </t>
  </si>
  <si>
    <t>Przedmiotem operacji jest organizacja cyklu 22 Targów dla szacowanej liczby odbiorców - 12 000 osób. W tworzenie i kreowanie Dolnośląskiego Targu Rolnego zaangażowani będą dolnośląscy rolnicy i producenci regionalnej, tradycyjnej i ekologicznej żywności oraz twórcy rękodzieła – członkowie Zespołu Tematycznego utworzonego w ramach projektu z Planu operacyjnego KSOW na lata 2018-2019. Dodatkowo w ramach operacji będą przeprowadzone konsultacje pomiędzy brokerem innowacji a rolnikami -  sprzedawcami. Ponadto zostaną zorganizowane spotkania, podczas których rolnicy zostaną zapoznani z nowymi wymogami dotyczącymi współpracy w nowej perspektywie finansowej Planu Strategicznego Wspólnej Polityki Rolnej. Targi zaproponowano jako platformę stanowiącą doskonałą płaszczyznę do przeprowadzenia konsultacji przez brokera. To również  otwarta forma dla szerokiego grona odbiorców jako najbardziej adekwatny sposób promocji, pozwalający w praktyce na skorzystanie z zakupu produktów wysokiej jakości na zasadzie krótkiego łańcucha dostaw, nawiązaniu relacji, możliwości degustacji, a przede wszystkim poszerzenia wiedzy konsumenta o produktach i producentach w oparciu o wymagania rynku.
W ramach operacji prowadzona będzie kampania internetowa w postaci cyklu postów na fanpage Dolnośląski Targ Rolny na portalu społecznościowym  Facebook. Usługa realizowana  będzie przez 12 miesięcy.</t>
  </si>
  <si>
    <t>Liczba targów</t>
  </si>
  <si>
    <t>rolnicy, przedstawiciele świata nauki, producenci żywności, przedsiębiorcy rolni wytwarzający lokalnie produkty wysokiej jakości, uczestniczący 
w systemach jakości żywności, zainteresowani uczestnictwem w grupach operacyjnych EPI, ukierunkowanych na realizację innowacyjnych projektów w ramach działania "Współpraca"</t>
  </si>
  <si>
    <t>Liczba spotkań</t>
  </si>
  <si>
    <t>konsultacje</t>
  </si>
  <si>
    <t>Liczba konsultacji</t>
  </si>
  <si>
    <t>informacje i publikacje w Internecie</t>
  </si>
  <si>
    <t>Liczba postów na portalu społecznościowym</t>
  </si>
  <si>
    <t>45.</t>
  </si>
  <si>
    <t>Innowacyjne praktyki przedsiębiorczości „AGROLIGA 2023”</t>
  </si>
  <si>
    <t>46.</t>
  </si>
  <si>
    <t>Dobre praktyki wiejskiej przedsiębiorczości</t>
  </si>
  <si>
    <t>Celem operacji jest ułatwienie wymiany kontaktów pomiędzy mieszkańcami obszarów wiejskich, rolnikami, przedstawicielami doradztwa rolniczego, przedstawicielami instytucji zaangażowanymi w rozwój obszarów wiejskich na Dolnym Śląsku, utworzenie wspólnej płaszczyzny do zdobycia fachowej wiedzy w zakresie rozwijania innowacyjnej formy przedsiębiorczości w postaci oferty edukacyjnej w gospodarstwach rolnych, prezentacja dobrych praktyk w zakresie ofert edukacyjnych na terenie Dolnego Śląska.</t>
  </si>
  <si>
    <t>Przedmiotem operacji jest organizacja czterodniowego wyjazdu studyjnego. Podczas wyjazdu zostaną zaprezentowane dobre praktyki, w zakresie ofert edukacyjnych, wybranych zagród edukacyjnych oraz przedstawione innowacje, które mogą usprawnić tworzenie i funkcjonowanie sieci kontaktów pomiędzy członkami grupy docelowej. Miejsca docelowe wizyt studyjnych zlokalizowane będą na terenie województwa dolnośląskiego i wybrane zostaną w oparciu o Ogólnopolską Sieć Zagród Edukacyjnych.</t>
  </si>
  <si>
    <t>47.</t>
  </si>
  <si>
    <t>Dni Pola - innowacyjne rozwiązania wspierające gospodarstwa rolne</t>
  </si>
  <si>
    <t xml:space="preserve">Celem operacji będzie wymiana wiedzy i doświadczeń pomiędzy uczestnikami konferencji, w obszarze postępu technologii uprawy, ochrony roślin, nawożenia oraz nawadniania, a przede wszystkim doboru odmian do lokalnych warunków gospodarowania. Dni Pola we współpracy z  Centralnym Ośrodkiem Badania Odmian Roślin Uprawnych w Zawiszowie umożliwią zapoznanie się z nowymi ścieżkami rozwoju oraz możliwościami zastosowania innowacyjnych rozwiązań w produkcji roślinnej. Uczestnikami konferencji będą zarówno początkujące, jak i doświadczone osoby wykorzystujące nowatorskie rozwiązania w produkcji roślinnej, co przyczyni się do nawiązania i/lub zacieśnienia współpracy dolnośląskich rolników. </t>
  </si>
  <si>
    <t xml:space="preserve">Przedmiotem operacji będzie realizacja konferencji podczas corocznych Dni Pola, realizowanych przez COBORU w Zybiszowie, podczas której przekazana zostanie fachowa wiedza w zakresie innowacyjnej produkcji roślinnej przez przedstawicieli jednostek naukowo-badawczych. Konferencja pozwoli na wymianę wiedzy i doświadczeń w temacie produkcji roślinnej, ze szczególnym uwzględnieniem doboru odmian do lokalnych warunków gospodarowania. </t>
  </si>
  <si>
    <t>rolnicy, mieszkańcy obszarów wiejskich, przedsiębiorcy, przedstawiciele doradztwa rolniczego, jednostek naukowo-badawczych oraz inne osoby zainteresowane innowacjami w produkcji roślinnej</t>
  </si>
  <si>
    <t>48.</t>
  </si>
  <si>
    <t>Sieciowanie w ramach Dolnośląskich Partnerstw ds. Wody – dobre praktyki gospodarowania zasobami wodnymi w województwie dolnośląskim</t>
  </si>
  <si>
    <t>Celem operacji jest wspieranie aktywnego tworzenia sieci kontaktów pomiędzy podmiotami zainteresowanymi oraz wspierającymi wdrażanie innowacyjnych rozwiązań w zakresie gospodarowania wodami, propagowanie nowoczesnych, sprzyjających środowisku metod gospodarowania zasobami wodnymi w rolnictwie i na obszarach wiejskich, wymiana wiedzy i doświadczeń pomiędzy uczestnikami konferencji – specjalistami z dziedziny hydrologii w rolnictwie, meteorologii, inżynierii i ochrony środowiska, przedstawicielami Dolnośląskich Partnerstw ds. Wody, jednostek samorządu terytorialnego, instytucji odpowiedzialnych za gospodarkę wodną, doradztwa rolniczego oraz rolnikami i mieszkańcami obszarów wiejskich województwa dolnośląskiego zainteresowanymi tematem. Operacja ma na celu także upowszechnianie innowacyjnych rozwiązań w zakresie racjonalnej gospodarki wodnej na obszarach wiejskich województwa dolnośląskiego.</t>
  </si>
  <si>
    <t>Przedmiotem operacji jest organizacja czterech konferencji na obszarach czterech byłych województw Dolnego Śląska, tj. wrocławskiego, legnickiego, jeleniogórskiego i wałbrzyskiego, skierowanych do  przedstawicieli Dolnośląskich Partnerstw ds. Wody, jednostek samorządu terytorialnego, instytucji odpowiedzialnych za gospodarkę wodną, doradztwa rolniczego, specjalistów z dziedziny hydrologii w rolnictwie, meteorologii, inżynierii i ochrony środowiska oraz rolników i mieszkańców obszarów wiejskich województwa dolnośląskiego zainteresowanych tematem. Swobodna wymiana wiedzy, doświadczeń, spostrzeżeń oraz poglądów na temat gospodarowania wodą na terenach rolniczych województwa dolnośląskiego pozwoli na stworzenie zalążka wielopodmiotowej współpracy na rzecz racjonalnego gospodarowania zasobami wody. 
Opracowanie katalogu zaś umożliwi przedstawienie dobrych praktyk realizowanych na obszarach Dolnego Śląska, stanowiąc tym samym inspirację dla jej odbiorców i przeniesienie ww. praktyk na własny grunt. Publikacja opracowana będzie zarówno w wersji papierowej oraz elektronicznej i zamieszczona na stronie internetowej Dolnośląskiego Ośrodka Doradztwa Rolniczego z siedzibą we Wrocławiu - www.dodr.pl.</t>
  </si>
  <si>
    <t>członkowie Dolnośląskich Partnerstw ds. Wody (DPW), w tym przedstawiciele jednostek samorządowych, instytucji odpowiedzialnych za gospodarkę wodną, doradztwa rolniczego, specjaliści w dziedzinie hydrologii w rolnictwie, meteorologii, inżynierii i ochrony środowiska, rolnicy i mieszkańcy obszarów wiejskich, a także inne osoby zainteresowane wdrażaniem innowacji w zakresie racjonalnego gospodarowania zasobami wodnymi</t>
  </si>
  <si>
    <t>katalog</t>
  </si>
  <si>
    <t>Liczba katalogów</t>
  </si>
  <si>
    <t>49.</t>
  </si>
  <si>
    <t>Innowacyjne technologie w produkcji roślinnej – uprawa rzepaku</t>
  </si>
  <si>
    <t>Głównym celem operacji jest zachęcenie uczestników do współpracy w zakresie tworzenia grup operacyjnych EPI, ukierunkowanych na realizację innowacyjnych projektów w temacie produkcji roślinnej, ze szczególnym naciskiem na uprawę rzepaku, którego powierzchnia uprawy w porównaniu z rokiem poprzednim wykazuje tendencje wzrostową. Zaplanowana do realizacji konferencja pozwoli na zaprezentowanie aktualnej sytuacji w sektorze produkcji rzepaku, wskazanie szans i problemów dolnośląskich rolników w tym temacie oraz propozycji wykorzystania potencjału warunków naturalnych województwa dolnośląskiego.</t>
  </si>
  <si>
    <t xml:space="preserve">Przedmiotem operacji jest realizacja konferencji dotyczącej innowacyjnych technologii w produkcji roślinnej. Zakres prowadzonych wykładów będzie dotyczył wdrażania nowatorskich technik w uprawie rzepaku, obejmujących zagadnienia tj. siew, przygotowanie gleby, nawożenia oraz ochrony związanej ze stosowaniem środków ochrony roślin.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rzepaku. Przekazana wiedza natomiast znajdzie zastosowanie na polach uprawnych odbiorców operacji. </t>
  </si>
  <si>
    <t>rolnicy, mieszkańcy obszarów wiejskich, przedstawiciele doradztwa rolniczego i jednostek naukowo-badawczych oraz inne osoby zainteresowane tematyką</t>
  </si>
  <si>
    <t>50.</t>
  </si>
  <si>
    <t>Innowacyjne technologie w produkcji roślinnej – uprawa pszenicy</t>
  </si>
  <si>
    <t>Głównym celem operacji jest zachęcenie uczestników do współpracy w zakresie tworzenia grup operacyjnych EPI, ukierunkowanych na realizację innowacyjnych projektów w temacie produkcji roślinnej, ze szczególnym naciskiem na uprawę pszenicy. Zaplanowana do realizacji konferencja pozwoli na zaprezentowanie aktualnej sytuacji w sektorze produkcji pszenicy, wskazanie szans i problemów dolnośląskich rolników w tym temacie oraz propozycji wykorzystania potencjału warunków naturalnych województwa dolnośląskiego.</t>
  </si>
  <si>
    <t>Przedmiotem operacji jest realizacja konferencji dotyczącej innowacyjnych technologii w produkcji roślinnej. Podczas konferencji szczególny nacisk zostanie położony na typowo technologiczne aspekty uprawy gleby w warunkach uproszczeń oraz prawidłowego płodozmianu, siewu i dbania o środowisko i klimat. Planowany zakres tematyczny, pozwoli uczestnikom konferencji poznać innowacyjne metody prowadzenia produkcji rolnej, zgodnie z wymaganiami agrotechnicznymi w warunkach Dolnego Śląska. Konferencja będzie okazją do pokazania dobrych praktyk rolniczych służących m.in. wzbogaceniu struktury gleby.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pszenicy.</t>
  </si>
  <si>
    <t>51.</t>
  </si>
  <si>
    <t>Rok w winnicy</t>
  </si>
  <si>
    <t>Celem operacji jest możliwość uzyskania wiedzy fachowej w zakresie całorocznej pielęgnacji dwuletniej winnicy.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do uprawy winorośli. Warsztaty są jedną z lepszych form szkoleniowych, ponieważ umożliwiają łączenie nauki z praktyką, dają możliwość bliższego poznania innych uczestników, wymiany doświadczeń, nawiązania kontaktów co w przyszłości ułatwi budowanie sieci kontaktów.</t>
  </si>
  <si>
    <t>Przedmiotem operacji będą cztery jednodniowe warsztaty dla dziesięciu osób każdy. Podczas warsztatów uczestnicy zdobędą podstawową wiedzę z zakresu innowacyjnych technologii uprawy winorośli oraz wdrażania nowatorskich rozwiązań jak prawidłowo pielęgnować winnicę przez cały rok. Podczas warsztatów dowiedzą się między innymi jakie stanowisko wybrać przy zakładaniu winnicy, jakie dobrać odmiany oraz jakie zabiegi należy stosować w poszczególnych miesiącach w roku. W części praktycznej uczestnicy będą mieli możliwość prowadzić prace pielęgnacyjne młodej winnicy na różnych etapach i w różnych porach roku.</t>
  </si>
  <si>
    <t xml:space="preserve">właściciele i pracownicy winnic, początkujący winiarze, rolnicy, mieszkańcy obszarów wiejskich, właściciele gospodarstw agroturystycznych, przedstawiciele doradztwa rolniczego, osoby  zainteresowane podejmowaniem i rozwojem przedsiębiorczości na obszarach wiejskich oraz wdrażaniem innowacyjnych rozwiązań na obszarach wiejskich związanych z winiarstwem  </t>
  </si>
  <si>
    <t>52.</t>
  </si>
  <si>
    <t>Zioła dobre na wszystko – powrót do natury</t>
  </si>
  <si>
    <t>Przedmiotem operacji jest organizacja jednodniowych warsztatów zielarskich. Warsztaty przyczynią się do poznania teoretycznej wiedzy i praktycznych rozwiązań z zakresu innowacyjnych sposobów uprawy, przetwarzania i wykorzystywania ziół. Uczestnicy warsztatów poznają m.in. rodzaje surowców zielarskich, zasady zbioru, suszenia, przechowywania surowców zielarskich, właściwości i zastosowanie wybranych gatunków ziół. Warsztaty pozwolą również na wymianę wiedzy i doświadczeń wśród uczestników w zakresie zielarstwa.</t>
  </si>
  <si>
    <t xml:space="preserve"> mieszkańcy obszarów wiejskich, rolnicy, właściciele gospodarstw agroturystycznych i zagród edukacyjnych, przedstawiciele doradztwa rolniczego, osoby  zainteresowane podejmowaniem i rozwojem przedsiębiorczości na obszarach wiejskich oraz wdrażaniem innowacyjnych rozwiązań na obszarach wiejskich</t>
  </si>
  <si>
    <t xml:space="preserve">Celem operacji jest zachęcenie uczestników do współpracy w zakresie tworzenia sieci kontaktów pomiędzy podmiotami zainteresowanymi oraz wspierającymi wdrażanie innowacyjnych rozwiązań w zakresie zielarstwa a także promocja dobrych praktyk z województwa dolnośląskiego, wprowadzanie pozytywnych praktyk w codziennym życiu, a także wspieranie rozwoju innowacyjnej przedsiębiorczości na obszarach wiejskich Dolnego Śląska w zakresie zielarstwa. Poprzez warsztaty możliwe jest podnoszenie wiedzy praktycznej i teoretycznej  oraz umiejętności w obszarze uprawy ziół i lokalnego przetwórstwa, wymiana doświadczeń, nawiązanie kontaktów co w przyszłości ułatwi budowanie sieci kontaktów, wspólną promocję i możliwość wprowadzenia do obrotu produktów naturalnych wysokiej jakości.     </t>
  </si>
  <si>
    <t>53.</t>
  </si>
  <si>
    <t>Innowacyjne technologie w produkcji roślinnej – uprawa roślin bobowatych</t>
  </si>
  <si>
    <t>Głównym celem operacji jest zachęcenie uczestników operacji do współpracy w zakresie tworzenia grup operacyjnych EPI, ukierunkowanych na realizację innowacyjnych projektów w temacie produkcji roślinnej, ze szczególnym naciskiem na uprawę roślin bobowatych. Zaplanowana do realizacji konferencja pozwoli na zaprezentowanie aktualnej sytuacji w sektorze produkcji roślin bobowatych, wskazanie szans i problemów wśród dolnośląskich rolników w tym temacie oraz propozycji wykorzystania potencjału warunków naturalnych województwa dolnośląskiego.</t>
  </si>
  <si>
    <t>Przedmiotem operacji jest realizacja konferencji dotyczącej innowacyjnych technologii w produkcji roślinnej. Podczas konferencji szczególny nacisk zostanie położony na typowo technologiczne aspekty uprawy gleby  oraz prawidłowego płodozmianu, siew, opłacalności oraz istotności doboru odmian a także wpływ roślin bobowatych na plonowanie roślin następczych. Planowany zakres tematyczny, pozwoli uczestnikom konferencji poznać innowacyjne metody prowadzenia produkcji rolnej, zgodnie z wymaganiami agrotechnicznymi w warunkach Dolnego Śląska dla poszczególnych grup tych roślin, przedstawi możliwości większego udziału tych roślin w zasiewch w tym województwie. Konferencja będzie okazją do pokazania dobrych praktyk rolniczych służących m.in. wzbogaceniu struktury gleby dzięki uprawie roślin bobowatych. Stworzenie odpowiedniej płaszczyzny dla uczestników konferencji, zainteresowanych podniesieniem poziomu wiedzy i umiejętności w przedmiotowym temacie, zachęci do tworzenia potencjalnych grup operacyjnych w ramach działania „Współpraca” oraz sieci kontaktów ukierunkowanych na wspólne innowacyjne przedsięwzięcia w sektorze produkcji roślin bobowatych.</t>
  </si>
  <si>
    <t>54.</t>
  </si>
  <si>
    <t>Innowacyjne technologie w produkcji roślinnej – uprawa kukurydzy</t>
  </si>
  <si>
    <t>Głównym celem operacji jest zachęcenie uczestników do współpracy w zakresie tworzenia grup operacyjnych EPI, ukierunkowanych na realizację innowacyjnych projektów w temacie produkcji roślinnej, ze szczególnym naciskiem na uprawę kukurydzy. Zaplanowana do realizacji konferencja pozwoli na zaprezentowanie aktualnej sytuacji w sektorze produkcji kukurydzy, wskazanie aktualnych trendów w uprawie, szans i problemów dolnośląskich rolników w tym temacie oraz propozycji wykorzystania potencjału warunków naturalnych województwa dolnośląskiego w uprawie tego gatunku rośliny uprawnej.</t>
  </si>
  <si>
    <t>Przedmiotem operacji jest realizacja konferencji dotyczącej innowacyjnych technologii w produkcji roślinnej, tj. uprawie kukurydzy. Podczas konferencji szczególny nacisk zostanie położony na typowo technologiczne aspekty uprawy gleby w warunkach uproszczeń oraz prawidłowego płodozmianu, siewu i dbania o środowisko i klimat oraz nawożenia. Planowany zakres tematyczny, pozwoli uczestnikom konferencji poznać innowacyjne metody w uprawie kukurydzy, zgodnie z wymaganiami agrotechnicznymi w warunkach Dolnego Śląska, zagrożeniami ze strony agrofagów, doborem odmian w zależności od zaplanowanej produkcji. Konferencja będzie okazją do pokazania dobrych praktyk rolniczych służących m.in. wzbogaceniu struktury gleby. Stworzenie odpowiedniej płaszczyzny dla uczestników konferencji, zainteresowanych podniesieniem poziomu wiedzy i umiejętności w uprawie kukurydzy, zachęci do tworzenia potencjalnych grup operacyjnych w ramach działania „Współpraca” oraz sieci kontaktów ukierunkowanych na wspólne innowacyjne przedsięwzięcia w sektorze produkcji kukurydzy.</t>
  </si>
  <si>
    <t>55.</t>
  </si>
  <si>
    <t>I Dolnośląski Szczyt Grup Operacyjnych</t>
  </si>
  <si>
    <t xml:space="preserve">Celem operacji jest wymiana wiedzy i doświadczeń pomiędzy rolnikami, przedsiębiorcami, podmiotami doradczymi, jednostkami naukowymi, prowadzącymi Grupy Operacyjne bądź zainteresowanymi utworzeniem takich grup. Podczas konferencji uczestnicy będą mieli możliwość zapoznania się z aktualnymi wymogami dotyczącymi działania "Współpraca" w nowej perspektywie finansowej Planu Strategicznego Wspólnej Polityki Rolnej oraz wymieniać się wiedzą i doświadczeniem w obszarze już funkcjonujących Grup Operacyjnych. Uzupełnieniem konferencji będzie wyjazd studyjny na terenie województwa dolnośląskiego i do ościennego województwa opolskiego, podczas którego zostaną zaprezentowane dobre praktyki w zakresie realizowanych operacji w ramach działania "Współpraca" EPI i KŁŻ. </t>
  </si>
  <si>
    <t>Przedmiotem operacji jest zorganizowanie konferencji dla osób wchodzących w skład funkcjonujących Grup Operacyjnych EPI oraz KŁŻ w województwie dolnośląskim oraz rolników, naukowców, przedstawicieli doradztwa rolniczego, przedsiębiorców i osób zainteresowanych uczestniczeniem w takich grupach. W konferencji, której uzupełnieniem będzie wyjazd studyjny, uczestnicy będą wymieniać się informacjami nt. innowacyjnych form swojej działalności oraz przedstawiać dobre praktyki, wynikające z zawiązanych grup współpracy. Zaprezentowane zostaną także wymierne efekty współpracy i korzyści wynikające z wprowadzenia innowacji w gospodarstwach rolnych. Dodatkowo zaplanowany do realizacji wyjazd studyjny pozwoli uczestnikom na  poznanie ciekawych innowacyjnych rozwiązań realizowanych przez grupy operacyjne na terenie województwa dolnośląskiego i ościennego województwa opolskiego.</t>
  </si>
  <si>
    <t>członkowie grup operacyjnych, rolnicy, przedstawiciele doradztwa rolniczego, nauki, Lokalnych Grup Działania, instytucje pracujące na rzecz rolnictwa, osoby zainteresowane proponowaną tematyką i uczestnictwem w grupach operacyjnych</t>
  </si>
  <si>
    <t>56.</t>
  </si>
  <si>
    <t>Zagrodowe i rzemieślnicze przetwórstwo mleka</t>
  </si>
  <si>
    <t xml:space="preserve">Przedmiotowa operacja poprzez realizację konferencji ma na celu rozwój przedsiębiorczości na obszarach wiejskich oraz podniesienie poziomu wiedzy i umiejętności w zakresie serowarstwa, wykorzystującego surowce pochodzące z własnego gospodarstwa. Wymiana wiedzy i doświadczeń w sposób znaczący wpłynie na rozwój branży serowarskiej, ale także przyczyni się do budowania marki regionu. Konferencja pozwoli na wspieranie przepływu wiedzy branżowej i specjalistycznej, a także informacji oraz dobrych praktyk w zakresie produkcji żywności. </t>
  </si>
  <si>
    <t>Przedmiotem operacji jest organizacja dwudniowej konferencji serowarskiej. Konferencja przyczyni się do pozyskania nowej wiedzy oraz wymiany doświadczeń i spostrzeżeń pomiędzy uczestnikami. Umożliwi zwiększenie dostępności wiedzy dla szerokiego grona odbiorców, rolników, mieszkańców wsi, przedstawicieli doradztwa oraz osób zainteresowanych. Wskazanie możliwości zrównoważonego rozwoju gospodarstw rodzinnych w obszarze produkcji przetwórstwa mlecznego, przyczyni się do poprawy funkcjonowania dolnośląskich serowarni i produkcji wysokiej jakości produktów mlecznych.</t>
  </si>
  <si>
    <t>rolnicy, producenci, właściciele gospodarstw agroturystycznych, przedstawiciele doradztwa rolniczego, mieszkańcy obszarów wiejskich, osoby związane zawodowo z wytwarzaniem serów i innych produktów w gospodarstwach rodzinnych lub zainteresowane rozwojem w tej branży</t>
  </si>
  <si>
    <t>57.</t>
  </si>
  <si>
    <t xml:space="preserve">Innowacje w chowie i hodowli bydła na przykładzie austriackich gospodarstw </t>
  </si>
  <si>
    <t>Zaplanowany do realizacji w ramach przedmiotowej operacji wyjazd studyjny ma na celu wymianę wiedzy i doświadczeń, umożliwienie bezpośredniej rozmowy, współpracę podmiotów zainteresowanych innowacjami w rolnictwie, produkcji żywności i na obszarach wiejskich, identyfikację bieżących problemów oraz podniesienie poziomu wiedzy w zakresie dobrostanu w chowie i hodowli bydła, ze szczególnym uwzględnieniem bydła mięsnego w gospodarstwie. Operacja poprzez wspieranie transferu wiedzy i innowacji w rolnictwie i na obszarach wiejskich przyczyni się do realizacji działań na rzecz tworzenia sieci kontaktów w województwie dolnośląskim. Wyjazd jest odpowiedzią na potrzeby rolników, mieszkańców obszarów wiejskich z Zespołu Tematycznego związanego z zagadnieniami chowu i hodowli bydła.</t>
  </si>
  <si>
    <t>Przedmiotem operacji jest organizacja wyjazdu studyjnego do Austrii w ramach Zespołu Tematycznego związanego z zagadnieniami chowu i hodowli bydła. Podczas wyjazdu uczestnicy będą mieli możliwość wymiany wiedzy, poznania dobrych praktyk w zakresie innowacyjnych rozwiązań w austriackich gospodarstwach rolnych prowadzących chów i hodowlę bydła. 
Podsumowaniem wyjazdu będzie artykuł w miesięczniku branżowym wydawanym przez Dolnośląski ODR "Twój Doradca Rolniczy Rynek" oraz na stronie www.dodr.pl, umożliwiający poznanie doświadczeń i dobrych praktyk w chowie i hodowli bydła szerszej grupie odbiorców.</t>
  </si>
  <si>
    <t>Artykuł w prasie</t>
  </si>
  <si>
    <t>Liczba artykułów</t>
  </si>
  <si>
    <t xml:space="preserve">dolnośląscy rolnicy, producenci, hodowcy bydła, przedstawiciele doradztwa, świata nauki, mieszkańcy obszarów wiejskich zainteresowani tematyką </t>
  </si>
  <si>
    <t>58.</t>
  </si>
  <si>
    <t>Krótkie łańcuchy dostaw w praktyce</t>
  </si>
  <si>
    <t xml:space="preserve">Celem operacji jest umożliwienie zapoznania się z dobrymi praktykami stosowanymi w gospodarstwach, które prowadzą produkcję i przetwórstwo na niewielką skalę, w oparciu o potencjał gospodarstwa. Dodatkowo pokazanie możliwości skracania łańcucha dostaw poprzez organizację i udział w lokalnych targowiskach. Organizacja wyjazdu studyjnego pozwoli na utworzenie platformy sprzyjającej bezpośredniej rozmowie, wymianie wiedzy i doświadczeń, zaprezentowaniu dobrych praktyk. Umożliwi utworzenie sieci kontaktów pomiędzy osobami zainteresowanymi wdrażaniem innowacji w rolnictwie i na obszarach wiejskich,  a w dłuższej perspektywie zachęci do podejmowania wspólnych innowacyjnych działań. </t>
  </si>
  <si>
    <t>Przedmiotem operacji będzie realizacja wyjazdu studyjnego do gospodarstw prowadzących produkcję i przetwórstwo produktów wysokiej jakości, wytwarzanych na niewielką skalę. Miejscem docelowym wyjazdu studyjnego będą gospodarstwa położone na terenie województwa podkarpackiego bądź na trasie przejazdu. Szczególnie ważnym punktem będzie udział w regionalnym targowisku, pokazującym potencjał i zapotrzebowanie ze strony konsumentów na żywność naturalną, certyfikowaną, regionalną i tradycyjną, a w szczególności wytwarzaną przez polskich rolników i producentów.</t>
  </si>
  <si>
    <t xml:space="preserve">rolnicy, producenci rolni, przedsiębiorcy sektora rolno-spożywczego, doradcy, mieszkańcy obszarów wiejskich i inne osoby zainteresowane wdrażaniem innowacji w rolnictwie i na obszarach wiejskich </t>
  </si>
  <si>
    <t xml:space="preserve">
</t>
  </si>
  <si>
    <t>Dolnośląski Ośrodek Doradztwa Rolniczego we Wrocławiu</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</si>
  <si>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</si>
  <si>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</si>
  <si>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</si>
  <si>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pszczelarze, rolnicy,  właściciele kwater agroturystycznych i obiektów turystyki wiejskiej, mieszkańcy obszarów wiejskich, przedstawiciele doradztwa rolniczego, nauczyciele i pracownicy naukowi zainteresowani apiterapią i apiturystyką</t>
  </si>
  <si>
    <t>Kujawsko-Pomorski Ośrodek Doradztwa Rolniczego w Minikowie</t>
  </si>
  <si>
    <t xml:space="preserve"> 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</si>
  <si>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</si>
  <si>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</si>
  <si>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</si>
  <si>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</si>
  <si>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</si>
  <si>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</si>
  <si>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debata ekspercka</t>
  </si>
  <si>
    <t>liczba debat</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</si>
  <si>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</si>
  <si>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</si>
  <si>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</si>
  <si>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</si>
  <si>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wydawnictwo</t>
  </si>
  <si>
    <t>liczba wersji elektronicznych</t>
  </si>
  <si>
    <t>Materiał filmowy</t>
  </si>
  <si>
    <t>Liczba filmów</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</si>
  <si>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</si>
  <si>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</si>
  <si>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</si>
  <si>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rolnicy i przetwórcy ekologiczni, rolnicy konwencjonalni zainteresowani systemem rolnictwa ekologicznego, doradcy rolni</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</si>
  <si>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</si>
  <si>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</si>
  <si>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</si>
  <si>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</si>
  <si>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</si>
  <si>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</si>
  <si>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</si>
  <si>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</si>
  <si>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</si>
  <si>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</si>
  <si>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</si>
  <si>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</si>
  <si>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</si>
  <si>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</si>
  <si>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</si>
  <si>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</si>
  <si>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</si>
  <si>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</si>
  <si>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</si>
  <si>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</si>
  <si>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</si>
  <si>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</si>
  <si>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</si>
  <si>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</si>
  <si>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rolnicy i przetwórcy ekologiczni, rolnicy konwencjonalni zainteresowani systemem rolnictwa ekologicznego, przedstawiciele doradztwa rolniczego</t>
  </si>
  <si>
    <t>Racjonalne gospodarowanie wodą w rolnictwie i na obszarach wiejskich</t>
  </si>
  <si>
    <t>Celem operacji jest upowszechnianie wiedzy i dobrych praktyk w zakresie racjonalnego gospodarowania wodą w rolnictwie i na obszarach wiejskich. Dodatkowo operacja przyczyni się do rozwoju współpracy oraz sieci kontaktów między lokalnym społeczeństwem, a instytucjami i urzędami, w zakresie gospodarki wodnej na obszarach wiejskich ze szczególnym uwzględnieniem potrzeb rolnictwa.  Operacja ta będzie, obejmować swym zasięgiem województwo kujawsko-pomorskie. 
Zakres tematyczny operacji obejmie takie zagadnienia jak: funkcjonowanie urządzeń wodnych, planowanie inwestycji związanych z budową i utrzymaniem urządzeń melioracyjnych, dostępność środków finansowych na realizację inwestycji w zakresie nawadniania i gospodarowania wodą, działalności organizacji i zrzeszeń działających na rzecz gospodarowania wodą. Dodatkowo operacja będzie miała na celu promowanie współpracy oraz sieciowanie nowopowstałych podmiotów działających w województwie na rzecz wody.</t>
  </si>
  <si>
    <t>Przedstawiciele Lokalnych Partnerstw Wodnych,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</si>
  <si>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Przedmiotem operacji będzie cykl szkoleń odbywających się w każdym powiecie w województwie, mających na celu upowszechnianie wiedzy i dobrych praktyk nt. racjonalnej gospodarski wodą. Temat ten będzie także realizowany podczas wyjazdu studyjnego oraz będzie przedmiotem wydawnictwa. Dodatkowo, w celu promocji i doskonalenia współpracy zaplanowano warsztaty sieciujące dla podmiotów działających na rzecz wody w województwie. Całość zostanie podsumowana na konferencji wieńczącej operację.</t>
  </si>
  <si>
    <t>Forum Innowacji województwa kujawsko-pomorskiego</t>
  </si>
  <si>
    <t>Celem operacji jest identyfikacja i aktywizacja potencjalnych członków grup operacyjnych EPI w kierunku tworzenia wielopodmiotowych partnerstw na rzecz innowacji oraz realizacji wspólnych projektów w ramach działania "Współpraca". Dodatkowym celem jest transfer wiedzy i doświadczeń między uczestnikami Forum.</t>
  </si>
  <si>
    <t>Przedmiotem operacji jest organizacja Forum Innowacji województwa kujawsko-pomorskiego w trakcie którego planowana jest identyfikacja i aktywizacja potencjalnych członków grup operacyjnych EPI w kierunku tworzenia wielopodmiotowych partnerstw na rzecz innowacji oraz realizacji wspólnych projektów w ramach działania "Współpraca". Ważnym elementem forum będzie promocja grup operacyjnych, dobrych praktyk realizowanych przez te grupy oraz upowszechnianiu informacji o projektach realizowanych przez te grupy, a także efektach tych projektów. Operacja polegać będzie na popularyzowaniu wymiany wiedzy i dobrych praktyk w zakresie wdrażania innowacyjnych rozwiązań między przedstawicielami Grup Operacyjnych.</t>
  </si>
  <si>
    <t>rolnicy, przedsiębiorcy z branży rolniczej, instytucje naukowe, osoby zainteresowane tematem innowacji w rolnictwie</t>
  </si>
  <si>
    <t>III Forum Grup Operacyjnych z województwa kujawsko-pomorskiego</t>
  </si>
  <si>
    <t>Gospodarka pasieczna- innowacyjna i w zgodzie z naturą</t>
  </si>
  <si>
    <t xml:space="preserve"> Celem operacji jest przedstawienie innowacji, jakie można zastosować w pszczelarstwie, szczególnie w kontekście zmian klimatycznych, Zielonego Ładu, jak również powrotu do naturalnych metod. Operacja ma również na celu przedstawienie pszczelarzom, iż powrót do natury może okazać się innowacją w produkcji pszczelarskiej, jest drogą do pozyskiwania zdrowych produktów pszczelich. Pszczelarze dowiedzą się, jak prowadzić pasiekę w świetle współczesnych zmian środowiskowych,  pszczelarstwa ekologicznego, ochrony pożytków pszczelich. Operacja przyczyni się do wytworzenia sieci kontaktów między pszczelarzami, doradcami rolniczymi, środowiskiem naukowym.</t>
  </si>
  <si>
    <t xml:space="preserve">Przedmiotem operacji będzie wyjazd studyjny oraz konferencja plenerowa organizowana podczas targów Kujawsko-Pomorskie Miodowe Lato - imprezy gromadzącej środowisko pszczelarskie z województwa kujawsko-pomorskiego, jak również z innych regionów naszego kraju. Poprzez realizację wydarzeń przybliżone zostaną zagadnienia z zakresu pszczelarstwa nowoczesnego i jednocześnie prowadzonego w zgodzie z naturą. </t>
  </si>
  <si>
    <t>pszczelarze, rolnicy, mieszkańcy obszarów wiejskich zainteresowani pszczelarstwem, przedstawiciele doradztwa rolniczego, nauczyciele i pracownicy naukowi zainteresowani tematyką operacji</t>
  </si>
  <si>
    <t>Dni Pola Minikowo – innowacyjne rozwiązania dla zrównoważonego rolnictwa</t>
  </si>
  <si>
    <t xml:space="preserve">Celem operacji jest upowszechnienie i propagowanie na terenie województwa kujawsko-pomorskiego innowacji w produkcji roślinnej, szczególnie w ujęciu prowadzenia rolnictwa zrównoważonego. Wskazany cel realizowany będzie poprzez popularyzację postępu hodowlanego roślin uprawnych jak i nowatorskich rozwiązań w obszarze technologii, nawożenia, ochrony roślin i nawadniania. Cel ten zostanie osiągnięty poprzez zorganizowanie Dni Pola w Minikowie.  Na poletkach odmianowych zaprezentowany zostanie potencjał hodowlany szerokiej gamy gatunków roślin uprawnych.  Celem operacji jest także wymiana fachowej wiedzy w obszarze postępu hodowlanego,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 debaty eksperckiej i konkursów. </t>
  </si>
  <si>
    <t>Demonstracje polowe</t>
  </si>
  <si>
    <t xml:space="preserve">Liczba demonstracji
</t>
  </si>
  <si>
    <t xml:space="preserve">3
</t>
  </si>
  <si>
    <t>Liczba szkoleń</t>
  </si>
  <si>
    <t>Debata</t>
  </si>
  <si>
    <t>Liczba debat</t>
  </si>
  <si>
    <t xml:space="preserve">sztuka
</t>
  </si>
  <si>
    <t>Konferencja online</t>
  </si>
  <si>
    <t>Mistrz serowarstwa</t>
  </si>
  <si>
    <t xml:space="preserve"> Celem operacji jest  podniesienie poziomu wiedzy z zakresu serowarstwa wśród rolników produkujących i sprzedających produkty mleczne na lokalnym rynku oraz wymiany wiedzy i doświadczeń, identyfikacja bieżących problemów z zakresu serowarstwa oraz poszukiwanie możliwości ich rozwiązania. </t>
  </si>
  <si>
    <t>rolnicy, wytwórcy serów, zainteresowani tematyką operacją, przedstawiciele doradztwa rolniczego</t>
  </si>
  <si>
    <t>Przedmiotem operacji są warsztaty serowarskie dla lokalnych producentów zajmujących się przetwórstwem mleka działających w ramach RHD lub MLO. KPODR Minikowie był inicjatorem wielu projektów, warsztatów, szkoleń z zakresu serowarstwa. Dzięki temu wielu rolników posiadających krowy mleczne zainteresowało się produkcją serów oraz innych przetworów mlecznych. Posiadają oni podstawową wiedzę i funkcjonują na lokalnym rynku gdzie panuje jednak duża konkurencja.  Aby się utrzymać producenci muszą się wyróżnić wprowadzając nowe produkty bądź ulepszyć te, które już produkują. Potrzebują specjalistycznej, bardziej zaawansowanej wiedzy, innowacyjnych rozwiązań z zakresu serowarstwa. Umożliwi to cykl warsztatów prowadzonych przez uznanych producentów, szkoleniowców, praktyków z zakresu produkcji różnych gatunków serów. 
Specjalistyczne warsztaty będą okazją do wymiany wiedzy i doświadczeń między serowarami, doradcami rolnymi oraz mogą stać się płaszczyzną  poszukiwania partnerów do przyszłej współpracy.</t>
  </si>
  <si>
    <t>Wyzwania współczesnej hodowli kóz</t>
  </si>
  <si>
    <t xml:space="preserve">Celem operacji jest upowszechnienie i propagowanie alternatywnej produkcji zwierzęcej jakim jest chów i hodowla kóz. Przedstawione zostaną bieżące wyzwania z jakimi zmaga się rozwijająca się branża. Operacja przyczyni się do stworzenia sieci kontaktów między hodowcami, doradcami, specjalistami i środowiskiem naukowym. </t>
  </si>
  <si>
    <t xml:space="preserve">Przedmiot operacji dotyczy organizacji konferencji dla hodowców kóz. Poruszane tematy na konferencji dotyczyć będą chowu i hodowli kóz w Polsce, nowoczesnych rozwiązań w żywieniu, prowadzenia stada i profilaktyki chowu, przetwórstwa serów kozich. Dodatkowo, w celu promocji zostanie wykonany materiał filmowy będący relacją z konferencji. Film zostanie umieszczony na kanale YouTube KPODR  </t>
  </si>
  <si>
    <t xml:space="preserve">rolnicy, mieszkańcy obszarów wiejskich, przedstawiciele doradztwa rolniczego, jednostek naukowych, studenci kierunków rolniczych i inni zainteresowani tematyką operacji </t>
  </si>
  <si>
    <t xml:space="preserve">Kujawsko-Pomorski Ośrodek Doradztwa Rolniczego w Minikowie </t>
  </si>
  <si>
    <t xml:space="preserve">liczba filmów </t>
  </si>
  <si>
    <t>liczba wyświetleń</t>
  </si>
  <si>
    <t>Świadome i bezpieczne przetwórstwo żywności pochodzenia zwierzęcego.</t>
  </si>
  <si>
    <t>Celem operacji jest podniesienie poziomu wiedzy z zakresu innowacyjnych rozwiązań w produkcji żywności pochodzenia zwierzęcego. Podczas realizacji operacji wskazane będą rozwiązania mające wpływ na poprawę bezpieczeństwa i zdrowia konsumentów oraz ograniczenie strat żywności. Projekt będzie płaszczyzną wymiany wiedzy i doświadczeń, identyfikacji bieżących problemów małych przetwórców oraz poszukiwanie możliwości ich rozwiązania.</t>
  </si>
  <si>
    <t>Przedmiotem operacji będą szkolenia, warsztat oraz konferencja. Szkolenia będą obejmowały swoją tematyką kulinarne wykorzystanie wołowiny wysokiej jakości oraz technologię wytwarzania wędlin regionalnych, jak i rozbiór półtusz wieprzowych. Przeprowadzone będzie szkolenie "HACCP w małym zakładzie przetwórczym" podnoszący kompetencje uczestników z zakresu bezpieczeństwa żywności. Zwieńczeniem całej operacji będzie konferencja, gdzie poruszane będą tematy związane innowacyjnym i bezpiecznym przetwórstwem, zakończona dyskusją.</t>
  </si>
  <si>
    <t>Rolnicy, lokalni przetwórcy, przedstawiciele doradztwa rolniczego oraz urzędów.</t>
  </si>
  <si>
    <t>Lokalne Partnerstwo  ds. Wody (LPW)</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</si>
  <si>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województwa lubelskiego, w których skład wejdą przedstawiciele  administracji publicznej, rolników, doradztwa rolniczego, nauki. </t>
  </si>
  <si>
    <t xml:space="preserve"> W ramach operacji będą przeprowadzone spotkania w poszczególnych powiatach województwa lubelskiego oraz webinarium podsumowujące projekt LPW. Nagrane będą dwa filmy instruktażowe ukazujące dobre praktyki w zakresie racjonalnego gospodarowania wodą na obszarach wiejskich, dostępne będą na kanale YouTube LODR w Końskowoli i zostaną wyemitowane w telewizji regionalnej TVP3 Lublin. W powiatach w których prowadzone jest lub będzie partnerstwo zostaną opracowane w formie online raporty, które staną się swego rodzaju Wieloletnimi Planami Działania zawierającymi analizę stanu obecnego oraz listą rekomendacji i inwestycji do zapewnienia racjonalnej gospodarki wodą.</t>
  </si>
  <si>
    <t xml:space="preserve"> 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</si>
  <si>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Lubelski Ośrodek Doradztwa Rolniczego w Końskowoli</t>
  </si>
  <si>
    <t>emisja telewizyjna</t>
  </si>
  <si>
    <t xml:space="preserve">Zespół tematyczny ds. serowarstwa </t>
  </si>
  <si>
    <t>Celem operacji jest inicjowanie wymiany wiedzy i doświadczeń, identyfikacja bieżących problemów oraz poszukiwanie możliwości ich rozwiązania pomiędzy przedstawicielami różnych środowisk w zakresie serowarstwa. Utworzenie Zespołu Tematycznego ds. serowarstwa umożliwi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</si>
  <si>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serowarskie, szkolenia i wyjazd studyjny obejmujące zagadnienia z przetwórstwo mleka, produkcji i sprzedaży żywności pochodzenia zwierzęcego w ramach RHD bądź MLO, ulepszone receptury serów podpuszczkowych, wytwarzanie serów w warunkach domowych oraz sprzedaż wytworzonych produktów bezpośrednio konsumentowi finalnemu, a więc promowanie krótkich łańcuchów dostaw.  Dodatkowo z warsztatów powstanie film relacja, który będzie dostępny na kanale YouTube LODR w Końskowoli. Wyjazd studyjny planowany jest do województwa podlaskiego ze względu na długie tradycje serowarskie tego regionu. Uczestnikami wyjazdu będą rolnicy, producenci rolni, hodowcy, mieszkańcy obszarów wiejskich. Wyjazd będzie okazją do wymiany wiedzy i doświadczeń między serowarami lubelskimi i podlaskimi, poszukiwania możliwości współpracy.  </t>
  </si>
  <si>
    <t>rolnicy, producenci rolni, hodowcy, mieszkańcy obszarów wiejskich, osoby zainteresowane tworzeniem grup operacyjnych w zakresie przetwórstwa mleka, osoby zainteresowane wdrażaniem innowacji w rolnictwie i na obszarach wiejskich,  osoby zainteresowane tematyką</t>
  </si>
  <si>
    <t>film relacja</t>
  </si>
  <si>
    <t>liczba emisji/odtworzeń</t>
  </si>
  <si>
    <t>Nowoczesne rozwiązania w zakładaniu i prowadzeniu pasieki</t>
  </si>
  <si>
    <t xml:space="preserve">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t>
  </si>
  <si>
    <t xml:space="preserve">Przedmiotem operacji jest organizacja warsztatów oraz wyjazdu studyjnego dla osób rozpoczynających przygodę z pszczelarstwem. Uczestnicy warsztatów zdobędą wiedzę i umiejętności z zakresu zakładania i prowadzenia pasieki oraz wykorzystania nowoczesnych narzędzi w monitorowaniu i zarządzaniu pasieką. W trakcie wyjazdu uczestnicy zwiedzą kultowe dla pszczelarzy miejsca nauki i wiedzy, gdzie wysłuchają wykładów z zakresu nowoczesnych technik utrzymania pszczół. </t>
  </si>
  <si>
    <t>rolnicy, początkujący pszczelarze, osoby zainteresowane tematyką</t>
  </si>
  <si>
    <t>Gala Grup operacyjnych na rzecz innowacji EPI województwa                                  lubelskiego</t>
  </si>
  <si>
    <t>Celem operacji jest zapoczątkowanie sieciowania lubelskich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t>
  </si>
  <si>
    <t>Podczas pierwszej uroczystej Gali Grup Operacyjnych EPI w województwie lubelskim, planowana jest promocja i upowszechnianie rezultatów GO, a także konsultacje z przedstawicielami Grup i brokerami innowacji oraz podsumowanie działania „Współpraca” i przyszłości Grup Operacyjnych. Dodatkowo z konferencji powstanie film relacja, który będzie dostępny na kanale YouTube LODR w Końskowoli oraz będzie prowadzona transmisja w telewizji regionalnej TVP3 Lublin.</t>
  </si>
  <si>
    <t>konsorcjanci Grup Operacyjnych EPI realizujących swoje projekty na terenie woj. lubelskiego, osoby zainteresowane tematem innowacji w rolnictwie</t>
  </si>
  <si>
    <t>III - IV</t>
  </si>
  <si>
    <t>relacja w telewizji</t>
  </si>
  <si>
    <t>Lubelskie Forum innowacji w rolnictwie</t>
  </si>
  <si>
    <t>Celem operacji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t>
  </si>
  <si>
    <t>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Forum jest doskonałą płaszczyzną do inicjowania powstawania partnerstw na rzecz innowacji. Dodatkowo z konferencji powstanie film relacja, który będzie dostępny na kanale YouTube LODR w Końskowoli.</t>
  </si>
  <si>
    <t>rolnicy, mieszkańcy obszarów wiejskich, przedstawiciele doradztwa rolniczego oraz przedstawiciele samorządu rolniczego, jednostek naukowych, organizacji działających na rzecz rolnictwa ,osoby zainteresowane tematem</t>
  </si>
  <si>
    <t xml:space="preserve">II </t>
  </si>
  <si>
    <t>Zielony ład blisko nas</t>
  </si>
  <si>
    <t xml:space="preserve">Celem operacji jest popularyzacja oraz upowszechnienie praktycznych zasad, które dotyczą Europejskiego Zielonego Ładu, a szczególnie strategii na rzecz różnorodności biologicznej oraz „od pola do stołu”, które kładą nacisk na nową i lepszą równowagę między przyrodą, systemami żywnościowymi, a różnorodnością biologiczną. </t>
  </si>
  <si>
    <t>Przedmiotem operacji jest opracowanie i realizacja 5 filmów z zakresu przedmiotowej tematyki operacji, które wykorzystywane będą jako materiały dydaktyczne. Filmy instruktażowe to przekazywanie wiedzy i informacji merytorycznych potrzebnych rolnikom. Będą one realizowane w udziałem naukowców z  Uniwersytetu Przyrodniczego w Lublinie. Filmy zamieszczone będą na stronie internetowej ośrodka, na portalu społecznościowym ośrodka oraz będą wyemitowane w telewizji regionalnej TVP3 Lublin.</t>
  </si>
  <si>
    <t>mieszkańcy obszarów wiejskich, rolnicy, przedstawiciele doradztwa rolniczego, osoby zainteresowane tematyką</t>
  </si>
  <si>
    <t>Wykorzystanie innowacji w gospodarowaniu na trwałych użytkach zielonych</t>
  </si>
  <si>
    <t>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zbioru i konserwacji pasz na trwałych użytkach zielonych.</t>
  </si>
  <si>
    <t>Przedmiotem operacji jest organizacja konferencji oraz wydanie publikacji. Podczas konferencji przybliżone będą innowacyjne rozwiązania w zakresie gospodarowania na trwałych użytkach zielonych, opracowane przez Grupy operacyjne, w których uczestniczył LODR w Końskowoli.  Przybliżone będą zagadnienia dotyczące nowej technologii i metody organizacji produkcji paszy z trwałych użytków zielonych, zastosowania innowacyjnych technologii szacowania i monitoringu plonu z wykorzystaniem dronów oraz wykorzystania nowych rozwiązań technicznych w siewniku do podsiewu użytków zielonych. Publikacja również w wersji elektronicznej będzie zamieszczona na stronie internetowej LODR w Końskowoli jako materiał pokonferencyjny, a także na stronie internetowej Sieci SIR.</t>
  </si>
  <si>
    <t>mieszkańcy obszarów wiejskich, rolnicy, przedstawiciele doradztwa rolniczego oraz przedstawiciele samorządu rolniczego, jednostek naukowych, organizacji działających na rzecz rolnictwa, osoby zainteresowane tematyką</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</si>
  <si>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</si>
  <si>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t>
  </si>
  <si>
    <t xml:space="preserve">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</si>
  <si>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</si>
  <si>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II - III</t>
  </si>
  <si>
    <t>Innowacyjne rozwiązania w krótkich łańcuchach żywności – dobre przykłady z Lubelszczyzny</t>
  </si>
  <si>
    <t>Celem operacji jest zapoznanie uczestników z formami przedsiębiorczości związanymi z produkcją żywności wysokiej jakości na niewielką skalę. Wyjazd będzie okazja do stworzenia sieci współpracy pomiędzy mieszkańcami obszarów wiejskich, rolnikami prowadzącymi sprzedaż bezpośrednią produktów rolnych lub rolniczy handel detaliczny – RHD zajmujący się przetwórstwem na niewielką skalę, doradcami rolniczymi.</t>
  </si>
  <si>
    <t xml:space="preserve">Przedmiotem operacji jest organizacja wyjazdu studyjnego obejmującego zagadnienia związane ze skróceniem łańcucha żywności  oraz zachęcenie uczestników do podejmowania podobnych inicjatyw na terenie województwa. Upowszechnienie wiedzy w zakresie tworzenia krótkich łańcuchów dostaw w sektorze rolno-spożywczym, wsparcie dla producentów rolnych w zakresie zbytu produktów oraz zmian/rozszerzenia form sprzedaży bezpośredniej, zdobycie wiedzy i umiejętności w zakresie doradzania na temat przedsiębiorczości na obszarach wiejskich to główne założenia operacji. </t>
  </si>
  <si>
    <t>rolnicy, rolnicy prowadzący sprzedaż bezpośrednią produktów rolnych lub rolniczy handel detaliczny - RHD zajmujący się przetwórstwem na niewielką skalę z terenu województwa lubelskiego, przedstawiciele doradztwa rolniczego z terenu województwa lubelskiego</t>
  </si>
  <si>
    <t>Jagnięcina i baranina - efektywne wykorzystanie potencjału hodowlanego rodzimych ras</t>
  </si>
  <si>
    <t>Celem operacji jest uświadomienie i promocja walorów jakościowych produktów z ras rodzimych,  zainteresowanie przetwórstwem oraz zainicjowanie krótkiego łańcucha dostaw. Wysoka jakość surowca rodzimych ras w połączeniu z umiejętnością efektywnego przetwarzania tuszek, odwołującego się do tradycji i dziedzictwa kulinarnego stanowić może atut umożliwiający zyskanie przewagi rynkowej. Warsztaty będą okazją do nawiązania kontaktów, wymiany doświadczeń i zainteresowania mało popularnymi rodzimymi rasami zwierząt.</t>
  </si>
  <si>
    <t>Warsztaty obejmują zainteresowanie rolników, przetwórców, właścicieli kwater turystycznych przetwórstwem jagnięciny rodzimych ras zwierząt, przekazanie wiedzy o ich zaletach oraz umiejętności przetwarzania.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Dodatkowo z warsztatów powstanie film relacja, który będzie dostępny na kanale YouTube LODR w Końskowoli.</t>
  </si>
  <si>
    <t>rolnicy, przetwórcy, właściciele kwater turystycznych, hodowcy zwierząt, osoby zainteresowane tematyką</t>
  </si>
  <si>
    <t>Przetwórstwo na małą skalę szansą dla niewielkich producentów rolnych</t>
  </si>
  <si>
    <t>Celem operacji jest rozpowszechnianie wśród mieszkańców obszarów wiejskich województwa lubelskiego przetwórstwa owoców i warzyw z własnego gospodarstwa na małą skalę oraz promowanie krótkich łańcuchów dostaw. W obecnej sytuacji rynkowej ważne jest, aby producenci owoców i warzyw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</si>
  <si>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warsztatów dla rolników i przetwórców, przy współpracy z Uniwersytetem Przyrodniczym w Lublinie. Ważnym elementem operacji będzie nawiązanie partnerskiej współpracy pomiędzy różnymi podmiotami sfery naukowej, doradczej i produkcyjnej obejmującej producentów owoców i warzyw, którzy działają w sferze małego przetwórstwa. </t>
  </si>
  <si>
    <t>rolnicy, przetwórcy, osoby zainteresowane tematyką</t>
  </si>
  <si>
    <t>Wyspa Innowacji</t>
  </si>
  <si>
    <t xml:space="preserve">Celem operacji jest przekazanie informacji na temat innowacyjnych rozwiązań możliwych do wdrożenia w gospodarstwie rolnym warunkujących spełnienie wymogów Europejskiego Zielonego  Ładu, wzrost dochodu rolniczego oraz wymiana wiedzy i doświadczeń w tym zakresie pomiędzy uczestnikami operacji. </t>
  </si>
  <si>
    <t xml:space="preserve">Przedmiotem operacji jest zorganizowanie stoiska wystawienniczego "Wyspa Innowacji" na Polu  Doświadczalno-Wdrożeniowym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Pokazy polowe oraz sprzętu, poletka demonstracyjne,  stoiska firmowe dadzą możliwość podniesienia wiedzy przez uczestników, stanowiąc tym samym doskonałą okazję do wymiany doświadczeń oraz szerokiej dyskusji w wybranych aspektach. </t>
  </si>
  <si>
    <t>rolnicy, 
przedstawiciele doradztwa rolniczego,  przedsiębiorcy, przedstawiciele instytucji rolniczych, około rolniczych i naukowych, przedstawiciele organizacji i stowarzyszeń, osoby zainteresowane tematyką</t>
  </si>
  <si>
    <t>liczba podmiotów na stoisku  wystawienniczym</t>
  </si>
  <si>
    <t>pokazy polowe</t>
  </si>
  <si>
    <t>Jakość zdrowotna i przydatność kulinarna mięsa koziego</t>
  </si>
  <si>
    <t>Celem operacji jest uświadomienie i promocja walorów jakościowych produktów z rodzimych ras kóz,  zainteresowanie przetwórstwem oraz zainicjowanie krótkiego łańcucha dostaw. Wysoka jakość surowca rodzimych ras kóz w połączeniu z umiejętnością efektywnego przetwarzania tuszek, odwołującego się do tradycji i dziedzictwa kulinarnego stanowić może atut umożliwiający zyskanie przewagi rynkowej. Warsztaty będą okazją do nawiązania kontaktów, wymiany doświadczeń i zainteresowania mało popularnymi rodzimymi rasami kóz.</t>
  </si>
  <si>
    <t xml:space="preserve">Warsztaty obejmują zainteresowanie rolników, przetwórców, właścicieli kwater turystycznych przetwórstwem mięsa koziego rodzimych ras, przekazanie wiedzy o ich zaletach oraz umiejętności przetwarzania.  Realizacja operacji pozwoli na poszerzenie wiedzy na temat możliwości przetwórstwa produktów wytwarzanych w małych gospodarstwach, poznanie możliwości jakie daje przetwórstwo, zapoznanie z wybranymi przykładami dobrych praktyk, umożliwi określonej grupie odbiorców poznanie nowych technologii związanych z wytwarzaniem i sprzedażą produktów na poziomie gospodarstwa. </t>
  </si>
  <si>
    <t xml:space="preserve">warsztaty </t>
  </si>
  <si>
    <t>rolnicy, przetwórcy, hodowcy kóz, właściciele kwater turystycznych, osoby zainteresowane tematyką</t>
  </si>
  <si>
    <t xml:space="preserve">Nowoczesne rozwiązania w prowadzeniu pasieki hodowlanej </t>
  </si>
  <si>
    <t>Głównym celem operacji jest zapoznanie uczestników z innowacyjnymi rozwiązaniami w zakresie gospodarki pasiecznej oraz zwalczania chorób i szkodników pszczół.</t>
  </si>
  <si>
    <t xml:space="preserve"> Przedmiotem operacji jest realizacja warsztatów, dotyczących tematyki innowacyjnych rozwiązań w pszczelarstwie oraz  krajowego wyjazdu studyjnego.  W trakcie wyjazdu uczestnicy zwiedzą kultowe dla pszczelarzy miejsca nauki i wiedzy, gdzie wysłuchają wykładów z zakresu nowoczesnych technik utrzymania pszczół. </t>
  </si>
  <si>
    <t>pszczelarze, rolnicy, mieszkańcy obszarów wiejskich, zainteresowani tematyką</t>
  </si>
  <si>
    <t>Lubelskie Forum Innowacji Rolniczych</t>
  </si>
  <si>
    <t>Celem operacji jest poszerzenie wiedzy i wymiana doświadczeń w zakresie innowacji w rolnictwie, upowszechnienie wiedzy dot. rolnictwa precyzyjnego oraz innowacyjnych technologii produkcji rolniczej. Organizacja konferencji połączonej z panelami dyskusyjnymi, ma również na celu  tworzenie sieci kontaktów i współpracy pomiędzy partnerami, usprawniając transfer wiedzy między nauką a praktyką. Konferencja będzie okazją do  poznania się, nawiązania współpracy oraz wymiany doświadczeń, które w przyszłości będą skutkowały utworzeniem grup operacyjnych w ramach działania „Współpraca".</t>
  </si>
  <si>
    <t>członkowie grup operacyjnych, osoby zainteresowane utworzeniem nowych grup operacyjnych, a także efektami grup działających na Lubelszczyźnie, rolnicy, mieszkańcy obszarów wiejskich, przedstawiciele doradztwa rolniczego oraz przedstawiciele samorządu rolniczego, jednostek naukowych, organizacji działających na rzecz rolnictwa, osoby zainteresowane tematem innowacji w rolnictwie</t>
  </si>
  <si>
    <t>Celem operacji jest upowszechnianie innowacyjnych rozwiązań w zakresie racjonalnej gospodarki wodnej na obszarach wiejskich, propagowanie nowoczesnych, sprzyjających środowisku metod gospodarowania zasobami wodnymi w rolnictwie i na obszarach wiejskich, a także wymiana wiedzy, doświadczeń pomiędzy członkami Lokalnych Partnerstw ds. wody, ekspertami z dziedziny hydrologii w rolnictwie, meteorologii, inżynierii i ochrony środowiska, przedstawicielami doradztwa rolniczego, a także rolnikami i mieszkańcami obszarów wiejskich zainteresowanymi ww. tematem.</t>
  </si>
  <si>
    <t xml:space="preserve">Przedmiotem operacji jest organizacja wyjazdu studyjnego krajowego. Podczas wyjazdu studyjnego przedstawione zostaną praktyki ściśle związane z tematyką racjonalnego wykorzystania wody w rolnictwie, pozwalające na wypracowanie wspólnego kierunku działań dla rozwoju gospodarki wodnej na terenach rolniczych, przez już powstałe Lokalne Partnerstwa ds. Wody (DPW) na terenie województwa lubelskiego. </t>
  </si>
  <si>
    <t>przedstawiciele LPW, przedstawiciele administracji publicznej, spółki wodnej, izby rolniczej, instytutów naukowych/ uczelni rolniczych, organizacji pozarządowych, rolnicy, 
przedstawiciele podmiotów doradczych, podmioty zainteresowane tematem</t>
  </si>
  <si>
    <t>liczba podmiotów na stoisku wystawienniczym</t>
  </si>
  <si>
    <t>Lubelscy serowarzy - zespół tematyczny</t>
  </si>
  <si>
    <t>Celem operacji jest inicjowanie wymiany wiedzy i doświadczeń, identyfikacja bieżących problemów oraz poszukiwanie możliwości ich rozwiązania pomiędzy przedstawicielami różnych środowisk w zakresie serowarstwa. Funkcjonowanie Zespołu Tematycznego ds. serowarstwa umożliwia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</si>
  <si>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i wyjazd studyjny obejmujące zagadnienia z przetwórstwo mleka, produkcji i sprzedaży żywności pochodzenia zwierzęcego w ramach RHD bądź MLO, ulepszone receptury serów, wytwarzanie serów w warunkach domowych oraz sprzedaż wytworzonych produktów bezpośrednio konsumentowi finalnemu, a więc promowanie krótkich łańcuchów dostaw.   Wyjazd studyjny planowany jest do województwa małopolskiego ze względu na długie tradycje serowarskie tego regionu. Uczestnikami wyjazdu będą rolnicy, producenci rolni, hodowcy, mieszkańcy obszarów wiejskich. Wyjazd będzie okazją do wymiany wiedzy i doświadczeń między serowarami lubelskimi i małopolskimi, poszukiwania możliwości współpracy.  </t>
  </si>
  <si>
    <t>rolnicy, producenci rolni, hodowcy, mieszkańcy obszarów wiejskich, osoby zainteresowane tworzeniem grup operacyjnych w zakresie przetwórstwa mleka, osoby zainteresowane wdrażaniem innowacji w rolnictwie i na obszarach wiejskich</t>
  </si>
  <si>
    <t>Mała przedsiębiorczość na obszarach wiejskich</t>
  </si>
  <si>
    <t>rolnicy, mieszkańcy obszarów wiejskich, przedstawiciele instytucji i organizacji działających na rzecz rolnictwa,  osoby zainteresowane tematem</t>
  </si>
  <si>
    <t>Celem operacji jest ułatwianie transferu wiedzy w zakresie podejmowania nowych inicjatyw wspierających przedsiębiorczość na obszarach wiejskich w zakresie przetwórstwa i wytwarzania żywności, prowadzenia turystyki oraz lokalnych punktów usługowych.</t>
  </si>
  <si>
    <t xml:space="preserve">Innowacyjne podejście do ziół uprawnych i dziko rosnących </t>
  </si>
  <si>
    <t>Celem operacji jest transfer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</si>
  <si>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rolnicy, przetwórcy, właściciele gospodarstw agroturystycznych oraz rolnych, członkowie stowarzyszeń, osoby zainteresowane tematem.</t>
  </si>
  <si>
    <t xml:space="preserve">film relacja </t>
  </si>
  <si>
    <t>Przetwórstwo szansą dla niewielkich producentów rolnych</t>
  </si>
  <si>
    <t>Celem operacji jest rozpowszechnianie wśród mieszkańców obszarów wiejskich województwa lubelskiego przetwórstwa owoców, warzyw i mięsa z własnego gospodarstwa na małą skalę oraz promowanie krótkich łańcuchów dostaw. W obecnej sytuacji rynkowej ważne jest, aby producenci mieli zróżnicowany asortyment produktów świeżych oraz przetworzonych, a tym samym umieli dostosować podaż i poprawić dystrybucję, tak aby zaspokoić oczekiwania ilościowe i jakościowe konsumenta, a przy tym czerpać dodatkowe dochody z gospodarstwa.</t>
  </si>
  <si>
    <t>Dobre praktyki w rolnictwie łotewskim: hodowla bydła i przetwórstwo</t>
  </si>
  <si>
    <t>Celem operacji będzie aktywizacja mieszkańców obszarów wiejskich, hodowców, rolników w ramach stworzenia partnerstw na poczet projektów i powstania potencjalnych Grup Operacyjnych EPI nakierowanych na innowacyjne rozwiązania w zakresie hodowli bydła oraz przetwórstwa. Przedstawienie dobrych praktyk w zakresie wdrażania innowacyjnych rozwiązań w rolnictwie i na obszarach wiejskich w tym m.in. w zakresie hodowli bydła na przykładzie Łotwy będzie podstawą dla inspiracji nowatorskich projektów w przedmiocie działania "Współpraca". Wzbogaceniem operacji będzie poznanie innowacyjnych przykładów w prowadzeniu produkcji zwierzęcej oraz w zakresie przetwórstwa rolnego. Sieciowanie partnerów SIR w połączeniu z identyfikacją partnerów na poczet powstania potencjalnych Grup Operacyjnych.</t>
  </si>
  <si>
    <t xml:space="preserve">W ramach operacji zostanie zorganizowany wyjazd studyjny dla 30 uczestników poświęcony tematyce innowacji rolniczych stosowanych w Łotwie. Wyjazd będzie podstawą do kontynuacji nawiązanej współpracy ze stroną łotewską, wymianą doświadczeń w aspekcie prowadzonej innowacyjnej praktyki rolniczej jak również poznaniem mechanizmu wsparcia finansowego, w tym działania "Współpraca". Nawiązany kontakt międzynarodowy będzie podstawą do tworzenia się potencjalnych Grup Operacyjnych. </t>
  </si>
  <si>
    <t>Uczestnicy zespołów tematycznych, mieszkańcy obszarów wiejskich, rolnicy, hodowcy bydła oraz przedsiębiorcy sektora rolno-spożywczego i przedstawiciele jednostek naukowych oraz samorządowych, właściciele gospodarstw agroturystycznych i ekologicznych zainteresowani nowatorskimi rozwiązaniami w dziedzinie produkcji zwierzęcej oraz przetwórstwie.</t>
  </si>
  <si>
    <t>Lubuski Ośrodek Doradztwa Rolniczego</t>
  </si>
  <si>
    <t>Hodowla bydła szansą na rozwój dla lubuskich rolników</t>
  </si>
  <si>
    <t>Głównym celem operacji będzie podniesienie poziomu wiedzy na temat aktualnych innowacji w produkcji bydła mięsnego i mlecznego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dot. dobrostanu zwierząt, będą podstawą do identyfikacji problemów i innowacyjnych rozwiązań w gospodarstwach rolnych zajmujących się hodowlą bydła na terenie województwa lubuskiego i tym samym podstawą do tworzenia się Grup Operacyjnych w ramach Działania "Współpraca". Wydarzenie pozwoli na zaprezentowanie aktualnej sytuacji w sektorze hodowli bydła, wskazanie szans i problemów lubuskich hodowców oraz propozycji wykorzystania potencjału warunków naturalnych województwa lubuskiego. Zrealizowany podczas konferencji pokaz przygotowania potraw z najwyższej jakości wołowiny połączony z praktyczną prezentacją umiejętności i techniki kulinarnej pod nadzorem doświadczonego specjalisty wędliniarstwa będzie źródłem wiedzy dla kształtowania pozycji hodowców bydła w łańcuchu dostaw żywności. W ramach prezentacji udzielone zostaną merytoryczne informacje związanych z tematyką innowacji w produkcji i przetwórstwie żywności dot. najwyższej jakości wołowiny, w tym wykorzystania odpowiedniej rasy bydła, stosowanych technik właściwego przygotowania wołowiny, udzielenie wskazań w zakresie procesu dojrzewania i selekcji wołowiny oraz możliwości kulinarnych przygotowania potraw z najwyższej jakości wołowiny. Celem realizacji pokazu będzie podniesienie poziomu wiedzy na temat aktualnych innowacji w produkcji i przetwórstwie związanych z tematyką wołowiny oraz identyfikacja potrzeb i problemów w tym zakresie. Praktyczny pokaz zrealizowany pod nadzorem wykwalifikowanych specjalistów będzie doskonałą okazją na konfrontację zdobytej wiedzy z praktyką. Uzyskane informacje będą źródłem inspiracji dla nowatorskich metod organizacji lub marketingu dotyczących produkcji, przetwarzania lub wprowadzania do obrotu produktów z wysokiej  jakości wołowiny. Uzyskana wiedza będzie platformą dla tworzenia lub rozwoju krótkich łańcuchów dostaw. Podsumowaniem operacji będzie film dostępny dla szerokiego grona zainteresowanych w ramach nowatorskich rozwiązań stosowanych w chowie i hodowli bydła.</t>
  </si>
  <si>
    <t xml:space="preserve">Przedmiotem operacji będzie zorganizowanie konferencji połączonej z pokazem dla szerokiego grona zainteresowanych chowem i hodowlą bydła, w tym dla hodowców bydła, przetwórców i przedsiębiorców oraz przedstawicieli jednostek naukowych, samorządowych i doradczych oraz innych osób zainteresowanych innowacjami w przedmiotowej dziedzinie. Konferencja w połączeniu z pokazem pozwoli na konfrontację zdobytej wiedzy z praktyką. Zrealizowanie filmu, będącego relacją z wydarzenia, przedstawiającego prelegentów oraz wizytacje w gospodarstwach z prezentacją stosowanych  innowacyjnych rozwiązań w ramach operacji będzie źródłem dobrej praktyki rolniczej dostępnej dla szerokiego grona zainteresowanych. Film zostanie zamieszczony na stronie www.lodr.pl. Połączenie różnorodnych form realizacji operacji najbardziej wpisuje się w efektywną współpracę rolników z hodowcami, przedsiębiorcami, przetwórcami oraz jednostkami naukowymi i doradczymi na poczet powstania potencjalnych Grup Operacyjnych w ramach działania "Współpraca".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</si>
  <si>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</si>
  <si>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pokaz</t>
  </si>
  <si>
    <t>liczba pokazów</t>
  </si>
  <si>
    <t>liczba odwiedzin/emisji</t>
  </si>
  <si>
    <t>Produkcja żywności wysokiej jakości</t>
  </si>
  <si>
    <t xml:space="preserve">Celem operacji będzie przedstawienie znaczenia i roli produkcji żywności najwyższej jakości produkowanej w sposób przyjazny dla środowiska. Konferencja będzie miała za zadanie ponadto poszerzanie świadomości na temat produkcji żywności wysokiej jakości co nabiera coraz większego znaczenia w otaczającym nas świecie produkcji przemysłowej. Efektem operacji będzie w przypadku konsumentów poszerzenie świadomości na temat żywności wysokiej jakości, w przypadku producentów zwiększenie wiedzy z zakresu produkcji najwyższej jakości żywności a także form efektywnej sprzedaży płodów rolnych. </t>
  </si>
  <si>
    <t>Przedmiotem operacji będzie organizacja konferencji dla 50 uczestników dla wskazanej grupy docelowej, w tym rolników oraz mieszkańców obszarów wiejskich. W ramach konferencji przedstawione zostaną zagadnienia produkcji zdrowej żywności - jej pozytywnego wpływu na zdrowie i środowisko w formie wykładów połączonych z panelami dyskusyjnymi. W panelach dyskusyjnych udział wezmą przedstawiciele jednostek publicznych, samorządowych, ponadto naukowych i doradczych związanych z sektorem rolno-spożywczym.</t>
  </si>
  <si>
    <t>Mieszkańcy obszarów wiejskich, właściciele gospodarstw ekologicznych, rolnicy, instytucje naukowe i samorządowe, przedsiębiorcy, przetwórcy oraz specjaliści LODR i inni zainteresowani innowacyjnymi aspektami tematyki żywności wysokiej jakości.</t>
  </si>
  <si>
    <t>Lubuskie innowacje podczas Targów Rolniczych</t>
  </si>
  <si>
    <t xml:space="preserve">Celem operacji będzie przedstawienie nowoczesnych i innowacyjnych rozwiązań stosowanych w produkcji rolniczej poprzez prezentację nowoczesnych maszyn i urządzeń rolniczych. Współczesne rolnictwo stawia coraz większe wymagania pod względem jakości produkcji dlatego niezbędne jest stosowanie nowoczesnych i innowacyjnych maszyn, aby sprostać tym wymaganiom a także utrzymać się na rynku w obliczu coraz większej konkurencji. Przekazanie wiedzy w dziedzinie innowacyjnych rozwiązań technologicznych podczas targów rolniczych będzie okazją do przekazu informacji dla szerokiego grona zainteresowanych. Ponadto, będzie doskonałą platformą dla transferu wiedzy w zakresie innowacji na poczet rozwoju Sieci na rzecz innowacji w rolnictwie i na obszarach wiejskich. </t>
  </si>
  <si>
    <t xml:space="preserve">Przedmiotem operacji będzie: 1. Organizacja pokazu nowoczesnych maszyn do uprawy roślin rolniczych zapewniających zmniejszenie kosztów produkcji oraz zwiększenie opłacalności produkcji roślinnej. 2. Organizacja pokazu zwierząt hodowlanych mająca na celu zapoznanie uczestników pokazu z zagadnieniami hodowli różnych gatunków zwierząt oraz popularyzacją możliwości prowadzenia produkcji zwierzęcej  w swoich gospodarstwach rolnych w przypadku rolników. 3. Organizacja pokazu nowoczesnych maszyn do wykonywania zabiegów pielęgnacyjnych w uprawach sadowniczych i ogrodniczych, którego celem jest przedstawienie nowoczesnych rozwiązań pozwalających znacząco ograniczyć koszty związane z nakładem pracy oraz oszczędnością czasu co jest kluczowym czynnikiem w przypadku upraw sadowniczych i ogrodniczych. 4. Organizacja pokazu związanego z przedstawieniem produktów regionalnych podczas Targów Rolniczych w Kalsku jako nowoczesnej formy sprzedaży produktów rolnych wysokiej jakości bezpośrednio konsumentom w wyniku skrócenia łańcucha dostaw. Przedmiotowe pokazy zostaną zaprezentowane podczas corocznego wydarzenia organizowanego przez LODR w Kalsku jakim są Targi Rolnicze. Szacowana liczba uczestników biorących udział w Targach wynosi ok. 3000 osób.  </t>
  </si>
  <si>
    <t>Uczestnicy Targów Rolniczych, mieszkańcy obszarów wiejskich, rolnicy, hodowcy, winiarze oraz przedsiębiorcy i przedstawiciele jednostek naukowych oraz samorządowych, właściciele gospodarstw ekologicznych i agroturystycznych i inne osoby zainteresowane innowacjami w rolnictwie</t>
  </si>
  <si>
    <t>Aktywne i innowacyjne Koła Gospodyń Wiejskich</t>
  </si>
  <si>
    <t>Celem operacji będzie podniesienie poziomu wiedzy i umiejętności na temat innowacyjnego modelu sprzedaży produktów rolnych w ramach tworzenia Krótkich Łańcuchów Dostaw Żywności poprzez zorganizowanie konferencji dla przedstawicieli Kół Gospodyń Wiejskich z województwa lubuskiego. Koła Gospodyń Wiejskich, odgrywają ogromną rolę w produkcji lokalnej żywności wysokiej jakości. Celem organizacji konferencji z udziałem KGW będzie zainicjowanie rozwoju małych rynków, zwiększenia produkcji produktów najwyższej jakości w ramach idei skracania łańcucha dostaw żywności, hasła Polskiego Ładu: Od pola do stołu.</t>
  </si>
  <si>
    <t>W ramach operacji zostanie zorganizowana konferencja dla 60 uczestników, będących członkami różnych Kół Gospodyń Wiejskich z województwa lubuskiego. Środowisko KGW będzie doskonałym źródłem dla przekazu wiedzy w zakresie tworzenia Krótkich Łańcuchów Dostaw w aspekcie sprzedaży lokalnej żywności wysokiej jakości.</t>
  </si>
  <si>
    <t>Członkowie Kół Gospodyń Wiejskich, rolnicy, mieszkańcy obszarów wiejskich, uczestnicy spotkań Zespołów Tematycznych ds. innowacji, przedstawiciele instytucji publicznych i samorządowych, właściciele gospodarstw agroturystycznych i ekologicznych, przetwórcy sektora rolno-spożywczego, specjaliści LODR i inni zainteresowani ideą Krótkich Łańcuchów Dostaw Żywności.</t>
  </si>
  <si>
    <t>60 + 5 wolnych słuchaczy</t>
  </si>
  <si>
    <t>Zespoły Tematyczne ds. innowacji w rolnictwie</t>
  </si>
  <si>
    <r>
      <t xml:space="preserve">Celem poszczególnych Zespołów Tematycznych ds. innowacji jest inicjowanie wymiany wiedzy i doświadczeń w zakresie innowacji na obszarach wiejskich, identyfikacji bieżących problemów oraz poszukiwanie możliwości ich rozwiązania pomiędzy przedstawicielami różnych środowisk: rolników, doradców, winiarzy, jednostek naukowych i samorządowych,  przedsiębiorców sektora rolno-spożywczego czy hodowców. Tematyka wokół powstałych Zespołów ściśle odpowiada na aktualne potrzeby w zakresie rozwoju innowacji w rolnictwie jak i charakter środowiskowy województwa lubuskiego. Przy tym, powstałe Zespoły będą podstawą dla tworzących się inicjatyw na poczet rozwoju </t>
    </r>
    <r>
      <rPr>
        <i/>
        <sz val="11"/>
        <rFont val="Calibri"/>
        <family val="2"/>
        <charset val="238"/>
        <scheme val="minor"/>
      </rPr>
      <t>Sieci na rzecz innowacji w rolnictwie i na obszarach wiejskich</t>
    </r>
    <r>
      <rPr>
        <sz val="11"/>
        <rFont val="Calibri"/>
        <family val="2"/>
        <charset val="238"/>
        <scheme val="minor"/>
      </rPr>
      <t>. W ramach operacji w formie warsztatów powstanie film, który będzie dostępny dla szerokiego grona zainteresowanych tematyką innowacji w rolnictwie.</t>
    </r>
  </si>
  <si>
    <r>
      <t xml:space="preserve">Przedmiotem operacji będzie zorganizowanie różnych form realizacji operacji w 2022 r. dla ścisłego grona zainteresowanych w ramach powstałych Zespołów Tematycznych ds. innowacji (winiarzy, hodowców, pszczelarzy, ekologów, przetwórców). Poszczególna forma realizacji operacji zostanie dostosowana do przekazu treści o innowacjach dla wskazanego Zespołu Tematycznego ds. innowacji. Konferencja zostanie zrealizowana dla pszczelarzy lubuskich - 50 uczestników pn.: </t>
    </r>
    <r>
      <rPr>
        <i/>
        <sz val="11"/>
        <rFont val="Calibri"/>
        <family val="2"/>
        <charset val="238"/>
        <scheme val="minor"/>
      </rPr>
      <t>Nowoczesne pszczelarstwo - perspektywy i zagrożenia</t>
    </r>
    <r>
      <rPr>
        <sz val="11"/>
        <rFont val="Calibri"/>
        <family val="2"/>
        <charset val="238"/>
        <scheme val="minor"/>
      </rPr>
      <t xml:space="preserve">. Przy tym, w ramach operacji zostanie upubliczniony film na stronie Lubuskiego ODR oraz Sieci SIR dostępny dla szerokiego grona zainteresowanych. Film będzie relacją z organizacji warsztatów bartniczo-lawendowych, ukazujący innowacyjne rozwiązania stosowane w uprawie i przetwórstwie lawendy oraz bartnictwie, w tym metodę dziania kłody bartnej, wspinaczki na drzewo z wykorzystaniem leziwa - tradycyjnej techniki bartniczej oraz transfer wiedzy o rzemiośle bartniczym dot. przywracania dzikiej pszczoły do ekosystemu. </t>
    </r>
  </si>
  <si>
    <t>Rolnicy, producenci rolni, hodowcy, mieszkańcy obszarów wiejskich, właściciele gospodarstw agroturystycznych i ekologicznych, pszczelarze, winiarze, jednostki naukowe i samorządowe, przedsiębiorcy sektora rolno-spożywczego, specjaliści LODR i inne osoby zainteresowane wdrażaniem innowacji w rolnictwie i na obszarach wiejskich.</t>
  </si>
  <si>
    <t xml:space="preserve">warsztaty  </t>
  </si>
  <si>
    <t>50 + 11 wolnych słuchaczy</t>
  </si>
  <si>
    <t>Innowacje w uprawie, ochronie i pielęgnacji winorośli z uwzględnieniem wpływu gleby na parametry jakościowe owoców i wysokość plonu</t>
  </si>
  <si>
    <t>Celem operacji jest zapoznanie uczestników z najnowszymi rozwiązaniami w produkcji, ochronie i pielęgnacji winorośli, podniesienie poziomu wiedzy w zakresie zakładania winnicy, doborem odmian oraz utrzymaniem gleby w winnicy na poczet powstania potencjalnych Grup Operacyjnych w ramach działania "Współpraca". Celem konferencji połączonej z pokazem będzie wyznaczenie kierunków rozwoju, a także oczekiwań obecnych producentów winorośli mających duży wpływ na podjęcie właściwych decyzji i wyborów dla przyszłych plantatorów. Prezentowane tematy podczas konferencji będą odpowiedzią na potrzeby lubuskich winiarzy w zakresie aktualnych i innowacyjnych rozwiązań  technologicznych w uprawie winorośli, a także zachętą do alternatywnych źródeł dochodu we własnym gospodarstwie. Celem operacji będzie upowszechnienie wiedzy na temat innowacyjnych rozwiązań w sektorze rolno-spożywczym oraz identyfikacja potrzeb i problemów w tym zakresie. Operacja ma także na celu promocję dobrych praktyk w uprawie winorośli w regionie.</t>
  </si>
  <si>
    <t>W ramach operacji zorganizowane zostaną dwie formy realizacji operacji w postaci konferencji i pokazu dla 50 uczestników. Połączenie dwóch form będzie podstawą do zwiększenia poziomu wiedzy uczestników zarówno od strony merytorycznej jak i praktycznej w zakresie złożonej tematyki innowacji w uprawie, ochronie i pielęgnacji winorośli. Zaprezentowane w ramach konferencji prelekcje przedstawicieli jednostek naukowych oraz specjalistów będą podstawą do identyfikacji problemów i innowacyjnych rozwiązań w prowadzeniu winnicy, a nawiązanie kontaktu z naukowcami będzie podstawą do tworzenia się potencjalnych Grup Operacyjnych w ramach Działania "Współpraca".</t>
  </si>
  <si>
    <t>Uczestnicy spotkań Zespołu Tematycznego Winiarzy, rolnicy, mieszkańcy obszarów wiejskich, przedsiębiorcy sektora rolno-spożywczego, winiarze, przedstawiciele instytucji naukowych, samorządowych i doradczych zainteresowani innowacjami w uprawie winorośli i produkcji wina.</t>
  </si>
  <si>
    <t>50 + 8 wolnych słuchaczy</t>
  </si>
  <si>
    <t>Rolnictwo regeneratywne, zrównoważone i ekologiczne - dobra praktyka szwedzkich rolników.</t>
  </si>
  <si>
    <t xml:space="preserve">Głównym celem operacji będzie podniesienie poziomu wiedzy i wymiana doświadczeń w zakresie prowadzenia gospodarstwa zgodnie z zasadami rolnictwa regeneratywnego, zrównoważonego oraz ekologicznego pomiędzy polskimi a szwedzkimi rolnikami. Przy tym, będzie inicjacją do nawiązania wzajemnych kontaktów a w perspektywie powstania potencjalnych Grup Operacyjnych w ramach działania "Współpraca". Podczas wyjazdu zostaną przekazane założenia i warunki w ramach możliwości uzyskania wsparcia finansowego jakie potencjalni partnerzy mogą uzyskać w ramach działania "Współpraca". Poznanie szwedzkich tradycji rolniczych oraz zapoznanie się z praktyką rolnictwa regeneratywnego i ekologicznego na najwyższym poziomie. W wyjeździe wezmą udział początkujący jak i doświadczone osoby w prowadzeniu gospodarstwa metodą rolnictwa regeneratywnego co przyczyni się do przekazania wzajemnych doświadczeń oraz nawiązania współpracy na poczet utworzenia Grup Operacyjnych w ramach działania "Współpraca". </t>
  </si>
  <si>
    <t xml:space="preserve">W ramach operacji zostanie zorganizowany wyjazd studyjny poświęcony tematyce rolnictwa regeneratywnego, zrównoważonego oraz ekologicznego. Wyjazd do Szwecji związany będzie z wizytacjami w różnych gospodarstwach rolnych  będącymi najlepszym przykładem dobrej praktyki rolniczej dla 30 uczestników operacji oraz okazją do zdobycia wiedzy i nawiązania kontaktów w ramach tworzenia potencjalnych Grup Operacyjnych w ramach działania "Współpraca". </t>
  </si>
  <si>
    <t xml:space="preserve">Rolnicy, mieszkańcy obszarów wiejskich, uczestnicy operacji w ramach Zespołów Tematycznych ds. innowacji, przedstawiciele jednostek naukowych, samorządowych i doradczych oraz wspierających działalność rolniczą, właściciele gospodarstw ekologicznych i osoby zainteresowane prowadzeniem gospodarstwa rolnego zgodnie z założeniami i genezą rolnictwa regeneratywnego. </t>
  </si>
  <si>
    <t>Lokalne Partnerstwo ds. wody na terenie województwa lubuskiego (LPW)</t>
  </si>
  <si>
    <t>Celem operacji jest zainicjowanie współpracy oraz stworzenie sieci kontaktów w ramach powołania Lokalnych Partnerstw ds. wody między lokalnym społeczeństwem a instytucjami naukowymi i administracją publiczną na poczet prawidłowego zarządzania gospodarką wodną na obszarach wiejskich ze szczególnym uwzględnieniem rolnictwa. Transfer wiedzy i innowacji w zakresie gospodarowania wodą, diagnoza sytuacji w zakresie zarządzania zasobami wodnymi pod kątem potrzeb rolnictwa, upowszechnianie dobrych praktyk w zakresie gospodarki wodnej i oszczędnego gospodarowania wodą w rolnictwie i na obszarach wiejskich na terenie województwa lubuskiego. Operacja przyczyni się do sieciowania wielopodmiotowych kontaktów na poczet rozwoju Sieci na rzecz innowacji w rolnictwie i na obszarach wiejskich.</t>
  </si>
  <si>
    <t>Przedmiotem operacji jest kontynuacja powołania kolejnych Lokalnych Partnerstw ds. Wody na terenie województwa lubuskiego wzorem pilotażowej operacji dot. terenu powiatu świebodzińskiego w 2020 r. oraz sześciu powiatów objętych przedmiotowym Partnerstwem w 2021 r. W spotkaniach wezmą udział przedstawiciele administracji publicznej reprezentujący sektor gospodarki wodnej, spółek wodnych, izby rolniczej, lasów państwowych, parków narodowych i krajobrazowych, instytutów naukowych/uczelni rolniczych, organizacji pozarządowych i rolników na poczet poprawy gospodarki wodne i prawidłowego zarządzania wodą na terenie danego powiatu.</t>
  </si>
  <si>
    <t>Rolnicy, przedstawiciele administracji publicznej reprezentujący sektor gospodarki wodnej, spółek wodnych, izby rolniczej, lasów państwowych, parków narodowych i krajobrazowych, instytutów naukowych/uczelni rolniczych, organizacji pozarządowych, właściciele stawów rybnych.</t>
  </si>
  <si>
    <t>DNI POLA w województwie lubuskim. Innowacyjne rozwiązania wspierające gospodarstwa rolne.</t>
  </si>
  <si>
    <t xml:space="preserve">Celem operacji będzie wymiana wiedzy i doświadczeń pomiędzy uczestnikami w obszarze postępu technologii uprawy, ochrony roślin, nawożenia oraz nawadniania, a także innowacji w sektorze rolnictwa precyzyjnego na podstawie pokazu polowego. Dni Pola realizowane na terenie woj. lubuskiego przyczynią się do poznania i wskazania nowych ścieżek rozwoju oraz możliwości zastosowania innowacyjnych rozwiązań w produkcji roślinnej ze szczególnym uwzględnieniem zrównoważonego nawożenia oraz ograniczeniem stosowania pestycydów. W ramach operacji wezmą udział początkujący jak i doświadczone osoby wykorzystujące nowatorskie rozwiązania w produkcji roślinnej, co przyczyni się do nawiązania współpracy lubuskich rolników. </t>
  </si>
  <si>
    <t xml:space="preserve">Przedmiotem operacji będzie bezpośrednia demonstracja upraw połączona z przekazem fachowej wiedzy w zakresie innowacyjnej produkcji roślinnej przez przedstawicieli jednostek naukowych i specjalistów LODR. Zorganizowanie pokazu podczas Dni Pola będzie najlepszą formą dla demonstracji pól uprawnych i bieżącej wymiany wiedzy i doświadczeń w produkcji roślinnej, ze szczególnym uwzględnieniem zrównoważonego nawożenia oraz ograniczeniem stosowania pestycydów. </t>
  </si>
  <si>
    <t>Rolnicy, mieszkańcy obszarów wiejskich, przedsiębiorcy, doradcy i specjaliści rolniczy, jednostki naukowe i samorządowe oraz inne osoby zainteresowane innowacjami w produkcji roślinnej.</t>
  </si>
  <si>
    <t>Zespoły Tematyczne i innowacje w rolnictwie</t>
  </si>
  <si>
    <t>Głównym celem operacji będzie transfer wiedzy, innowacyjne sieciowanie producentów rolnych w ramach KŁD i wymiana doświadczeń  oraz dobrych praktyk w zakresie innowacyjnych rozwiązań w różnych dziedzinach rolniczych. Identyfikacja bieżących problemów oraz poszukiwania możliwości ich rozwiązania pomiędzy przedstawicielami różnych środowisk np. rolników, organizacji wspierających sektor rolniczy,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 Podsumowaniem operacji będzie realizacja filmu oraz publikacja będących źródłem wiedzy dla szerokiego grona zainteresowanych innowacjami w rolnictwie.</t>
  </si>
  <si>
    <t>Rolnicy, winiarze, pszczelarze, producenci rolni, hodowcy, mieszkańcy obszarów wiejskich, właściciele gospodarstw agroturystycznych i ekologicznych,  jednostki naukowe i samorządowe, specjaliści LODR i inne osoby zainteresowane wdrażaniem innowacji w rolnictwie i na obszarach wiejskich.</t>
  </si>
  <si>
    <t>egzemplarzy</t>
  </si>
  <si>
    <t>Przedmiotem operacji będzie organizacja różnych form realizacji: spotkań, warsztatów, filmu, oraz publikacja i pokazy. Różnorodność form najbardziej wpisuje się w wielopodmiotową współpracę oraz nawiązanie kontaktów na poczet rozwoju Sieci na rzecz innowacji w rolnictwie i na obszarach wiejskich. Przedmiotem operacji będą powstałe zespoły tematyczne. Zadaniem zespołów będzie podejmowanie działań prowadzących do
wdrażania innowacji w rolnictwie, identyfikowania potrzeb i problemów wymagających nowatorskich rozwiązań,
a także wskazania obszarów wymagających przeprowadzenia badań czy zagadnień, którymi mogą zajmować się
w przyszłości potencjalne Grupy Operacyjne EPI. Realizacja filmu (zamieszczonego na kanale YouTube Lubuskiego ODR) oraz publikacji będzie podsumowaniem operacji najbardziej ciekawych i nowatorskich rozwiązań w tematyce rolniczej.</t>
  </si>
  <si>
    <t>Innowacje zielarskie</t>
  </si>
  <si>
    <t>Celem warsztatu będzie przekazanie innowacyjnych kierunków w ziołolecznictwie. Zaprezentowanie wiedzy z zakresu uprawy, zbioru, metod suszenia, produkcji i dystrybucji produktów zielarskich w ramach rozwoju innowacyjnych form działalności na terenach wiejskich. Upowszechnienie wiedzy i nowych umiejętności w zakresie przetwórstwa rolno-spożywczego i sprzedaży produktów zielarskich z własnego gospodarstwa.</t>
  </si>
  <si>
    <t xml:space="preserve">Przedmiotem operacji będzie kompleksowa organizacja warsztatów dla 30 uczestników. Zaprezentowanie dobrych praktyk w zakresie wdrażania innowacyjnych rozwiązań w rolnictwie i na obszarach wiejskich w zakresie uprawy ziół jako alternatywnego źródła dochodu w gospodarstwie rolnym oraz wykorzystania ziół w żywieniu człowieka i hodowli zwierząt. </t>
  </si>
  <si>
    <t xml:space="preserve"> Operacja skierowana jest dla partnerów SIR, rolników, mieszkańców obszarów wiejskich, ekologów, przetwórców i producentów sektora rolno-spożywczego, specjalistów LODR oraz jednostek naukowych i innych  zainteresowanych innowacjami rolniczymi znającymi specyfikę oraz uwarunkowania środowiskowe województwa lubuskiego.</t>
  </si>
  <si>
    <t>Innowacyjne rozwiązania wspierające rozwój gospodarki pasiecznej. Wykorzystanie i przetwórstwo produktów pszczelich</t>
  </si>
  <si>
    <t>Podstawowym celem operacji będzie aktywizacja inicjatyw wśród pszczelarzy w ramach powstania potencjalnych Grup Operacyjnych na terenie województwa lubuskiego. Wyjazd studyjny oraz konferencja pozwolą na nawiązanie kontaktów z pszczelarzami oraz jednostkami naukowymi spoza województwa w ramach przedstawienia innowacyjnych rozwiązań prowadzenia gospodarki pasiecznej w zgodzie z naturą.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Realizacja wyjazdu studyjnego oraz konferencji pozwoli na konfrontację wiedzy z praktyką w zakresie gospodarki pasiecznej. Ważnym celem operacji będzie podniesienie świadomości prawidłowych zachowań wśród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</si>
  <si>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Przedmiotem operacji będzie organizacja wyjazdu studyjnego dla 30 osób oraz konferencji dla 50 uczestników - doświadczonych i początkujących pszczelarzy oraz osób zainteresowanych gospodarką pasieczną na poczet inicjatyw mogących uzyskać wsparcie w ramach działania 'Współpraca". Upowszechnienie wiedzy i nowych umiejętności w zakresie przetwórstwa rolno-spożywczego i sprzedaży produktów pszczelich z własnego gospodarstwa. Forma wyjazdu studyjnego w połączeniu z formą realizacji operacji tj. konferencja będzie okazją konfrontacji praktyki z merytoryką w ramach prezentacji nowatorskich metod i rozwiązań w zakresie gospodarki pasiecznej oraz tematyki produkcji produktów pszczelich. Obie formy realizacji operacji będą podstawą do nawiązania współpracy i inicjacją nawiązania wzajemnych kontaktów, stworzenia sposobności do zapoczątkowania dalekosiężnych relacji partnerskich na poczet rozwoju Sieci na rzecz innowacji w rolnictwie i na obszarach wiejskich, identyfikacji nowatorskich rozwiązań wśród pszczelarzy, jednostek naukowych oraz doradców rolniczych.</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</si>
  <si>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</si>
  <si>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DNI POLA - Nowatorskie rozwiązania w rolnictwie</t>
  </si>
  <si>
    <t>Prezentacja innowacyjnych technologii rolniczych w zakresie produkcji roślinnej jak i sektora mechanizacji rolniczej. Zapoznanie uczestników podczas pokazu z najnowszymi
rozwiązaniami i innowacyjnymi technologiami w rolnictwie a w dalszej perspektywie przeniesienie
prezentowanych osiągnięć na grunt własnego gospodarstwa.</t>
  </si>
  <si>
    <t>Partnerzy SIR, rolnicy, mieszkańcy obszarów wiejskich, przedsiębiorcy, doradcy i specjaliści rolniczy, jednostki naukowe  i samorządowe oraz inne osoby zainteresowane innowacjami w rolnictwie</t>
  </si>
  <si>
    <t>Przekazanie informacji o idei, funkcjach i możliwościach jakie daje uczestnictwo w przedsięwzięciach
realizowanych w ramach Sieci na rzecz innowacji w rolnictwie i na obszarach wiejskich w województwie lubuskim. Wspieranie transferu wiedzy i innowacji w roślinnej produkcji rolnej.  
Zgłębienie wiedzy w zakresie wprowadzania innowacji w gospodarstwach rolnych oraz aktywizacja uczestników
do wspierania rozwoju przedsiębiorczości na terenach wiejskich. Celem organizowanych Dni Pola będzie zdobycie wiedzy
w zakresie nowatorskich technologii rolniczych oraz wymiana doświadczeń na poczet rozwoju lokalnego z uwzględnieniem potencjału ekonomicznego, społecznego i środowiskowego
w województwie lubuskim.</t>
  </si>
  <si>
    <t>Dobre praktyki w przetwórstwie czeskim</t>
  </si>
  <si>
    <t>Głównym celem wyjazdu studyjnego do Czech jest identyfikacja i transfer wiedzy w zakresie nowoczesnych technologii produkcji mleczarskiej oraz wina w ramach projektów działania "Współpraca". Wymiana wiedzy i doświadczeń pomiędzy polskimi a czeskimi producentami sera i wina. Poznanie tradycji, wskazanie nowych ścieżek rozwoju oraz możliwości zastosowania innowacyjnych rozwiązań w przetwórstwie, prowadzących do unowocześnienia polskich przetwórni oraz wprowadzenia nowego asortymentu produktów mlecznych. Tworzenie sieci kontaktów między instytucjami naukowym, doradztwem rolniczym i producentami rolnymi.</t>
  </si>
  <si>
    <r>
      <t xml:space="preserve">Przedmiotem operacji będzie kompleksowa organizacja wyjazdu studyjnego dla 30 uczestników zainteresowanych innowacjami w przetwórstwie czeskim. W wyjeździe wezmą udział początkujący jak i doświadczone osoby w produkcji wyrobów mlecznych oraz wina co przyczyni się do przekazania doświadczeń a przy tym wskazania nowych ścieżek rozwoju, możliwości zastosowania innowacyjnych rozwiązań w przetwórstwie oraz nawiązanie współpracy międzynarodowej na poczet rozwoju </t>
    </r>
    <r>
      <rPr>
        <i/>
        <sz val="11"/>
        <rFont val="Calibri"/>
        <family val="2"/>
        <charset val="238"/>
        <scheme val="minor"/>
      </rPr>
      <t>Sieci innowacji w rolnictwie i na obszarach wiejskich</t>
    </r>
    <r>
      <rPr>
        <sz val="11"/>
        <rFont val="Calibri"/>
        <family val="2"/>
        <charset val="238"/>
        <scheme val="minor"/>
      </rPr>
      <t xml:space="preserve">. Przekaz nowoczesnych metod marketingu i sprzedaży bezpośredniej produktów z własnego gospodarstwa. </t>
    </r>
  </si>
  <si>
    <t>Grupa docelowa obejmuje uczestników operacji zespołów tematycznych, rolników, partnerów SIR, przedsiębiorców i przetwórców, winiarzy, przedstawicieli instytucji naukowych, samorządowych i doradczych zainteresowanych  wprowadzeniem innowacyjnych rozwiązań w produkcji wina oraz przetwórstwie wyrobów mlecznych we własnym gospodarstwie.</t>
  </si>
  <si>
    <t>Uprawa winorośli przyszłością rozwoju województwa lubuskiego</t>
  </si>
  <si>
    <t xml:space="preserve">Głównym celem operacji będzie identyfikacja nowatorskich rozwiązań w dziedzinie winiarstwa oraz informowanie o wynikach prac naukowo-badawczych w ramach projektu działania "Współpraca". Transfer wiedzy z zakresu nowoczesnych rozwiązań w uprawie winorośli ze szczególnym
uwzględnieniem cięcia letniego. Wpływ cięcia letniego na parametry jakościowe owoców winorośli. Celem operacji będzie podniesienie świadomości w zakresie nowoczesnej uprawy winorośli, innowacyjnego podejścia do technologii przetwórstwa owoców wpływającego na podniesienie walorów produkowanego wina oraz znaczenie winiarstwa w województwie lubuskim. </t>
  </si>
  <si>
    <r>
      <t xml:space="preserve">Przedmiotem operacji będzie pokazanie potrzeb oraz problemów, nad których rozwiązaniami mogą pracować lubuscy winiarze w ramach Grupy Operacyjnej EPI. Nawiązane kontakty winiarzy z jednostkami naukowymi i instytutami badawczymi przyczynią się do wzbogacenia bazy o potencjalnych partnerów </t>
    </r>
    <r>
      <rPr>
        <i/>
        <sz val="11"/>
        <rFont val="Calibri"/>
        <family val="2"/>
        <charset val="238"/>
        <scheme val="minor"/>
      </rPr>
      <t>Sieci na rzecz innowacji w rolnictwie i na obszarach wiejskich</t>
    </r>
    <r>
      <rPr>
        <sz val="11"/>
        <rFont val="Calibri"/>
        <family val="2"/>
        <charset val="238"/>
        <scheme val="minor"/>
      </rPr>
      <t>.</t>
    </r>
  </si>
  <si>
    <t>Winiarze, rolnicy, uczestnicy spotkań zespołów tematycznych, przetwórcy, partnerzy SIR, przedstawiciele instytucji naukowych, samorządowych i doradczych zainteresowani innowacjami w uprawie winorośli na poczet rozwoju sieci innowacji w rolnictwie i na obszarach wiejskich.</t>
  </si>
  <si>
    <t xml:space="preserve">Innowacyjna gospodarka pasieczna </t>
  </si>
  <si>
    <t>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Realizacja operacji przyczyni się również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</si>
  <si>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mini pasieka    </t>
  </si>
  <si>
    <t xml:space="preserve">liczba mini pasiek    </t>
  </si>
  <si>
    <t>Łódzki Ośrodek Doradztwa Rolniczego z siedzibą w Bratoszewicach</t>
  </si>
  <si>
    <t xml:space="preserve">szkolenia z warsztatami   </t>
  </si>
  <si>
    <t xml:space="preserve">liczba szkoleń z warsztatami   </t>
  </si>
  <si>
    <t xml:space="preserve">łączna liczba uczestników </t>
  </si>
  <si>
    <t xml:space="preserve">filmy krótkometrażowe    </t>
  </si>
  <si>
    <t>liczba filmów krótkometrażowych</t>
  </si>
  <si>
    <t>Rolnictwo ekologiczne - innowacyjne rozwiązania i szerzenie dobrych praktyk</t>
  </si>
  <si>
    <t>Celem operacji jest szerzenie dobrych praktyk w zakresie rolnictwa ekologicznego, propagowanie innowacyjnych rozwiązań  w ekologicznych gospodarstwach rolnych oraz rozpowszechnianie wiedzy z zakresu rolnictwa ekologicznego. Operacja przyczyni się do zacieśnienia współpracy pomiędzy uczestnikami, a także umożliwi wymianę wiedzy i doświadczeń.</t>
  </si>
  <si>
    <t xml:space="preserve">W ramach operacji zostanie zorganizowana konferencja: Rolnictwo ekologiczne szansą na zwiększenie bioróżnorodności oraz dwa konkursy:  XV Ogólnopolski Konkurs na Najlepsze gospodarstwo ekologiczne w 2022r-etap wojewódzki oraz Konkurs wiedzy rolnictwo ekologiczne i ochrona środowiska. Tematyka  organizowanej w ramach operacji konferencji obejmie zagadnienia rozwoju nowoczesnych technologii, systemów i rozwiązań stosowanych w rolnictwie, nowych przepisów prawnych, a także produkcji zdrowej żywności. Podczas konferencji poruszane będą tematy związane produkcją zwierzęcą, rozwojem obszarów wiejskich jak również obecną sytuacją rolnictwa ekologicznego.  Organizowany w ramach operacji Konkurs "XV Ogólnopolski Konkurs na Najlepsze gospodarstwo ekologiczne w 2022r. - etap wojewódzki"  będzie uhonorowaniem najlepszych gospodarstw, które upowszechniają  ekologiczne metody produkcji rolnej, a  także propagują poprzez swoją działalność innowacyjne i prośrodowiskowe rozwiązania.  Natomiast  Konkurs wiedzy  przyczyni się do szerzenia wiedzy i propagowania stylu życia jakim jest ekologiczne rolnictwo. </t>
  </si>
  <si>
    <t>łączna liczba laureatów konkursów</t>
  </si>
  <si>
    <t>Zagroda edukacyjna – dobry przykład dywersyfikacji działalności rolniczej na terenach wiejskich</t>
  </si>
  <si>
    <t xml:space="preserve">Operacja ma na celu zwiększenie wiedzy uczestników na temat możliwości rozpoczęcia działalności edukacyjnej na bazie zasobów gospodarstwa rolnego,  funkcjonowania Ogólnopolskiej Sieci Zagród Edukacyjnych oraz  możliwości rozwinięcia dodatkowych źródeł dochodu poprzez prowadzenie zajęć edukacyjnych. </t>
  </si>
  <si>
    <t xml:space="preserve"> W ramach operacji odbędzie się wyjazd studyjny w trakcie którego zostaną przeprowadzone wykłady na temat warunków założenia zagrody edukacyjnej - wymogów formalnych oraz merytorycznych, a także warunków przystąpienia do Ogólnopolskiej Sieci Zagród Edukacyjnych. Wyjazd studyjny odbędzie się do woj. śląskiego, gdyż w nim funkcjonuje wiele dobrze prosperujących zagród edukacyjnych. Ponadto w ramach wyjazdu studyjnego przedstawione zostaną dobre przykłady funkcjonowania zagród edukacyjnych zrzeszonych wokół "Szlaku Gospodarstw Edukacyjnych Województwa Śląskiego". </t>
  </si>
  <si>
    <t>właściciele zagród edukacyjnych, rolnicy, mieszkańcy obszarów wiejskich, osoby zainteresowane podjęciem działalności edukacyjnej, pracownicy jednostek doradztwa rolniczego</t>
  </si>
  <si>
    <t>Innowacje w rozrodzie i chowie trzody chlewnej</t>
  </si>
  <si>
    <t xml:space="preserve">Celem operacji jest zaprezentowanie uczestnikom innowacyjnych rozwiązań w rozrodzie i chowie trzody chlewnej. Operacja ma za zadanie bezpośrednie przedstawienie najnowszej wiedzy i praktycznych rozwiązań, a także wymianę doświadczeń jej uczestników. Operacja może przyczynić się do wzrostu konkurencyjności gospodarstw produkujących trzodę chlewną, co bez wątpienia przełoży się bezpośrednio na rozwój gospodarstw w woj. łódzkim. </t>
  </si>
  <si>
    <t>W ramach operacji odbędzie się szkolenie, które przyczyni się do poszerzenia wiedzy uczestników z zakresu nowoczesnych rozwiązań stosowanych w rozrodzie i chowie trzody chlewnej, tj. stymulacja występowania rui, badania genetyczne, czy łączenie miotów. Podczas szkolenia zostaną przeprowadzone wykłady z powyżej tematyki. Szkolenie pozwoli na zapoznanie się z najnowszymi badaniami w tym zakresie. Dzięki spotkaniu nawiązane zostaną kontakty między naukowcami i hodowcami, które w przyszłości będą płaszczyzną wymiany wiedzy w tym zakresie.</t>
  </si>
  <si>
    <t>rolnicy, hodowcy i producenci trzody chlewnej, mieszkańcy obszarów wiejskich, pracownicy naukowi, pracownicy jednostek doradztwa rolniczego</t>
  </si>
  <si>
    <t>Zakładanie plantacji winorośli i produkcja wina - szansą na rozwój gospodarstw w województwie łódzkim.</t>
  </si>
  <si>
    <t xml:space="preserve">Celem operacji jest zapoznanie uczestników z najnowszą wiedzą na temat założenia i prowadzenia winnicy.  Projekt ma na celu aktywizowanie uczestników w kierunku nawiązania bliższej współpracy na rzecz tworzenia innowacyjnych projektów w zakresie uprawy winorośli i produkcji wina w ramach działania "Współpraca". </t>
  </si>
  <si>
    <t xml:space="preserve">W ramach operacji zostanie przeprowadzony wyjazd studyjny, który zapozna uczestników z kompleksową wiedzą na temat założenia i prowadzenia winnicy w polskich warunkach klimatycznych. Uprawa winogron oraz produkcja win jest mało znana i rozpowszechniana wśród osób szukających alternatywnych źródeł dochodu. Wyjazd studyjny odbędzie się do woj. podkarpackiego, gdyż jest to winne zagłębie kraju w którym z powodzeniem funkcjonuje ponad 150 winnic. Wyjazd studyjny pozwoli na zdobycie wiedzy teoretycznej oraz praktycznej na temat prawidłowego prowadzenia winnicy, począwszy od sadzeniu krzewów, poprzez cięcie, formowanie, ochronę przed szkodliwymi czynnikami, pielęgnację i nawożenie gleby po stosowanie innowacyjnych rozwiązań w zakresie produkcji wina, czy wymagania prawno-ekonomiczne założenia i prowadzenia winnic oraz możliwości tworzenia Grup Operacyjnych w ramach działania „Współpraca". Dzięki operacji zostaną nawiązane kontakty między uczestnikami, które będą płaszczyzną wymiany wiedzy i mogą zaowocować powstaniem innowacyjnych projektów w ramach działania "Współpraca" na terenie województwa łódzkiego. </t>
  </si>
  <si>
    <t>sadownicy, rolnicy, mieszkańcy obszarów wiejskich, pracownicy naukowi, pracownicy jednostek doradztwa rolniczego</t>
  </si>
  <si>
    <t xml:space="preserve">Celem operacji jest przekazanie najnowszej wiedzy z zakresu dobroczynnego zastosowania ziół w gospodarstwie domowym, kosmetyce oraz wykorzystanie ich w praktyce rolniczej, a także pokazanie nowych metod wytwarzania naturalnych kosmetyków wysokiej jakości.  Operacja ma za zadanie: - promować nowe rozwiązania związane z generowaniem dodatkowego dochodu na obszarach wiejskich;
- wzrost dochodu małych gospodarstw, przedsiębiorczości oraz promocję wsi jako miejsca do życia i rozwoju zawodowego;
- nawiązanie kontaktów między uczestnikami operacji. 
</t>
  </si>
  <si>
    <t xml:space="preserve">W ramach operacji zostanie przeprowadzony wyjazd studyjny, który pokaże w teorii i praktyce najnowszą wiedzę z zakresu zastosowania ziół w gospodarstwie domowym oraz wytwarzania naturalnych kosmetyków. W trakcie wyjazdu odbędą się wykłady na temat roślin leczniczych oraz warsztaty z tworzenia mieszanek ziołowych o specjalistycznych właściwościach. Wyjazd studyjny odbędzie się do woj. podlaskiego, gdyż region ten słynie z tradycji zielarskiej i bogatej wiedzy na temat właściwości ziół, tworzenia leczniczych mieszanek ziołowych stosowanych w gospodarstwie domowym, kosmetyce oraz praktyce rolniczej, a także z tworzenia naturalnych kosmetyków. W trakcie wyjazdu odbędą się wizyty w miejscach związanych z tematyką wyjazdu. </t>
  </si>
  <si>
    <t>rolnicy, członkowie Kół Gospodyń Wiejskich, mieszkańcy obszarów wiejskich, pracownicy naukowi, pracownicy jednostek doradztwa rolniczego</t>
  </si>
  <si>
    <t xml:space="preserve">Turystyka kulinarna  w oparciu o lokalne produkty  </t>
  </si>
  <si>
    <t>Celem operacji jest aktywizacja mieszkańców wsi na rzecz podejmowania inicjatyw w zakresie rozwoju obszarów wiejskich, w tym kreowania miejsc pracy na terenach wiejskich, prowadzących do dywersyfikacji dochodów gospodarstw rolnych. Realizacja operacji pokaże kierunki i perspektywy wykorzystania kulinariów w rozwoju turystycznym regionów z uwzględnieniem jej tradycyjnego sposobu realizacji i przekazu tradycji kulinarnych, jak również pokaże innowacyjne formy współpracy między podmiotami w celu uzyskania wzajemnych korzyści. Założone cele wpłyną na podwyższenie wiedzy uczestników operacji na temat wdrażania innowacyjnych rozwiązań w rolnictwie i na obszarach wiejskich poprzez współpracę i wspólne cele rozwoju.</t>
  </si>
  <si>
    <t>W ramach operacji zostanie przeprowadzony wyjazd studyjny, który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Wyjazd studyjny planowany jest do woj. dolnośląskiego, gdyż region ten słynie ze szlaku kulinarnego pn. „Smaki Dolnego Śląska”, który promuje regionalną kuchnię skupiającą producentów żywności z całego regionu i pokazuje współpracę sieci gospodarstw oraz firm na rzecz rozwoju wspólnej marki. Uczestnicy wyjazdu będą mogli zobaczyć efekty tej współpracy na przykładzie funkcjonujących rozwiązań na terenie woj. dolnośląskiego i przenieść te pozytywne doświadczenia do województwa łódzkiego.</t>
  </si>
  <si>
    <t>rolnicy, przetwórcy produktów lokalnych, członkowie Kół Gospodyń Wiejskich, mieszkańcy obszarów wiejskich, pracownicy naukowi, doradcy rolniczy, pracownicy jednostek doradztwa rolniczego</t>
  </si>
  <si>
    <t xml:space="preserve">Dobre praktyki w organizacji krótkich łańcuchów dostaw żywności </t>
  </si>
  <si>
    <t xml:space="preserve">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</si>
  <si>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W ramach operacji zostanie przeprowadzony wyjazd studyjny, który poszerzy wiedzę uczestników w zakresie wytwarzania i wprowadzania na rynek produktów regionalnych, lokalny, tradycyjnych w zgodzie z obowiązującym prawem oraz dobrych praktyk sprzedaży z uwzględnieniem krótkich łańcuchów dostaw. Wyjazd studyjny pozwoli na zdobycie wiedzy praktycznej i wymiany doświadczeń z producentami żywności wysokiej jakości. Dzięki operacji zostaną nawiązane kontakty między uczestnikami, co może zaowocować nawiązaniem dłuższej współpracy i wprowadzeniem nowych rozwiązań do łódzkich gospodarstw.  Wyjazd studyjny odbędzie się do woj. małopolskiego, gdyż region ten słynie z wytwarzania produktów regionalnych, lokalny, tradycyjnych oraz z dobrych praktyk wprowadzania tych produktów na rynek. </t>
  </si>
  <si>
    <t xml:space="preserve"> rolnicy, przetwórcy produktów lokalnych, członkowie Kół Gospodyń Wiejskich, mieszkańcy obszarów wiejskich, pracownicy naukowi, pracownicy jednostek doradztwa rolniczego</t>
  </si>
  <si>
    <t>Nowoczesne pszczelarstwo ekologiczne</t>
  </si>
  <si>
    <t>Operacja ma na celu zdobycie wiedzy teoretycznej oraz praktycznej na temat nowoczesnych technik prowadzenia pasieki, walki z masowym ginięciem pszczół, metod zwalczania chorób pszczół oraz poprawy jakości miodu poprzez zakładanie pasiek ekologicznych.</t>
  </si>
  <si>
    <t xml:space="preserve"> W ramach operacji zostanie przeprowadzony wyjazd studyjny, podczas którego uczestnicy będą mogli zapoznać się w sposób teoretyczny oraz praktyczny z najważniejszymi zagadnieniami dotyczącymi nowoczesnych technik prowadzenia pasieki, walki z masowym ginięciem pszczół, metod zwalczania chorób pszczół oraz poprawy jakości miodu poprzez zakładanie pasiek ekologicznych. Uczestnicy zdobędą  wiedzę na temat wymogów i standardów prowadzenia ekologicznej pasieki, a także jak pozyskać środki unijne na zorganizowanie nowoczesnego gospodarstwa pasiecznego, spełniające standardy europejskie. Wyjazd studyjny pozwoli na wymianę wiedzy, doświadczeń z pszczelarzami z innego województwa oraz pokaże jakie nowe rozwiązania można wprowadzić do gospodarstw pasiecznych na terenie woj. łódzkiego. Wyjazd studyjny planowany jest do woj. warmińsko-mazurskiego, gdyż prowadzone są tam z powodzeniem ekologiczne gospodarstwa pasieczne.</t>
  </si>
  <si>
    <t>pszczelarze, rolnicy, mieszkańcy obszarów wiejskich, pracownicy naukowi, pracownicy jednostek doradztwa rolniczego</t>
  </si>
  <si>
    <t>Właściwości                        i zastosowanie produktów pszczelich</t>
  </si>
  <si>
    <t xml:space="preserve">Celem operacji jest zdobycie wiedzy teoretycznej oraz praktycznej na temat apiterapii, która zajmuje się zastosowaniem produktów pszczelich w leczeniu i profilaktyce wielu chorób oraz aktywizowanie uczestników w kierunku nawiązania bliższej współpracy na rzecz tworzenia innowacyjnych projektów w zakresie pszczelarstwa w ramach działania "Współpraca".
</t>
  </si>
  <si>
    <t xml:space="preserve">W ramach operacji zostanie przeprowadzony wyjazd studyjny, podczas którego uczestnicy będą mogli zdobyć najnowszą wiedzę na temat apiterapii, która zajmuje się zastosowaniem produktów pszczelich w leczeniu i profilaktyce wielu chorób. Wyjazd studyjny planowany jest do woj. małopolskiego, gdyż prowadzone są tam z powodzeniem gospodarstwa pasieczne z dużą wiedzą praktyczną dotyczącą apiterapii oraz w których znajdują się domki wykorzystywane do API-inhalacji, która ma niezłe właściwości lecznicze. Wyjazd studyjny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 oraz możliwości tworzenia innowacyjnych projektów w ramach działania "Współpraca". </t>
  </si>
  <si>
    <t>Lokalne Partnerstwo do spraw Wody 2022</t>
  </si>
  <si>
    <t xml:space="preserve">  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</si>
  <si>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plany rozwoju gospodarki wodą w powiecie</t>
  </si>
  <si>
    <t xml:space="preserve">łączna liczba planów </t>
  </si>
  <si>
    <t>łączna liczba stoisk</t>
  </si>
  <si>
    <t xml:space="preserve">warsztaty
</t>
  </si>
  <si>
    <t xml:space="preserve">konferencje
</t>
  </si>
  <si>
    <r>
      <t xml:space="preserve">stoisko informacyjne </t>
    </r>
    <r>
      <rPr>
        <sz val="11"/>
        <color rgb="FFFF0000"/>
        <rFont val="Calibri"/>
        <family val="2"/>
        <charset val="238"/>
        <scheme val="minor"/>
      </rPr>
      <t/>
    </r>
  </si>
  <si>
    <t>Ryneczek Marszałkowski - Prosto od Rolnika</t>
  </si>
  <si>
    <t xml:space="preserve">Głównym celem operacji jest zachęcenie rolników produkujących żywność do współpracy w zakresie tworzenia grup operacyjnych EPI ukierunkowanych na realizację innowacyjnych projektów w zakresie krótkich łańcuchów żywności oraz do udziału w projektach badawczo-wdrożeniowych, tj. przystąpienia do konsorcjów realizujących takie projekty w ramach działania "Współpraca". Dodatkowo operacja pozwoli na rozwój lokalnych rynków produktów wysokiej jakości; podniesienie poziomu wiedzy w zakresie wspólnej promocji, budowania wspólnej marki; skracania łańcuchów dostaw wśród łódzkich rolników; budowanie świadomości konsumenckiej w zakresie produktów wytwarzanych przez lokalnych rolników. </t>
  </si>
  <si>
    <t>rolnicy, producenci żywności (RHD, dostawy bezpośrednie, sprzedaż bezpośrednia, produkcja marginalna, lokalna i ograniczona (MLO), przedstawiciele nauki, pracownicy jednostek doradztwa rolniczego</t>
  </si>
  <si>
    <t>szacowana liczba sprzedawców</t>
  </si>
  <si>
    <t>ulotka</t>
  </si>
  <si>
    <t>liczba ulotek</t>
  </si>
  <si>
    <t>plakat</t>
  </si>
  <si>
    <t xml:space="preserve">liczba plakatów </t>
  </si>
  <si>
    <t>baner</t>
  </si>
  <si>
    <t>liczba banerów</t>
  </si>
  <si>
    <t>spot audio</t>
  </si>
  <si>
    <t xml:space="preserve">liczba spotów </t>
  </si>
  <si>
    <t xml:space="preserve">liczba emisji spotów </t>
  </si>
  <si>
    <t xml:space="preserve">spot reklamowy w telewizji </t>
  </si>
  <si>
    <t>I Wojewódzka Gala Grup Operacyjnych EPI</t>
  </si>
  <si>
    <t>Celem operacji jest transfer wiedzy i innowacji w zakresie aktualnych wymogów dotyczących działania „Współpraca”, jak również założeń dla odpowiednika tego działania w nowej perspektywie finansowej Planu Strategicznego WPR, w tym także w zakresie tworzenia krótkich łańcuchów dostaw. Operacja przyczyni się do wymiany wiedzy i doświadczeń na temat funkcjonujących grup operacyjnych. W trakcie operacji odbędzie się prezentacja grup operacyjnych, przedstawione zostaną innowacje w rolnictwie, możliwości budowania partnerstw na rzecz wdrażania innowacji, a także zaprezentowane zostaną dobre praktyki dotyczące wdrażania innowacji w produkcji roślinnej i zwierzęcej.</t>
  </si>
  <si>
    <t xml:space="preserve">W ramach operacji zostanie zorganizowana konferencja w trakcie której uczestnicy poznają aktualne wymogi dotyczące działania „Współpraca” w nowej perspektywie finansowej Planu Strategicznego WPR. Konferencja będzie sprzyjała wymianie wiedzy i doświadczenia na temat funkcjonujących grup operacyjnych. Podczas wydarzenia zostaną również przedstawione założenia działania dotyczącego tworzenia krótkich łańcuchów dostaw, w nowej perspektywie finansowej Planu Strategicznego Wspólnej Polityki Rolnej, w zakresie Lokalnych Grup Działania. Częścią konferencji będzie prezentacja grup operacyjnych, przedstawienie innowacji w rolnictwie, a także możliwość budowania partnerstw na rzecz wdrażania innowacji. Zaprezentowane zostaną dobre praktyki dotyczące wdrażania innowacji w produkcji roślinnej i zwierzęcej. Konferencja ma również na celu wskazanie jak zarządzać rydzykami związanymi z realizacją projektu.  </t>
  </si>
  <si>
    <t>rolnicy, przedstawiciele jednostek naukowych, przedstawiciele Lokalnych Grup Działania, członkowie grup operacyjnych, przedstawiciele jednostek samorządu terytorialnego, pracownicy jednostek doradztwa rolniczego</t>
  </si>
  <si>
    <t xml:space="preserve">Nowe technologie i innowacyjne rozwiązania w pszczelarstwie  </t>
  </si>
  <si>
    <t xml:space="preserve">Celem operacji jest zapoznanie uczestników z innowacyjnymi rozwiązaniami w zakresie wytwarzania miodów i produktów pszczelich oraz z nowymi technologiami do sprawnego zarządzania pasieką. Operacja przyczyni się do zdobycia wiedzy na temat nowoczesnych linii technologicznych i sprzętu pszczelarskiego do produkcji miodu oraz ekonomiki w gospodarstwach pasiecznych, wykorzystania apiterapii, tradycji pszczelarskich i kulinarnych w celu zróżnicowania dochodów pasiek.  W trakcie operacji poznają dobre przykłady dywersyfikacji dochodów w gospodarstwach pasiecznych. </t>
  </si>
  <si>
    <t>W ramach operacji zostanie przeprowadzony wyjazd studyjny w trakcie którego uczestnicy zdobędą wiedzę teoretyczną i praktyczna na temat innowacyjnych rozwiązań w zakresie wytwarzania miodów i produktów pszczelich, zarządzania pasieką czy monitorowania rodzin pszczelich za pomocą nowych technologii, które nie tylko ułatwiają produkcję, ale też wpływają na jej rozwój jakościowy i ilościowy, zwiększając przy tym jej dochód. Uczestnicy operacji zdobędą również wiedzę na temat nowoczesnych linii technologicznych i sprzętu pszczelarskiego do produkcji miodu, będą mieli również okazję zobaczenia tych elementów w praktyce. Zostanie również poruszony temat ekonomiki w gospodarstwie pasiecznym, wykorzystania apiterapii, tradycji pszczelarskich i kulinarnych w celu zróżnicowania dochodów pasiek. W trakcie wyjazdu uczestnicy zobaczą dobre przykłady  dywersyfikacji dochodów w gospodarstwach pasiecznych. Wyjazd studyjny pozwoli na wymianę wiedzy, doświadczeń z pszczelarzami z innego województwa oraz pokaże jakie innowacyjne rozwiązania można wprowadzić do gospodarstw pasiecznych na terenie woj. łódzkiego.</t>
  </si>
  <si>
    <t>pszczelarze, rolnicy, mieszkańcy obszarów wiejskich, przedstawiciele nauki, przedstawiciele doradztwa rolniczego, osoby zainteresowane tematem</t>
  </si>
  <si>
    <t>artykuł w Internecie</t>
  </si>
  <si>
    <t>liczba artykułów</t>
  </si>
  <si>
    <t>Rolnictwo precyzyjne szansą na rozwój gospodarstw rolnych</t>
  </si>
  <si>
    <t>Celem operacji jest zachęcenie rolników do wprowadzania innowacyjnych technologii upraw dotyczących rolnictwa precyzyjnego i uprawy bezorkowej. Operacja przyczyni się do wdrożenia i unowocześnienia, gospodarstw rolnych w województwie łódzkim. Operacja przyczyni się do wymiany wiedzy i doświadczeń w tym zakresie. W trakcie operacji odbędzie się prezentacja prac polowych oraz przedstawione zostaną innowacyjne rozwiązania tej dziedzinie.</t>
  </si>
  <si>
    <t>W ramach operacji zostanie przeprowadzony wyjazd studyjny, podczas którego uczestnicy będą mogli zdobyć najnowszą wiedzę na temat rolnictwa precyzyjnego i uprawy bezorkowej, które znajdują zastosowanie w uprawie. Wyjazd studyjny planowany jest do woj. lubelskiego, ponieważ znajdują się tam gospodarstwa, które wykorzystują innowacyjne technologie (m.in. maszyny, drony, gps) przy precyzyjnej i bezorkowej uprawie roli. Wyjazd studyjny pozwoli na wymianę wiedzy z rolnikami z innego województwa oraz pokaże jakie innowacyjne rozwiązania można wprowadzić do gospodarstw rolnych na terenie woj. łódzkiego.</t>
  </si>
  <si>
    <t>rolnicy, mieszkańcy obszarów wiejskich, przedstawiciele nauki, przedstawiciele doradztwa rolniczego, osoby zainteresowane tematem</t>
  </si>
  <si>
    <t xml:space="preserve">Innowacje i dobre praktyki w rolnictwie ekologicznym    </t>
  </si>
  <si>
    <t>Celem operacji jest zachęcenie rolników ekologicznych produkujących wysokiej jakości żywność ekologiczną do rozwoju i unowocześniania własnych gospodarstw, wprowadzania innowatorskich metod oraz technik produkcji. Dodatkowo operacja pozwoli rolnikom, a także mieszkańcom obszarów wiejskich z terenu województwa łódzkiego do poszerzania wiedzy w zakresie nowoczesnych i innowacyjnych technik w rolnictwie ekologicznym oraz dobrych praktyk rolniczych zgodnych z ochroną środowiska i aktualną wiedzą naukową.</t>
  </si>
  <si>
    <t xml:space="preserve">Innowacyjna Małopolska – tradycja i dziedzictwo kulinarne  </t>
  </si>
  <si>
    <t xml:space="preserve">Celem operacji jest promocja produktów lokalnych i regionalnych oraz wsparcie ich sprzedaży w ramach krótkich łańcuchów dostaw żywności a także wsparcie tworzenia sieci kontaktów pomiędzy osobami i podmiotami zaangażowanymi we wdrażanie innowacyjnych rozwiązań w produkcji żywności.
</t>
  </si>
  <si>
    <t>Przedmiotem operacji jest organizacja konkursu  produktów lokalnych i regionalnych z uwzględnieniem dziedzictwa kulinarnego Małopolski (w dwóch kategoriach).</t>
  </si>
  <si>
    <t>Rolnicy, mieszkańcy obszarów wiejskich, Koła Gospodyń Wiejskich, przedstawiciele instytucji i organizacji działających na rzecz rolnictwa, pracownicy jednostek doradztwa rolniczego, osoby zainteresowane tematem.</t>
  </si>
  <si>
    <t>Małopolski Ośrodek Doradztwa Rolniczego, ul. Osiedlowa 9, 32-082 Karniowice</t>
  </si>
  <si>
    <t>liczba przyznanych nagród (w dwóch kategoriach: miejsca I-III oraz 1 wyróżnienie)</t>
  </si>
  <si>
    <t>osoba / podmiot</t>
  </si>
  <si>
    <t>„Od pola do stołu” – promocja żywności lokalnej</t>
  </si>
  <si>
    <t xml:space="preserve">Celem operacji jest promocja produktów lokalnych poprzez  wspieranie  rozwoju przetwórstwa rolno-spożywczego oraz systemów jakości żywności z uwzględnieniem sprzedaży w ramach krótkich łańcuchów dostaw żywności a także wsparcie budowy sieci kontaktów i wymiana wiedzy fachowej.  </t>
  </si>
  <si>
    <t>Przedmiotem operacji jest organizacja czterech szkoleń teoretyczno-warsztatowych z zakresu wykorzystania rodzimych ras zwierząt  w przetwórstwie lokalnym.</t>
  </si>
  <si>
    <t>Rolnicy, mieszkańcy obszarów wiejskich, przedstawiciele instytucji i organizacji działających na rzecz rolnictwa, pracownicy jednostek doradztwa rolniczego, osoby zainteresowane tematem.</t>
  </si>
  <si>
    <t>Promocja i sprzedaż produktów tradycyjnych i lokalnych</t>
  </si>
  <si>
    <t xml:space="preserve">Celem operacji jest promocja produktów lokalnych oraz wsparcie ich sprzedaży w ramach krótkich łańcuchów dostaw żywności oraz innych form bezpośredniego dostarczenia produktów żywnościowych do konsumenta z uwzględnieniem produktu tradycyjnego i agroturystyki "Produkt lokalny marką regionu".   Ponadto operacja wspiera nawiązywanie kontaktów i wymianę wiedzy fachowej pomiędzy różnymi grupami interesariuszy.
</t>
  </si>
  <si>
    <t xml:space="preserve">Przedmiotem operacji będzie organizacja stoiska informacyjno - promocyjnego prezentującego dziedzictwo kulinarne regionu z udziałem producentów budujących lokalną markę.  Stoisko zorganizowane będzie  podczas wystawy rolniczej "Agropromocja" w roku 2022.  Szacuje się, że w wystawie weźmie udział około 30 000 osób (dane na podstawie lat ubiegłych).    Częścią wydarzenia będzie panel tematyczny z udziałem ekspertów reprezentujących instytucje okołorolnicze wspierające sprzedaż w ramach krótkich łańcuchów dostaw.  Ponadto przygotowana zostanie degustacja produktów lokalnych oraz pokaz gotowania.  W trakcie wydarzenia zrealizowane zostaną również transmisje w telewizji naziemnej o zasięgu regionalnym. 
Zapowiedzią wydarzenia będzie nagranie oraz emisja w telewizji naziemnej o zasięgu regionalnym trzech reportaży telewizyjnych prezentujących potencjał obszarów wiejskich w tym:  agroturystyki, produktu tradycyjnego oraz dziedzictwa kulinarnego. </t>
  </si>
  <si>
    <t>liczba stoisk informacyjno-promocyjnych</t>
  </si>
  <si>
    <t>audycja telewizyjna</t>
  </si>
  <si>
    <t>liczba nagranych audycji telewizyjnych</t>
  </si>
  <si>
    <t>9 (3 emisje każdej audycji)</t>
  </si>
  <si>
    <t>emisja</t>
  </si>
  <si>
    <t>transmisje telewizyjne (na żywo)</t>
  </si>
  <si>
    <t>liczba transmisji telewizyjnych</t>
  </si>
  <si>
    <t>Innowacyjne rozwiązania w rolnictwie</t>
  </si>
  <si>
    <t xml:space="preserve">Celem operacji jest ukazanie działalności grup EPI, zarówno w ramach tworzenia krótkich łańcuchów dostaw, jak i konsorcjów zaangażowanych w badanie i wdrożenie innowacji. Operacja ma za zadanie pomóc w promocji kiełkujących inicjatyw, których działalność jest pożądana zarówno przez konsumentów jak i spójna z najnowszymi wymaganiami Zielonego Ładu. Projekty Działania Współpraca powinny być znane szerszemu gronu rolników i naukowców a sprawnie realizowane projekty powinny mieć dodatkową pomoc w postaci promocji.
</t>
  </si>
  <si>
    <t>Przedmiotem operacji jest nagranie oraz emisja w telewizji naziemnej o zasięgu regionalnym dwóch  audycji telewizyjnych dotyczących działalności grup EPI.</t>
  </si>
  <si>
    <t>liczba nagranych audycji  telewizyjnych</t>
  </si>
  <si>
    <t>Rolnicy, mieszkańcy obszarów wiejskich, przedstawiciele instytucji i organizacji działających na rzecz rolnictwa, pracownicy jednostek doradztwa rolniczego, mieszkańcy województwa małopolskiego, osoby zainteresowane tematem.</t>
  </si>
  <si>
    <t>6 (3 emisje każdej audycji)</t>
  </si>
  <si>
    <t>Lokalne Partnerstwo ds. Wody (LPW) w Małopolsce w 2022 r.</t>
  </si>
  <si>
    <t xml:space="preserve">Celem operacji jest wsparcie tworzenia platformy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Operacja jest kontynuacją działań rozpoczętych w latach 2020-2021.  
</t>
  </si>
  <si>
    <t xml:space="preserve">Przedmiotem operacji jest tworzenie i rozwój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konferencja oraz publikacja elektroniczna. Publikacja zostanie zamieszczona na stronie internetowej Małopolskiego Ośrodka Doradztwa Rolniczego w Karniowicach (www.modr.pl) oraz stronie Sieci SIR (www.sir.cdr.gov.pl).  </t>
  </si>
  <si>
    <t xml:space="preserve"> audycja telewizyjna</t>
  </si>
  <si>
    <t>liczba audycji telewizyjnych</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</si>
  <si>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</si>
  <si>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15 (3 emisje każdej audycji)</t>
  </si>
  <si>
    <t>konferencja (stacjonarna lub w trybie hybrydowym lub w trybie zdalnym)</t>
  </si>
  <si>
    <t>broszura wydana w formie elektronicznej</t>
  </si>
  <si>
    <t>liczba tytułów broszur</t>
  </si>
  <si>
    <t>Rolnictwo ekologiczne szansą rozwoju gospodarstw w Małopolsce.</t>
  </si>
  <si>
    <t xml:space="preserve">Celem operacji jest promocja dobrych praktyk i innowacyjnych rozwiązań w rolnictwie ekologicznym.  </t>
  </si>
  <si>
    <t xml:space="preserve">Przedmiotem operacji jest realizacja konkursu na najlepsze gospodarstwo ekologiczne (o zasięgu małopolskim). Ponadto wydana zostanie broszura dotycząca produkcji zielarskiej oraz zorganizowane zostanie stoisko informacyjno - promocyjne. Publikacja zostanie zamieszczona na stronie internetowej Małopolskiego Ośrodka Doradztwa Rolniczego w Karniowicach (www.modr.pl) oraz stronie Sieci SIR (www.sir.cdr.gov.pl). </t>
  </si>
  <si>
    <t xml:space="preserve"> konkurs </t>
  </si>
  <si>
    <t>liczba przyznanych  nagród (miejsca I, dwa równorzędne II oraz III)</t>
  </si>
  <si>
    <t>broszura (publikacja tradycyjna oraz elektroniczna)</t>
  </si>
  <si>
    <t>liczba wydanych tytułów publikacji</t>
  </si>
  <si>
    <t>nakład wydanych publikacji</t>
  </si>
  <si>
    <t>Kobieta innowacyjna a przedsiębiorczość na obszarach wiejskich</t>
  </si>
  <si>
    <t xml:space="preserve">Celem operacji jest wspieranie przedsiębiorczości wśród kobiet na obszarach wiejskich w szczególności poprzez wymianę wiedzy i doświadczeń w zakresie ekonomii społecznej, prezentowanie pozytywnych przykładów oraz wzmocnienie sieci kontaktów pomiędzy osobami i podmiotami zaangażowanymi we wdrażanie innowacyjnych rozwiązań w szczególności w zakresie kreowania lokalnej marki.
</t>
  </si>
  <si>
    <t xml:space="preserve">Przedmiotem operacji jest organizacja seminarium  mającego na celu aktywizację społeczności lokalnych oraz przeprowadzenie konkursu innowacyjnych rozwiązań w obszarze lokalnej przedsiębiorczości. </t>
  </si>
  <si>
    <t>liczba przyznanych nagród (w dwóch kategoriach: miejsca I-III oraz 2 wyróżnienia)</t>
  </si>
  <si>
    <t>Dobre przykłady z terenów górskich marką regionu</t>
  </si>
  <si>
    <t xml:space="preserve">Celem operacji jest wsparcie producentów  z terenów podgórskich i górskich.  Ponadto operacja ułatwiać będzie nawiązywanie kontaktów,  wymianę wiedzy i doświadczeń pomiędzy różnymi grupami interesariuszy.
</t>
  </si>
  <si>
    <t xml:space="preserve">Przedmiotem operacji będzie organizacja stoiska informacyjno - promocyjnego prezentującego producentów z  terenów podgórskich i górskich Małopolski  z udziałem producentów budujących lokalną markę.  Stoisko zorganizowane będzie  podczas wystawy rolniczej "Agropromocja" w roku 2023.  Szacuje się, że w wystawie weźmie udział około 30 000 osób (dane na podstawie lat ubiegłych).  
W ramach stoiska  przygotowana zostanie prezentacja  dorobku w różnych strefach tematycznych, a także pokazy tematyczne dotyczące między innymi rodzimych ras zwierząt gospodarskich.   W trakcie wydarzenia zrealizowane zostaną 4 transmisje w telewizji naziemnej o zasięgu regionalnym.  Dodatkowo w ramach operacji zrealizowane zostaną 2 reportaże wyemitowane następnie w formule: premiera oraz 2 powtórki w telewizji naziemnej o zasięgu regionalnym dotyczące  przedsiębiorczości na terenach podgórskich i górskich (prezentacja udanych przedsięwzięć w tym zakresie).
W ramach operacji zaplanowano również przeprowadzenie panelu dyskusyjnego dotyczącego bieżącej sytuacji i wyzwań stojących przed rolnictwem na obszarach górskich i podgórskich. </t>
  </si>
  <si>
    <t>panel dyskusyjny</t>
  </si>
  <si>
    <t>liczba zorganizowanych paneli dyskusyjnych</t>
  </si>
  <si>
    <t xml:space="preserve">Technologia uprawy selera w świetle założeń Europejskiego Zielonego Ładu </t>
  </si>
  <si>
    <t xml:space="preserve">Celem operacji jest:  
1) Prezentacja doświadczeń polowych na terenie Warzywniczej Stacji Doświadczalnej Katedry Ogrodnictwa Uniwersytetu Rolniczego im. Hugona Kołłątaja  w Krakowie. 
2) Upowszechnianie dotychczasowych zaleceń agrotechnicznych w uprawie selera zgodnych z dobrą praktyką rolniczą.                                                                                                                                     3) Konfrontacja środowiska ekspertów, w tym nauczycieli akademickich i rolników w celu doboru optymalnych rozwiązań ograniczających negatywny wpływ produkcji rolniczej na środowisko zgodnie z wymogami Europejskiego Zielonego Ładu. </t>
  </si>
  <si>
    <t xml:space="preserve">Przedmiotem operacji jest organizacja konferencji dla grupy  100 osób dotyczącej technologii uprawy selera.   Konferencja połączona będzie z realizacją warsztatów polowych. </t>
  </si>
  <si>
    <t>Grupę docelową stanowią rolnicy, studenci uczelni wyższych, przedstawiciele środowiska rolniczego i instytucji działających na rzecz rolnictwa.</t>
  </si>
  <si>
    <t>Innowacyjne metody chowu i hodowli bydła mięsnego</t>
  </si>
  <si>
    <t>Celem wydarzenia będzie transfer wiedzy i doradztwo, w zakresie aktualnych innowacji technologicznych w produkcji bydła mięsnego oraz identyfikacja potrzeb i problemów w tym obszarze. Ważnym elementem operacji będą wizyty studyjne w gospodarstwach hodowlanych co pozwoli na konfrontację zdobytej wiedzy z praktyką.  Operacja  umożliwi  bezpośredni kontakt rolników z przedstawicielami instytucji naukowo-badawczych oraz zaprezentowanie dobrych praktyki w chowie i hodowli bydła mięsnego.   Zdobyta wiedza przyczyni się do  poprawy produktywności oraz wzrostu konkurencyjności, jak  również do polepszenia jakości produktów.   Poprzez wspieranie przepływu branżowej i specjalistycznej wiedzy oraz wspieranie wymiany doświadczeń i nawiązywania kontaktów operacja wpisuje się w cel działania 2 Krajowej Sieci Obszarów Wiejskich.</t>
  </si>
  <si>
    <t xml:space="preserve">Operacja skierowana jest do hodowców bydła, doradców rolniczych, przedsiębiorców, przedstawicieli instytucji naukowych zainteresowanych hodowlą bydła. </t>
  </si>
  <si>
    <t>liczba osób biorących udział w konferencji</t>
  </si>
  <si>
    <t>liczba osób uczestniczących w wyjeździe studyjnym</t>
  </si>
  <si>
    <t xml:space="preserve">Przedmiotem operacji jest organizacja konferencji dla 50 osób  z zakresu innowacji technologicznych w produkcji bydła mięsnego oraz organizacja krajowego wyjazdu studyjnego dla 40 osób obejmującego wizyty w 4 gospodarstwach utrzymujących bydło mięsne. </t>
  </si>
  <si>
    <t>Lokalne Partnerstwo ds. Wody (LPW) w Małopolsce w 2023 r.</t>
  </si>
  <si>
    <t>12 (3 emisje każdej audycji)</t>
  </si>
  <si>
    <t>publikacja wydana w formie elektronicznej</t>
  </si>
  <si>
    <t>liczba tytułów publikacji</t>
  </si>
  <si>
    <t xml:space="preserve">Celem operacji jest kontynuacja działań na rzecz wzmacniania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Operacja nawiązuje do działań rozpoczętych w latach 2020-2022.  
</t>
  </si>
  <si>
    <t xml:space="preserve">Przedmiotem operacji jest  wspieranie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i  publikacja elektroniczna.  Publikacja zostanie zamieszczona na stronie internetowej Małopolskiego Ośrodka Doradztwa Rolniczego w Karniowicach (www.modr.pl) oraz stronie Sieci SIR (www.sir.cdr.gov.pl).  </t>
  </si>
  <si>
    <t>Wołowina wysokiej jakości.</t>
  </si>
  <si>
    <t xml:space="preserve">Operacja ma na celu podniesienie poziomu wiedzy i umiejętności w zakresie produkcji mięsa wołowego co przełoży się na rozwój przedsiębiorczości na obszarach wiejskich. Wymiana wiedzy i doświadczeń w sposób znaczący wpłynie na rozwój branży mięsnej i ułatwi dostęp klientów do wołowiny wysokiej jakości.  Celem operacji jest również  promowanie krótkich łańcuchów dostaw.   Szkolenie z rozbioru mięsa wzmocni przepływ wiedzy branżowej i specjalistycznej, a także przyczyni się do promowania dobrych praktyk  w tym zakresie.  </t>
  </si>
  <si>
    <t>Przedmiotem operacji jest dwudniowe krajowe szkolenie wyjazdowe połączone z częścią praktyczną i degustacją,  skierowane w szczególności do  osób  zajmujących się produkcją  mięsa wołowego działających w ramach RHD lub MLO.   Specjalistyczne szkolenie będzie okazją do pozyskania wiedzy i  umiejętności z zakresu przygotowania mięsa do sprzedaży oraz będzie płaszczyzną  poszukiwania partnerów do przyszłej współpracy.</t>
  </si>
  <si>
    <t>krajowe szkolenie wyjazdowe  zawierające część praktyczną</t>
  </si>
  <si>
    <t xml:space="preserve">Grupę docelową stanowią hodowcy bydła mięsnego, doradcy, </t>
  </si>
  <si>
    <t>Formalne i nieformalne formy wspólnego działania producentów rolnych na Mazowszu</t>
  </si>
  <si>
    <t>Celem operacji będzie budowanie świadomości producentów rolnych w zakresie produkcji zdrowej żywności w warunkach Zielonego Ładu oraz promowanie dobrych przykładów grupowego działania, w oparciu o współpracę z ośrodkami doradczymi i naukowymi. Celem operacji jest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t>
  </si>
  <si>
    <t>Przedmiotem operacji będzie przeprowadzenie jednej konferencji i nawiązanie kontaktów między rolnikami i producentami zainteresowanymi uczestnictwem w różnych formach grupowego działania, w tym zwiększenie ich wiedzy merytorycznej w tym zakresie.  Zaprezentowanie dobrych praktyk na przykładzie funkcjonujących grup operacyjnych i producenckich. Stworzenie możliwości nawiązania nowych kontaktów biznesowych, utworzenie nowych grup branżowych, które będą miały wpływ na rozwój rolnictwa mazowieckiego poprzez: wymianę doświadczeń i podejmowanie wspólnych inicjatyw  innowacyjnych rozwiązań, w tym w działaniu "Współpraca".</t>
  </si>
  <si>
    <t>rolnicy, przedsiębiorcy z branży rolnej, przedstawiciele jednostek doradztwa rolniczego, grup producenckich, jednostek naukowych, instytutów badawczych</t>
  </si>
  <si>
    <t>Mazowiecki Ośrodek Doradztwa Rolniczego z siedzibą w Warszawie</t>
  </si>
  <si>
    <t>Ochrona zasobów wodnych w krajobrazie rolniczym rolą Lokalnych Partnerstw ds. Wody</t>
  </si>
  <si>
    <t xml:space="preserve">Celem operacji jest wypracowanie, wdrożenie i przetestowanie innowacyjnego systemu zarządzania wodą na obszarach wiejskich, który będzie odpowiedzią na postępujące zmiany klimatu oraz przyczyni się do: zabezpieczenia wody na cele rolnicze, wzrostu retencji krajobrazowej i ochrony cennych siedlisk hygrogenicznych stanowiących ważne ostoje bioróżnorodności terenów rolniczych. Sprawnie funkcjonujące LPW może identyfikować problemy i podejmować inicjatywy w zakresie niezbędnych zmian, wprowadzać nowe, innowacyjne rozwiązania np. w zakresie utrzymania urządzeń melioracyjnych czy funkcjonowania spółek wodnych. Podstawą realizacji operacji będzie zawiązanie sieci kontaktów pomiędzy lokalnymi podmiotami kształtującymi gospodarkę wodną i ciągłe podtrzymywanie współpracy pomiędzy podmiotami. </t>
  </si>
  <si>
    <t>Przedmiotem operacji jest zawiązanie i aktywizacja do działania Lokalnych Partnerstw ds. Wodny w 28 powiatach województwa mazowieckiego, w tym m.in. przeprowadzenie 12 spotkań w celu zdiagnozowania sytuacji i wypracowania rozwiązań w zakresie zarządzania wodą pod kątem potrzeb rolnictwa w skali  powiatów oraz opracowanie 28 ekspertyz (powiatowych planów gospodarowania wodą) zawierających propozycje inwestycji oraz lokalnych działań do podjęcia w powiecie w zakresie racjonalnego gospodarowania wodą w rolnictwie, na które LPW będzie mogło pozyskiwać środki do ich sfinansowania. Dopełnieniem osiągnięcia celu operacji jest organizacja krajowego wyjazdu studyjnego na terenach województwa mazowieckiego (m.in. Bagno Całowanie, rzeka Klusówka i Przywnica, Zalew Zegrzyński), podczas którego w ramach sesji terenowej i wykładowej zostaną zaprezentowane różne formy, sposoby, rozwiązania dotyczące możliwości gromadzenia wody. Przedstawione ich zalety oraz wady pozwolą na wskazanie najbardziej skutecznych działań (w skali powiatu) sprzyjających racjonalnemu gospodarowaniu wodą na terenach rolniczych. Propozycje takich inwestycji będą mogły zostać przedyskutowane z ekspertami z zakresu hydrologii podczas wyjazdu studyjnego i ostatecznie włączone na listy planowanych działań do pojęcia w powiecie w zakresie racjonalnego gospodarowania wodą w rolnictwie. Wszystkie zaplanowane formy realizacji operacji w sposób kompleksowy pozwolą na realizację celu operacji.</t>
  </si>
  <si>
    <t>przedstawiciele administracji publicznej, Państwowego Gospodarstwa Wodnego Wody Polskie, spółek wodnych, izb rolniczych, lasów państwowych, parków narodowych i krajobrazowych, instytutów naukowych, uczelni rolniczych, organizacji pozarządowych, rolnicy, właściciele stawów rybnych, podmioty doradcze, przedsiębiorcy mający oddziaływanie na stan wód</t>
  </si>
  <si>
    <t>ekspertyza</t>
  </si>
  <si>
    <t>liczba ekspertyz</t>
  </si>
  <si>
    <t>Innowacyjne rozwiązania w procesie konserwacji pasz i żywienia bydła mlecznego</t>
  </si>
  <si>
    <t>Celem operacji jest podniesienie jakości działań przy produkcji mleka poprzez propagowanie dobrych praktyk rolniczych na obszarach wiejskich,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dzięki poszerzaniu wiedzy na temat chowu i hodowli bydła mlecznego i produkcji żywności przez rolników.</t>
  </si>
  <si>
    <t>Przedmiotem operacji jest organizacja konferencji dla 70 uczestników, która wpłynie na poszerzenie wiedzy z zakresu żywienia i konserwacji pasz w chowie i hodowli bydła mlecznego, co w konsekwencji będzie miało wpływ na poprawę produkcyjności zwierząt.</t>
  </si>
  <si>
    <t>rolnicy, mieszkańcy obszarów wiejskich, przedstawiciele jednostek doradztwa rolniczego</t>
  </si>
  <si>
    <t>Rolnictwo ekologiczne i perspektywy jego rozwoju w kontekście Europejskiego Zielonego Ładu</t>
  </si>
  <si>
    <t xml:space="preserve">Celem operacji jest upowszechnienie i propagowanie innowacji w produkcji ekologicznej.  Przedsięwzięcie posłuży identyfikacji i wdrażaniu proekologicznych rozwiązań w gospodarstwach rolnych oraz rozpowszechnianiu wiedzy o jakości żywności ekologicznej. Podczas konferencji zaprezentowane zostaną przykłady dobrych praktyk w  gospodarstwach rolnych oraz możliwości rozwoju sektora rolnictwa ekologicznego w Polsce i woj. mazowieckim. </t>
  </si>
  <si>
    <t>W ramach operacji zostanie zorganizowana konferencja, która dostarczy fachowej wiedzy i informacji z zakresu wdrażania innowacji w systemie rolnictwa ekologicznego. Podczas konferencji zaprezentowane zostaną przykłady dobrych praktyk w  gospodarstwach rolnych oraz możliwości rozwoju sektora rolnictwa ekologicznego w Polsce i woj. mazowieckim.</t>
  </si>
  <si>
    <t>konferencja online</t>
  </si>
  <si>
    <t>rolnicy, mieszkańcy obszarów wiejskich zainteresowani tematyką rolnictwa ekologicznego, przedstawiciele jednostek doradztwa rolniczego</t>
  </si>
  <si>
    <t>Innowacje w rozwoju turystyki wiejskiej i zagród edukacyjnych</t>
  </si>
  <si>
    <t xml:space="preserve">Celem operacji jest ułatwienie wymiany fachowej wiedzy pomiędzy podmiotami zainteresowanymi rozwojem przedsiębiorczości na obszarach wiejskich, doskonaleniem i wprowadzaniem innowacji w działalności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daje możliwość rozwijania działalności turystycznej i edukacyjnej na terenach wiejskich. </t>
  </si>
  <si>
    <t>Przedmiotem operacji jest organizacja i przeprowadzenie konferencji online, przekazanie zainteresowanym osobom niezbędnej wiedzy w zakresie innowacyjnych rozwiązań w gospodarstwach agroturystycznych, obiektach turystyki wiejskiej i zagrodach edukacyjnych oraz inicjowanie współpracy podmiotów i osób działających w branży turystycznej i edukacyjnej</t>
  </si>
  <si>
    <t>rolnicy, właściciele gospodarstw agroturystycznych i zagród edukacyjnych, przedsiębiorcy, mieszkańcy obszarów wiejskich zajmujących się działalnością rolniczą i pozarolniczą, pracownicy jednostek doradztwa rolniczego</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</si>
  <si>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</si>
  <si>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</si>
  <si>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</si>
  <si>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rolnicy, mieszkańcy obszarów wiejskich, przedsiębiorcy działający w branży przetwórstwa produktów lokalnych, przedstawiciele jednostek doradztwa rolniczego oraz przedstawiciele jednostek naukowych, przedstawiciele Kół Gospodyń Wiejskich</t>
  </si>
  <si>
    <t>Rolniczy handel detaliczny, jako ważne źródło dochodu dla mieszkańców obszarów wiejskich</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</si>
  <si>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</si>
  <si>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 xml:space="preserve">Przedmiotem operacji jest organizacja jednej konferencji dla 60 uczestników. Ramowy program konferencji obejmuje tematykę dotyczącą innowacyjnych metod przetwarzania surowców z gospodarstwa rolnego oraz ich sprzedaży  w ramach krótkich łańcuchów dostaw (w ramach dostaw bezpośrednich, sprzedaży bezpośredniej, działalności marginalnej, lokalnej i ograniczonej oraz rolniczego handlu detalicznego).
</t>
  </si>
  <si>
    <t>rolnicy, właściciele gospodarstw agroturystycznych, drobni producenci żywności, mieszkańcy wsi i małych miasteczek, którzy poszukują dodatkowego zatrudnienia i alternatywnych źródeł dochodu</t>
  </si>
  <si>
    <t>Kobieta Przedsiębiorcza w Unii Europejskiej – nowe wyzwania i nowe możliwości</t>
  </si>
  <si>
    <t>Celem operacji jest aktywizacja mieszkańców wsi zrzeszonych w Kołach Gospodyń Wiejskich do podejmowania inicjatyw na rzecz rozwoju obszarów wiejskich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owoców i warzyw, możliwości pozyskiwania środków zewnętrznych na działania podejmowane przez KGW oraz poprawnego ich rozliczania.</t>
  </si>
  <si>
    <t>Przedmiotem operacji jest organizacja jednej konferencji dla 60 uczestników. Ramowy program konferencji obejmuje tematykę dotyczącą innowacyjnych technologii przetwórczych oraz innowacyjnych działań dla rolniczek i mieszkanek obszarów wiejskich zrzeszonych w organizacjach.</t>
  </si>
  <si>
    <t>rolnicy, mieszkańcy obszarów wiejskich, przedstawiciele jednostek doradztwa rolniczego, przedstawiciele Kół Gospodyń Wiejskich</t>
  </si>
  <si>
    <t xml:space="preserve">VIII Mazowiecka Konferencja Pszczelarska „Ratujmy Pszczoły” </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</si>
  <si>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</si>
  <si>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</si>
  <si>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</si>
  <si>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Krajowe Dni Pola 2022</t>
  </si>
  <si>
    <t>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t>
  </si>
  <si>
    <t>Przedmiotem operacji jest druk: zaproszeń, plakatów i „Przewodnika po polu doświadczalnym” (publikacja drukowana w nakładzie 3000 egz. oraz zamieszczenie wersji elektronicznej na stronie www.modr.mazowsze.pl, www.pole.modr.mazowsze.pl; www.dnipola2022.pl); artykuły sponsorowane w mediach, prasie i Internecie; zakup gadżetów promocyjnych; organizacja 3 konferencji: I. Grupy operacyjne (EPI-AGRI) instrumentem wsparcia rolnictwa, II. Instytuty Badawcze na rzecz Zielonego Ładu – transfer wiedzy do praktyki rolniczej, III. Plan Strategiczny Wspólnej Polityki Rolnej2023-2027; organizacja 4 namiotów tematycznych w których będą pokazy/warsztaty/eksperci; przeprowadzenie warsztatów i wykładów dotyczących „Pszczelarstwa”; organizacja studia; obsługa konferansjerska; obsługa fotograficzna oraz usługa wynajmu sceny, nagłośnienia i oświetlenia. Dzięki tym formom podczas Krajowych Dni Pola będzie możliwość: transferu wiedzy z nauki do praktyki rolniczej oraz prezentacja innowacji, pokazania wyników doświadczeń polowych, nowych technik i technologii uprawy oraz odmian roślin, szerzenia wiedzy, prezentacji nowości technologicznych i dobrych praktyk z zakresu rolnictwa i rozwoju obszarów wiejskich oraz dorobku hodowlanego w produkcji zwierzęcej.</t>
  </si>
  <si>
    <t>rolnicy, przedstawiciele doradztwa rolniczego, pracownicy uczelni i jednostek naukowych, przedsiębiorcy, studenci kierunków rolniczych, uczniowie szkół rolniczych, zainteresowani tematyką operacji, mieszkańcy obszarów wiejskich, przedstawiciele samorządów</t>
  </si>
  <si>
    <t>relacja online</t>
  </si>
  <si>
    <t>liczba relacji</t>
  </si>
  <si>
    <t>liczba audycji</t>
  </si>
  <si>
    <t>liczba paneli</t>
  </si>
  <si>
    <t>pokaz/prezentacja</t>
  </si>
  <si>
    <t>liczba pokazów/prezentacji</t>
  </si>
  <si>
    <t>tytuł</t>
  </si>
  <si>
    <t xml:space="preserve"> wersja elektroniczna</t>
  </si>
  <si>
    <t>artykuł sponsorowany w mediach/prasie/internecie</t>
  </si>
  <si>
    <t>wykłady online dla uczniów</t>
  </si>
  <si>
    <t>liczba wykładów</t>
  </si>
  <si>
    <t>Innowacyjna rola probiotechnologii w produkcji rolniczej</t>
  </si>
  <si>
    <t xml:space="preserve">Celem operacji jest upowszechnienie i propagowanie innowacji w produkcji rolniczej, w szczególności w zakresie stosowania probiotechnologii, czyli pożytecznych mikroorganizmów dla poprawy jakości plonów i żyzności gleby, sposoby poprawy zasobności i aktywności biologicznej gleby, co i jak jeść aby żyć zdrowo i radośnie, prebiotyki w prowadzeniu domu i budowaniu własnego zdrowia. </t>
  </si>
  <si>
    <t xml:space="preserve">W ramach operacji zostanie zorganizowany wyjazd studyjny dla 25 uczestników, w ramach którego odbędą się sesje wykładowe na temat probiotechnologii, jako sposobu na przywrócenie żyzności gleby oraz jako metody naturalnej uprawy warzyw i zbóż oraz w chowu i hodowli zwierząt.  Uczestnicy odwiedzą gospodarstwa, wytwórnię prebiotyków a także Instytut Technologii Mikrobiologicznej. </t>
  </si>
  <si>
    <t xml:space="preserve">Wołowe inspiracje </t>
  </si>
  <si>
    <t>Celem operacji  jest wspieranie transferu wiedzy i innowacji w rolnictwie poprzez zwiększenie świadomości producentów rolnych w zakresie hodowli bydła mięsnego w oparciu o dobrostan, zrównoważony rozwój i ochronę klimatu. Operacja ma na celu tworzenie sieci kontaktów między instytucjami naukowym, doradztwem rolniczym i producentami rolnymi. Celem operacji jest także  poszerzanie współpracy i wymiany wiedzy pomiędzy partnerami systemu Wiedzy i Innowacji w Rolnictwie (AKIS), w szczególności pomiędzy nauką a praktyką rolniczą.</t>
  </si>
  <si>
    <t>Przedmiotem operacji  jest organizacja wyjazdu studyjnego, który wskaże grupie 23 uczestników praktyczne rozwiązania związane z produkcją bydła w typie mięsnym w warunkach zapewniających dobrostan, zrównoważony rozwój i ochronę klimatu. Produkcja żywca wołowego zapewniająca godziwe dochody w oparciu o innowacyjny i inteligentny rozwój branży, obejmujący wykorzystanie badań naukowych i innowacji do tworzenia powiązań między wiedzą a działalnością rolniczą. W ramach operacji zaplanowano krajowy wyjazd studyjny w rejon północno-wschodniej Polski, który słynie z wysokiego poziomu hodowli bydła. Uczestnicy odwiedzą gospodarstwa będące przykładem optymalnego wykorzystania warunków środowiskowych, systemów utrzymania, doboru ras zwierząt oraz organizacji sprzedaży.</t>
  </si>
  <si>
    <t>Konkurs na "Najlepsze gospodarstwo ekologiczne" w 2022 roku w województwie mazowieckim</t>
  </si>
  <si>
    <t xml:space="preserve">Celem operacji jest szerzenie dobrych praktyk w zakresie rolnictwa ekologicznego, wdrażanie innowacyjnych rozwiązań w gospodarstwach rolnych oraz promocja i rozpowszechnianie pozytywnego wizerunku rolnictwa ekologicznego w województwie mazowieckim. Operacja potencjalnie wpłynie na wzrost świadomości wśród producentów i konsumentów w tym zakresie.  </t>
  </si>
  <si>
    <t>W ramach operacji zostanie zorganizowany konkurs dla gospodarstw ekologicznych z województwa mazowieckiego, który jest okazją by zachęcić rolników konwencjonalnych do przestawienia swojego gospodarstwa na metody ekologiczne. Udział w operacji jest dla rolnika wyróżnieniem i motywacją do dalszego rozwoju.</t>
  </si>
  <si>
    <t>rolnicy produkujący w systemie rolnictwa ekologicznego i posiadający aktualny certyfikat wydany przez upoważnioną jednostkę certyfikującą</t>
  </si>
  <si>
    <t>Wsparcie innowacyjnych działań w ramach działalności pozarolniczej</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</si>
  <si>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 KGW.</t>
  </si>
  <si>
    <t xml:space="preserve">W ramach operacji zostaną zorganizowane trzydniowe praktyczne warsztaty z zakresu przetwórstwa mięsa. Uczestnicy nabędą praktyczne umiejętności wraz z niezbędną wiedzą teoretyczną w zakresie klasyfikacji mięsa, peklowania surowców, doboru składników i mięsa, receptur wraz ze wsparciem instruktora. W kosztach organizacji warsztatów zawarto koszt noclegu, pełnego wyżywienia, materiałów oraz warsztatów. Rezultaty operacji zostaną upowszechnione w formie artykułu na stronie internetowej www.modr.mazowsze.pl </t>
  </si>
  <si>
    <t>mieszkańcy obszarów wiejskich zainteresowani małym przetwórstwem lokalnym,  rolnicy, przedstawiciele KGW, organizacji pozarządowych i pracownicy JDR</t>
  </si>
  <si>
    <t>Nauka praktyce - przykłady innowacyjnych rozwiązań</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</si>
  <si>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</si>
  <si>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 xml:space="preserve">Przedmiotem operacji jest nagranie 20 filmów prezentujących innowacyjne rozwiązania, gotowe wdrożenia, oferowane przez jednostki naukowo-badawcze, stanowiące odpowiedź na problemy związane z produkcją rolniczą. Filmy będą dostępne na stronie www.modr.mazowsze.pl, na kanale YouTube MODR Warszawa oraz na fanpagu MODR Warszawa. </t>
  </si>
  <si>
    <t>rolnicy, przedstawiciele doradztwa rolniczego, jednostek naukowych, instytutów badawczych, mieszkańcy obszarów wiejskich, osoby zainteresowane tematyką</t>
  </si>
  <si>
    <t>Łączy nas wieś mazowiecka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</si>
  <si>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</si>
  <si>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Przedmiotem operacji jest nagranie i emisja 20 audycji telewizyjnych, w których prezentowane będą przykłady dobrych praktyk - wdrożonych innowacji, współpracy z nauką, dobrze funkcjonujących partnerstw, realizowanych projektów w rolnictwie, leśnictwie, produkcji żywności i na obszarach wiejskich. Audycje zostaną także zamieszczone na kanale YouTube MODR Warszawa.</t>
  </si>
  <si>
    <t>audycja w telewizji</t>
  </si>
  <si>
    <t>rolnicy, przedstawiciele doradztwa rolniczego, mieszkańcy obszarów wiejskich, osoby zainteresowane tematyką</t>
  </si>
  <si>
    <t>Współpraca - grupy operacyjne na rzecz innowacji</t>
  </si>
  <si>
    <t>Celem operacji jest promocja grup operacyjnych EPI, dobrych praktyk realizowanych przez te grupy oraz upowszechnianie informacji o projektach realizowanych przez te grupy, a także efektach tych projektów. Operacja zakłada nawiązywanie kontaktów pomiędzy grupami operacyjnymi EPI, a także pomiędzy grupami oraz osobami i instytucjami zaangażowanymi w rozwój innowacyjności sektora rolno-spożywczego, leśnictwa oraz obszarów wiejskich.</t>
  </si>
  <si>
    <t xml:space="preserve">Przedmiotem operacji jest konferencja online poświęcona dobrym praktykom realizowanym przez grupy operacyjne, na której zostaną zaprezentowane filmy promujące efekty realizacji grup operacyjnych. W ramach operacji zostaną nagrane 4 filmy o 5 grupach operacyjnych. Filmy będą także dostępne na stronie  internetowej oraz na kanale YouTube MODR Warszawa. Rezultaty operacji zostaną upowszechnione w formie artykułu na stronie internetowej www.modr.mazowsze.pl. </t>
  </si>
  <si>
    <t>rolnicy, przedsiębiorcy z branży rolnej, przedstawiciele jednostek doradztwa rolniczego, jednostek naukowych, instytutów badawczych</t>
  </si>
  <si>
    <t>Innowacyjne praktyki rolnicze - agroleśnictwo</t>
  </si>
  <si>
    <t xml:space="preserve">Celem operacji jest wspieranie transferu wiedzy i innowacji w rolnictwie poprzez zwiększenie świadomości w zakresie systemów agroleśnych oraz upowszechnianie dobrych praktyk w zakresie ochrony bioróżnorodności i przeciwdziałania skutkom
zmianom klimatu. Przedstawione rozwiązania przyczynią się do podniesienia świadomości potrzeby upraw trwałych i rolnych na jednym terenie, mających na celu zatrzymanie wody w glebie przy wykorzystaniu zjawiska allelopatii. Operacja ma również za zadanie ułatwienie kontaktów i wymianę doświadczeń między nauką a praktyką. </t>
  </si>
  <si>
    <t xml:space="preserve">Przedmiotem operacji jest zorganizowanie pięciodniowego wyjazdu studyjnego do krajów, w których agroleśnictwo jest najbardziej rozwinięte i ich doświadczenie będzie stanowić najlepszy przykład do naśladowania. Analizując mapę agroleśnictwa w Europie, Belgia, Niemcy i Szwajcaria to kraje, w których widoczny jest dynamiczny rozwój systemów agroleśnych. Dodatkowo Belgia, Niemcy i Szwajcaria mają klimat i warunki rolnictwa zbliżone do Polski. Wizyty studyjne będą rekomendowane przez Ogólnopolskie Stowarzyszenie Agroleśnictwa, które jest organizacją członkowską i reprezentującą w Polsce interesy Europejskiej Federacji Agroleśnictwa (EURAF).  Budżet operacji zawiera koszt przelotu z Warszawy do Belgii, transport autokarem do wizytowanych gospodarstw, wizyty studyjne, noclegi, wyżywienie, pilota, tłumacza oraz przelot ze Szwajcarii do Warszawy. W ramach upowszechniania dobrych praktyk z wyjazdu studyjnego zostanie zorganizowana konferencja online. Rezultaty operacji zostaną upowszechnione w formie artykułu na stronie internetowej www.modr.mazowsze.pl. </t>
  </si>
  <si>
    <t>rolnicy, przedstawiciele jednostek doradztwa rolniczego, grup operacyjnych, jednostek naukowych, instytutów badawczych</t>
  </si>
  <si>
    <t>Innowacyjne praktyki rolnicze - przykłady innowacyjnych rozwiązań</t>
  </si>
  <si>
    <t xml:space="preserve">Celem operacji jest poszerzanie współpracy i wymiany wiedzy pomiędzy partnerami systemu Wiedzy i Innowacji w Rolnictwie (AKIS), w szczególności pomiędzy doradztwem a praktyką rolniczą w województwie mazowieckim. </t>
  </si>
  <si>
    <t xml:space="preserve">Przedmiotem operacji jest organizacja konferencji online, na której zaprezentowane zostaną najciekawsze innowacyjne rozwiązania w jednostkach naukowo-badawczych, stanowiące odpowiedź na potrzeby rolników. Rezultaty operacji zostaną upowszechnione w formie artykułu na stronie internetowej www.modr.mazowsze.pl. </t>
  </si>
  <si>
    <t>Zespół tematyczny ds. wołowiny</t>
  </si>
  <si>
    <t>Celem operacji jest inicjowanie wymiany wiedzy i doświadczeń, identyfikacja bieżących problemów oraz poszukiwanie możliwości ich rozwiązania pomiędzy przedstawicielami różnych środowisk w zakresie produkcji wołowiny. Utworzenie Zespołu Tematycznego ds. wołowiny umożliwi stworzenie platformy podnoszenia poziomu wiedzy, wymiany doświadczeń, bezpośredniej rozmowy, współpracę podmiotów zainteresowanych innowacjami w produkcji wołowiny. Operacja poprzez wspieranie transferu wiedzy i innowacji w rolnictwie i na obszarach wiejskich przyczyni się do realizacji działań na rzecz tworzenia sieci kontaktów w województwie mazowieckim.</t>
  </si>
  <si>
    <t xml:space="preserve">W ramach prac zespołu ds. Wołowiny zaplanowano 2 spotkania każde dla 20 osobowej grupy producentów wołowiny, na które zostaną zaproszeni eksperci, aby znaleźć rozwiązanie bieżących problemów związanych z produkcją wołowiny. Zaplanowano także dwudniowy krajowy wyjazd studyjny do gospodarstw stanowiących przykład dobrej praktyki w zakresie produkcji wołowiny, a dokładna specyfikacja wizyt zostanie przygotowana w oparciu o potrzeby członków zespołu tematycznego. Rezultaty operacji zostaną upowszechnione w formie artykułu na stronie internetowej www.modr.mazowsze.pl. </t>
  </si>
  <si>
    <t>rolnicy - producenci wołowiny, przedsiębiorcy z branży rolnej, przedstawiciele jednostek doradztwa rolniczego, jednostek naukowych, instytutów badawczych, przedstawiciele samorządów</t>
  </si>
  <si>
    <t>Budowanie efektywnej współpracy</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</si>
  <si>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</si>
  <si>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W ramach operacji zostaną zorganizowane 2 dwudniowe szkolenia dla łącznie 160 uczestników. Program szkoleń będzie dotyczył pracy w zespole, skutecznego współdziałania w grupie i efektywnej współpracy. Każde ze szkoleń odbędzie się w podziale na 4 grupy 20 osobowe.</t>
  </si>
  <si>
    <t xml:space="preserve">członkowie grup operacyjnych EPI, potencjalni członkowie grup operacyjnych EPI, rolnicy, przedstawiciele doradztwa rolniczego, mieszkańcy obszarów wiejskich, partnerzy SIR, partnerzy systemu AKIS, </t>
  </si>
  <si>
    <t>I Forum Grup Operacyjnych na Mazowszu</t>
  </si>
  <si>
    <t>Celem operacji jest promocja i upowszechnianie rezultatów projektów realizowanych przez grupy operacyjne z województwa mazowieckiego. Celem operacji jest także transfer wiedzy i doświadczeń między uczestnikami Forum.</t>
  </si>
  <si>
    <t>Przedmiotem operacji jest organizacja dwudniowego Forum Grup Operacyjnych z województwa mazowieckiego, które pozwoli na promocję i upowszechnianie rezultatów GO, a także konsultacje z przedstawicielami Grup i brokerami innowacji, sesje networkigowe, oraz podsumowanie działania „Współpraca”. Celem operacji będzie również omówienie przyszłości funkcjonujących Grup Operacyjnych oraz przedstawienie założeń dla odpowiednika działania w nowej perspektywie. Operacja polegać będzie na popularyzowaniu wymiany wiedzy i dobrych praktyk w zakresie wdrażania innowacyjnych rozwiązań między przedstawicielami Grup Operacyjnych.</t>
  </si>
  <si>
    <t>Opolskie dni innowacji</t>
  </si>
  <si>
    <t xml:space="preserve">Celem operacji jest przekazywanie informacji o idei, funkcjach i możliwościach jakie daje uczestnictwo w przedsięwzięciach realizowanych w ramach  Sieci na rzecz innowacji w rolnictwie i na obszarach wiejskich w województwie opolskim.  Zachęcanie do nawiązania współpracy z Siecią da podłoże do pozyskiwania nowych partnerów Sieci bezpośrednio zainteresowanych wdrażaniem innowacyjnych rozwiązań w rolnictwie i na obszarach wiejskich. Nastąpi zgłębienie  wiedzę w zakresie wprowadzania innowacji w gospodarstwach rolnych oraz zaktywizuje  uczestników do  wspierania rozwoju przedsiębiorczości na terenach wiejskich, przyczyni się do zgłębienia wiedzy w zakresie rozwoju lokalnego z uwzględnieniem potencjału ekonomicznego, społecznego i środowiskowego w województwie opolskim.     </t>
  </si>
  <si>
    <t xml:space="preserve">Przedmiotem operacji będzie przygotowanie 6 stoisk informacyjno promocyjnych z expertami oraz pokazami o tematyce: rolnictwo precyzyjne, uprawa bezpłużna, pszczelarstwo, działanie Współpraca, gospodarowanie wodą oraz szkodniki w uprawach rolniczych. Na tematycznych stoiskach  będą dostępne wszystkie publikacje wydane w ramach operacji własnych realizowanych przez OODR w latach ubiegłych oraz odwiedzający otrzymają materiały informacyjno-promocyjne. Szkolenie z warsztatami oraz  konferencja dot. tematyki rolnictwa oraz wdrażania innowacyjnych rozwiązań, wszyscy uczestnicy otrzymają materiały promocyjno informacyjne.  Stoiska będą funkcjonowały w ramach Targów Ogrodniczych, co gwarantuje dużą liczbę zainteresowanych, a tym samym możliwość promowania Sieci szerokiemu gronu odbiorców. Biorąc pod uwagę statystyki z lat ubiegłych średnia liczba odwiedzjących targi kształtuje się na poziomie 20 tys. odwiedzających dziennie.  </t>
  </si>
  <si>
    <t>Stoiska informacyjno-promocyjne</t>
  </si>
  <si>
    <t xml:space="preserve"> Rolnicy, przedsiębiorcy z terenów miejsko-wiejskich, doradcy rolniczy , przedstawiciele instytucji naukowych, przedstawiciele samorządów, organizacji branżowych związanych z rolnictwem, mieszkańcy obszarów wiejskich oraz osoby zainteresowane tematem. </t>
  </si>
  <si>
    <t>Opolski Ośrodek Doradztwa Rolniczego w Łosiowie, ul. Główna 1, 49-330 Łosiów</t>
  </si>
  <si>
    <t xml:space="preserve">szkolenie z warsztatami </t>
  </si>
  <si>
    <t>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</si>
  <si>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trzydniowy wyjazd studyjny do gospodarstwa rolnego zajmującego się uprawą, zbieractwem i przetwarzaniem ziół zakłada przeszkolenie 30 osób w ramach warsztatów i wykładów z tematyki wykorzystania oraz  możliwości przetwarzania ziół uprawnych i dziko rosnących. Uczestnicy wyjazdu otrzymają materiały szkoleniowe oraz pakiety promocyjne - przykładowe wyroby gotowe na bazie ziół. </t>
  </si>
  <si>
    <t>Rolnicy, właściciele gospodarstw agroturystycznych oraz rolnych woj. opolskiego, członkowie stowarzyszeń oraz lokalnych grup działania, doradcy rolniczy, osoby zainteresowane tematem.</t>
  </si>
  <si>
    <t>Opolskie zespoły tematyczne ds. innowacji w rolnictwie</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</si>
  <si>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szczególnym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</si>
  <si>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Przedmiotem operacji jest organizacja 6 spotkań (20 osób na każdym spotkaniu) w różnych powiatach województwa opolskiego. W trakcie spotkań zespołów tematycznych będą omawiane oraz pokazane możliwości technologiczne, a także przykłady innowacyjnych rozwiązań do zastosowania w praktyce rolniczej.</t>
  </si>
  <si>
    <t>Spotkania tematyczne</t>
  </si>
  <si>
    <t>liczba spotkań tematycznych</t>
  </si>
  <si>
    <t xml:space="preserve">Partnerzy zarejestrowani w bazie Partnerów SIR, potencjalni partnerzy, przedstawiciele jednostek naukowych, przedsiębiorcy, pracownicy jednostek doradztwa rolniczego, rolnicy. </t>
  </si>
  <si>
    <t>Sieciowanie Partnerów SIR województwa opolskiego na rzecz wielopodmiotowych inicjatyw badawczo-rozwojowych</t>
  </si>
  <si>
    <t xml:space="preserve">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</si>
  <si>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 xml:space="preserve">Przedmiotem operacji jest przeprowadzenie  konferencji, podczas której nastąpi omówienie tematyki z zakresu Działania „Współpraca” w ramach PROW 2014-2020, zakładania i  funkcjonowania Grup Operacyjnych, metod tworzenia, oraz wdrażania dobrych przykładów, innowacyjnych rozwiązań w rolnictwie i na obszarach wiejskich  w  kraju i za granicą. Uczestnicy konferencji otrzymają pakiety promocyjne produktów wytwarzanych przez Grupę Operacyjną, która otrzymała dofinansowanie w ramach KŁŻ w celu zaprezentowania innowacji w rolnictwie i na obszarach wiejskich. </t>
  </si>
  <si>
    <t xml:space="preserve">partnerzy zarejestrowani w bazie Partnerów SIR, potencjalni partnerzy, przedstawiciele jednostek naukowych, przedsiębiorcy, pracownicy jednostek doradztwa rolniczego, rolnicy. </t>
  </si>
  <si>
    <t>Działanie „Współpraca”- promocja innowacyjności w rolnictwie.  Dobre praktyki w gospodarstwach rolnych, przedsiębiorstwach przetwórstwa rolno-spożywczego i usług rolniczych</t>
  </si>
  <si>
    <t xml:space="preserve">Celem operacji jest wydanie broszury oraz e-broszury z kompendium wiedzy w dziedzinie możliwości jakie dają środki pomocowe w ramach działania „Współpraca” wraz opisem dobrych praktyk we wdrażaniu innowacji w gospodarstwach rolnych, przedsiębiorstwach przetwórstwa rolno-spożywczego i usług rolniczych.  Broszura będzie materiałem dydaktycznym podczas operacji realizowanych w 2022 roku. </t>
  </si>
  <si>
    <t>Przedmiotem operacji będzie wydanie broszury  promującej działanie Współpraca oraz przedstawiającej dobre praktyki w zakresie wdrażania innowacyjnych rozwiązań w gospodarstwach rolnych. Wersja online broszury będzie dostępna na stronie internetowej Opolskiego ODR www.oodr.pl oraz stronie internetowej Sieci SIR www.sir.cdr.gov.pl.</t>
  </si>
  <si>
    <t>Broszura</t>
  </si>
  <si>
    <t xml:space="preserve">Rolnicy, doradcy rolni, przedsiębiorcy, mieszkańcy terenów wiejskich, osoby zainteresowane innowacyjnymi rozwiązaniami z zakresu rolnictwa, pracownicy jednostek doradztwa rolniczego, naukowcy oraz osoby zainteresowane tematyką wdrażania innowacji. </t>
  </si>
  <si>
    <t>e-broszura</t>
  </si>
  <si>
    <t>liczba e-broszur</t>
  </si>
  <si>
    <t>Małe przetwórstwo w gospodarstwie rolnym</t>
  </si>
  <si>
    <t>Celem operacji jest wyposażenie odbiorców w wiedzę  w zakresie przetwórstwa wędlin dojrzewających, przetwórstwa serów i  produkcji winiarskiej  na niewielką skalę.   Poprzez promowanie  małego przetwórstwa operacja wspiera tworzenie krótkich łańcuchów dostaw. Operacja przyczyni się do pozyskiwania nowych partnerów Sieci na rzecz innowacji w rolnictwie i na obszarach wiejskich.</t>
  </si>
  <si>
    <t>Przeprowadzenie 2 dniowego szkolenia o złożonym zakresie tematycznym dot.  dobrych praktyk w  uprawie winorośli i produkcja wina, sieciowe usługi winiarskie: francuskie a polskie modele szlaków wina,  powiększanie oferty o wyroby z przydomowej serowarni, przetwórstwo mięsa jako alternatywa produkcji w gospodarstwie, dobór gatunków i odmian owoców w sadzie i na plantacji na potrzeby drobnego przetwórstwa w gospodarstwie.</t>
  </si>
  <si>
    <t xml:space="preserve">Przedsiębiorcy, rolnicy, osoby z branży rolniczej – winiarzy, serowarzy, wędliniarzy, przedstawiciele podmiotów doradczych, przedstawiciele świata nauki. </t>
  </si>
  <si>
    <t xml:space="preserve">Innowacje w ofercie turystycznej </t>
  </si>
  <si>
    <t>Celem operacji jest aktywizacja mieszkańców wsi na rzecz podejmowania inicjatyw w zakresie rozwoju obszarów wiejskich, w tym kreowania miejsc pracy na terenach wiejskich, prowadzących do dywersyfikacji dochodów gospodarstw rolnych, a także pobudzenie kreatywności właścicieli gospodarstw agroturystycznych w celu stworzenia bogatszej oferty turystycznej województwa opolskiego.</t>
  </si>
  <si>
    <t xml:space="preserve">Przeprowadzenie dwudniowej konferencji o  zakresie tematycznym umożliwiającym  wprowadzanie zmian w oferowanych produktach turystycznych, kreowanie nowych produktów,  wdrażanie  lepszych rozwiązań w procesach obsługi klientów, udoskonalanie oferty turystycznej, wprowadzanie innowacji w obsłudze turystów, wykorzystywanie walorów turystycznych obszaru.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</si>
  <si>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</si>
  <si>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Cykl broszur -  Innowacje w winiarstwie</t>
  </si>
  <si>
    <t xml:space="preserve">Celem operacji jest rozwój przedsiębiorczości na obszarach wiejskich poprzez podniesienie poziomu wiedzy i umiejętności w zakresie innowacyjnych rozwiązań w technologii uprawy winorośli. Zakres tematyczny publikacji ukierunkowany został m.in. na upowszechniania enoturystyki, wprowadzeniu nowych technologii w zakładaniu i prowadzeniu winnicy oraz innowacyjnych rozwiązań dla winnic w warunkach zimnego klimatu. </t>
  </si>
  <si>
    <t xml:space="preserve">Przedmiotem operacji jest opracowanie i druk 3 broszur po 250 szt. o następującej tematyce:  
1. „Gospodarstwa Agro-Eno-Turystyczne
- innowacyjna oferta na obszarach wiejskich, 
2. „Nowoczesne technologie zakładania i prowadzenia winnic w warunkach Opolszczyzny”, 
3. "Innowacyjne rozwiązania dla winnic i wina produkowanego w warunkach chłodnego klimatu".  Nakład broszury w wersji drukowanej zostanie sukcesywnie przekazywany podczas wydarzeń realizowanych przez OODR np. szkoleń, warsztatów, stoisk informacyjnych,  konferencji, wyjazdów studyjnych. Broszury  będą stale dostępne w holu siedziby ośrodka, z możliwością nieodpłatnego pobrania przez  rolników, winiarzy oraz osób planujących założyć winnice. Wersje online broszur będą dostępne na stronie internetowej Opolskiego ODR www.oodr.pl. oraz na stronie internetowej Sieci SIR www.sir.cdr.gov.pl. </t>
  </si>
  <si>
    <t>Broszury</t>
  </si>
  <si>
    <t xml:space="preserve"> Rolnicy, osoby z branży rolniczej – winiarze.</t>
  </si>
  <si>
    <t>e-broszury</t>
  </si>
  <si>
    <t xml:space="preserve">Rolnictwo przyjazne środowisku, a bezpieczeństwo żywnościowe </t>
  </si>
  <si>
    <t>Celem wydania publikacji będzie pokazanie praktycznego wymiaru realizowanych przedsięwzięć, zaprezentowanie „dobrych praktyk” oraz ułatwienie wiedzy z zakresu innowacyjnych rozwiązań w rolnictwie przyjaznemu środowisku. Publikacja podniesie świadomość odbiorców w obszarze produkcji żywności wysokiej jakości, ochrony środowiska i bioróżnorodności, promocji produktów regionalnych, możliwości ich wytwarzania w gospodarstwie rolnym.</t>
  </si>
  <si>
    <t xml:space="preserve">Przedmiotem operacji jest wydanie broszury w nakładzie 300 egzemplarzy oraz udostępnieniu jej  w wersji online.  Zakres tematyczny broszury będzie obejmował innowacyjne działania związane z ochroną środowiska m.in. wykorzystanie źródeł odnawialnych do produkcji energii w kierunku ochrony powietrza, gleb i wód, kształtowania krajobrazu, zapobiegania zmianom klimatu oraz ochrony zdrowia ludzi i zwierząt.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</si>
  <si>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 xml:space="preserve">liczba e-broszur                                                    </t>
  </si>
  <si>
    <t>Doradcy rolniczy, pracownicy jednostek doradztwa rolniczego, producenci, rolnicy, mieszkańcy obszarów wiejskich oraz osoby zainteresowane tematem.</t>
  </si>
  <si>
    <t xml:space="preserve">nakład </t>
  </si>
  <si>
    <t xml:space="preserve">Rozwój gospodarstw ekologicznych szansą dla rolników </t>
  </si>
  <si>
    <t xml:space="preserve">
Celem operacji  jest przeszkolenie z dziedziny prowadzenia gospodarstwa rolnego o profilu ekologicznym, a także przekazanie wiedzy  z zakresu tworzenia wspólnych struktur handlowych oraz powiązań organizacyjnych producentów żywności ekologicznej kierowanej do konsumentów. Szkolenie wpłynie na  zwiększenie zainteresowania wdrażaniem innowacji w rolnictwie ekologicznym co stworzy możliwość zapewnienia sobie: regularności dostaw, dostosowania ich wielkości do potrzeb, odpowiedniej i wyrównanej jakości surowca. 
</t>
  </si>
  <si>
    <t xml:space="preserve">Przedmiotem operacji jest przeprowadzenie trzydniowego szkolenia z wyjazdem studyjnym dla 40 osób do wzorcowych gospodarstw ekologicznych z certyfikatem ukierunkowanych na produkcję roślinną oraz zwierzęcą jak również sprzedaż bezpośrednią produktów ekologicznych z gospodarstw .Zakres tematyczny szkolenia skupi się na upowszechnieniu  wiedzy dotyczącej systemów jakości żywności ekologicznej oraz innowacyjnych rozwiązań w rolnictwie ekologicznym. </t>
  </si>
  <si>
    <t>liczba szkoleń z wyjazdem studyjnym</t>
  </si>
  <si>
    <t xml:space="preserve">Rolnictwo ekologiczne, a ochrona środowiska </t>
  </si>
  <si>
    <t xml:space="preserve">Celem wydania broszury, e-broszury jest poszerzenie wiedzy na temat  rolnictwa ekologicznego i ochrony środowiska. Przedstawione będzie  upowszechnienie dobrych praktyk w tym obszarze rolnictwa z uwzględnieniem nowości możliwych do wdrożenia. Publikacja  i upowszechnienie jej wzmocni świadomość odbiorców w obszarze produkcji ekologicznej. </t>
  </si>
  <si>
    <t xml:space="preserve"> Przedmiotem operacji jest wydanie e- broszury oraz  broszury w wersji papierowej w ilości 300 egzemplarzy. Zakres tematyczny publikacji ukierunkowany będzie m.in. na wyzwania dla rolnictwa ekologicznego i zagadnień z zakresu tematyki ochrony środowiska. Dystrybucja broszury w wersji drukowanej odbywać się  będzie podczas wydarzeń organizowanych przez   Ośrodek m.in. podczas stoisk informacyjno -promocyjnych, szkoleń,  konferencji, broszura będzie stanowiła również materiał dydaktyczny dla uczestników wyjazdu studyjnego związanego z rolnictwem ekologicznym,  natomiast wersja online będzie stale dostępna  na stronie Opolskiego ODR www.oodr.pl oraz na stronie internetowej Sieci SIR www.sir.cdr.gov.pl. </t>
  </si>
  <si>
    <t>Energia odnawialna - oszczędność dla gospodarstwa rolnego i ochrona środowiska</t>
  </si>
  <si>
    <t xml:space="preserve"> Celem operacji jest poszerzenie wiedzy na temat pozyskiwania energii z odnawialnych źródeł energii. Przedstawienie możliwości zastąpienia konwencjonalnych metod do poboru ciepła i energii elektrycznej poprzez zastosowanie metod niekonwencjonalnych takich jak słońce, woda, ziemia, powietrze. Zdobyta wiedza przez uczestników szkolenia  przyczyni się do  obniżenia kosztów związanych z zużyciem energii w  ich gospodarstwach domowych, a także skutkować będzie zmniejszeniem oddziaływania gospodarstw na zmiany klimatu. </t>
  </si>
  <si>
    <t xml:space="preserve"> Przedmiotem operacji jest przeprowadzenie 4 szkoleń wraz z warsztatami, w każdym szkoleniu udział weźmie po 25  uczniów zgłoszonych z czterech rolniczych szkół średnich  funkcjonujących w  województwie opolskim. 
                        </t>
  </si>
  <si>
    <t>szkolenie z warsztatami</t>
  </si>
  <si>
    <t>liczba szkoleń z warsztatami</t>
  </si>
  <si>
    <t>uczniowie rolniczych szkół średnich województwa opolskiego</t>
  </si>
  <si>
    <t>Wykorzystanie Odnawialnych źródeł energii w gospodarstwie rolnym</t>
  </si>
  <si>
    <t>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Celem operacji jest również pozyskanie nowych partnerów Sieci na rzecz innowacji w rolnictwie i na obszarach wiejskich w województwie opolskim.</t>
  </si>
  <si>
    <t xml:space="preserve">Przedmiotem operacji jest organizacja szkolenia  wraz z wyjazdem studyjnym, którego celem będzie przedstawienie, zarówno w teorii, jak i w praktyce, wykorzystania odnawialnych źródeł energii, przyczyniających się do gospodarki niskoemisyjnej. Uczestnicy szkolenia będą mogli poznać doświadczenia z innych regionów Polski w temacie działań zmierzających do poprawy jakości powietrza poprzez zastosowanie odnawialnych źródeł energii, a co za tym idzie, do zmniejszenia kosztów gospodarstw rolnych.  </t>
  </si>
  <si>
    <t>Szkolenie z wyjazdem studyjnym</t>
  </si>
  <si>
    <t>Doradcy rolniczy, pracownicy jednostek doradztwa rolniczego, producenci, rolnicy, mieszkańcy województwa opolskiego samorządowcy</t>
  </si>
  <si>
    <t>Opolski Ośrodek Doradztwa Rolniczego  49-330 Łosiów, ul. Główna 1</t>
  </si>
  <si>
    <t xml:space="preserve">Spotkania tematyczne dot. założenia lokalnych partnerstw do spraw wody (LPW) </t>
  </si>
  <si>
    <t>Celem operacji  jest seria spotkań tematycznych dążących do nawiązania LPW w każdym powiecie województwa opolskiego oraz opracowanie przez ekspertów długoletnich planów rozwoju gospodarką wodą na terenach wiejskich. Projekt jest zadaniem niezwykle potrzebnym i wymagającym zaangażowania nie tylko administracji wszystkich szczebli, ale przede wszystkim samych użytkowników wód, których decyzje bezpośrednio wpływają na ilość i jakość wody w rolnictwie i na obszarach wiejskich.  Opracowanie diagnostycznego i nowatorskiego planu rozwoju gospodarki wodą na obszarach wiejskich na lata 2022-2030 na terenie powiatów województwa opolskiego  przełoży się na  transfer wiedzy w celu  właściwego przeprowadzenia diagnozy gospodarki wodnej, będącej podstawą podejmowanych działań przyszłych partnerstw.</t>
  </si>
  <si>
    <t>Przedmiotem operacji  jest  organizacja  18 spotkań tematycznych  oraz opracowanie 11 planów rozwoju ściśle związanych z określeniem potrzeb i poszukiwaniu rozwiązywań   w tematyce gospodarowania wodą w województwie opolskim.</t>
  </si>
  <si>
    <t>spotkania tematyczne</t>
  </si>
  <si>
    <t>Potencjalni partnerzy LPW, przedstawiciele jednostek naukowych, samorządów terytorialnych, spółek wodnych, rolnicy, pracownicy jednostek doradztwa rolniczego, oraz osoby zainteresowane tematem.</t>
  </si>
  <si>
    <t>plany rozwoju</t>
  </si>
  <si>
    <t>liczba planów rozwoju</t>
  </si>
  <si>
    <t>liczba egzemplarzy</t>
  </si>
  <si>
    <t xml:space="preserve">wersja online </t>
  </si>
  <si>
    <t>Nowatorskie spojrzenie na melioracje wodne</t>
  </si>
  <si>
    <t xml:space="preserve">Celem operacji jest promowanie, przedstawienie nowości technicznych i naukowych oraz transfer wiedzy na temat melioracji. Wymiana doświadczeń  oraz podniesienie świadomości nt. suszy i sposobów minimalizowania jej skutków, z czym się wiąże zwrócenie uwagi jak ważne jest dbanie o systemy melioracyjne, aby spełniały swoją funkcję regulującą. Zwrócenie uwagi na zapotrzebowanie na wodę dla produkcji rolniczej oraz norm prawnych w zakresie prawa wodnego w funkcjonowaniu spółek wodnych. </t>
  </si>
  <si>
    <t xml:space="preserve">Przedmiotem operacji są warsztaty  o tematyce innowacyjnych technologiach melioracyjnych,  oraz roli wód polskich w systemie gospodarowania wodą które odbędą się w formie teoretycznej i praktycznej na terenie wzorcowego gospodarstwa rolnego. Na potrzeby realizacji operacji zostanie opracowany film krótkometrażowy służący zobrazowaniu szerszemu gronowi  korzyści prawidłowo skonstruowanego systemu melioracyjnego. Film będzie  zamieszczony na stronie Opolskiego ODR www.oodr.pl oraz w mediach społecznościowych Ośrodka za pomocą platformy YouTube. </t>
  </si>
  <si>
    <t>film krótkometrażowy</t>
  </si>
  <si>
    <t xml:space="preserve">Innowacyjne wspomaganie gospodarowania wodą na obszarach wiejskich. </t>
  </si>
  <si>
    <t>Celem operacji jest promowanie innowacyjnych rozwiązań, wymiana wiedzy , przedstawienie nowości technicznych i naukowych oraz upowszechnianie doświadczeń w gospodarce wodnej.  Wszystko to ma prowadzić do budowania kontaktów i transferu wiedzy: nauka – doradztwo – praktyka. Transfer wiedzy na temat właściwego funkcjonowania spółek wodnych wraz z ich wsparciem, możliwości dofinasowania inwestycji wodnych, działalność spółek i zasad korzystania z wód oraz pozyskania zgód wodnoprawnych. Podniesienie świadomości na temat deficytu wody oraz potrzeb nawodnień roślin uprawnych.</t>
  </si>
  <si>
    <t>Przedmiotem operacji jest organizacja zagranicznego wyjazdu studyjnego, którego celem będzie przedstawienie w praktyce wykorzystania innowacyjnych technik gospodarowania wodą oraz nawodnień. Uczestnicy wyjazdu będą mogli poznać techniki nawodnień stosowanych w Niemczech oraz zapoznać się z modelem Braunschweig.</t>
  </si>
  <si>
    <t>Podsumowanie działań i kierunki rozwoju Lokalnych Partnerstw do spraw wody w województwie opolskim</t>
  </si>
  <si>
    <t>Głównym celem operacji będzie podsumowanie działań lokalnych partnerstw do spraw wody na terenie województwa opolskiego. Transfer wiedzy w obrębie działań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Przedstawienie innowacyjnych działań na temat racjonalnego i oszczędnego gospodarowania zasobami wodą na terenach wiejskich. Celem operacji jest również sieciowanie kontaktów na rzecz SIR.</t>
  </si>
  <si>
    <t xml:space="preserve">Przedmiotem operacji jest dwudniowa konferencja podsumowująca działania LPW w województwie opolskim oraz przedstawiająca ich dalsze zadania. Bazą merytoryczną dla konferencji będą dane zebrane podczas realizacji innych operacji w tym zakresie. </t>
  </si>
  <si>
    <t>Innowacyjne rozwiązania w zarządzaniu stadem bydła mlecznego</t>
  </si>
  <si>
    <t>Celem szkolenia jest poszerzenie wiedzy  zakresu  dotyczącego zarządzania stadem bydła mlecznego. Inicjatywa polega na przedstawieniu najnowszych informacji, nowatorskich technologii oraz innowacyjnych rozwiązań w celu utrzymania ekonomicznej rentowności produkcji mleka w województwie opolskim.</t>
  </si>
  <si>
    <t>Przedmiotem operacji jest organizacja 1 dniowego szkolenia,  na którym poruszone zostaną  tematy dotyczące szeroko pojętego żywienia i utrzymania stada bydła mlecznego oraz jego dobrostanu.</t>
  </si>
  <si>
    <t>szkolenie online</t>
  </si>
  <si>
    <t>rolnicy, hodowcy bydła i producenci mleka, doradcy rolniczy i wszystkich zainteresowanych tematem.</t>
  </si>
  <si>
    <t>Innowacyjne rozwiązania w produkcji roślinnej</t>
  </si>
  <si>
    <t xml:space="preserve">Celem szkolenia połączonego z warsztatami polowymi jest przedstawienie nowych rozwiązań w produkcji roślinnej. XXI wiek to dobry moment na wprowadzanie nowoczesnych technologii w uprawach polowych. Operacja umożliwi transfer wiedzy w zakresie najnowszych technologii w produkcji roślinnej ograniczających zużycie nawozów mineralnych, promującymi preparaty oparte na naturalnych komponentach oraz ograniczającymi stosowanie środków ochrony roślin, obejmie prezentację doświadczeń i odmian poszczególnych gatunków roślin uprawnych na polu doświadczalnym Ośrodka wraz z omówieniem ich właściwości, wymagań glebowych i klimatycznych. Szkolenie będzie okazją do  wymiany wiedzy,  doświadczenia i podzielenia się naukowymi nowinkami z zakresu innowacyjnych rozwiązań w produkcji roślinnej. Prezentowane rozwiązania mają być korzystne zarówno dla producentów jak i środowiska. </t>
  </si>
  <si>
    <t>W ramach realizacji operacji zostanie zorganizowane jedno szkolenie połączone z warsztatami polowymi, gdzie zakres tematyczny skupi się wokół stosowania środków ochrony roślin.</t>
  </si>
  <si>
    <t xml:space="preserve">szkolenie połączone z warsztatami </t>
  </si>
  <si>
    <t xml:space="preserve">liczba szkoleń połączonych z warsztatami </t>
  </si>
  <si>
    <t>Producenci rolni, specjaliści i doradcy rolniczy, naukowcy oraz przedstawiciele z branży rolniczej</t>
  </si>
  <si>
    <t>Nowatorskie podejście do pszczelarstwa</t>
  </si>
  <si>
    <t xml:space="preserve"> Celem operacji jest promowanie innowacyjnych rozwiązań, których stosowanie w gospodarce pasiecznej ma ułatwić i usprawnić wykonywaną prace, a także  wspieranie pszczelarzy, zwłaszcza początkujących w zakładaniu i prowadzeniu własnej pasieki. Organizacja cyklu warsztatów, szkolenia z warsztatami oraz pokazu miodobrania, które będą odbywać się w trakcie sezonu pszczelarskiego stworzy szansę dla osób zainteresowanych pracą z pszczołami, nauką i pogłębianiem wiedzy z zakresu prowadzenia pasieki od podstaw z wykorzystaniem sprzętu i akcesorii pszczelarskich, omówieniem ich zastosowania, a także zaprezentowania wdrożenia innowacyjnych rozwiązań. Współpraca z praktykującymi pszczelarzami pozwoli na przekazanie fachowej wiedzy zarówno w sposób praktyczny - podczas warsztatów oraz teoretyczny - na szkoleniu. W trakcie szkoleń, warsztatów i pokazu  uczestnicy będą mogli zapoznać się z aktualnymi rozwiązaniami zmierzającymi do utrzymywania siły rodzin pszczelich oraz wspierającymi zdrowotność pszczół. Prezentowane działania mają  być przepisem na pozyskiwanie optymalnych zbiorów miodu. Celem operacji będzie również  zakup i montaż domku do apiterapii, który posłuży jako doposażenie istniejącej już mini pasieki w OODR Łosiów, a tym samym przyczyni się do pogłębienia wiedzy i  podniesienia świadomości prozdrowotnej wśród społeczeństwa. Apidomek będzie integralnym elementem planowanych warsztatów oraz szkolenia. Odbywające się zajęcia dla początkujących pszczelarzy będą obejmować poszczególne etapy pracy w pasiece, w tym tworzenie odkładów i lokowanie ich w nowych ulach będących częścią apidomku. </t>
  </si>
  <si>
    <t xml:space="preserve">W ramach operacji zostanie zrealizowanych 15 warsztatów cyklicznych na temat "Jak założyć i prowadzić innowacyjną pasiekę"; 1 szkolenie połączone z warsztatami - "Przegląd nowatorskich rozwiązań w pszczelarstwie "oraz  pokaz miodobrania; powstanie domek do apiterapii oraz zakupiony zostanie  niezbędny sprzęt wraz z akcesoriami pszczelarskimi służącymi  jako element szkoleniowo-warsztatowy, nagrane zostaną 4 podcasty o tematyce pszczelarskiej. Podcasty zostaną zamieszczone na stronie internetowej Opolskiego ODR www.oodr.pl oraz w mediach społecznościowych Ośrodka za pomocą platformy YouTube, a  także będą  udostępnione uczestnikom szkolenia w materiałach szkoleniowych za pomocą zaprogramowanych NFCtag lub QR kodówów. </t>
  </si>
  <si>
    <t>pszczelarze, doradcy rolni,  osoby zawodowo i hobbystycznie zajmujące się prowadzeniem pasiek o różnej skali produkcji z terenu województwa opolskiego, osoby zainteresowane tematyką, członkowie kół pszczelarskich</t>
  </si>
  <si>
    <t>liczba apidomków</t>
  </si>
  <si>
    <t>ilość pokazów</t>
  </si>
  <si>
    <t>podcasty</t>
  </si>
  <si>
    <t>liczba podcastów</t>
  </si>
  <si>
    <t>Rachunkowość rolna jako innowacyjne narzędzie w zarządzaniu gospodarstwem rolnym</t>
  </si>
  <si>
    <t>Celem operacji jest przybliżenie wiedzy fachowej w zakresie zrównoważonego zarządzania gospodarstwem rolnym. Dzisiejsze rolnictwo jest determinowane przez warunki przyrodnicze, technologiczne, organizacyjne i ekonomiczne. Aby osiągnąć zadowalające wyniki produkcyjne w gospodarstwie niezbędnym staje się być skuteczne zarzadzanie gospodarstwem rolnym. Taką możliwość daje rachunkowość rolna. We współczesnym gospodarstwie rolnym informacja o kosztach i przychodach jest jednym z najważniejszych czynników pozwalających na podejmowanie właściwych decyzji finansowych i ekonomicznych, a w konsekwencji rozwoju  gospodarstwa lub jego stagnacji. Rolnicy, jako przedsiębiorcy, muszą mieć wiarygodną i rzetelną bazę do podejmowania wszelkich decyzji.  Celem operacji jest również wielopodmiotowe sieciowanie kontaktów oraz możliwe pozyskanie nowych partnerów Sieci na rzecz innowacji w rolnictwie i na obszarach wiejskich.</t>
  </si>
  <si>
    <t>rolnicy, doradcy rolni, mieszkańcy obszarów wiejskich oraz osoby zainteresowane tematem</t>
  </si>
  <si>
    <t xml:space="preserve"> Ochrona bioróżnorodności.  Ogród przyjazny owadom zapylającym. </t>
  </si>
  <si>
    <t xml:space="preserve">Celem operacji jest wydanie broszury oraz e-broszury z kompendium wiedzy w dziedzinie planowania nasadzeni w przydomowych ogrodach oraz terenach niezagospodarowanych rolniczo. Obecnie obserwujemy stałe zmniejszanie się bioróżnorodności, wywołujące poważne konsekwencje w świecie przyrody. Intensyfikacja rolnictwa ma w tym swój duży udział. Utrzymanie bioróżnorodności jest bardzo ważnym zadaniem współczesnego mieszkańca obszarów wiejskich.  Broszura będzie materiałem dydaktycznym podczas zadań realizowanych w 2023 roku. </t>
  </si>
  <si>
    <t>Przedmiotem operacji będzie wydanie broszury zachęcającej do zaangażowania  promocji działań z zakresu ochrony bioróżnorodności.  Wersja online broszury będzie dostępna na stronie internetowej Opolskiego ODR www.oodr.pl oraz stronie internetowej Sieci SIR www.sir.cdr.gov.pl.</t>
  </si>
  <si>
    <t xml:space="preserve">Pszczelarze, osoby zawodowo i hobbystycznie zajmujące się prowadzeniem pasiek o różnej skali produkcji z terenu województwa opolskiego, osoby zainteresowane tematyką, członkowie kół pszczelarskich, doradcy rolni, osoby zainteresowane tematyką. </t>
  </si>
  <si>
    <t xml:space="preserve">Poradnik innowacyjnego pszczelarza
</t>
  </si>
  <si>
    <t xml:space="preserve">Celem operacji jest wsparcie rozwoju pszczelarstwa poprzez przygotowanie poradnika dla osób zainteresowanych pszczelarstwem i założeniem własnej pasieki. Poradnik ma w sposób chronologiczny i zwięzły przedstawić zasady pracy w gospodarstwie pasiecznym, podział prac do wykonania w poszczególnych okresach roku oraz propozycje innowacyjnych rozwiązań, których wdrażanie ma usprawnić pracę w pasiece. 
</t>
  </si>
  <si>
    <t xml:space="preserve">Operacja zostanie zrealizowana poprzez wydrukowanie poradnika, który trafi do zainteresowanych odbiorców podczas szkoleń, warsztatów oraz innych wydarzeń i stoisk informacyjno-promocyjnych organizowanych przez Ośrodek. Ponadto poradnik zostanie także wydany w formie elektronicznej, dzięki czemu jako e-poradnik będzie stale dostępny  na stronie Opolskiego ODR www.oodr.pl oraz na stronie internetowej Sieci SIR www.sir.cdr.gov.pl. 
</t>
  </si>
  <si>
    <t>Poradnik</t>
  </si>
  <si>
    <t>liczba poradnika</t>
  </si>
  <si>
    <t>e-poradnik</t>
  </si>
  <si>
    <t>liczba e-poradnika</t>
  </si>
  <si>
    <t>Innowacyjne zastosowanie produktów pszczelich</t>
  </si>
  <si>
    <t xml:space="preserve">Celem operacji jest zapoznanie w sposób praktyczny uczestników warsztatów z innowacyjnymi sposobami zastosowania produktów pszczelich w produkcji świec oraz ich prozdrowotnym wykorzystaniem w kuchni. Innowacyjne pszczelarstwo wymaga od pszczelarzy wielu nowych umiejętności, zarówno w zakresie prowadzenia pasieki, jak również nadania nowych kierunków produkcji i wykorzystania produktów pszczelich.  </t>
  </si>
  <si>
    <t>Operacja zakłada przeprowadzenie warsztatów, podczas których uczestnicy poznają innowacyjne sposoby wykorzystania produktów pszczelich w codziennej pracy</t>
  </si>
  <si>
    <t>pszczelarze, osoby zawodowo i hobbystycznie zajmujące się prowadzeniem pasiek o różnej skali produkcji z terenu województwa opolskiego, osoby zainteresowane tematyką, członkowie kół pszczelarskich, doradcy rolni.</t>
  </si>
  <si>
    <t>Działania na rzecz ochrony środowiska</t>
  </si>
  <si>
    <t>Celem szkolenia jest ułatwienie wymiany wiedzy pomiędzy podmiotami uczestniczącymi w rozwoju obszarów wiejskich poprzez efektywną promocję innowacyjnych praktyk  z zakresu odnawialnych źródeł energii, w tym gospodarki niskoemisyjnej, zużycia energii oraz innych działań związanych z ochroną środowiska. Stworzenie możliwości wymiany doświadczeń z zakresu odnawialnych źródeł energii, zwiększenia udziału zainteresowanych stron we wdrażaniu inicjatyw na rzecz rozwoju obszarów wiejskich, poprzez możliwość poznania praktyk i działań stosowanych w innych krajach. Zaczerpnięte wiadomości oraz rozwiązania przyczynią się do zastosowania ich w Polsce. Ważnym czynnikiem definiującym koszty w gospodarstwie rolnym jest zużycie energii. Nabycie wiedzy w zakresie poprawy efektywności energetycznej w gospodarstwach rolnych przyczynią się do obniżenia kosztów związanych ze zużyciem energii w gospodarstwie rolnym, a także będzie skutkowało zmniejszeniem oddziaływania gospodarstw rolnych na zmiany klimatu. Transfer wiedzy zmierzający do właściwego i licznego zastosowania odnawialnych źródeł energii przyczynią się do poprawy stanu powietrza poprzez wdrażanie gospodarki niskoemisyjnej. Celem operacji jest również pozyskanie nowych partnerów Sieci na rzecz innowacji w rolnictwie i na obszarach wiejskich w województwie opolskim, wymiany doświadczeń oraz stworzenie możliwości innowacyjnych zastosowań w gospodarstwach.</t>
  </si>
  <si>
    <t xml:space="preserve">Przedmiotem operacji jest organizacja szkolenia  wraz z zagranicznym wyjazdem studyjnym, podczas którego nastąpi przedstawienie, zarówno w teorii, jak i w praktyce, wykorzystania odnawialnych źródeł energii oraz innych działań na rzecz ochrony środowiska, przyczyniających się do gospodarki niskoemisyjnej oraz wprowadzania lepszych rozwiązań odnowy środowiska. Możliwości, rozwiązania , doświadczenia stosowane w innym kraju przyczynią się do wprowadzania bardziej nowatorskich rozwiązań w Polsce. Uczestnicy szkolenia będą mieli możliwość zapoznania się z  doświadczeniami i zastosowaniami w innych krajach w temacie działań zmierzających do poprawy jakości powietrza poprzez zastosowanie odnawialnych źródeł energii, a co za tym idzie, do zmniejszenia kosztów gospodarstw rolnych.  </t>
  </si>
  <si>
    <t>Szkolenie  z wyjazdem studyjnym</t>
  </si>
  <si>
    <t>Doradcy rolniczy, pracownicy jednostek doradztwa rolniczego, producenci, rolnicy, mieszkańcy województwa opolskiego,  przedstawiciele jednostek naukowych oraz samorządowych</t>
  </si>
  <si>
    <t xml:space="preserve">artykuł w prasie </t>
  </si>
  <si>
    <t xml:space="preserve">Współczesne rozwiązania dla gospodarowania wodą w rolnictwie </t>
  </si>
  <si>
    <t>Potencjalni partnerzy LPW, partnerzy LPW, przedstawiciele jednostek naukowych, samorządów terytorialnych, spółek wodnych, rolnicy, pracownicy jednostek doradztwa rolniczego, oraz osoby zainteresowane tematem.</t>
  </si>
  <si>
    <t>Warsztaty polowe - innowacje w produkcji roślinnej drogą do sukcesu</t>
  </si>
  <si>
    <t xml:space="preserve">Celem operacji jest transfer wiedzy w kierunku promowania praktyk w produkcji roślinnej służących ochronie środowiska i zdrowia. Szkolenie obejmie prezentacje innowacji w produkcji roślinnej zarówno w zakresie odmianowym jak i technologii ograniczających zużycie nawozów mineralnych i środków ochrony roślin oraz promujących preparaty oparte na naturalnych komponentach. Lokalizacja wydarzenia na polu doświadczalnym Ośrodka, umożliwi przedstawienie realizowanych doświadczeń i kolekcji odmian poszczególnych gatunków roślin uprawnych, wraz z omówieniem ich właściwości, wymagań glebowych i klimatycznych oraz zastosowaniem nowatorskich rozwiązań. 
</t>
  </si>
  <si>
    <t xml:space="preserve">W ramach realizacji operacji zostanie zorganizowane jedno szkolenie połączone z warsztatami polowymi, którego  głównym narzędziem do osiągnięcia zamierzonego celu będzie oprowadzenie uczestników po polu doświadczalnym. </t>
  </si>
  <si>
    <t xml:space="preserve">Liczba szkoleń połączonych z warsztatami  polowymi </t>
  </si>
  <si>
    <t xml:space="preserve">Zarządzanie innowacyjną pasieką </t>
  </si>
  <si>
    <t>pszczelarze, osoby zawodowo i hobbystycznie zajmujące się prowadzeniem pasiek o różnej skali produkcji z terenu województwa opolskiego, osoby zainteresowane tematyką, członkowie kół pszczelarskich, doradcy rolni</t>
  </si>
  <si>
    <t>poradnik</t>
  </si>
  <si>
    <t>Innowacyjne podejście do pszczelarstwa</t>
  </si>
  <si>
    <t>Celem operacji jest promowanie dobrych praktyk i innowacji w zakresie zakładania i prowadzenia własnej pasieki a także w zakresie innowacyjnego wykorzystania miodu i produktów pszczelich. W ramach realizacji operacji zostanie przekazana fachowa wiedza i przedstawione zostaną innowacyjne rozwiązania wspierające pszczelarzy, aby osoby początkujące i rozpoczynające przygodę z pszczołami w sposób praktyczni zapoznali się z charakterem pracy przy pasiece.</t>
  </si>
  <si>
    <t xml:space="preserve">Przedmiotem operacji jest trzydniowy krajowy  wyjazd studyjny do gospodarstwa, które zajmuje się prowadzeniem pasieki. Planowane jest przeszkolenie 15 osób zainteresowanych pszczelarstwem podczas warsztatów i wykładów z tematyki zakładania, prowadzenia pasieki oraz wykorzystania miodu i produktów pszczelich. Dla uczestników wyjazdu zakupione zostaną   materiały szkoleniowe oraz pszczelarskie ubranie ochronne. </t>
  </si>
  <si>
    <t>Wpływ innowacyjnych rozwiązań technicznych na wartość gospodarstw rolnych</t>
  </si>
  <si>
    <t xml:space="preserve">Celem operacji jest przybliżenie wiedzy fachowej i dobrych praktyk w zakresie wprowadzania i stosowania innowacyjnych rozwiązań technicznych w gospodarstwie. Dzisiejsze rolnictwo jest determinowane przez warunki przyrodnicze, technologiczne, organizacyjne i ekonomiczne. Aby osiągnąć zadowalające wyniki produkcyjne w gospodarstwie niezbędnym staje się wprowadzanie nowych rozwiązań technologicznych w gospodarstwach rolnych, których stosowanie usprawnia pracę i przynosi korzyści ekonomiczne. </t>
  </si>
  <si>
    <t xml:space="preserve">Przedmiotem operacji jest opracowanie broszury o nakładzie 200 sztuk oraz e-broszury poruszającej zagadnienia związane z wprowadzaniem innowacyjnych rozwiązań technicznych w gospodarstwie rolnym. Broszura trafi do odbiorców podczas szkoleń i stoisk informacyjno-promocyjnych Ośrodka, wersja elektroniczna  e-broszury będzie stale dostępna  na stronie Opolskiego ODR www.oodr.pl oraz na stronie internetowej Sieci SIR www.sir.cdr.gov.pl. </t>
  </si>
  <si>
    <t>Opolski Ośrodek Doradztwa Rolniczego, 
ul. Główna 1, 49-330 Łosiów</t>
  </si>
  <si>
    <t>Wiosenne dni innowacji</t>
  </si>
  <si>
    <t xml:space="preserve">Celem operacji jest zachęcanie do nawiązania współpracy z Siecią dając podłoże do pozyskiwania nowych partnerów Sieci bezpośrednio zainteresowanych wdrażaniem innowacyjnych rozwiązań w rolnictwie i na obszarach wiejskich. Operacja pozwoli zgłębić  wiedzę z zakresu wdrażania innowacji w gospodarstwach rolnych poprzez konsultacje z ekspertami. Nastąpi przekazywanie informacji o idei, funkcjach i możliwościach jakie daje uczestnictwo w przedsięwzięciach realizowanych w ramach  Sieci na rzecz innowacji w rolnictwie i na obszarach wiejskich w województwie opolskim.  </t>
  </si>
  <si>
    <t xml:space="preserve">Przedmiotem operacji będzie przygotowanie konferencji  dot. tematyki rolnictwa oraz wdrażania innowacyjnych rozwiązań. 2 stoiska informacyjno - promocyjne z expertami o tematyce: pszczelarstwa oraz działania Współpraca oraz pokazami kulinarnymi o tematyce: mięsa wołowego. Na tematycznych stoiskach  będą dostępne wszystkie publikacje wydane w ramach operacji własnych realizowanych przez OODR w latach ubiegłych oraz odwiedzający otrzymają materiały informacyjno-promocyjne.  Stoiska będą funkcjonowały w ramach Targów Ogrodniczych, co gwarantuje dużą liczbę zainteresowanych, a tym samym możliwość promowania Sieci szerokiemu gronu odbiorców. Biorąc pod uwagę statystyki z lat ubiegłych średnia liczba odwiedzjących targi kształtuje się na poziomie 20 tys. odwiedzających dziennie. </t>
  </si>
  <si>
    <t>Stoiska informacyjno- promocyjne</t>
  </si>
  <si>
    <t xml:space="preserve">Pokazy </t>
  </si>
  <si>
    <t>Gala Opolskich Grup Operacyjnych</t>
  </si>
  <si>
    <t>Celem operacji jest aktywne łączenie Partnerów Sieci SIR w celu realizacji wspólnych, mniejszych bądź większych projektów, które pozwalają na szybki transfer wiedzy z nauki do praktyki i wdrażanie innowacyjnych rozwiązań w sektorze rolno-spożywczym. W jego efekcie powstaną rozwiązania w zakresie nowych/udoskonalonych produktów lub technologii, metod organizacji i marketingu w sektorach: rolnym, spożywczym i leśnym, w tym na rzecz rozwijania produkcji w systemach jakości żywności oraz rolnictwa 4.0. Operacje skoncentrowane będą w zakresie produkcji i przetwarzania produktów rolnych i będą dotyczyć problemów/potrzeb rolnika/gospodarstwa rolnego. Utworzenie grup EPI w ramach Wsparcia przygotowawczego powinno nastąpić do końca 2026 r, aby możliwe było przystąpienie i rozliczenie operacji z obligatoryjnego etapu Realizacji operacji.</t>
  </si>
  <si>
    <t>Przedmiotem operacji jest organizacja 1-2 - dniowej konferencji, podczas której nastąpi omówienie tematyki z zakresu Działania „Współpraca” w ramach WPR na lata 2023-2027, metod tworzenia i  funkcjonowania Grup Operacyjnych, oraz wdrażania dobrych przykładów, innowacyjnych rozwiązań w rolnictwie i na obszarach wiejskich  w  kraju i za granicą.</t>
  </si>
  <si>
    <t xml:space="preserve">Z dziada pradziada - ewolucja opolskiego  rolnictwa </t>
  </si>
  <si>
    <t xml:space="preserve">Opolska wieś jest współcześnie silnie zmechanizowana. Wszelkiego rodzaju narzędzia i pojazdy rolnicze znacznie usprawniają funkcjonowanie gospodarstw, dodatkowo odciążając zwierzęta pociągowe, które już tylko sporadycznie wykorzystywane są do prac polowych. Jednak nie zawsze tak było. Kiedyś człowiek dysponował jedynie prowizorycznymi narzędziami, a opieka nad gospodarstwem pochłaniała czas całych rodzin od świtu do zmierzchu. Postępująca mechanizacja nie tylko zmniejszyła nakład pracy ludzkiej i zwierzęcej, ale również pozwoliła na zwiększenie ilości pozyskiwanych plonów z takiego samego areału. </t>
  </si>
  <si>
    <t xml:space="preserve">Na potrzeby realizacji operacji zostanie przygotowany film  służący zobrazowaniu szerszemu gronowi  korzyści postępu i rozwoju rolnictwa na przestrzeni dziejów.  Film będzie  zamieszczony na stronie Opolskiego ODR www.oodr.pl oraz w mediach społecznościowych Ośrodka za pomocą platformy YouTube. </t>
  </si>
  <si>
    <t>Rolnicy, doradcy rolni, mieszkańcy obszarów wiejskich oraz osoby zainteresowane tematem.</t>
  </si>
  <si>
    <t>Jesienne dni innowacji</t>
  </si>
  <si>
    <t xml:space="preserve">Celem operacji jest  zwrócenie uwagi potencjalnych konsumentów na żywność najwyższej jakości w przystępnej cenie. Podkreślenie znaczenia  produktów lokalnych oraz podniesienie świadomości o możliwościach nabycia ich prosto od producenta rolnego. Ponadto celem operacji jest zachęcanie do nawiązania współpracy z Siecią, dając podłoże do pozyskiwania nowych partnerów Sieci bezpośrednio zainteresowanych wdrażaniem innowacyjnych rozwiązań w rolnictwie i na obszarach wiejskich. </t>
  </si>
  <si>
    <t>Stoisko informacyjno- promocyjne</t>
  </si>
  <si>
    <t>Pokaz</t>
  </si>
  <si>
    <t>Przedmiotem operacji będzie przygotowanie konferencji  dot. wpływu zmian klimatu na ochronę środowiska. Na stoiskach informacyjno-promocyjnym poświęconym tematyce funkcjonowania Sieci, pszczelarstwa i ochrony bioróżnorodności dostępne będą materiały promocyjne w postaci nasion roślin miododajnych, produkty pszczelego oraz  publikacje wydane w ramach operacji własnych realizowanych przez OODR w latach ubiegłych.  Podczas targów odbędzie się również pokaz  kulinarny, w trakcie którego zostanie przygotowana potrawa z produktów lokalnych, a uczestnicy targów zostaną zaproszeniu do degustacji. Przeprowadzenie szkolenia w charakterze sesji networkingowych pozwoli na pozyskaniu partnerów Sieci, a także pozwoli na wypracowanie nowych form współpracy w zakresie  wdrażania innowacji w rolnictwie, Działania Współpraca,  gospodarowania zasobami wodnymi oraz  odnawialnych źródeł energii.</t>
  </si>
  <si>
    <t xml:space="preserve">szkolenie </t>
  </si>
  <si>
    <t>Innowacyjne spojrzenie na przedsiębiorczość na obszarach wiejskich województwa opolskiego</t>
  </si>
  <si>
    <t>Celem operacji jest poruszenie tematyki przedsiębiorczości na obszarach wiejskich. Wiejskie obszary były związane głównie z tradycyjnym rolnictwem, ale wraz z rozwojem technologii i zmianami społecznymi bardzo ważna role w gospodarstwach rolnych  odgrywa szeroko pojęta turystyka wiejska. Wiejskie obszary mogą przyciągać turystów, oferując atrakcje związane z ekologią, ekoturystyką, oraz agroturystyką. Gospodarstwa rolne odgrywają kluczową rolę w produkcji żywności i utrzymaniu życia na wsi. Jednak wiele z nich boryka się z wyzwaniami związanymi z niestabilnością cen produktów rolnych i zmieniającymi się warunkami rynkowymi. W takiej sytuacji dywersyfikacja dochodów staje się kluczowym elementem zabezpieczenia ekonomicznego rolników. Jednym z ciekawych i efektywnych sposobów na to jest rozwijanie turystyki wiejskiej.</t>
  </si>
  <si>
    <t>Przedmiotem operacji będzie konferencja z tematyki przedsiębiorczości na obszarach wiejskich jako dostosowania rozwiązań do lokalnych warunków, inwestycji w rozwój gospodarstwa, a także wdrażania innowacji polegającej na znajdowaniu nowych, kreatywnych sposobów wykorzystania zasobów i potencjału swojego gospodarstwa.</t>
  </si>
  <si>
    <r>
      <t xml:space="preserve">Plan operacyjny KSOW na lata 2022-2023 (z wyłączeniem działania 8 Plan komunikacyjny) - </t>
    </r>
    <r>
      <rPr>
        <sz val="14"/>
        <rFont val="Calibri"/>
        <family val="2"/>
        <charset val="238"/>
        <scheme val="minor"/>
      </rPr>
      <t xml:space="preserve">Podkarpacki Ośrodek Doradztwa Rolniczego z siedziba w Boguchwale </t>
    </r>
    <r>
      <rPr>
        <i/>
        <sz val="14"/>
        <rFont val="Calibri"/>
        <family val="2"/>
        <charset val="238"/>
        <scheme val="minor"/>
      </rPr>
      <t xml:space="preserve"> </t>
    </r>
    <r>
      <rPr>
        <sz val="14"/>
        <rFont val="Calibri"/>
        <family val="2"/>
        <charset val="238"/>
        <scheme val="minor"/>
      </rPr>
      <t>- styczeń 2022</t>
    </r>
  </si>
  <si>
    <t>Skuteczność ziół w stosowaniu naturalnej kosmetyce i kuchni</t>
  </si>
  <si>
    <t xml:space="preserve">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i kosmetyce. Poprawa wiedzy w tym zakresie przyczyni się do uatrakcyjnienia gospodarstw agroturystycznych, a zbieranie ziół i ich zagospodarowanie może być jedną z atrakcji oferowanych przez te gospodarstwa. Produkty własne  wzbogacone przez domieszkę ziół pochodzących z własnego gospodarstwa w znaczący sposób wpłyną na walory smakowe i zdrowotne. Celem  operacji jest również uświadomienie uczestników o możliwościach wykorzystania ziół jako dobrej podkarpackiej marki. </t>
  </si>
  <si>
    <t xml:space="preserve">Przedmiotem operacji jest zorganizowanie konferencji dla 350 osób, której zadaniem będzie udowodnienie ogromnego znaczenia ziół stosowanych w szczególności w kosmetyce i kuchni.  Poruszona będzie też  ich rola w medycynie ogólnej jak i estetycznej, ustalaniu diety,  poprawiającej pamięć. Ziołolecznictwo, oprócz bogatej i chlubnej przeszłości, ma też bardzo obiecującą przyszłość. Dlatego istnieje konieczność popularyzacji wiedzy o ziołach, o ich składzie i właściwościach oraz zastosowaniu. Konferencja odbywać się będzie hybrydowo . W siedzibie Podkarpackiego Ośrodka Doradztwa Rolniczego w Boguchwale zorganizowane będzie studio, które z pomocą kanałów YouTube i WebEX-sie  umożliwi transmisję konferencji na żywo.  
W tym samym czasie w każdym z 21 Powiatowych Zespołach Doradztwa Rolniczego pracownicy zorganizują spotkania stacjonarne  dla  uczestników, którzy na żywo będą odbiorcami konferencji online.  Każdy z nich otrzyma materiały szkoleniowe 
</t>
  </si>
  <si>
    <t>rolnicy , przedstawiciele nauki, instytucje pracujące na rzecz rolnictwa, osoby zainteresowane proponowaną  tematyką</t>
  </si>
  <si>
    <t xml:space="preserve">I </t>
  </si>
  <si>
    <t>Podkarpacki Ośrodek Doradztwa Rolniczego z siedzibą w Boguchwale</t>
  </si>
  <si>
    <t xml:space="preserve"> Lokalne Partnerstwo ds. wody (LPW) na Podkarpaciu</t>
  </si>
  <si>
    <t>Celem  operacji jest diagnoza stanu gospodarki wodnej na terenie województwa podkarpackiego  oraz zidentyfikowanie potrzeb  i problemów w sferze społeczno-gospodarczej i środowiskowej, które  pozwolą określić główne cele strategiczne w zakresie zrównoważonego rozwoju gospodarki wodnej, zarządzania zasobami wodnymi i infrastrukturą.</t>
  </si>
  <si>
    <t xml:space="preserve">Przedmiotem operacji jest  wykonanie  opracowania tzw.  Wieloletniego Planu Gospodarki Wodnej zawierający problematykę zagospodarowania wody w województwie podkarpackim i ewentualny program naprawczy. Jest to kontynuacja działań rozpoczętych w poprzednich latach. Stanowi reasumpcję pozyskanych informacji  od potencjalnych  członków  Lokalnych Partnerstw Wodnych  pozyskanej na podstawie  organizowanych spotkań w poprzednich latach.   Opracowanie będzie zawierało tematykę związaną z:  diagnozą sytuacji w zakresie zarządzania zasobami wody pod kątem potrzeb rolnictwa i mieszkańców obszarów wiejskich poszczególnych powiatów  województwa podkarpackiego , analizą problemów oraz potencjalnych możliwości ich rozwiązania, upowszechnianie dobrych praktyk w zakresie gospodarki wodnej i oszczędnego gospodarowania nią w rolnictwie i na obszarach wiejskich. Opracowanie będzie  dostępne dla wszystkich ze względu na to, że umieszczone zostanie na stronie internetowej PODR.  </t>
  </si>
  <si>
    <t xml:space="preserve">opracowanie -Wieloletniego Planu Gospodarki Wodnej  </t>
  </si>
  <si>
    <t xml:space="preserve">liczba opracowań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</si>
  <si>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</si>
  <si>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III Dzień Pola </t>
  </si>
  <si>
    <t>Celem operacji jest upowszechnienie i propagowanie na terenie województwa podkarpackiego  innowacji w produkcji roślinnej poprzez popularyzację postępu hodowlanego roślin uprawnych jak i w obszarze technologii uprawy, nawożenia, ochrony roślin i nawadniania. Cel ten zostanie osiągnięty poprzez zorganizowanie III  Dnia Pola w Boguchwale.   Na poletkach doświadczalnych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t>
  </si>
  <si>
    <t>Przedmiotem operacji jest organizacja wydarzenia , którego zadaniem będzie realizacja działań edukacyjno-upowszechnieniowych dla szerokiej grupy odbiorców.  W trakcie wystawy odwiedzający będą mogli zapoznać się z prowadzonymi na powierzchni  około 18 ha doświadczeniami (ok. 1000 poletek) z wieloma gatunkami i odmianami roślin rolniczych min. kukurydzą, słonecznikiem, soją, konopiami włóknistymi, rzepakiem, ziemniakami,  zbożami  ozimymi i jarymi oraz kolekcją ziół, roślin przyprawowych i miododajnych, klonów wierzby energetycznej, a także dawnymi odmianami drzew owocowych w ramach prowadzonego sadu tradycyjnego. Na terenie  pola doświadczalnego PODR usytuowane zostaną  stoiska wystawiennicze na których przedstawiciele różnych branż prezentowali będą  swój dorobek poprzez doradztwo, pokazy promujące  swój dorobek,   podzielą się  swoimi doświadczeniem  zdobytym przez wiele lat.  Obecność na wystawie podmiotów zajmujących się różnymi branżami tj. sprzedażą sprzętu rolniczego, środków do produkcji rolniczej, przedstawicieli instytucji naukowych, specjalistów działów technologicznych PODR  oraz w zakresie pozyskiwania środków  pomocowych ,  producentów rolnych, podmiotów generujących pozarolnicze źródła dochodu   pozwoli na zidentyfikowanie obszarów tematycznych , które wymagają wsparcia.   Jest  to miejsce gromadzenia i promowania dobrych praktyk oraz innowacyjnych rozwiązań w zakresie produkcji roślinnej w tym również produkcji sadowniczej i warzywniczej, ziół ze szczególnym uwzględnieniem  zrównoważonego nawożenia oraz ograniczeniem stosowania pestycydów. Jest  to też okazja do nawiązania kontaktów pomiędzy podmiotami uczestniczącymi w rynku, którzy mają istotny wpływ na rozwój obszarów wiejskich poprzez wprowadzanie innowacji  pod kontem  technologicznym, organizacyjnym i produktowym. Aby zwiększyć zasięg oddziaływania wydarzenia, które będą odbywały się podczas wystawy  emitowane będą na telebimach oraz za pomocą nośników internetowych.</t>
  </si>
  <si>
    <t>liczba wystaw</t>
  </si>
  <si>
    <t>II kw</t>
  </si>
  <si>
    <t>Dni Otwartych drzwi i XXIII Regionalna Wystawa Zwierząt Hodowlanych</t>
  </si>
  <si>
    <t>Celem operacji jest  tworzenie  bezpośredniej sieci kontaktów pomiędzy przedstawicielami różnych branż działających w sferze rolnictwa  tj. rolnikami, wytwórcami żywności, przedsiębiorcami   oraz osobami i instytucjami oferującymi usługi na rzecz rolnictwa. Nawiązanie tych kontaktów może w przyszłości  przyczynić się do rozszerzenia zbytu producentów lokalnych poza województwo podkarpackie. Ponadto celem jest również   popularyzacja proinnowacyjnych postaw w sferze rolnictwa i produkcji żywności, dotyczących m.in. skracania łańcuchów dostaw, upowszechnienie i propagowanie innowacji w produkcji roślinnej i zwierzęcej. Dodatkowo operacja przyczyni się do upowszechnienie wiedzy w zakresie dobrostanu zwierząt , a także umożliwi sieciowanie partnerstw poprzez wymianę dobrych praktyk i  pogłębianie współpracy ze związkami hodowców zwierząt hodowlanych i hodowcami.</t>
  </si>
  <si>
    <t xml:space="preserve">Przedmiotem operacji jest  organizacja wystawy w postaci Dni Otwartych Drzwi Podkarpackiego Ośrodka Doradztwa Rolniczego w Boguchwale  połączona z  Wystawą zwierząt hodowlanych, które  przyczynią się do wspierania współpracy i transferu wiedzy między producentami rolnymi, związkami hodowców bydła , przedsiębiorcami a sferą doradztwa i nauki.  Podczas wystawy  swoją ofertę przedstawiać będą podkarpaccy rolnicy w tym sadownicy, ogrodnicy i  szkółkarze , przedsiębiorcy oraz  rękodzielnicy, którzy swoje produkty sprzedają  między innymi  w ramach krótkich łańcuchów dostaw. Przez najlepszych hodowców zostanie zaprezentowane  bydło mleczne  cielęta , bydło mięsne  owce i kozy,  odpowiadające hodowli   warunkom  województwa podkarpackiego.  Z pośród bydła prezentowane będą okazy pod kontem  użytkowości między innymi rasy Polskiej Holsztyńsko – Fryzyjskiej, która pochodzi z hodowli Zakładu Doświadczalnego Instytutu Zootechniki Państwowego Instytutu Badawczego w Chorzelowie oraz  Buhajek rasy Blonde d’Aquitaine .
Realizacja tak dużego  przedsięwzięcia będzie miała na celu promowanie dobrych praktyk oraz innowacyjnych rozwiązań, prowadzonych badań i prac rozwojowych w zakresie hodowli, dobrostanu i wpływu produkcji zwierzęcej na środowisko. Wszystkie zaplanowane zadania w ramach operacji  będą działaniami edukacyjno-upowszechnieniowymi dla szerokiej grupy odbiorców. Na terenie  obiektów PODR usytuowane zostanie stoisko wystawiennicze branżowe z ofertą  działów technologicznych  PODR, promocja  Sieci innowacji  oraz   stoiska wystawiennicze  na których przedstawiciele różnych branż prezentować  będą  swój dorobek poprzez doradztwo, pokazy, prezentacje ,   podzielą się  swoim doświadczeniem  zdobytym przez wiele lat.   Bedzie to też okazja do nawiązania kontaktów pomiędzy podmiotami uczestniczącymi w rynku, którzy mają istotny wpływ na rozwój obszarów wiejskich poprzez wprowadzanie innowacji  pod kontem  technologicznym, organizacyjnym i produktowym.  Operacja będzie też służyła promocji działań na rzecz propagowania innowacyjnych rozwiązań dotyczących  rozwoju przetwórstwa rolno-spożywczego  i tworzenia krótkich łańcuchów dostaw żywności oraz innych form bezpośredniego dostarczania produktów żywnościowych do konsumenta.
</t>
  </si>
  <si>
    <t xml:space="preserve">rolnicy, związki branżowe/hodowlane,
wystawcy zwierząt hodowlanych, pracownicy jednostek doradztwa rolniczego i instytucji działających na rzecz rolnictwa, inni zainteresowani tematem </t>
  </si>
  <si>
    <t xml:space="preserve">szacunkowa liczba odwiedzających </t>
  </si>
  <si>
    <t xml:space="preserve">osób </t>
  </si>
  <si>
    <t xml:space="preserve">XVII Jesienna Giełda Ogrodnicza połączona z Podkarpackim Świętem Winobrania, VI Ogólnopolską Wystawą Królików, III Ogólnopolską Wystawą Królików Młodych </t>
  </si>
  <si>
    <t xml:space="preserve">Celem operacji  jest  wymiana wiedzy i doświadczeń  pomiędzy podmiotami uczestniczącymi w rozwoju obszarów wiejskich w szczególności niszowych branż  tj. i  uprawy winorośli i produkcji wina  oraz hodowli królików w tym królików młodych. Oprócz tego podczas wystawy producenci rolni przedstawią  bardzo szeroką ofertę nasadzeń bylin, krzewów, drzew owocowych oraz roślin ozdobnych.   Jest to doskonała okazja do skorzystania z porad specjalistów i doradców rolnych oraz wymiany doświadczeń. Uczestnicy wystawy poprzez zaprezentowanie  swojej oferty  na swoich stoiskach wystawienniczych  przyczynią się do promocji przykładów ciekawych rozwiązań innowacyjnych  w produkcji i usługach w województwie podkarpackim.  Dlatego realizacja ww. operacji o tak szerokim zasięgu tematycznym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t>
  </si>
  <si>
    <t xml:space="preserve">Realizacja zamierzonego celu odbywać się będzie dzięki organizacji wystawy tematycznie związanej z  innowacjami w uprawie, technice i pielęgnacji winorośli, a w tym wymiana doświadczeń w zakresie  aspektów prawno-ekonomicznych i technologicznych oraz innowacjami w hodowli królików  a w tym królików młodych .  Przewiduje się  zaprezentowanie około 1500 sztuk królików w 83 rasach i odmianach barwnych.  W pobliżu  stoisk ze zwierzętami w wydzielonym miejscu  odbędą się panele  dyskusyjne  na których  nastąpi wymiana wiedzy i doświadczeń  dot. hodowli królików. Dodatkowo odbędzie się konferencja na temat innowacyjnego chowu i hodowla królików w małych gospodarstwach rolnych".  Obecność takich podmiotów jak; podmioty reprezentujące innowacyjne rozwiązania w  branży rolniczej ( w tym : drobnego sprzętu  rolniczego,  roślin, hodowcy    rolnicy,  przedsiębiorcy, przedstawiciele instytucji naukowo-badawczych,  instytucji doradczych, oraz osoby zainteresowane)  przyczyni się  do budowania odpowiednich relacji rolnik, producent-konsument, wzmocni świadomość konsumencką i edukacyjną w zakresie uprawy  winorośli  i hodowli  królików a przez to ,  produkcji żywności wysokiej jakości. Poprzez udział w wystawie  podkarpaccy przetwórcy ,  rolnicy,   producenci żywności wysokiej jakości będą  mieli możliwość wspólnej promocji, budowania marki oraz dotarcia do szerszej grupy odbiorców.  Aby zwiększyć zasięg odziaływania wystawa  będzie  odbywać się w trybie stacjonarnym oraz online za pomocą nośników tele-informatycznych. </t>
  </si>
  <si>
    <t xml:space="preserve">wystawa </t>
  </si>
  <si>
    <t xml:space="preserve">podmioty reprezentujące innowacyjne rozwiązania w  branży rolniczej ( w tym : drobnego sprzętu rolniczego,  roślin,   rolnicy,  przedsiębiorcy, przedstawiciele instytucji naukowo-badawczych,  instytucji doradczych, osoby zainteresowane
</t>
  </si>
  <si>
    <t>szacunkowa liczba uczestników</t>
  </si>
  <si>
    <t xml:space="preserve">ilość uczestników </t>
  </si>
  <si>
    <t xml:space="preserve">osoby </t>
  </si>
  <si>
    <t xml:space="preserve">Ograniczenie strat i marnotrawstwo żywności w krótkich łańcuchach dostaw - wyzwaniem najbliższych lat </t>
  </si>
  <si>
    <t xml:space="preserve">Celem operacji jest tworzenie bezpośredniej sieci kontaktów pomiędzy lokalnymi rolnikami, wytwórcami żywności, konsumentami oraz osobami i instytucjami oferującymi usługi na rzecz rolnictwa z wykorzystaniem innowacyjnej platformy podkarpacki e -  bazarek . 
Ponadto celem jest również  popularyzacja/wspieranie  innowacyjnych inicjatyw z obszaru  krótkich łańcuchów dostaw, który przyczyni się do ograniczenia strat marnotrawstwa żywności. 
</t>
  </si>
  <si>
    <t xml:space="preserve">Instrumentem pobudzającym chęć do tworzenia sieci kontaktów w ramach krótkich łańcuchów dostaw  będzie konferencja w której uczestniczyć będą mieszkańcy obszarów wiejskich w tym min.:  producenci żywności, rolnicy, przedsiębiorcy, przedstawiciele środowisk lokalnych na której oprócz wiedzy z zakresu promocji i marketingu, uczestnicy nabędą umiejętności doboru partnerów i współpracy w grupach różnorodnych. Dowiedzą się również, na czym polega działanie „Współpraca” i w jaki sposób można z niego skorzystać. 
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</si>
  <si>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I-II kwartał </t>
  </si>
  <si>
    <r>
      <t> </t>
    </r>
    <r>
      <rPr>
        <b/>
        <sz val="10"/>
        <rFont val="Times New Roman"/>
        <family val="1"/>
        <charset val="238"/>
      </rPr>
      <t>Naturalna produkcja żywności w gospodarstwie rolnym</t>
    </r>
  </si>
  <si>
    <t xml:space="preserve">Celem operacji jest  wspieranie  innowacji w rolnictwie, a w szczególności w produkcji żywności dobrej jakości  i na obszarach wiejskich .  </t>
  </si>
  <si>
    <t>III/IV kwartał</t>
  </si>
  <si>
    <t>informacje opublikowane  w internecie</t>
  </si>
  <si>
    <t xml:space="preserve">liczba informacji opublikowanych  na stronie internetowej PODR </t>
  </si>
  <si>
    <t>,, Droga do innowacji" -Innowacyjne sieciowanie producentów rolnych w ramach EPI oraz KŁŻ</t>
  </si>
  <si>
    <t>Celem operacji jest wymiana wiedzy i doświadczeń pomiędzy rolnikami, jednostkami naukowymi, przedsiębiorcami i podmiotami doradczymi. Którzy tworzą lub w przyszłości mogą utworzyć Grupę Operacyjną EPI lub KŁŻ.  Uczestnicy konferencji będą wymieniać się wiedzą i doświadczeniem w obszarze funkcjonowania Grup Operacyjnych oraz innowacjach realizowanych w swoich Grupach Operacyjnych  jak również wynikami badań przeprowadzonych w ramach funkcjonowania Grup Operacyjnych.</t>
  </si>
  <si>
    <t xml:space="preserve"> Przedmiotem operacji jest zorganizowanie konferencji dla  osób wchodzących w skład Grup Operacyjnych EPI oraz KŁŻ w województwie podkarpackim oraz rolnicy, naukowcy i pracownicy instytucji pracujących na rzecz rolnictwa, przedsiębiorcy, którzy w przyszłości mogą wchodzić w skład Grupy Operacyjnej.  W czasie jej trwania uczestnicy   będą dzielić się innowacyjnymi formami swojej działalności oraz przedstawiać dobre praktyki wynikające ze współpracy rolników, naukowców, instytucji doradczych i przedsiębiorców. Zostaną zaprezentowane korzyści wynikające z wprowadzenia innowacji w gospodarstwach rolnych.  
</t>
  </si>
  <si>
    <t>rolnicy , pracownicy doradztwa , przedstawiciele nauki, instytucje pracujące na rzecz rolnictwa, osoby zainteresowane proponowaną  tematyką</t>
  </si>
  <si>
    <t xml:space="preserve"> Energia odnawialna - oszczędność dla gospodarstwa rolnego i ochrona środowiska</t>
  </si>
  <si>
    <t xml:space="preserve">Celem operacji jest poszerzenie wiedzy na temat pozyskiwania energii z odnawialnych źródeł .  Przedstawienie możliwości zastąpienia konwencjonalnych metod do poboru ciepła i energii elektrycznej poprzez zastosowanie metod niekonwencjonalnych takich jak słońce, woda, ziemia, powietrze. </t>
  </si>
  <si>
    <t xml:space="preserve">Przedmiotem operacji jest zorganizowanie zagranicznego wyjazdu studyjnego, który pozwoli na zaobserwowanie innowacyjnych rozwiązań funkcjonujących u zagranicznych rolników i przedsiębiorców korzystających z odnawialnych źródeł energii.    Zdobyta wiedza przez uczestników przyczyni się do  obniżenia kosztów związanych z zużyciem energii w  ich gospodarstwach (w tym domowych), przedsiębiorstwach, a także skutkować będzie zmniejszeniem oddziaływania gospodarstw na zmiany klimatu. Zaobserwowane praktyki opublikowane zostaną na stronie internetowej PODR  jako dobry przykład takiego funkcjonowania. </t>
  </si>
  <si>
    <t>Gospodarstwa demonstracyjne efektywnym instrumentem wymiany wiedzy i innowacji w rolnictwie</t>
  </si>
  <si>
    <t>Celem operacji jest rozwój sieci gospodarstw demonstracyjnych w województwie podkarpackim  poprzez zapoznanie uczestników zainteresowanych prowadzeniem takiej działalności z ideą istnienia sieci takich gospodarstw, w tym sposobu ich zakładania i funkcjonowania oraz korzyści wynikających z prowadzenia ich  poprzez praktyczną prezentację obiektów już funkcjonujących.</t>
  </si>
  <si>
    <t xml:space="preserve">rolnicy z województwa podkarpackiego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</si>
  <si>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 xml:space="preserve">Właściwości i wykorzystanie ziół użytkowych, promocja i dystrybucja produktów ziołowych jako innowacja dla produkcji ogrodniczej i przetwórstwa.   </t>
  </si>
  <si>
    <t xml:space="preserve">Celem operacji jest zapoznanie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t>
  </si>
  <si>
    <t xml:space="preserve">Przedmiotem operacji jest organizacja wyjazdu studyjnego połączonego z blokiem wykładowym dla uczestników  wjazdu  z zakresu przedmiotowej tematyki operacji pozwalającego osiągnąć zamierzone cele.
Zadaniem wyjazdu będzie przekonanie uczestników  o ogromnym   znaczeniu  ziół stosowanych w szczególności w lecznictwie, kosmetyce i kuchni,  w medycynie ogólnej jak i estetycznej.  W związku z tym, że  ziołolecznictwo, oprócz bogatej i chlubnej przeszłości, ma  bardzo obiecującą przyszłość  dlatego  istnieje konieczność popularyzacji wiedzy o uprawie ziół , o ich składzie i właściwościach oraz zastosowaniu. Opublikowana informacja  na stronie internetowej PODR pozwoli na rozpropagowanie takiej idei wśród osób odwiedzających stronę PODR. </t>
  </si>
  <si>
    <t xml:space="preserve">zagraniczny  wyjazd studyjny </t>
  </si>
  <si>
    <t xml:space="preserve">Tworzenie sieci kontaktów sprzyjających wprowadzaniu  innowacji w produkcji zwierzęcej na podkarpaciu.  </t>
  </si>
  <si>
    <t>Celem operacji jest   zainicjowanie współpracy oraz stworzenie sieci kontaktów miedzy polskimi  rolnikami , ( w tym hodowcami królików) a   kontrahentami zagranicznymi oraz przeniesienie dobrych praktyk  na teren Podkarpacia w zakresie  innowacji w technologii chowu. Celem  operacji  jest poszerzenie wiedzy  zakresu  dotyczącego zarządzania stadem zwierząt hodowlanych . Inicjatywa polega na przedstawieniu dobrych praktyk oraz  najnowszych informacji, nowatorskich technologii oraz innowacyjnych rozwiązań w celu utrzymania ekonomicznej rentowności gospodarstw o profilu produkcji zwierzęcej</t>
  </si>
  <si>
    <t xml:space="preserve">
Organizacja wyjazdu studyjnego przyczyni się do zainicjowania i rozpropagowanie w hodowli królików będzie alternatywą w produkcji zwierzęcej w kontekście występowania chorób wśród innych  gatunków ( np. ASF) .
Pozwoli na zapoznanie się  z przykładami wprowadzanych innowacji  optymalizujących  chów,  z najlepszymi przykładami  w hodowli królików w celu  maksymalizacji zysku  przy jednoczesnym zatrzymaniu kosztów na takim samym poziomie.
Ponadto zapoznanie  się  z nowoczesnymi rasami pozwoli na wykorzystanie  materiału hodowlanego   najbardziej przydatnego  do wprowadzania innowacyjnych prokonsumenckich rozwiązań. 
Realizacja operacji pozwoli również na poznanie najciekawszych innowacyjnych  rozwiązań  dla poprawy konkurencyjności podkarpackiego rolnictwa w kontekście zwiększenia udziału hodowli królików i mięsa króliczego jako potencjalnej specjalizacji naszego województwa.  
</t>
  </si>
  <si>
    <t>I/II kwartał</t>
  </si>
  <si>
    <t>Podkarpackie rolnictwo w stronę przyszłości</t>
  </si>
  <si>
    <t xml:space="preserve">Celem operacji jest ułatwianie tworzenia oraz funkcjonowania sieci kontaktów pomiędzy rolnikami, podmiotami doradczymi, jednostkami naukowymi oraz innymi podmiotami zainteresowanymi wdrażaniem innowacji w rolnictwie i na obszarach wiejskich. Spowoduje upowszechnienie i propagowanie na terenie Podkarpacia  innowacji w produkcji rolniczej  poprzez popularyzację postępu hodowlanego w produkcji roślinnej i zwierzęcej jak i w obszarze technologii uprawy, nawożenia, ochrony roślin i nawadniania pod kątem Europejskiego Zielonego Ładu oraz nowej perspektywy Planu Strategicznego.    </t>
  </si>
  <si>
    <t xml:space="preserve">Przedmiotem operacji jest zorganizowanie debat eksperckich podczas towarzyszących imprez wystawienniczych organizowanych przez Podkarpacki Ośrodek Doradztwa Rolniczego w kontekście dobrych przykładów w sferze rolnictwa, możliwości wsparcia finansowego z różnych źródeł,   nowych technik i technologii uprawy oraz odmian roślin, szerzenia wiedzy i dobrych praktyk z zakresu rolnictwa i rozwoju obszarów wiejskich oraz dorobku hodowlanego w produkcji zwierzęcej. Przedmiotem debat będą  również: wyzwania stojące przed podkarpackim rolnictwem, wynikające z postępującej w kierunku środowiskowo-klimatycznym ewolucji WPR, szanse i zagrożenia z tego wynikające, problemy związane m. in. z pożądanymi kierunkami rozwoju podkarpackiego rolnictwa, rolą podkarpackiego systemu wiedzy i innowacyjności w rolnictwie w procesach wspierających zmiany struktur rolnych oraz koniecznością zintegrowania różnych polityk unijnych i krajowych, realizowanych na rzecz rozwoju rolnictwa. Operacja będzie odpowiedziom na pytanie w jaki sposób reforma Wspólnej  Polityki Rolnej  będzie miała wpływ na wdrażanie innowacji na obszarach wiejskich, a w konsekwencji podkarpackich rolników i konsumentów. </t>
  </si>
  <si>
    <t>przedstawiciele doradztwa rolniczego, przedstawiciele instytucji rolniczych, przedstawiciele nauki, przedstawiciele instytucji pozarządowych i samorządowych</t>
  </si>
  <si>
    <t>Nowatorskie podejście w żywieniu bydła mlecznego z uwzględnieniem alternatywnego źródła białka dla soi GMO</t>
  </si>
  <si>
    <t>Celem operacji jest prezentacja i wspieranie innowacji w hodowli bydła. Przedstawione  zostaną dobre praktyki, które rolnicy będą mogli wdrożyć w swoich gospodarstwach. Założeniem działania jest wspieranie polskiego rynku paszowego w poszukiwaniu alternatyw dla najdroższego składnika żywieniowego jakim jest białko wysokiej jakości. Problem dostępności białka jest jednym z ważniejszych wyzwań w całej Unii Europejskiej.  Państwa Członkowskie podejmują wiele różnorodnych działań mających na celu pozyskanie białka wysokiej jakości i  uzależnienia się od importowanej soi.</t>
  </si>
  <si>
    <t xml:space="preserve">W ramach operacji zostanie zorganizowana konferencja, która pozwoli zapoznać się rolnikom w tematyce innowacyjności  żywienia, co przyczyni się do zmniejszenia kosztów nakładów finansowych na żywienie i leczenie zwierząt oraz przyczyni się do stosowania takiego żywienia, które zmniejszy emisję azotu i metanu do środowiska. Przyniesie to wymierne korzyści dla producentów jaki i środowiska. </t>
  </si>
  <si>
    <t xml:space="preserve"> hodowcy bydła, rolnicy,  mieszkańcy obszarów wiejskich, przedstawiciele podmiotów świadczących usługi doradcze i inni przedstawiciele działający na rzecz rolnictwa, inne osoby zainteresowane tematem</t>
  </si>
  <si>
    <t>Podlaski Ośrodek Doradztwa Rolniczego w Szepietowie, Szepietowo Wawrzyńce 64, 18-210 Szepietowo</t>
  </si>
  <si>
    <t>liczba uczestników operacji</t>
  </si>
  <si>
    <t xml:space="preserve">Najciekawsza oferta agroturystyczna - konkurs na najlepszą kwaterę </t>
  </si>
  <si>
    <t xml:space="preserve">Celem operacji jest promocja innowacyjnego podejścia do agroturystyki w gospodarstwach agroturystycznych poprzez wprowadzanie nowych usług lub ulepszanie istniejących. Założeniem działania jest upowszechnianie wiedzy z zakresu przedsiębiorczości w postaci agroturystyki oraz propagowanie wypoczynku w gospodarstwach agroturystycznych, aktywizowanie do tworzenia sieci kontaktów pomiędzy rolnikami, podmiotami doradczymi, usługodawcami wprowadzającymi innowacje na obszarach wiejskich w ww. zakresie
</t>
  </si>
  <si>
    <t xml:space="preserve">W ramach operacji zostanie przeprowadzony konkurs i zostanie zorganizowana konferencja, które pozwolą na ułatwienie tworzenia sieci kontaktów między rolnikami, podmiotami doradczym i właścicielami gospodarstw agroturystycznych co pozwoli na promowanie i wdrażanie innowacyjnych rozwiązań.
</t>
  </si>
  <si>
    <t>właściciele gospodarstw agroturystycznych w woj. podlaskim, potencjalni turyści z województwa i kraju, mieszkańcy obszarów wiejskich,  przedstawiciele podmiotów świadczących usługi doradcze i inni przedstawiciele działający na rzecz rolnictwa</t>
  </si>
  <si>
    <t>e-publikacja</t>
  </si>
  <si>
    <t>liczba e-publikacji</t>
  </si>
  <si>
    <t>Podlaskie Partnerstwa Wodne</t>
  </si>
  <si>
    <t xml:space="preserve">Celem operacji jest wsparcie współpracy oraz stworzenie sieci kontaktów między lokalnym społeczeństwem a instytucjami i urzędami, w zakresie gospodarki wodnej na obszarach wiejskich ze szczególnym uwzględnieniem rolnictwa. Istotne będzie wzajemne poznanie zakresów działania i potrzeb związanych z gospodarowaniem wodą członków LPW, diagnoza sytuacji w zakresie zarządzania zasobami wody pod kątem potrzeb rolnictwa i mieszkańców obszarów wiejskich powiatów województwa podlaskiego - analiza problemów oraz potencjalnych możliwości ich rozwiązania, upowszechnianie dobrych praktyk w zakresie gospodarki wodnej i oszczędnego gospodarowania nią w rolnictwie i na obszarach wiejskich. </t>
  </si>
  <si>
    <t xml:space="preserve">Przedmiotem operacji jest powołanie Lokalnych Partnerstw ds. Wody, obejmujących swym zasięgiem wszystkie powiaty województwa podlaskiego, w ramach operacji zostanie przeprowadzona wideokonferencja na której zostanie omówiona sytuacja hydrologiczna terenu oraz zostaną opracowane wieloletnie plany wraz z listą inwestycji.  </t>
  </si>
  <si>
    <t>wideokonferencja</t>
  </si>
  <si>
    <t>liczba wideokonferencji</t>
  </si>
  <si>
    <t xml:space="preserve"> Przedstawiciele instytucji samorządowych, spółek wodnych, izby rolniczej, lasów państwowych, wód polskich,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</si>
  <si>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uczestników wideokonferencji</t>
  </si>
  <si>
    <t>wieloletni plan z listą inwestycji</t>
  </si>
  <si>
    <t>liczba planów</t>
  </si>
  <si>
    <t>Pszczelarstwo kierunkiem przyszłości</t>
  </si>
  <si>
    <t xml:space="preserve">Celem operacji  jest poszukiwanie partnerów w  ramach działania „Współpraca” poprzez wspieranie  tworzenia sieci kontaktów pomiędzy rolnikami , doradcami, przedstawicielami instytucji naukowych, przedstawicielami instytucji rolniczych i około rolniczych  (służbami)  wspierającymi wdrażanie innowacji na obszarach wiejskich w zakresie hodowli pszczół i prowadzenia gospodarki pasiecznej  oraz poznanie  doświadczeń przydatnych w tworzeniu i funkcjonowaniu Grup Operacyjnych.  Realizacja operacji przyczyni się również do podniesienia wiedzy  uczestników w odniesieniu do stosowanych w branży pszczelarskiej innowacyjnych rozwiązań.  </t>
  </si>
  <si>
    <t xml:space="preserve"> W ramach operacji planowana jest organizacja warsztatów praktycznych połączonych z częścią merytoryczną, które zostaną przeprowadzone przez doświadczonych pszczelarzy. Omówione zostaną tematy zakładania i prowadzenia pasieki oraz możliwości rozwoju pszczelarstwa w ramach działania Współpraca.</t>
  </si>
  <si>
    <t>Potencjalni członkowie GO, osoby zainteresowane działaniem Współpraca, przedstawiciele świata nauki, mieszkańcy obszarów wiejskich i osoby zainteresowane tematyką pszczelarstwa, oraz pszczelarze, przedstawiciele instytucji świadczących usługi doradcze</t>
  </si>
  <si>
    <t>łączna liczba uczestników operacji</t>
  </si>
  <si>
    <t>Podlaska Akademia Serowarska Edycja III</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</si>
  <si>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</si>
  <si>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 ramach operacji zostaną przeprowadzone warsztaty, gala serów, oraz wyjazd studyjny. Uczestnicy zapoznają się z technologią wytwarzania sera w warunkach domowych bądź małej przetwórni, co umożliwi im podjęcie własnej działalności i podniesienia dochodów prowadzonych własnych gospodarstw.  Dzięki spotkaniom z rolnikami o podobnych zainteresowaniach będzie możliwość wymiany doświadczeń lub nawiązania współpracy. Zaplanowano wyjazd studyjny do Włoch, kraju, który słynie z wytwarzania serów różnego rodzaju, smaku, konsystencji i jest zarazem jednym z największych producentów na świecie.  Zdobytą wiedzę i umiejętności uczestnicy wyjazdu będą mogli wykorzystać na poziomie własnego gospodarstwa.</t>
  </si>
  <si>
    <t xml:space="preserve">Mieszkańcy obszarów wiejskich zajmujący się  lub planujący produkcję serów w ramach RHD lub MLO, przedstawiciele świata nauki, przedstawiciele instytucji świadczący usługi doradcze. </t>
  </si>
  <si>
    <t>łączna liczba uczestników warsztatów</t>
  </si>
  <si>
    <t>Gala Serów</t>
  </si>
  <si>
    <t>liczba gal</t>
  </si>
  <si>
    <t>liczba uczestników gali</t>
  </si>
  <si>
    <t>Innowacyjne przetwórstwo na małą skalę</t>
  </si>
  <si>
    <t>Celem operacji jest rozpowszechnianie wśród mieszkańców obszarów wiejskich województwa podlaskiego przetwórstwa surowców rolnych pochodzących z własnego gospodarstwa na małą skalę oraz promowanie krótkich łańcuchów dostaw. Działanie przyczyni się do  zapoznania uczestników z innowacjami w przetwórstwie na małą skalę oraz z tematami ściśle związanymi z przetwórstwem.</t>
  </si>
  <si>
    <t>Przedmiotem operacji będą warsztaty i wyjazd studyjny  na Litwę, które pozwolą zapoznać się uczestnikom z formami przedsiębiorczości związanymi z produkcją żywności wysokiej jakości na niewielką skalę.</t>
  </si>
  <si>
    <t>Mieszkańcy obszarów wiejskich i osoby zainteresowane tematyką</t>
  </si>
  <si>
    <t>liczba uczestników warsztatów</t>
  </si>
  <si>
    <t>Podlaskie forum innowacji</t>
  </si>
  <si>
    <t xml:space="preserve">Celem operacji jest zaprezentowanie powstałych grup EPI w województwie podlaskim oraz wymiana doświadczeń z grupami zawiązującymi się. Zaprezentowane zostaną dobre praktyki dotyczące wdrażania innowacji w produkcji roślinnej i zwierzęcej oraz w przetwórstwie, co wpłynie na kształtowanie postaw proinnowacyjnych oraz zwiększy wiedzę na ten temat wśród odbiorców operacji. </t>
  </si>
  <si>
    <t>W ramach operacji zostanie zorganizowana konferencja mająca na celu wymianę doświadczeń pomiędzy istniejącymi grupami EPI, a potencjalnymi beneficjentami działania Współpraca.</t>
  </si>
  <si>
    <t>Rolnicy, mieszkańcy obszarów wiejskich, członkowie i potencjalni członkowie GO, osoby zainteresowane działaniem Współpraca.</t>
  </si>
  <si>
    <t xml:space="preserve"> Innowacje w uprawie, przetwórstwie i dystrybucji ziół w ramach krótkich łańcuchów dostaw</t>
  </si>
  <si>
    <t>Celem operacji  jest zaprezentowanie dobrych praktyk w zakresie wdrażania innowacyjnych rozwiązań w rolnictwie i na obszarach wiejskich w zakresie uprawy ziół jako alternatywnego źródła dochodu w gospodarstwie rolnym oraz wykorzystania ziół w żywieniu człowieka i hodowli zwierząt. Działanie przyczyni się do zapoznania uczestników z tematem upraw ziół oraz ich wykorzystania. Ponadto zaprezentowane będą dobre praktyki z zakresu wprowadzania na rynek produktów oferowanych przez rolników ze szczególnym uwzględnieniem możliwości sprzedaży oraz wzrostu znaczenia i upowszechnienie współpracy między rolnikami jako narzędzie poprawy konkurencyjności na obszarach wiejskich.</t>
  </si>
  <si>
    <t>W ramach operacji zostaną zorganizowane warsztaty na których zostaną przedstawione dobre praktyki z zakresu uprawy i wykorzystania ziół. Warsztaty są planowane w  gospodarstwie agroturystycznym na terenie województwa podlaskiego  specjalizującym się w uprawie i przetwarzaniu ziół już od wielu lat. Właściciel oraz pracownicy gospodarstwa posiadają rozległą wiedzę i doświadczenie w tematyce zielarskiej.</t>
  </si>
  <si>
    <t>Rolnicy i mieszkańcy obszarów wiejskich, producenci oraz potencjalni producenci produktów zielarskich, oraz inne osoby zainteresowane tematem.</t>
  </si>
  <si>
    <t xml:space="preserve">II-III </t>
  </si>
  <si>
    <t>Kwiaty na rabaty</t>
  </si>
  <si>
    <t xml:space="preserve">Celem wydania publikacji jest informowanie i przybliżenie mieszkańcom wsi nowości i trendów ogrodniczych w uprawie i pielęgnacji kwitnących roślin ozdobnych, sposobach ich zastosowania w ogrodach terapeutycznych, pokazowych i przydomowych. Zaznajomienie osób zainteresowanych tematem ogrodoterapii.
</t>
  </si>
  <si>
    <t>W ramach operacji powstanie publikacja, która  wpłynie na upowszechnianie wiedzy z zakresu innowacyjnych metod uprawy i pielęgnacji roślin ozdobnych oraz posłuży edukacji w zakresie hortiterapii. Publikacja zostanie wydana w wersji papierowej i elektronicznej, która zostanie zamieszczona na stronie internetowej Podlaskiego ODR oraz Sieci SIR.</t>
  </si>
  <si>
    <t>Mieszkańcy obszarów wiejskich i miejskich, właściciele i domownicy gospodarstw agroturystycznych oraz inne osoby zainteresowane tematem.</t>
  </si>
  <si>
    <t>Zrzeszanie się rolników - szansą  na rozwój gospodarstw indywidualnych.</t>
  </si>
  <si>
    <t>Celem operacji jest przedstawienie dobrych praktyk z zakresu zrzeszeń rolników, prezentacja możliwych form współdziałania jakie mogą podjąć rolnicy, oraz zostanie przekazana wiedza merytoryczna dotycząca prawnych i formalnych wymagań dotyczących zrzeszania się rolników. Dzięki krajowemu  wyjazdowi studyjnemu, jego uczestnicy będą mieli również możliwość nawiązania kontaktów z podmiotami zainteresowanymi wzajemną współpracą.</t>
  </si>
  <si>
    <t>W ramach operacji zostanie zorganizowany krajowy wyjazd studyjny mający na celu wymianę doświadczeń pomiędzy członkami istniejących już podmiotów rolniczych a potencjalnymi członkami zrzeszeń. Planowane są również konsultacje z ekspertami w tej dziedzinie.</t>
  </si>
  <si>
    <t xml:space="preserve">Rolnicy, przedsiębiorcy z branży rolnej, przetwórczej, spożywczej , przedstawiciele  jednostek doradztwa rolniczego, grup producenckich, jednostek naukowych, uczelni rolniczych, instytutów badawczych, osoby zainteresowane tematem.  </t>
  </si>
  <si>
    <t>Szczyt Podlaskich Grup Operacyjnych</t>
  </si>
  <si>
    <t>Celem operacji jest prezentacja  powstałych w ramach działania Współpraca grup operacyjnych działających w ramach województwa podlaskiego. Prezentowane grupy operacyjne brały udział w ramach naboru tzw.. małej współpracy i dużej współpracy.  Działanie przyczyni się do zapoznania się uczestników z wybranymi przykładami działających już GO, oraz pozwoli uczestnikom na wymianę doświadczeń związanych z wnioskowaniem czy też realizacją własnych operacji. Dodatkowo grupa docelowa będzie rozszerzona o uczestników, którzy są lub mogą być zainteresowania działaniem "Współpraca", dla których wystąpienia i kontakt z działającymi GO może być inspiracją do działań wielopodmiotowych wdrażających innowacyjne rozwiązania w rolnictwie.</t>
  </si>
  <si>
    <t>W ramach operacji zostanie zorganizowana konferencja mająca na celu wymianę doświadczeń pomiędzy istniejącymi grupami EPI, a potencjalnymi beneficjentami działania Współpraca. Planowane są również konsultacje z przedstawicielami Grup i brokerem innowacji. Operacja polegać będzie na popularyzowaniu wymiany wiedzy i dobrych praktyk w zakresie wdrażania innowacyjnych rozwiązań między przedstawicielami Grup Operacyjnych.</t>
  </si>
  <si>
    <t xml:space="preserve">Czy Podlasie może być drugą Toskanią? - innowacje w uprawie winorośli w warunkach klimatycznych Podlasia. </t>
  </si>
  <si>
    <t>Celem operacji jest zapoznanie uczestników konferencji z możliwościami prowadzenia upraw winorośli na terenach województwa podlaskiego. Podczas spotkania będą poruszane tematy związane z doborem odpowiednich odmian do warunków klimatycznych, wytypowaniem najkorzystniejszych stanowisk pod uprawy, zastosowanie odpowiedniej agrotechniki, a także zostaną zaprezentowane innowacyjne metody uprawy winorośli. W trakcie konferencji zostanie również poruszony temat produkcji win i możliwości marketingowych jakie daje posiadanie własnej winiarni oraz zostaną omówione możliwe kanały dystrybucji własnych win.</t>
  </si>
  <si>
    <t xml:space="preserve">Przedmiotem operacji jest organizacja konferencji, która przyczyni się do upowszechnienia wiedzy na tematy związane z uprawą winorośli oraz produkcji win. Wiedza zdobyta przez uczestników podczas spotkania wpłynie na poszerzenie możliwości dywersyfikacji dochodów gospodarstw rolniczych i agroturystycznych. Konsekwencją tego może być podniesienie walorów turystycznych regionu zarówno pod kątem krajobrazowym jak i turystyki kulinarnej. </t>
  </si>
  <si>
    <t>ilość konferencji</t>
  </si>
  <si>
    <t>Mieszkańcy obszarów wiejskich, gospodarstwa agroturystyczne, przedstawiciele instytucji świadczący usługi doradcze,  wszyscy zainteresowani tematem.</t>
  </si>
  <si>
    <t>Podlaski Ośrodek Doradztwa Rolniczego w Szepietowie, Szepietowo-Wawrzyńce 64, 18-210 Szepietowo</t>
  </si>
  <si>
    <t>,,Podlaska Akademia Serowarska" IV Edycja</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</si>
  <si>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</si>
  <si>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Warsztaty serowarskie, które pozwolą uczestnikom zapoznać się z dobra praktyką wyrabiania serów farmerskich podpuszkowych oraz kwasowych, krajowy wyjazd studyjny do gospodarstw serowarskich , ułatwi wymianę doświadczeń i praktyk w zakresie produkcji serów farmerskich oraz gala serów pozwoli na prezentację dobrych praktyk wytwarzania serów farmerskich.</t>
  </si>
  <si>
    <t>Mieszkańcy obszarów wiejskich zajmujący się  lub planujący produkcję serów w ramach RHD lub MLO, przedstawiciele świata nauki, przedstawiciele instytucji świadczący usługi doradcze, oraz inne osoby zainteresowane tematem.</t>
  </si>
  <si>
    <t>liczba laureatów konkursu</t>
  </si>
  <si>
    <t xml:space="preserve">"Innowacje w rolniczym handlu detalicznym" </t>
  </si>
  <si>
    <t xml:space="preserve">Celem jest zapoznanie  uczestników konferencji z wprowadzonymi zmianami oraz przedstawienie nowo powstałych możliwości dla małego przetwórstwa jakim jest prowadzenie rolniczego handlu detalicznego. Uczestnicy konferencji zapoznają się z zagadnieniami dotyczącymi możliwych kanałów dystrybucji produktów wytworzonych we własnym gospodarstwie.. Dzięki temu zostanie podniesiona świadomość uczestników konferencji na tematy związane ze sposobami wprowadzania własnych produktów na rynek.	</t>
  </si>
  <si>
    <t xml:space="preserve"> Przedmiotem operacji jest organizacja konferencji, która przyczyni się do upowszechnienia wiedzy na tematy związane z rolniczym handlem detalicznym i nowoczesnymi metodami marketingowymi, które są niezbędnym elementem sprzyjającym sprzedaży. Wiedza zdobyta przez uczestników podczas spotkania wpłynie na wykorzystanie możliwości w handlu rolniczym jakie dają wprowadzone zmiany.</t>
  </si>
  <si>
    <t xml:space="preserve"> Rolnicy planujący lub prowadzący działalność RHD, przedstawiciele świata nauki, przedstawiciele instytucji świadczących usługi doradcze oraz inne osoby zainteresowane tematem. </t>
  </si>
  <si>
    <t xml:space="preserve">"Zastosowanie ziół w kuchni jako innowacyjne rozwiązania dla prawidłowego żywienia człowieka" </t>
  </si>
  <si>
    <t>Celem operacji jest przekonanie grupy docelowej do zdywersyfikowania jej działalności poprzez wprowadzenie uprawy ziół. Zioła są coraz bardziej doceniane i poszukiwane na rynku konsumenckim. Celem operacji, po przez zaprezentowanie możliwości jakie daje stosowanie ziół w urozmaiceniu przygotowanych potraw, i jaki wpływ mają one na zdrowie człowieka, jest przekonanie właścicieli gospodarstw do ich uprawy i oraz wykorzystania w  gastronomii agroturystycznej. Uczestnicy będą mogli zapoznać się z zasadami stosowania ziół w daniach oraz w przetwórstwie , które mogą podnieść walory smakowe oraz dekoracyjne. Uczestnicy dzięki odbytym warsztatom będą mogli wykorzystać wiedzę w praktyce w prowadzonych przez siebie przedsiębiorstwach na terenach wiejskich np. agroturystyki, oraz zainspirować innych do podjęcia  podobnej działalności. Dodatkowo uczestnicy oprócz technicznych aspektów stosowania ziół w kuchni dowiedzą się o korzystnym wpływie stosowania ziół w kuchni na zdrowie człowieka.</t>
  </si>
  <si>
    <t>Przedmiotem operacji jest organizacja warsztatów, podczas których uczestnicy zostaną przeszkoleni z tematu zastosowania ziół w kuchni. W trakcie warsztatów zostaną także poruszone tematy związane z wpływem stosowania ziół w kuchni na zdrowie człowieka.</t>
  </si>
  <si>
    <t xml:space="preserve">Właścicieli i domownicy gospodarstw  agroturystycznych, przedstawiciele instytucji świadczących usługi doradcze oraz inne osoby zainteresowane tematem. </t>
  </si>
  <si>
    <t>Wielu producentów i usługodawców   - jedna marka lokalna</t>
  </si>
  <si>
    <t>Celem operacji jest upowszechnianie podczas krajowego wyjazdu studyjnego nowatorskich rozwiązań w zakresie sieciowania i pakietowania usług pozarolniczych, produktów i warsztatów pod potrzeby kreowania wizerunku marki lokalnej z potencjalnym udziałem GO EPI. 
Działanie przyczyni się do zapoznania uczestników z innowacyjnymi trendami w systemie zorganizowanej współpracy  różnych producentów i usługodawców na obszarach wiejskich.</t>
  </si>
  <si>
    <t>Producenci żywności wysokiej jakości, przedsiębiorcy, rolnicy, przedstawiciele instytucji świadczących usługi doradcze, mieszkańcy obszarów wiejskich i osoby zainteresowane tematyką.</t>
  </si>
  <si>
    <t>artykuł w prasie</t>
  </si>
  <si>
    <t>artykuł www</t>
  </si>
  <si>
    <t xml:space="preserve">Podlaski zespół tematyczny ds. przetwórstwa mleka </t>
  </si>
  <si>
    <t>Celem operacji jest intensyfikacja współpracy w zakresie dialogu, wymiany doświadczeń, dzielenia się wiedzą i spostrzeżeniami przedstawicieli różnych sektorów obszarów wiejskich złączonych pasją serowarstwa i zainteresowanych jego rozwojem w woj. podlaskim. Funkcjonowanie zespołu pozwoli uczestnikom podnieść wiedzę w celu doskonalenia swojej pracy, wypracować innowacyjne podejścia do problemów, wyzwań, standardów w zakresie przetwórstwa mleka na obszarach wiejskich.</t>
  </si>
  <si>
    <t xml:space="preserve">Operacja składa się z dwóch komponentów: spotkania roboczego zespołu, warsztatów wyjazdowych w zakresie podwyższania umiejętności serowarskich, których wiodąca tematyka będzie dotyczyć:
-wspierania  rozwoju przedsiębiorczości i innowacyjności oraz form dywersyfikacji działalności związanej z obrotem i przetwórstwem mleka na obszarach wiejskich 
- produkcji i sprzedaży serów przez rolników, prowadzenia małego zakładu przetwórczego
- zagadnień technologicznych produkcji na wyższym poziomie serowarstwa, certyfikacji, promocji produktów, logistyki, działań inwestycyjnych dotyczących dostosowania zakładu do standardów weterynaryjnych i sanitarnych
-poszukiwania nowych rozwiązań w zakresie zbytu wyprodukowanych serów oraz wzbogacania oferty wyprodukowanych serów. Podczas trwania wyjazdowych warsztatów  będzie możliwość 
 zapoznania się z przykładami funkcjonujących rozwiązań w zakresie organizacji sprzedaży serów na poziomie lokalnym w zakresie prezentowanych technologii oraz przedstawienia wymagań prawnych dotyczących prowadzenia tych działalności. </t>
  </si>
  <si>
    <t>spotkanie robocze</t>
  </si>
  <si>
    <t xml:space="preserve">Rolnicy, przedstawiciele instytucji  świadczących usługi doradcze, naukowcy, przetwórcy mleka, potencjalni członkowie GO EPI, mieszkańcy obszarów wiejskich, innowatorzy. </t>
  </si>
  <si>
    <t>warsztaty wyjazdowe</t>
  </si>
  <si>
    <t>Nowoczesne metody produkcji trzody chlewnej</t>
  </si>
  <si>
    <t xml:space="preserve">Tylko nowoczesne i innowacyjne gospodarstwa w tak trudnych czasach mają szansę na generowanie zysków. Dlatego też istotne jest ciągłe podnoszenie kwalifikacji z zakresu żywienia, organizacji produkcji i konkurencyjności gospodarstw.  W wyniku zaistniałych zagrożeń związanych z występowaniem ASF, wysokimi kosztami prowadzenia produkcji oraz niestabilną sytuacją na rynkach rolnych hodowcy trzody chlewnej muszą na każdym etapie produkcji zadbać o jak najwyższe wyniki produkcyjne.  </t>
  </si>
  <si>
    <t xml:space="preserve">W ramach operacji zostanie zorganizowana konferencja, która pozwoli zapoznać się rolnikom w tematyce innowacyjności  żywienia, planowania produkcji co przyczyni się do zmniejszenia kosztów i nakładów finansowych na żywienie i leczenie zwierząt. Przyniesie to wymierne korzyści dla producentów jaki i środowiska. </t>
  </si>
  <si>
    <t>Hodowcy i producenci trzody chlewnej, naukowcy, przedstawiciele z instytucji z otoczenia rolnictwa</t>
  </si>
  <si>
    <t>Dary z ula</t>
  </si>
  <si>
    <t>Celem operacji jest zaprezentowanie zagadnień z zakresu produktów pszczelich, ze szczególnym naciskiem na miód w nowej odsłonie, odpowiadający coraz bardziej wymagającym konsumentom. Dzięki nowych produktów pszczelich oraz nowoczesnej formie ich sprzedaży, gospodarstwa pasieczne  mogą poprawić swoją dochodowość. Z drugiej strony publikacja będzie też formą edukacji zachęcającą do wprowadzenia produktów pszczelich w codziennej diecie.</t>
  </si>
  <si>
    <t>Przedmiotem operacji jest przygotowanie broszury z zakresu produktów pszczelich. Tematyka zgodna z najnowszą wiedzą  najlepszych uczelni rolniczych. Broszura zostanie wydrukowana i rozdystrybuowana w trakcie targów rolniczych, szkoleń, konferencji i innych spotkań organizowanych przez PODR w Szepietowie. Broszura wydana zostanie również w wersji elektronicznej oraz  opublikowana na stronie internetowej PODR w Szepietowie.</t>
  </si>
  <si>
    <t>liczba wersji elektronicznej broszury</t>
  </si>
  <si>
    <t>Pszczelarze, rolnicy, przedstawiciele doradztwa rolniczego, jednostki naukowe, przedsiębiorcy sektora rolno-spożywczego, mieszkańcy obszarów wiejskich, inne podmioty zainteresowane tematyką</t>
  </si>
  <si>
    <t>Rękodzieło czy to się opłaca? - techniki wykorzystywane  w rękodzielnictwie oraz innowacyjne formy dystrybucji wytworzonych produktów.</t>
  </si>
  <si>
    <t>Celem jest zainspirowanie mieszkańców obszarów wiejskich województwa podlaskiego do podejmowania działalności rękodzielniczej celem zdobycia dodatkowego dochodu. Uczestnicy dowiedzą się jakimi  technikami mogą się posługiwać, aby wytworzyć oryginalny produkt. Zdobędą też wiedzę dotyczącą zasad marketingu oraz możliwości jakie daje wykorzystanie dostępnych narzędzi do sprzedaży swoich produktów. Zdobyta wiedza pozwoli na realizację pomysłów dotyczących wykorzystania swoich umiejętności rękodzielniczych, a dzięki sprzedaży  tych produktów  podniesienia dochodów gospodarstwa.</t>
  </si>
  <si>
    <t>Przedmiotem operacji jest organizacja  warsztatów o nowoczesnym rękodziele z wykorzystaniem nowatorskich technik i materiałów z zastosowaniem ideologii zero waste. W ramach warsztatów zostaną również przekazana wiedza z tematów: jak wykorzystać media społecznościowe do promocji swoich prac, jak założyć sklepik internetowy oraz jakie są  zasady rozliczania osiąganych dochodów.</t>
  </si>
  <si>
    <t>Mieszkańcy obszarów wiejskich poszukujący sposobów na dodatkowy dochód oraz  przedstawiciele instytucji świadczących usługi doradcze oraz inne osoby zainteresowane tematem.</t>
  </si>
  <si>
    <t>Podlaska agroturystyka z nowoczesną ofertą- promocją dobrych praktyk .</t>
  </si>
  <si>
    <t xml:space="preserve">Celem jest szeroka promocja dobrych praktyk w agroturystyce województwa podlaskiego, jako pokłosie organizowanych w roku 2021 i 2022 konkursu na najlepsza kwaterę agroturystyczną. Konkurs promował gospodarstwa agroturystyczne mające  innowacyjne podejście do agroturystyki, stawiające na ulepszanie istniejących lub wprowadzanie nowych usług.  Dzięki publikacji zostanie upowszechniona wiedza z zakresu przedsiębiorczości co może być inspiracją do tworzenia sieci kontaktów pomiędzy rolnikami, podmiotami doradczymi, usługodawcami.  </t>
  </si>
  <si>
    <t>Publikacja prezentująca kwatery agroturystyczne z województwa podlaskiego wyróżniające się innowacyjnym podejściem do  agroturystyki.</t>
  </si>
  <si>
    <t>ilość publikacji</t>
  </si>
  <si>
    <t>Mieszkańcy obszarów wiejskich i miejskich, turyści poszukujący ciekawych kwater agroturystycznych w województwie podlaskim, wszyscy zainteresowani tematem agroturystyki.</t>
  </si>
  <si>
    <t>Optymalne gospodarowanie wodą w rolnictwie w ramach LPW.</t>
  </si>
  <si>
    <t xml:space="preserve">Celem operacji jest organizacja konferencji na której prelegenci przekazanymi treściami spróbują uświadomić  uczestników wydarzenia w kwestii racjonalnego gospodarowania  wodą oraz przedstawienie i omówienie dobrych praktyk,  z zakresu gospodarki wodnej  na obszarach wiejskich, w tym wykorzystujące nowoczesne systemy nawadniania ograniczające zużycie wody,  oraz działania  ograniczające zanieczyszczenie wód gruntowych. </t>
  </si>
  <si>
    <t xml:space="preserve">Przedmiotem operacji jest zorganizowanie konferencji dla rolników,  Lokalnych Partnerstw ds. Wody oraz mieszkańców obszarów wiejskich, obejmujących swym zasięgiem wszystkie powiaty województwa podlaskiego, w ramach operacji zostanie zorganizowana konferencja  na których  zostaną przedstawione dobre praktyki z zakresu gospodarki wodnej. </t>
  </si>
  <si>
    <t>Rolnicy, mieszkańcy obszarów wiejskich, przedstawiciele jednostek samorządowych oraz spółek wodnych, przedstawiciele instytucji świadczących usługi doradcze oraz inne osoby zainteresowane tematem.</t>
  </si>
  <si>
    <t>Zespół tematyczny ds. hodowli bydła mlecznego</t>
  </si>
  <si>
    <t>Głównym celem operacji będzie aktywizacja hodowców bydła mlecznego z województwa podlaskiego w ramach potencjalnych inicjatyw i rozwiązań, które mogą być podstawą do aplikowania w ramach działania "Współpraca" do tworzenia grup operacyjnych EPI, ukierunkowanych na realizację innowacyjnych projektów, związanych z chowem i hodowlą bydła mlecznego. Realizowane w ramach operacji spotkania Zespołu Tematycznego związanego z zagadnieniami chowu i hodowli bydła mlecznego, umożliwią poznanie, wymianę wiedzy i doświadczeń, pomiędzy podlaskimi rolnikami, hodowcami bydła, doradcami, przedsiębiorcami czy przedstawicielami świata nauki. Poprzez udział w spotkaniach uczestnicy będą mieli bezpośredni wpływ na wybór tematów omawianych podczas kolejnych spotkań, ukierunkowanych na ich potrzeby. Operacja pozwoli na wymianę wiedzy i doświadczeń z zakresu zrównoważonego rozwoju, dobrostanu i żywienia bydła ze środowiska naukowego do praktyki. Wspieranie przepływu branżowej i specjalistycznej wiedzy i informacji, ułatwianie wymiany doświadczeń i dobrych praktyk.</t>
  </si>
  <si>
    <t xml:space="preserve">Przedmiotem operacji będzie realizacja spotkań tematycznych dla hodowców bydła, przedsiębiorców i przetwórców oraz przedstawicieli jednostek badawczych, doradczych i naukowych na rzecz tworzenia potencjalnych Grup Operacyjnych EPI na poczet wsparcia transferu wiedzy i innowacji w zakresie chowu i hodowli bydła. Krajowy wyjazd studyjny będzie podstawą do kontynuacji nawiązanej współpracy pomiędzy uczestnikami, wymianą doświadczeń w aspekcie prowadzonej nowatorskiej praktyki rolniczej w hodowli bydła mlecznego jak również poznaniem mechanizmu wsparcia finansowego, w tym działania "Współpraca". Nawiązany kontakt będzie podstawą do tworzenia się potencjalnych Grup Operacyjnych. </t>
  </si>
  <si>
    <t>Rolnicy, hodowcy bydła, przedstawiciele jednostek naukowych, mieszkańcy obszarów wiejskich, przedstawiciele instytucji świadczących usługi doradcze, osoby zainteresowane działaniem Współpraca, potencjalni członkowie grup EPI oraz inne osoby zainteresowane tematem.</t>
  </si>
  <si>
    <t xml:space="preserve"> Przedmiot  operacji</t>
  </si>
  <si>
    <t xml:space="preserve">Innowacje w uprawie, przetwórstwie i dystrybucji produktów ekologicznych z elementami agroleśnictwa  </t>
  </si>
  <si>
    <t xml:space="preserve">           Głównym celem operacji  jest pomoc w utworzeniu potencjalnej grupy operacyjnej, która działałaby w obszarze innowacyjnych metod stosowanych w przetwórstwie ekologicznym i rolnictwie. Operacja ma również na celu ułatwienie wymiany wiedzy oraz dobrych praktyk w zakresie wdrażania innowacji oraz zwiększenie aktywizacji środowiska w zakresie tworzenia sieci kontaktów w sektorze rolnictwa ekologicznego.  W trakcie realizacji operacji poprzez takie formy jak wykłady, dyskusje, konkurs zostaną podjęte między innymi zadania dotyczące  wspólnych inicjatyw na rzecz rozwoju rolnictwa ekologicznego.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t>
  </si>
  <si>
    <t>Przedmiotem operacji jest organizacja  konferencji dotyczącej innowacji w uprawie, przetwórstwie i dystrybucji produktów ekologicznych z elementami agroleśnictwa. Przedmiotem operacji jest także organizacja konkursu dla rolników ekologicznych, posiadających certyfikat, spełniających wymogi według regulaminu. Konferencja oraz konkurs są okazją, aby zachęcić rolników konwencjonalnych do przestawienia swojego gospodarstwa na metody ekologiczne. Udział w konkursie  jest dodatkowo dla rolnika wyróżnieniem i motywacją do dalszego rozwoju. Udział w konferencji oraz w konkursie pozwoli uczestnikom na  poznanie się, nawiązanie współpracy oraz wymianę doświadczeń, co w przyszłości może skutkować utworzeniem grup operacyjnych w ramach działania „Współpraca".</t>
  </si>
  <si>
    <t xml:space="preserve"> 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</si>
  <si>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</si>
  <si>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liczba  konkursów</t>
  </si>
  <si>
    <t>Warsztaty wyjazdowe „Przetwórstwo produktów rolnych”</t>
  </si>
  <si>
    <t xml:space="preserve">Głównym celem operacji jest wspieranie małego przetwórstwa i integracja różnych grup odbiorców (rolników, przetwórców, przedsiębiorców, doradców, specjalistów, przedstawicieli jednostek naukowo-badawczych lub LGD). 
Operacja pozwoli na przekazanie wiedzy z zakresu innowacyjnych rozwiązań związanych z przetwórstwem i krótkimi łańcuchami dostaw, nowoczesnych, innowacyjnych urządzeń i procesów technologicznych w przetwórstwie żywności. 
Umożliwi to w przyszłości stworzenie grupy operacyjnej na potrzeby realizacji działania „Współpraca”. 
 Zapoznanie się z liniami technologicznymi i innowacyjnymi rozwiązaniami technologicznymi związanymi z małym przetwórstwem, promocją oraz formami sprzedaży produktów w ramach krótkich łańcuchów dostaw w województwie kujawsko-pomorskim i mazowieckim, w tym Centrum Praktycznego Szkolenia przy Centrum Doradztwa Rolniczego w Brwinowie Oddział w Radomiu, pozwoli na wdrożenie takich rozwiązań w województwie pomorskim oraz zachęci uczestników warsztatów wyjazdowych do współpracy w zakresie tworzenia grup operacyjnych EPI ukierunkowanych na realizację innowacyjnych projektów oraz podniesienie poziomu wiedzy i wymianę doświadczeń pomiędzy uczestnikami grupy docelowej.   
</t>
  </si>
  <si>
    <t>Przedmiotem operacji jest organizacja warsztatów wyjazdowych do Centrum Praktycznego Szkolenia przy Centrum Doradztwa Rolniczego w Brwinowie Oddział w Radomiu. Podczas warsztatów uczestnicy będą mogli zapoznać się z liniami technologicznymi i innowacyjnymi rozwiązaniami technologicznymi związanymi z małym przetwórstwem, promocją oraz formami sprzedaży produktów w ramach krótkich łańcuchów dostaw. Warsztaty wyjazdowe będą okazją do  poznania się, nawiązania współpracy oraz wymiany doświadczeń, które w przyszłości będą skutkowały utworzeniem grup operacyjnych w ramach działania „Współpraca".</t>
  </si>
  <si>
    <t>liczba warsztatów wyjazdowych</t>
  </si>
  <si>
    <t>rolnicy, przedstawiciele doradztwa rolniczego, przedstawiciele firm wspierających rozwój obszarów wiejskich, jednostki samorządu terytorialnego, przedstawiciele nauki, mieszkańcy obszarów wiejskich</t>
  </si>
  <si>
    <t xml:space="preserve">Pomorski Ośrodek Doradztwa Rolniczego w Lubaniu, Lubań, ul. Tadeusza Maderskiego 3
83-422 Nowy Barkoczyn
</t>
  </si>
  <si>
    <t>3.</t>
  </si>
  <si>
    <t>Pomorskie Partnerstwa ds. Wody - LPW 2022</t>
  </si>
  <si>
    <t xml:space="preserve">Celem operacji jest zainicjowanie współpracy oraz stworzenie sieci kontaktów miedzy lokalnym społeczeństwem a instytucjami i urzędami, w zakresie gospodarki wodnej na obszarach wiejskich województwa pomorskiego, ze szczególnym uwzględnieniem rolnictwa.  </t>
  </si>
  <si>
    <t>Przedmiotem operacji  jest organizacja spotkań powiatowych podmiotów zainteresowanych współpracą w ramach Lokalnych Partnerstw ds. Wody, podczas których zostaną przedstawione korzyści z funkcjonowania LPW oraz  możliwości i warunki realizacji inwestycji z zakresu retencji i melioracji na obszarach wiejskich. Przedmiotem operacji jest także organizacja spotkań. Przedmiotem operacji  jest organizacja spotkań połączonych z pokazami polowymi, które będą poświęcone zaprezentowaniu zabiegów agrotechnicznych służących poprawie sprawności wodnej  gleb, w różnych warunkach glebowo-klimatycznych występujących na terenie województwa pomorskiego. Spotkania obejmować  będą część wykładową, przeprowadzoną przez przedstawicieli nauki, specjalizujących się w zagadnieniach gospodarki wodą w rolnictwie oraz część praktyczną, podczas której odbędzie się pokaz pracy maszyn i narzędzi uprawowych. W ramach operacji zostanie także zaktualizowany raport pt. "Plan na rzecz gospodarki wodą w rolnictwie w województwie pomorskim". Zostanie on opublikowany na stronie internetowej PODR w Lubaniu. Operacja służyć będzie upowszechnianiu dobrych praktyk w rolnictwie oraz zacieśnieniu współpracy różnych podmiotów i powołaniu Lokalnego Partnerstwa ds. Wody  w każdym powiecie woj. pomorskiego</t>
  </si>
  <si>
    <t xml:space="preserve">Pomorski Ośrodek Doradztwa Rolniczego w Lubaniu, Lubań, ul. Tadeusza Maderskiego 3
83-422 Nowy Barkoczyn </t>
  </si>
  <si>
    <t>spotkania połączone z pokazami polowymi</t>
  </si>
  <si>
    <t>raport w formie elektronicznej - forma tabelaryczna (inwestycje LPW)</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</si>
  <si>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doradztwa rolniczego, przedsiębiorcy mający oddziaływanie na stan wód na danym terenie, inne podmioty zainteresowane tematem</t>
  </si>
  <si>
    <t>Pomorski Ośrodek Doradztwa Rolniczego w Lubaniu, Lubań, ul. Tadeusza Maderskiego 3
83-422 Nowy Barkoczyn</t>
  </si>
  <si>
    <t>4.</t>
  </si>
  <si>
    <t>Pomorskie Forum Innowacji Rolniczych</t>
  </si>
  <si>
    <t>Celem operacji jest poszerzenie wiedzy i wymiana doświadczeń w zakresie innowacji w rolnictwie, upowszechnienie wiedzy dot. rolnictwa regeneratywnego, uprawy bezorkowej oraz innowacyjnych technologii produkcji rolniczej - rolnictwa 4.0. Organizacja konferencji połączonej z warsztatami, gdzie uczestnicy będą mogli zapoznać się i samodzielnie obsługiwać i testować urządzenia wykorzystywane w rolnictwie cyfrowym (The Internet of Things (IoT) ma również na celu wspieranie innowacji na obszarach wiejskich, a także tworzenie sieci kontaktów i współpracy, usprawniając transfer wiedzy między nauką, a praktyką. Podczas konferencji zostaną zaprezentowane przykłady projektów realizowanych w ramach działania „Współpraca” objętego PROW 2014-2020: projektów dotyczących Krótkich Łańcuchów Dostaw jak również Grup Operacyjnych realizujących projekty badawczo-rozwojowe. Dodatkowo „Forum Innowacji” będzie początkiem cyklicznego wydarzenia i okazją do  poznania się, nawiązania współpracy oraz wymiany doświadczeń, które w przyszłości będą skutkowały utworzeniem grup operacyjnych w ramach działania „Współpraca".</t>
  </si>
  <si>
    <t>Przedmiotem operacji jest organizacja  konferencji połączonej z warsztatami. Zostaną przybliżone zagadnienia z zakresu innowacji w rolnictwie, rolnictwa regeneratywnego, uprawy bezorkowej oraz innowacyjnych technologii produkcji rolniczej. Konferencja będzie okazją do  poznania się, nawiązania współpracy oraz wymiany doświadczeń, które w przyszłości będą skutkowały utworzeniem grup operacyjnych w ramach działania „Współpraca". W ramach konferencji zostanie opracowany materiał filmowy związany z tematyką wykładów. Film zostanie zaprezentowany podczas wydarzenia oraz opublikowany na stronie internetowej PODR w Lubaniu oraz portalach społecznościowych (Facebook, YouTube)</t>
  </si>
  <si>
    <t>rolnicy, uczniowie i nauczyciele szkół rolniczych, przedstawiciele JST i instytucji związanych z rozwojem sektora rolno - spożywczego, przedstawiciele doradztwa rolniczego, przedstawiciele nauki, mieszkańcy obszarów wiejskich, inne podmioty zainteresowane tematyką</t>
  </si>
  <si>
    <t xml:space="preserve">film </t>
  </si>
  <si>
    <t>liczba odtworzeń</t>
  </si>
  <si>
    <t>Promowanie alternatywnych rozwiązań z zakresu przedsiębiorczości i krótkich łańcuchów dostaw żywności na przykładzie Landu Styria w Austrii</t>
  </si>
  <si>
    <t>Organizacja wyjazdu studyjnego do Styrii w Austrii ma na celu wspieranie  innowacji w rolnictwie oraz  produkcji żywności na obszarach wiejskich. Udział w przedsięwzięciu grupy docelowej ma za zadanie wspieranie organizacji krótkiego łańcucha dostaw żywności. Wyjazd  będzie miał na celu  przeszkolenie, aktywizację i poznanie dobrych praktyk przez doradców rolniczych, rolników, producentów rolnych zajmujących się produkcją żywności wysokiej jakości, przetwórstwem żywności, sprzedażą bezpośrednią, RHD lub osób planujących taką działalność oraz przedsiębiorców związanych z branżą rolniczą i okołoturystyczną, przedstawicielami instytucji samorządowych, LGD, Pomorskiej Izby Rolniczej</t>
  </si>
  <si>
    <t xml:space="preserve">Przedmiotem operacji jest organizacja wyjazdu studyjnego dla 25 uczestników do Styrii w Austrii. W ramach wyjazdu zostaną przeprowadzone wizyty i warsztaty szkoleniowe w styryjskich gospodarstwach i przedsiębiorstwach rolnych. Realizacja operacji pozwoli na przekazanie wiedzy uczestnikom z zakresu małej przedsiębiorczości na obszarach wiejskich,  zapozna grupę z wiedzą fachową oraz dobrymi praktykami w zakresie wdrażania innowacji w sektorze spożywczym na obszarach wiejskich. </t>
  </si>
  <si>
    <t>rolnicy, mieszkańcy obszarów wiejskich, przedsiębiorcy sektora rolno - spożywczego, przedstawiciele  instytucji samorządowych i działających na rzecz rolnictwa (przedstawiciel PIR lub LGD), przedstawiciele doradztwa rolniczego</t>
  </si>
  <si>
    <t>Networking w rolnictwie</t>
  </si>
  <si>
    <t xml:space="preserve">Celem operacji jest przekazywanie informacji o idei, funkcjach i możliwościach jakie daje uczestnictwo w przedsięwzięciach realizowanych 
w ramach  Sieci na rzecz innowacji w rolnictwie i na obszarach wiejskich w województwie pomorskim.  Zachęcanie do nawiązania współpracy 
z Siecią da podłoże do pozyskiwania nowych partnerów Sieci bezpośrednio zainteresowanych wdrażaniem innowacyjnych rozwiązań 
w rolnictwie i na obszarach wiejskich. W tym celu planowana jest organizacja stoisk wystawienniczych promujących innowacyjne rozwiązania związane z rozwojem obszarów wiejskich.
</t>
  </si>
  <si>
    <t>Przedmiotem operacji jest organizacja stoisk promujących innowacyjne i nowatorskie rozwiązania w rolnictwie i na obszarach wiejskich, w ramach 5 imprez o charakterze rolniczym w województwie pomorskim.</t>
  </si>
  <si>
    <t>stoiska promocyjno-informacyjne</t>
  </si>
  <si>
    <t>rolnicy, przedstawiciele doradztwa rolniczego, jednostki naukowe, przedsiębiorcy sektora rolno-spożywczego, mieszkańcy obszarów wiejskich, inne podmioty zainteresowane tematem</t>
  </si>
  <si>
    <t>7.</t>
  </si>
  <si>
    <t xml:space="preserve">Pomorski rolnik szuka innowacji </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</si>
  <si>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regionów.                                                                           </t>
  </si>
  <si>
    <t>Przedmiotem operacji będzie nagranie i emisja cyklu filmów edukacyjnych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 Filmy będą emitowane w Telewizji regionalnej. Przedmiotem operacji będzie również wydanie publikacji prezentującej innowacyjne rozwiązania zastosowane przez rolników z województwa pomorskiego. Publikacja zostanie wydana w wersji papierowej oraz elektronicznej.</t>
  </si>
  <si>
    <t>film edukacyjny</t>
  </si>
  <si>
    <t>cykl filmów</t>
  </si>
  <si>
    <t>rolnicy, przedstawiciele doradztwa rolniczego, jednostki naukowe, przedsiębiorcy sektora rolno-spożywczego, inne  podmioty zainteresowane tematem</t>
  </si>
  <si>
    <t>8.</t>
  </si>
  <si>
    <t>Nauka dla rolnictwa</t>
  </si>
  <si>
    <t>Przedmiotem operacji jest przygotowanie broszur dotyczących innowacyjnych rozwiązań w zakresie produkcji roślinnej, zwierzęcej oraz w przetwórstwie dla pomorskich rolników. Tematyka będzie zgodna z najnowszą wiedzą uczelni rolniczych oraz potrzebami sektora rolnego. Broszury zostaną wydrukowane i rozdystrybuowane w trakcie targów rolniczych, szkoleń, konferencji i innych spotkań organizowanych przez PODR w Lubaniu. Broszury wydane zostaną również w wersji elektronicznej. Będą  opublikowane na stronie internetowej PODR w Lubaniu oraz na stronie internetowej Sieci SIR.</t>
  </si>
  <si>
    <t>rolnicy, przedstawiciele doradztwa rolniczego, jednostki naukowe, przedsiębiorcy sektora rolno-spożywczego, mieszkańcy obszarów wiejskich, inne  podmioty zainteresowane tematem</t>
  </si>
  <si>
    <t xml:space="preserve">Celem operacji jest zaprezentowanie najnowszych zagadnień w zakresie produkcji zwierzęcej, roślinnej oraz w przetwórstwie, dzięki którym innowacje wprowadzane w pomorskich gospodarstwach będą bardziej dostępne i zróżnicowane.      </t>
  </si>
  <si>
    <t>Pomorskie Forum Innowacji Rolniczych - II edycja</t>
  </si>
  <si>
    <t>konferencja połączona z warsztatami</t>
  </si>
  <si>
    <t>Celem operacji jest poszerzenie wiedzy i wymiana doświadczeń w zakresie innowacji w rolnictwie, upowszechnianie wiedzy dotyczącej integrowanej i biologicznej ochrony roślin, hodowli owadów jako alternatywne źródło białka w diecie dla ludzi i zwierząt oraz genomowanie stada jako przyszłość hodowli bydła mlecznego. Dodatkowo przedstawione zostaną możliwości jakie daje działanie Interwencja 13.5 „Współpraca Grup Operacyjnych EPI” w ramach Wspólnej Polityki Rolnej na lata 2023-2027. Organizacja konferencji połączonej z pokazami i warsztatami, ma również na celu wspieranie innowacji na obszarach wiejskich, a także tworzenie sieci kontaktów i współpracy, usprawniając transfer wiedzy między nauką a praktyką. Konferencja będzie kontynuacją cyklicznego wydarzenia i okazją do poznania się, nawiązania współpracy oraz wymiany doświadczeń, które w przyszłości będą skutkowały utworzeniem grup operacyjnych w ramach działania „Współpraca”.</t>
  </si>
  <si>
    <t>10.</t>
  </si>
  <si>
    <t>Melioracje a wykorzystanie naturalnych cieków wodnych do nawadniania rolniczego</t>
  </si>
  <si>
    <t xml:space="preserve">Celem operacji jest rozwój współpracy oraz sieci kontaktów miedzy lokalnym społeczeństwem a instytucjami i urzędami w zakresie gospodarki wodnej na obszarach wiejskich województwa pomorskiego, ze szczególnym uwzględnieniem rolnictwa.  </t>
  </si>
  <si>
    <t>Przedmiotem operacji będzie organizacja krajowego wyjazdu studyjnego. Operacja umożliwi analizę problemów i potencjalnych możliwości ich rozwiązywania, sieciowania partnerów i komunikację na szczeblu lokalnym. Operacja służyć będzie upowszechnianiu dobrych praktyk w rolnictwie w zakresie racjonalnego gospodarowania wodą oraz pozwoli na zaangażowanie nowych podmiotów w działania LPW.</t>
  </si>
  <si>
    <t>artykuł</t>
  </si>
  <si>
    <t>11.</t>
  </si>
  <si>
    <t xml:space="preserve"> Innowacyjny Młody Rolnik</t>
  </si>
  <si>
    <t>Celem operacji jest przekazanie i poszerzenie wiedzy uczestników nt. zastosowania innowacyjnych produktów, procesów i technologii, a także innowacyjnej organizacji pracy, jakie można wdrożyć w gospodarstwach rolnych oraz w rozwoju obszarów wiejskich. Operacja przyczyni się również do popularyzowania wiedzy o innowacjach w rolnictwie, wpłynie także na aktywizację uczestników w zakresie pogłębiania wiedzy nt. Sieci na rzecz innowacji w rolnictwie i na obszarach wiejskich oraz działania „Współpraca”.</t>
  </si>
  <si>
    <t>Przedmiotem operacji  jest organizacja Olimpiady przebiegającej w dwóch etapach:
- powiatowym – przeprowadzonym w 15 miejscach województwa pomorskiego (zgodnie z zasięgiem działania PZDR)
- wojewódzkim – dla laureatów miejsc I-IV każdego z 15 eliminacji powiatowych.
Zarówno etap powiatowy jaki i wojewódzki zostaną przeprowadzone zgodnie z regulaminem Olimpiady.
Spośród uczestników Olimpiady zostanie wyłonionych 60 laureatów, dla których przewidziane są nagrody pieniężne o łącznej wartości ok. 23.800 zł.</t>
  </si>
  <si>
    <t>olimpiada</t>
  </si>
  <si>
    <t>liczba olimpiad</t>
  </si>
  <si>
    <t xml:space="preserve">producenci rolni, mieszkańcy obszarów wiejskich, uczniowie i studenci szkół rolniczych posiadający gospodarstwo rolne lub współgospodarujący w gospodarstwie rolnym
</t>
  </si>
  <si>
    <t>liczba etapów</t>
  </si>
  <si>
    <t>Innowacje czy powrót do natury - uprawa bezorkowa</t>
  </si>
  <si>
    <t xml:space="preserve">Celem operacji jest przekazanie i poszerzenie wiedzy uczestników nt. innowacyjnych metod uprawy roli - m.in. uprawy bezorkowej.  Operacja ma również na celu ułatwienie wymiany wiedzy oraz dobrych praktyk w zakresie wdrażania innowacji w rolnictwie.  W trakcie realizacji operacji poprzez takie formy jak  warsztaty, dyskusje zostaną podjęte między innymi tematy dotyczące  wspólnych inicjatyw na rzecz rozwoju rolnictwa.  Zapoznanie rolników, doradców, specjalistów i przedstawicieli instytucji działających na rzecz rozwoju rolnictwa z innowacyjnymi rozwiązaniami, umożliwi  uczestnikom wymianę fachowej wiedzy oraz dobrych praktyk w zakresie wdrażania innowacji w rolnictwie i na obszarach wiejskich. </t>
  </si>
  <si>
    <t xml:space="preserve">Przedmiotem operacji jest organizacja  wyjazdu studyjnego do gospodarstw rolnych na terenie województwa lubelskiego. Udział w wyjeździe studyjnym pozwoli uczestnikom na  poznanie się, nawiązanie współpracy oraz wymianę doświadczeń, co w przyszłości może skutkować utworzeniem grup operacyjnych w ramach działania „Współpraca".
</t>
  </si>
  <si>
    <t>wyjazd studyjny połączony z warsztatami</t>
  </si>
  <si>
    <t>rolnicy, przedstawiciele doradztwa rolniczego, mieszkańcy obszarów wiejskich, inne osoby zainteresowane tematyką</t>
  </si>
  <si>
    <t>Dobre praktyki  w zakresie rozwoju przedsiębiorczości i krótkich łańcuchów dostaw żywności na przykładzie województwa dolnośląskiego</t>
  </si>
  <si>
    <t xml:space="preserve">Organizacja wyjazdu studyjnego do województwa dolnośląskiego ma na celu wspieranie innowacji w rolnictwie oraz tworzenia sieci współpracy partnerskiej, a także wspieranie rozwoju przedsiębiorczości na obszarach wiejskich poprzez podnoszenie poziomu wiedzy w zakresie przetwórstwa, krótkich łańcuchów dostaw, a także rozwoju branży rolniczej i okołoturystycznej. Wyjazd ma za zadanie zachęcić rolników i  mieszkańców obszarów wiejskich do podejmowania  inicjatyw na rzecz rozwoju obszarów wiejskich, podejmowania lub/i  rozwijania działalności pozarolniczej, a także ma dostarczyć wszelkich niezbędnych informacji merytorycznych i praktycznych w zakresie pozyskiwania dodatkowego dochodu dla gospodarstwa. Przedsięwzięcie  zachęci uczestników wyjazdu studyjnego do współpracy w zakresie tworzenia grup operacyjnych EPI ukierunkowanych na realizację innowacyjnych projektów oraz podniesienie poziomu wiedzy i wymianę doświadczeń pomiędzy uczestnikami grupy docelowej.  </t>
  </si>
  <si>
    <t>Przedmiotem operacji jest organizacja wyjazdu studyjnego do województwa dolnośląskiego celem przeprowadzenia wizyt i warsztatów szkoleniowych w dolnośląskich gospodarstwach i przedsiębiorstwach rolnych m.in. agroturystycznych, zagrodach edukacyjnych, a także u przedsiębiorców w obszarze przetwórstwa oraz krótkich łańcuchów dostaw. Realizacja operacji przyczyni się do rozpropagowania idei działalności pozarolniczej oraz ukaże dobre praktyki wdrażania innowacji w branży okołoturystycznej i sektorze spożywczym na obszarach wiejskich.</t>
  </si>
  <si>
    <t xml:space="preserve">rolnicy, przedstawiciele doradztwa rolniczego, przedsiębiorcy sektora rolno - spożywczego,  przedstawiciele firm wspierających rozwój obszarów wiejskich, jednostki samorządu terytorialnego, przedstawiciele nauki, mieszkańcy obszarów wiejskich </t>
  </si>
  <si>
    <t>POMORSKI OŚRODEK DORADZTWA ROLNICZEGO W LUBANIU, Lubań, ul. Tadeusza Maderskiego 3, 83-422 Nowy Barkoczyn</t>
  </si>
  <si>
    <t>Innowacyjne rozwiązania wspierające rozwój gospodarstw na przykładzie dobrych praktyk z województwa świętokrzyskiego</t>
  </si>
  <si>
    <t>Przedmiotem operacji jest wyjazd studyjny do gospodarstw z województwa świętokrzyskiego. Operacja zakłada zaprezentowanie przykładów dobrych praktyk producentów i przedsiębiorców rolnych, którzy wyróżniają się osiąganymi efektami technologicznymi i ekonomicznymi.</t>
  </si>
  <si>
    <t>Celem operacji jest zdobycie wiedzy na temat innowacyjnych rozwiązań stosowanych w rolnictwie. Operacja pozwoli na podniesienie świadomości producentów i przedsiębiorców rolnych w zakresie korzyści jakie daje wdrażanie innowacyjnych rozwiązań i współpracy między nauką i praktyką. Wiedza zdobyta na wyjeździe studyjnym pozwoli na usprawnienie produkcji we własnych gospodarstwach oraz wpłynie na kształtowanie postaw proinnowacyjnych.</t>
  </si>
  <si>
    <t>Forum Grup Operacyjnych z województwa pomorskiego</t>
  </si>
  <si>
    <t>Celem operacji jest promocja i upowszechnianie rezultatów projektów realizowanych przez grupy operacyjne z województwa pomorskiego. Ponadto transfer wiedzy i doświadczeń między uczestnikami Forum.</t>
  </si>
  <si>
    <t>Przedmiotem operacji jest organizacja Forum Innowacji województwa pomorskiego, w trakcie którego planowana jest promocja i upowszechnianie stosowania innowacji w rolnictwie. Operacja polegać będzie na popularyzowaniu wymiany wiedzy i dobrych praktyk w zakresie wdrażania innowacyjnych rozwiązań między uczestnikami Forum.</t>
  </si>
  <si>
    <t>liczba forum</t>
  </si>
  <si>
    <t>konsorcjanci Grup Operacyjnych EPI realizujących swoje projekty na terenie woj. pomorskiego, osoby zainteresowane tematem innowacji w rolnictwie, przedstawiciele doradztwa rolniczego</t>
  </si>
  <si>
    <t>Współpraca motorem innowacji na pomorskiej wsi</t>
  </si>
  <si>
    <t xml:space="preserve">Celem operacji jest przedstawienie dobrych praktyk współpracy doradztwa rolniczego z podmiotami naukowymi, rolnikami, przedsiębiorcami sektora rolno-spożywczego, samorządami, organizacjami branżowymi i społecznymi, których efektem było wdrożenie nowych, innowacyjnych  rozwiązań w rolnictwie i działalności pozarolniczej na obszarach wiejskich województwa pomorskiego. Operacja pozwoli także na wymianę wiedzy i doświadczeń uczestników oraz tworzenie sieci współpracy do podejmowania przyszłych działań. </t>
  </si>
  <si>
    <t xml:space="preserve">rolnicy, przedstawiciele doradztwa rolniczego, pomorskich  grup operacyjnych,  przedsiębiorcy sektora rolno - spożywczego,  przedstawiciele firm wspierających rozwój obszarów wiejskich, jednostki samorządu terytorialnego, przedstawiciele nauki, uczniowie szkół rolniczych,  mieszkańcy obszarów wiejskich </t>
  </si>
  <si>
    <t>materiały promocyjne</t>
  </si>
  <si>
    <t>liczba publikacji drukowanych</t>
  </si>
  <si>
    <t>16.</t>
  </si>
  <si>
    <t>liczba zaproszeń</t>
  </si>
  <si>
    <t>książka z pocztówką</t>
  </si>
  <si>
    <t>17.</t>
  </si>
  <si>
    <t>Innowacyjna Sieć Rozwoju</t>
  </si>
  <si>
    <t>Celem operacji jest budowa zrównoważonego ekosystemu innowacji na obszarach wiejskich, poprzez sieciowanie lokalnych społeczności, przedsiębiorstw, organizacji pozarządowych i sektora publicznego. Głównym celem jest umożliwienie wzajemnego wspierania oraz wymiany innowacyjnych pomysłów i praktyk, które przyczynią się do zwiększenia konkurencyjności obszarów wiejskich, poprawy jakości życia mieszkańców oraz promocji zrównoważonego rozwoju. Operacja ma na celu tworzenie pozytywnego środowiska, sprzyjającego inwestycjom, rozwojowi lokalnych przedsiębiorstw, a także zwiększeniu dostępu do nowoczesnych technologii i usług, co przyczyni się do długotrwałego rozwoju obszarów wiejskich.</t>
  </si>
  <si>
    <t>Przedmiotem operacji jest organizacja konferencji, która zagwarantuje nawiązanie kontaktów pomiędzy różnymi podmiotami wchodzącymi w skład grupy docelowej, działającymi na rzecz rozwoju rolnictwa i obszarów wiejskich poprzez propagowanie innowacyjnych rozwiązań.</t>
  </si>
  <si>
    <t>przedstawiciele doradztwa rolniczego, przedstawiciele firm wspierających rozwój obszarów wiejskich, rolnicy, mieszkańcy obszarów wiejskich, organizacje działające na rzecz rozwoju obszarów wiejskich</t>
  </si>
  <si>
    <t>Lokalne Partnerstwa ds. Wody w województwie śląskim</t>
  </si>
  <si>
    <t>Celem operacji jest  utrzymanie sieci efektywnej współpracy pomiędzy wszystkimi kluczowymi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Priorytetowym zadaniem jest również sieciowanie osób, podmiotów, instytucji itp. na rzecz rozwoju LPW i realizowanych przez nie przedsięwzięć. Celem LPW jest  inicjowanie lokalnych działań w zakresie gospodarki wodnej.</t>
  </si>
  <si>
    <t xml:space="preserve">Przedmiotem operacji będą spotkania stacjonarne, spotkania on-line, konferencja on-line i raport hydrologiczny. Takie formy realizacji operacji zostały w województwie śląskim wypraktykowane w przeciągu 2 lat istnienia Lokalnych Partnerstw ds.. Wody i doskonale wpisują się w realizowane cele projektu. Spotkania stacjonarne i on -line umożliwiają analizę problemów i potencjalnych możliwości ich rozwiązywania, sieciowanie partnerów i komunikację na szczeblu lokalnym. Dzięki temu dochodzi do inicjowania działań w poszczególnych powiatach województwa śląskiego. Webinarium daje możliwość omówienia przedsięwzięcia na szczeblu wojewódzkim - podsumowuje, a zarazem wyznacza nowe kierunki działania LPW. Broszura będzie utrwaloną pisemną formą realizowanego przedsięwzięcia, będzie również dostępna w wersji elektronicznej i udostępniona na stronie internetowej Śląskiego Ośrodka Doradztwa Rolniczego w Częstochowie oraz profilu FB ŚODR, a także na stronie internetowej Sieci SIR. </t>
  </si>
  <si>
    <t>spotkania stacjonarne</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</si>
  <si>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</si>
  <si>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Śląski Ośrodek Doradztwa Rolniczego w Częstochowie, 42-200 Częstochowa, ul. Wyszyńskiego 70/126</t>
  </si>
  <si>
    <t>liczba uczestników (łączna)</t>
  </si>
  <si>
    <t>spotkania on-line</t>
  </si>
  <si>
    <t>konferencja on-line</t>
  </si>
  <si>
    <t>Innowacyjne technologie w produkcji mleczarskiej</t>
  </si>
  <si>
    <t>Celem operacji jest praktyczne przeszkolenie producentów z województwa śląskiego zajmujących się przetwórstwem mleka oraz osób zainteresowanych taką działalnością w zakresie nowoczesnego przetwórstwa mleczarskiego. Transfer wiedzy w zakresie nowoczesnych technologii produkcji mleczarskiej pozwoli na unowocześnienie lokalnych przetwórni oraz wprowadzi nowy asortyment do produkcji w postaci serów, jogurtów itd., nową organizację pracy i nowoczesne metody marketingu. Inicjatywa przekaże wiedzę na temat możliwości skrócenia łańcucha żywnościowego, co z punktu widzenia lokalnych producentów w województwie śląskim przynieść może pozytywne skutki  w postaci poprawy rentowności gospodarstw, a także zachęci uczestników do współpracy w zakresie tworzenia grup operacyjnych EPI ukierunkowanych na realizację innowacyjnych projektów związanych z przetwarzaniem mleka. Udział w warsztatach wzbogaci uczestników w wiedzę na temat wykorzystania marketingu internetowego oraz zapozna z systemami jakości żywności i ich znaczeniem w produkcji mleczarskiej.</t>
  </si>
  <si>
    <t>Przedmiotem  operacji będą warsztaty, które w sposób praktyczny przeszkolą producentów województwa śląskiego w zakresie nowoczesnego przetwórstwa mleczarskiego. Przeszkolenie zainteresowanych w najlepszy sposób podniesie ich kompetencje w zakresie nowoczesnych technologii, innowacyjnego asortymentu mleczarskiego, marketingu, organizacji pracy i systemów jakości żywności oraz zapozna z możliwościami jakie wynikają z działania Współpraca.</t>
  </si>
  <si>
    <t>producenci, mieszkańcy obszarów wiejskich, przedstawiciele doradztwa i inne osoby zainteresowane wdrażaniem innowacji w rolnictwie</t>
  </si>
  <si>
    <t xml:space="preserve">.„Prezentacja nowych trendów i innowacji ekologicznych na międzynarodowych targach ekologicznych BIOFACH w Norymberdze oraz dobre praktyki na przykładzie niemieckich gospodarstw ekologicznych” </t>
  </si>
  <si>
    <t>Celem wyjazdu studyjnego jest poszukiwanie nowych kierunków produkcji żywności wysokiej jakości oraz upowszechnianie innowacji ekologicznych. Prezentacja nowych międzynarodowych trendów ekologicznych wpłynie na usprawnienie ekologicznego systemu produkcji oraz zwiększy konkurencyjność rolnictwa ekologicznego. Wizyta zarówno na targach, jak i  w niemieckich gospodarstwach ekologicznych przyczyni się do wymiany wiedzy i doświadczeń pomiędzy podmiotami uczestniczącymi w rozwoju obszarów wiejskich oraz rolnikami, wpłynie na rozwiązanie wielu problemów, pozwoli na nawiązanie nowych kontaktów i zapozna z możliwościami jakie pojawiają się przy tworzeniu Grup Operacyjnych EPI i ubieganiu się o uzyskanie wsparcie w działaniu M16.</t>
  </si>
  <si>
    <t xml:space="preserve">Przedmiotem operacji jest wyjazd studyjny na międzynarodowe targi BIOFACH. Udział w wyjeździe  grupy osób zajmujących się rolnictwem ekologicznym, pozwoli w najlepszy sposób zapoznać się z innowacyjnymi kierunkami produkcji żywności wysokiej jakości, nowymi trendami w produkcji ekologicznej.  Przykłady dobrych niemieckich praktyk pozwolą na implementację analogicznych lub podobnych na terenie województwa śląskiego. Uczestnicy zostaną zachęceni do współpracy z jednostkami naukowymi, przedsiębiorcami i innymi podmiotami, które mogą tworzyć konsorcja ubiegające się o dofinansowanie w ramach działania Współpraca. </t>
  </si>
  <si>
    <t>rolnicy ekologiczni, rolnicy konwencjonalni, osoby zainteresowane taką działalnością, przetwórcy, przedstawiciele doradztwa i inne osoby zainteresowane wdrażaniem innowacji w rolnictwie</t>
  </si>
  <si>
    <t xml:space="preserve">Grupy Tematyczne województwa śląskiego </t>
  </si>
  <si>
    <t xml:space="preserve">Operacja ma na celu stworzenie Grup Tematycznych na terenie województwa śląskiego w zakresie zróżnicowanych obszarów tematycznych  m.in.. rozwoju przetwórstwa rolno-spożywczego, produkcji roślinnej, zwierzęcej itp. Dzięki współpracy pomiędzy brokerem innowacji, terenowymi doradcami rolniczymi, rolnikami, hodowcami oraz przedstawicielami świata nauki i jednostek samorządowych, dojdzie do wymiany wiedzy i doświadczeń, identyfikacji bieżących problemów oraz poszukiwań  możliwości ich rozwiązania. Tematyka wokół powstałych zespołów ściśle odpowiada na potrzeby i charakter województwa śląskiego. Zainicjonowane grupy tematyczne będą podwaliną dla tworzących się potencjalnych Grup Operacyjnych. </t>
  </si>
  <si>
    <t>Przedmiotem operacji będą spotkania informacyjno-szkoleniowe, konferencja i  wyjazdy studyjne krajowe. W związku z tworzeniem wielu grup tematycznych w województwie śląskim poszczególne spotkania informacyjno-szkoleniowe i kierunek obranych wyjazdów studyjnych krajowych będzie nierozerwalnie skorelowany z tematyką jaką dana grupa tematyczna będzie się zajmowała np. podjęty temat przetwórstwa rolno-spożywczego  będzie obejmował spotkania informacyjno-szkoleniowe w tym zakresie i wyjazd studyjny do nowoczesnych zakładów przetwórczych. Taka forma realizacji operacji w najlepszy sposób pozwoli  interesariuszom na identyfikację bieżących problemów oraz poszukiwanie możliwości ich rozwiązań. Zawiązana współpraca, sieciowanie i wymiana wiedzy powstałych grup tematycznych będą podwaliną dla tworzących się potencjalnych Grup Operacyjnych. W ramach zawiązanych Grup Tematycznych nastąpi prezentacja na temat tworzenia Grup Operacyjnych oraz zasad działania „Współpraca”. W ramach operacji zorganizowana zostanie konferencja podsumowująca działanie oraz  zostaną zaprezentowane Grupy Operacyjne województwa śląskiego na przykładzie dobrych praktyk.</t>
  </si>
  <si>
    <t>spotkania informacyjno-szkoleniowe</t>
  </si>
  <si>
    <t>liczba spotkań informacyjno-szkoleniowych</t>
  </si>
  <si>
    <t>Rolnicy, producenci rolni, hodowcy, mieszkańcy obszarów wiejskich, właściciele gospodarstw agroturystycznych, przedstawiciele jednostek naukowych i samorządowych, przedstawiciele doradztwa rolniczego i inne osoby zainteresowane wdrażaniem innowacji w rolnictwie i na obszarach wiejskich</t>
  </si>
  <si>
    <t>liczba uczestników spotkań (łączna)</t>
  </si>
  <si>
    <t>liczba uczestników wyjazdów studyjnych (łączna)</t>
  </si>
  <si>
    <t xml:space="preserve">osoba </t>
  </si>
  <si>
    <t>Innowacyjne metody przetwórstwa produktów roślinnych i zwierzęcych w małych gospodarstwach włoskich</t>
  </si>
  <si>
    <t xml:space="preserve">Realizacja operacji zakłada prezentację i upowszechnianie zagranicznych przykładów nowatorskich rozwiązań w przetwórstwie produktów roślinnych i zwierzęcych w małych gospodarstwach. Dzięki wizytom studyjnym we włoskich gospodarstwach zajmujących się małym przetwórstwem i krótkimi formami sprzedaży dojdzie do transferu wiedzy. Dobre praktyki i kontakty zainicjują powstanie partnerstw i wypracują wzajemne zaufanie, które pozwolą na podejmowanie inicjatyw, w tym m.in. realizację projektów innowacyjnych w ramach działania "Współpraca". </t>
  </si>
  <si>
    <t>Przedmiotem operacji będzie organizacja wyjazdu studyjnego. Przykłady dobrych włoskich praktyk pozwolą na wymianę wiedzy w zakresie nowoczesnych form przetwórstwa w obrębie produkcji roślinnej i zwierzęcej. Sieciowanie, nawiązane kontakty i nowo zdobyta wiedza zainspirują uczestników do podejmowania działań do podejmowania inicjatyw w zakresie tworzenia Grup Operacyjnych EPI w ramach działania Współpraca.  Wyjazd umożliwi nawiązanie kontaktów międzynarodowych.</t>
  </si>
  <si>
    <t>Rolnicy, producenci rolni, przetwórcy, mieszkańcy obszarów wiejskich, przedstawiciele jednostek naukowych, przedstawiciele doradztwa rolniczego i inne osoby zainteresowane wdrażaniem innowacji w rolnictwie</t>
  </si>
  <si>
    <t>Wyzwania w produkcji roślinnej w aspekcie Europejskiego Zielonego Ładu</t>
  </si>
  <si>
    <t xml:space="preserve">Celem operacji jest ułatwianie transferu wiedzy i innowacji w rolnictwie w zakresie produkcji roślinnej w odniesieniu do Europejskiego Zielonego Ładu. Przedmiotem operacji jest nagranie  filmu informacyjno-szkoleniowego obejmującego tematykę dotyczącą  produkcji roślinnej. Film uzupełni wiedzę i będzie dobrą formą przekazania dobrych praktyk w zakresie nowoczesnych rozwiązań, które mogą zostać zaimplementowane w gospodarstwach rolnych w zakresie uprawy roślin. Film będzie bazą do wymiany doświadczeń pomiędzy zainteresowanymi rolnikami, przybliży zagadnienia związane z Siecią na rzecz innowacji w rolnictwie i na obszarach wiejskich oraz możliwościami uzyskania wsparcia w ramach działania "Współpraca". Celem filmu będzie wprowadzenie w zagadnienia tworzenia Grup Operacyjnych oraz działania zasad "Współpraca" </t>
  </si>
  <si>
    <t>Przedmiotem operacji jest realizacja  filmu informacyjno-szkoleniowego dotyczącego produkcji roślinnej w odniesieniu do Europejskiego Zielonego Ładu. Będzie bazą do wymiany doświadczeń pomiędzy zainteresowanymi rolnikami, przybliży zagadnienia związane z Siecią na rzecz innowacji w rolnictwie i na obszarach wiejskich oraz możliwościami uzyskania wsparcia w ramach działania "Współpraca". Film będzie doskonałą bazą informacji przed kolejnym naborem na projekty w ramach działania Współpraca. Film będzie udostępniony na stronie internetowej i profilu FB Śląskiego Ośrodka Doradztwa Rolniczego w Częstochowie oraz w serwisie YouTube.</t>
  </si>
  <si>
    <t>rolnicy, mieszkańcy obszarów wiejskich, przedstawiciele doradztwa, uczniowie i studenci szkół rolniczych, przedstawiciele jednostek naukowo-badawczych i inne osoby zainteresowane wdrażaniem innowacji w rolnictwie</t>
  </si>
  <si>
    <t>Lokalne Partnerstwa ds. Wody w województwie śląskim w 2023 r.</t>
  </si>
  <si>
    <t>Celem operacji jest  utrzymanie sieci efektywnej współpracy pomiędzy wszystkimi kluczowymi partnerami  oraz sieciowanie osób, podmiotów, instytucji itp. na rzecz rozwoju LPW i realizowanych przez nie przedsięwzięć.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Celem LPW jest  inicjowanie lokalnych działań w zakresie gospodarki wodnej.</t>
  </si>
  <si>
    <t>Przedmiotem operacji będą spotkania on-line oraz konferencja stacjonarna. To kontynuacja 3-letniej realizacji operacji  w województwie śląskim. Spotkania on -line umożliwią dalszą analizę problemów i potencjalnych możliwości ich rozwiązywania, sieciowania partnerów i komunikację na szczeblu lokalnym. Zadaniem spotkań będzie utrzymanie sieci kontaktów pomiędzy partnerami oraz utrzymanie  współpracy. Konferencja ma na celu przybliżyć zagadnienia związane z realizacją planowanych inwestycji zawartych w KPO, przedstawić odpowiednie kolejności działań, przybliżenie części formalnych związanych z wnioskami o dofinansowanie. Celem konferencji będzie również analiza inwestycji wpisywanych do rankingów inwestycji w KPO. Celem LPW jest inicjowanie lokalnych działań w zakresie gospodarki wodnej, które mogą być wdrożone do realizacji.</t>
  </si>
  <si>
    <t>konferencja stacjonarna</t>
  </si>
  <si>
    <t xml:space="preserve">Działanie Współpraca na przykładzie śląskich grup operacyjnych </t>
  </si>
  <si>
    <t xml:space="preserve">Celem operacji jest przekazanie informacji o działaniu Współpraca - o jej idei, funkcjach, roli we wdrażaniu innowacji na obszarach wiejskich. Śląski Ośrodek Doradztwa Rolniczego w Częstochowie jest liderem dwóch Grup Operacyjnych Epi "Sery Zagrodowe" oraz "Śruta rzepakowa w żywieniu trzody chlewnej", które z sukcesem realizują kolejne etapy operacji i z powodzeniem składają kolejne wnioski o płatność do ARiMR. Na przykładzie dobrych praktyk śląskich GO EPI, które wdrażają innowacyjne rozwiązania w gospodarstwach rolnych nastąpi promocja działania, zgłębienie wiedzy na jego temat i upowszechnienie tego działania. </t>
  </si>
  <si>
    <t xml:space="preserve">Przedmiotem operacji będzie przygotowanie stoiska informacyjno-promocyjnego z Partnerami poszczególnych GO EPI woj. śląskiego, brokerem innowacji oraz specjalistami Śląskiego Ośrodka Doradztwa Rolniczego w Częstochowie zaangażowanymi bezpośrednio w działanie Współpraca. Na stoiskach będą dostępne materiały informacyjno-promocyjne nt. działania Współpraca oraz funkcjonujących GO EPI, oraz publikacje i materiały wydane w ramach operacji własnych realizowanych w zakresie Sieci na rzecz innowacji w rolnictwie i na obszarach wiejskich.  Partnerzy GO EPI będą promować innowacyjne produkty, które powstały dzięki współpracy z naukowcami, broker oraz doradcy z ŚODR Częstochowa będą udzielać informacji nt. działania. Stoiska będą funkcjonowały w ramach XXXI Krajowej Wystawy Rolniczej w dn. 3-4.09.2022r., co gwarantuję dużą liczbę zainteresowanych, a tym samym możliwość promowania działania Współpraca szerokiemu gronu odbiorców. Średnia liczba odwiedzających Krajową Wystawę Rolniczą kształtuje się na poziomie 100 000 osób. W ramach operacji zostanie zorganizowana konferencja promująca działanie Współpraca. Zaznajomi ona uczestników w sposób szczegółowy o działaniu Współpraca, a prelekcje wykładowców na przykładzie dobrych praktyk realizowanych w ramach działania Współpraca zachęcą uczestników do angażowania się w zawiązywanie GO EPI. Konferencji będzie towarzyszyła promocja innowacyjnych produktów powstałych w ramach działania Współpraca śląskich GO EPI. Audycja telewizyjna pt. "Magazyn rolniczy" realizowana przez  Telewizję Polską S.A. będzie umożliwiała promocję działania Współpraca na skalę ogólnokrajową. </t>
  </si>
  <si>
    <t>rolnicy, mieszkańcy obszarów wiejskich, przedstawiciele doradztwa, przedstawiciele jednostek samorządowych, przedstawiciele świata nauki, przedstawiciele jednostek publicznych oraz wszyscy zainteresowani</t>
  </si>
  <si>
    <t xml:space="preserve">III kwartał </t>
  </si>
  <si>
    <t>stoiska informacyjno-promocyjne</t>
  </si>
  <si>
    <t>Innowacyjne przetwórstwo produktów mięsnych</t>
  </si>
  <si>
    <r>
      <t>Celem operacji jest upowszechnienie przetwórstwa mięsa na małą skalę wśród mieszkańców województwa śląskiego oraz promowania zbytu tych przetworów w ramach krótkich łańcuchów dostaw. Przekazana wiedza w ramach operacji przyczyni się do zwiększenia konkurencyjności małych przetwórców   w opozycji  do dużych zakładów mięsnych, co będzie skutkować zwiększeniem dochodów z gospodarstw rolnych</t>
    </r>
    <r>
      <rPr>
        <strike/>
        <sz val="11"/>
        <rFont val="Calibri"/>
        <family val="2"/>
        <charset val="238"/>
        <scheme val="minor"/>
      </rPr>
      <t>.</t>
    </r>
    <r>
      <rPr>
        <sz val="11"/>
        <rFont val="Calibri"/>
        <family val="2"/>
        <charset val="238"/>
        <scheme val="minor"/>
      </rPr>
      <t xml:space="preserve"> Operacja ukierunkowana jest na zachęcenie uczestników do współpracy w zakresie tworzenia grup operacyjnych EPI w celu realizacji innowacyjnych projektów w zakresie krótkich łańcuchów dostaw. Poza tym może być początkiem partnerstwa w ramach sieci, wymiany wzajemnej wiedzy oraz przeniesieniem dobrych praktyk i innowacji, co może prowadzić do zawiązania się grup operacyjnych EPI</t>
    </r>
  </si>
  <si>
    <t>Przedmiotem operacji będą warsztaty, które w sposób praktyczny pozwolą na zapoznanie uczestników z innowacyjnymi formami przetwarzania mięsa na produkty wysokiej jakości poszukiwanych przez rynek konsumencki. Pozwoli to na urozmaicenie asortymentu wyrobów mięsnych przetwarzanych w gospodarstwie. Uczestnicy poznają również formy ich wprowadzania na rynek w formie krótkich łańcuchów dostaw.</t>
  </si>
  <si>
    <t>przetwórcy produktów mięsnych, rolnicy prowadzący sprzedaż w ramach KŁŻ, mieszkańcy obszarów wiejskich, przedstawiciele doradztwa i inne osoby zainteresowane wdrażaniem innowacji w rolnictwie</t>
  </si>
  <si>
    <t>Innowacje agrotechniczne</t>
  </si>
  <si>
    <t xml:space="preserve">Celem realizacji operacji będzie zapoznanie rolników z województwa śląskiego z nowoczesnymi maszynami i urządzeniami rolniczymi na XXIII Międzynarodowej Wystawie Rolniczej Agro Show 2022. Możliwości maszyn i urządzeń prezentowane będą na stoiskach, ale też podczas pokazów polowych maszyn rolniczych oraz ich prezentacji na pasie startowym. Organizatorzy zapewniają możliwość uczestnictwa w prelekcjach i wykładach oraz konferencji pt. Innowacja Tu i Teraz – AGRO SHOW 2022 , które pozwolą uczestnikom na zdobycie nowych informacji. </t>
  </si>
  <si>
    <t xml:space="preserve">Przedmiotem operacji będzie wyjazd studyjny na Międzynarodową Wystawę Rolniczą AGRO SHOW organizowaną przez Polską Izbę Gospodarczą Maszyn i Urządzeń Rolniczych od 1999 roku. AGRO SHOW od lat postrzegane jest jako doskonałe miejsce prezentacji najnowszych i najnowocześniejszych maszyn i urządzeń rolniczych. Uczestnicy z województwa śląskiego będą mieli możliwość zapoznać się z innowacjami agrotechnicznymi czołowych producentów maszyn i urządzeń rolniczych z kraju i ze świata oraz nawiązać kontakty z przedstawicielami instytucji i agencji związanych z branżą rolniczą. Upowszechnienie operacji  nastąpi poprzez publikację sprawozdania z przedmiotowego wyjazdu studyjnego na stronie internetowej Śląskiego Ośrodka Doradztwa Rolniczego w Częstochowie (zakładka SIR) oraz firmowym FB. </t>
  </si>
  <si>
    <t>rolnicy, producenci rolni, hodowcy, mieszkańcy obszarów wiejskich, przedstawiciele doradztwa i inne osoby zainteresowane wdrażaniem innowacji w rolnictwie</t>
  </si>
  <si>
    <t>sprawozdanie</t>
  </si>
  <si>
    <t xml:space="preserve">liczba sprawozdań </t>
  </si>
  <si>
    <t>Wykorzystanie turystyki kulinarnej jako innowacyjnego narzędzia rozwoju obszarów wiejskich województwa śląskiego</t>
  </si>
  <si>
    <t>Celem operacji jest prezentacja  kierunków i perspektyw wykorzystania kulinariów w rozwoju turystycznym województwa śląskiego. Operacja zapoznana uczestników z  innowacyjnymi formami przekazywania treści i nowymi produktami turystycznymi dotyczącymi tradycji kulinarnych.  Uczestnicy zapoznają się, również na przykładzie dobrych praktyk, z rodzajami produktów turystycznych. Operacja pozwoli na promocję produktów lokalnych oraz wsparcie ich sprzedaży na drodze krótkich łańcuchów dostaw. Uczestnicy poznają zasady budowania marki lokalnej z produktów lokalnych, nowoczesne sposoby komunikacji marketingowej i sprzedaży produktów własnych.</t>
  </si>
  <si>
    <t>Przedmiotem operacji będzie konferencja, która zapozna interesariuszy z turystyka kulinarną, marketingiem i promocją produktów lokalnych. Przykłady dobrych praktyk zostaną zaprezentowane podczas wyjazdu studyjnego, które to pozwolą na transfer wiedzy na temat wykorzystania, promocji i sprzedaży produktów lokalnych i regionalnych i stworzenia z nich produktu turystycznego. Audycja telewizyjna to narzędzie, które umożliwi promocje lokalnych i regionalnych produktów województwa śląskiego. Sprawozdanie dotrze do szerokiego grona odbiorców, będzie dostępne na stronie internetowej Ośrodka i firmowym FB.</t>
  </si>
  <si>
    <t>przetwórcy lokalnej żywności (serowarzy, winiarze, gospodarstwa ekologiczne, wędliniarze, RHD, przetwórcy lokalni, pszczelarze) przedstawiciele LGD, członkowie KGW, przedstawiciele JST (gminy, Urząd Marszałkowski) przedstawiciele agroturystyk i podmiotów turystyki wiejskiej, przedstawiciele zagród edukacyjnych, przedstawiciele ODR, rolnicy i wszyscy zainteresowani z terenu województwa śląskiego.</t>
  </si>
  <si>
    <t>Aktualne wyzwania w nowoczesnych technologiach uprawy roślin jagodowych</t>
  </si>
  <si>
    <t>Celem operacji jest zaznajomienie się rolników zajmujących się uprawą roślin jagodowych, w szczególności truskawki, maliny i borówki amerykańskiej, bądź też zamierzających podjęcie takiej działalności, z aktualnymi trendami i innowacyjnymi rozwiązaniami w uprawie, ochronie i sprzedaży roślin jagodowych. Operacja umożliwi utworzenie sieci kontaktów między producentami owoców jagodowych, doradcami, firmami branży jagodowej, pozwoli na wymianę wiedzy fachowej oraz dobrych praktyk w zakresie innowacji w rolnictwie i na obszarach wiejskich oraz ułatwi zapoznanie się z aktualnymi trendami i innowacjami w uprawie roślin jagodowych prezentowanymi na Targach Sadownictwa i Warzywnictwa.</t>
  </si>
  <si>
    <t>Przedmiotem operacji będzie organizacja wyjazdu studyjnego krajowego na Targi Sadownictwa i Warzywnictwa TSW 2023 w Kielcach. To przestrzeń do zaprezentowania nowoczesnych rozwiązań i innowacji wykorzystywanych w uprawach roślin jagodowych. W trakcie wyjazdu uczestnicy zapoznają się z nowoczesnymi rozwiązaniami w uprawie roślin jagodowych oraz nawiążą kontakty z wystawcami. Konferencja umożliwi odbiorcom zdobycie najbardziej aktualnej wiedzy w zakresie uprawy truskawki, maliny i borówki amerykańskiej.</t>
  </si>
  <si>
    <t>rolnicy, producenci rolni, mieszkańcy obszarów wiejskich, przedstawiciele doradztwa i inne osoby zainteresowane wdrażaniem innowacji w rolnictwie</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</si>
  <si>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</si>
  <si>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t>
  </si>
  <si>
    <t xml:space="preserve">Przedmiotem operacji jest organizacja dwóch konferencji dla 100 osób, które umożliwią nawiązanie kontaktów między producentami ziemniaków, wymianę doświadczeń i zapoznanie się z Programem dla Polskiego Ziemianka w kontekście lokalnej produkcji. </t>
  </si>
  <si>
    <t xml:space="preserve">
rolnicy/producenci ziemniaków 
z woj. świętokrzyskiego, przedstawiciele jednostek doradztwa rolniczego, jednostek i instytutów badawczych oraz instytucji, firm prywatnych i innych podmiotów związanych z branżą ziemniaka, osoby zainteresowane tematem   
</t>
  </si>
  <si>
    <t>ŚODR Modliszewice, Modliszewice, 
ul. Piotrkowska 30, 
26-200 Końskie</t>
  </si>
  <si>
    <t>"Gospodarstwa demonstracyjne jako efektywny instrument transferu innowacji w rolnictwie"</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</si>
  <si>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t>
  </si>
  <si>
    <t xml:space="preserve">Przedmiotem operacji jest organizacja trzydniowego krajowego wyjazdu studyjnego dla 25 osób do funkcjonujących gospodarstw demonstracyjnych, które odniosły sukces, i które będą inspiracją do rozwoju sieci takich gospodarstw w województwie świętokrzyskim. Wyjazd studyjny uzupełniony będzie blokiem wykładowym zawierającym najważniejsze informacje merytoryczne dotyczące zakładania, funkcjonowania i finansowania gospodarstw demonstracyjnych, a także ich sieciowania na poziomie krajowym. </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</si>
  <si>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</si>
  <si>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25</t>
  </si>
  <si>
    <t>"Postęp hodowlany w produkcji zwierzęcej 
i roślinnej motorem nowoczesnego rolnictwa”</t>
  </si>
  <si>
    <t>Celem operacji jest transfer wiedzy – innowacyjnych rozwiązań techniczno-organizacyjnych i technologicznych w produkcji rolniczej i pokazanie roli postępu hodowlanego (roślinnego, zwierzęcego), jako ważnych aspektów nowoczesnego i zrównoważonego rolnictwa.</t>
  </si>
  <si>
    <t xml:space="preserve">Przedmiotem operacji jest organizacja Świętokrzyskiej Wystawy Zwierząt Hodowlanych, w ramach której obędą się trzy konkursy dla hodowców bydła mlecznego, owiec i królików oraz prezentacja innych gatunków zwierząt hodowlanych (m.in. drób/ptactwo ozdobne, osły, ślimaki, kuce, alpaki, kozy, które stanowią przykłady alternatyw dla hodowli konwencjonalnych); pokazu bioróżnorodności gatunków i odmian roślin na polu doświadczalnym ŚODR Modliszewice oraz pokazu agregatów do uprawy uproszczonej gleby. Wystawa umożliwi zaprezentowanie roli postępu hodowlanego, genetycznego i biologicznego w chowie zwierząt gospodarskich, jako jednego z ważniejszych czynników wpływających na efektywność produkcji. Konkursy dla hodowców, które poprzez ocenę wartości hodowlanej zwierząt wyłonią najlepsze okazy, stanowić będą formę uhonorowania najlepszych lokalnych hodowców. Pokaz bioróżnorodności gatunków i najnowszych odmian roślin stanowić będą upowszechnienie postępu hodowlanego i biologicznego w produkcji roślinnej. Pokaz uprawy uproszczonej gleby to zaprezentowanie technologicznej i ekonomicznej alternatywy dla uprawy tradycyjnej, a tym samym pokazanie najnowszego trendu technologicznego w produkcji roślinnej. </t>
  </si>
  <si>
    <t xml:space="preserve">rolnicy z województwa świętokrzyskiego prowadzący produkcję roślinną lub zwierzęcą,  specjaliści branżowi z jednostek doradztwa rolniczego, przedstawiciele instytutów badawczych i jednostek naukowych, związków hodowców bydła, owiec i królików, hodowcy innych gatunków zwierząt, osoby zainteresowane tematem </t>
  </si>
  <si>
    <t>100</t>
  </si>
  <si>
    <t>wystawa zwierząt hodowlanych</t>
  </si>
  <si>
    <t>liczba hodowców</t>
  </si>
  <si>
    <t>3</t>
  </si>
  <si>
    <t>„Innowacyjne rozwiązania 
w hodowli bydła mięsnego”</t>
  </si>
  <si>
    <t>Operacja ma na celu transfer wiedzy nt. innowacyjnych rozwiązań technologicznych w produkcji bydła mięsnego, wdrażania postępu hodowlanego i selekcji genetycznej, uzyskiwania wysokiej jakości mięsa wołowego oraz rozwoju i organizacji rynku zbytu.</t>
  </si>
  <si>
    <t xml:space="preserve">Przedmiotem operacji jest organizacji zagranicznego wyjazdu studyjnego dla 25 osób do Francji na targi hodowlane Sommet de l'Elevage wraz z wizytami w gospodarstwach hodujących bydło mięsne, które dostarczą praktycznych przykładów z zakresu nowoczesnej hodowli oraz pozwolą na międzynarodową wymianę wiedzy i doświadczeń. </t>
  </si>
  <si>
    <t xml:space="preserve">hodowcy bydła mięsnego z województwa świętokrzyskiego, specjaliści branżowi z jednostek doradztwa rolniczego, przedstawiciele instytutów badawczych i jednostek naukowych, związków hodowców bydła, osoby zainteresowane tematem </t>
  </si>
  <si>
    <t>„Zrzeszanie rolników sposobem podnoszenia konkurencyjności produkcji rolniczej”</t>
  </si>
  <si>
    <t>Głównym celem operacji jest przekazanie najnowszej wiedzy merytorycznej i zaprezentowanie dobrych praktyk z zakresu zrzeszania się rolników oraz sieciowanie kontaktów między rolnikami/podmiotami zainteresowaniami nawiązaniem wzajemnej współpracy.</t>
  </si>
  <si>
    <t>Przedmiotem operacji jest organizacja trzydniowego krajowego wyjazdu studyjnego dla 25 osób do podmiotów rolniczych, które są dobrym przykładem współpracy ich członków/rolników i dzięki wdrażaniu najnowszych rozwiązań odniosły sukces, dzięki czemu zapewniony zostanie transfer wiedzy praktycznej i teoretycznej.</t>
  </si>
  <si>
    <t xml:space="preserve">rolnicy, przedsiębiorcy z branży rolnej, przetwórczej, spożywczej z woj. świętokrzyskiego, przedstawiciele  jednostek doradztwa rolniczego, grup producenckich, jednostek naukowych, uczelni rolniczych, instytutów badawczych, osoby zainteresowane tematem  </t>
  </si>
  <si>
    <t>"Innowacyjne rozwiązania oraz dobre praktyki 
w zakresie systemów jakości żywności”</t>
  </si>
  <si>
    <t>Celem operacji jest upowszechnienie dobrych praktyk 
w zakresie innowacyjnych technik i technologii produkcji oraz przetwórstwa żywności wysokiej jakości w ramach istniejących systemów jakości żywności, a także jej sprzedaży przy wykorzystaniu strategii krótkich łańcuchów dostaw.</t>
  </si>
  <si>
    <t>Przedmiotem operacji jest zorganizowanie konkursu na „Najlepsze gospodarstwo ekologiczne” 2022 na etapie wojewódzkim, który stanowić będzie formę popularyzacji rolnictwa ekologicznego oraz uhonorowanie i pokazanie wzorcowych praktyk w tym zakresie; seminarium z blokiem wykładowym i degustacją wysokiej jakości żywności, które umożliwi transfer wiedzy nt. systemów jakości, praktyczne zaprezentowanie żywności najwyższej jakości oraz rozwój współpracy lokalnych producentów poprzez wymianę doświadczeń i nawiązanie kontaktów.</t>
  </si>
  <si>
    <t xml:space="preserve">rolnicy indywidualni z sektora ekologicznego, przedstawiciele jednostek doradczych, podmiotów certyfikujących rolnictwo ekologiczne/prowadzące i wdrażające systemy jakości, przedstawiciele jednostek naukowych/uczelni rolniczych/instytutów badawczych, firmy wspierające rozwój produkcji ekologicznej, osoby zainteresowane tematem   </t>
  </si>
  <si>
    <t>osoba/ gospodarstwo</t>
  </si>
  <si>
    <t xml:space="preserve">Liczba laureatów/osób wyróżnionych </t>
  </si>
  <si>
    <t>seminarium 
z degustacją</t>
  </si>
  <si>
    <t>„Upowszechnianie wiedzy z zakresu racjonalnej gospodarki wodnej na obszarach wiejskich 
w ramach tworzenia Lokalnych Partnerstw ds. Wody (LPW) w województwie świętokrzyskim”</t>
  </si>
  <si>
    <t>Celem operacji jest upowszechnienie wiedzy 
nt. racjonalnej gospodarki wodnej na obszarach wiejskich poprzez kontynuowanie współpracy i budowanie sieci kontaktów między lokalnym społeczeństwem a instytucjami i jednostkami samorządowymi zainteresowanymi tworzeniem Lokalnych Partnerstw ds. Wody w powiatach woj. świętokrzyskiego.</t>
  </si>
  <si>
    <t>Przedmiotem operacji jest organizacja 13 spotkań obejmujących zasięgiem wszystkie powiaty woj. świętokrzyskiego dla 180 osób, które zapewnią transfer wiedzy z zakresu przedmiotowej tematyki operacji oraz umożliwią budowanie sieci kontaktów oraz opracowanie i wydanie 4 publikacji tematycznych w wersji drukowanej w nakładzie 700 egzemplarz oraz w wersji elektronicznej, które będą uniwersalnym nośnikiem i zbiorem informacji nt. gospodarki wodnej na poszczególnych powiatach województwa świętokrzyskiego.</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</si>
  <si>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</si>
  <si>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publikacji 
w wersji drukowanej</t>
  </si>
  <si>
    <t>pozycja</t>
  </si>
  <si>
    <t xml:space="preserve">liczba publikacji w wersji elektronicznej </t>
  </si>
  <si>
    <t>plik</t>
  </si>
  <si>
    <t>„Innowacyjne rozwiązania 
w produkcji jabłek i gruszek”</t>
  </si>
  <si>
    <t>Celem operacji jest transfer wiedzy z zakresu 
nowoczesnych rozwiązań w produkcji jabłek i gruszek 
ze szczególnym uwzględnieniem ochrony sadów 
przed chorobami, ochrony przed szkodnikami 
oraz nawożenia i biostymulacji.</t>
  </si>
  <si>
    <t>Przedmiotem operacji jest organizacja trzech jednodniowych konferencji tematycznych łącznie dla 90 osób (każda poświęcona innemu zagadnieniu tj. pierwsza: ochronie przed chorobami, druga: ochronie przed szkodnikami, trzecia: nawożeniu i biostymulacji), które zapewnią transfer wyspecjalizowanej wiedzy z ww. zakresu.</t>
  </si>
  <si>
    <t xml:space="preserve">producenci jabłek i gruszek, rolnicy zainteresowani uprawą jabłek i gruszek, przedstawiciele jednostek doradczych, szkół rolniczych, instytucji i innych podmiotów działających na rzecz rozwoju sektora ogrodniczego, osoby zainteresowane tematem  </t>
  </si>
  <si>
    <t>„Innowacje w zrównoważonej produkcji 
owoców ziarnkowych na przykładzie 
rozwiązań holenderskich”</t>
  </si>
  <si>
    <t>Celem operacji jest zdobycie wiedzy na temat innowacyjnych rozwiązań stosowanych w produkcji owoców ziarnkowych ze szczególnym uwzględnieniem ich zrównoważonego wpływu na rolnictwo, na przykładach stosowanych z sukcesem w gospodarstwach holenderskich.</t>
  </si>
  <si>
    <t xml:space="preserve">Przedmiotem operacji jest organizacja pięciodniowego zagranicznego wyjazdu studyjnego dla 25 osób, który pozwoli na transfer wiedzy z przedmiotowej tematyki operacji, międzynarodową wymianę doświadczeń oraz prezentację 
praktyczną stosowanych rozwiązań. </t>
  </si>
  <si>
    <t xml:space="preserve">producenci owoców ziarnkowych, rolnicy zainteresowani uprawą  owoców ziarnkowych, przedstawiciele jednostek doradczych, szkół rolniczych, instytucji i innych podmiotów działających na rzecz rozwoju sektora ogrodniczego, osoby zainteresowane tematem  </t>
  </si>
  <si>
    <t xml:space="preserve">publikacja w formie elektronicznej </t>
  </si>
  <si>
    <t xml:space="preserve">liczba publikacji w formie elektronicznej </t>
  </si>
  <si>
    <t>„Innowacyjne technologie uprawy truskawki 
w systemie rynnowym i pod daszkami”</t>
  </si>
  <si>
    <t>Celem operacji jest zwiększenie konkurencyjności i rentowności świętokrzyskiego sektora producentów truskawek poprzez zaprezentowanie nowoczesnych rozwiązań, nowych technologii i technik produkcyjnych, stosowanych w uprawach truskawek – szczególnie w systemie rynnowym i pod daszkami.</t>
  </si>
  <si>
    <t xml:space="preserve">Przedmiotem operacji jest organizacja jednodniowego krajowego wyjazdu studyjnego dla 25 osób, który pozwoli na transfer wiedzy 
z przedmiotowej tematyki operacji oraz prezentację praktyczną stosowanych rozwiązań. </t>
  </si>
  <si>
    <t xml:space="preserve">producenci truskawek, rolnicy zainteresowani uprawą  truskawek, przedstawiciele jednostek doradczych, szkół rolniczych, instytucji i podmiotów działających na rzecz rozwoju sektora ogrodniczego, osoby zainteresowane tematem </t>
  </si>
  <si>
    <t>„Innowacyjne rozwiązania technologiczne 
w nawożeniu i nawadnianiu warzyw 
z wykorzystaniem fertygacji”</t>
  </si>
  <si>
    <t>Celem operacji jest zaprezentowanie najnowszych rozwiązań technologicznych w nawożeniu i nawadnianiu uprawy warzyw gruntowych na przykładzie fertygacji, jako wysoko efektywnego sposobu dostarczania składników pokarmowych poprzez nawożenie podczas nawadniania przy użyciu systemów nawadniających.</t>
  </si>
  <si>
    <t>rolnicy/warzywnicy specjalizujący 
się w produkcji warzyw gruntowych, przedstawiciele instytucji naukowych, w tym nauczyciele szkół rolniczych, przedstawiciele grup producenckich, przedstawiciele jednostek doradztwa rolniczego, osoby zainteresowane tematem</t>
  </si>
  <si>
    <t xml:space="preserve">"Wsparcie rozwoju szlaku kulinarnego Świętokrzyska Kuźnia Smaków, jako narzędzia budowania marki lokalnych produktów żywnościowych wysokiej jakości” </t>
  </si>
  <si>
    <t xml:space="preserve">Celem operacji jest nawiązanie współpracy i budowanie sieci kontaktów pomiędzy lokalnymi producentami żywności regionalnej i tradycyjnej z województwa świętokrzyskiego w oparciu o markę lokalną poprzez wsparcie rozwoju szlaku kulinarnego „Świętokrzyska Kuźnia Smaków” (ŚKS), będącego innowacyjnym regionalnie kompleksowym produktem turystycznym oraz transfer wiedzy na temat nowych rozwiązań w zakresie wytwarzania, promocji i sprzedaży takich produktów. </t>
  </si>
  <si>
    <t>Przedmiotem operacji jest wsparcie rozwoju szlaku „Świętokrzyska Kuźnia Smaków” poprzez weryfikację 85 obecnych podmiotów szlaku ŚKS, dodanie 27 nowych podmiotów poprzez ich certyfikację, organizację szkolenia dla 41 osób dotyczącego przystąpienia i funkcjonowania podmiotów na szlaku ŚKS, organizację konferencji podsumowującej dla 100 osób wraz z degustacją produktów i potraw regionalnych nowych podmiotów oraz aktualizację bazy podmiotów na stronie internetowej SKŚ.</t>
  </si>
  <si>
    <t xml:space="preserve">rolnicy, producenci żywności tradycyjnej, właściciele gospodarstw agroturystycznych, producenci żywności na małą skalę, przedsiębiorcy, członkowie KGW, przedstawiciele jednostek doradztwa rolniczego z województwa świętokrzyskiego, przedstawiciele jednostek i podmiotów działających na rzecz rolnictwa i obszarów wiejskich, osoby zainteresowane tematem </t>
  </si>
  <si>
    <t>konferencja 
z degustacją</t>
  </si>
  <si>
    <t>certyfikacja</t>
  </si>
  <si>
    <t>weryfikacja</t>
  </si>
  <si>
    <t>liczba stron</t>
  </si>
  <si>
    <t>„Przedstawienie sposobu kreowania marki lokalnej jako narzędzia promocji regionu na przykładzie Zagórzańskich Dziedzin”</t>
  </si>
  <si>
    <t>Celem operacji jest rozpowszechnienie wiedzy i przedstawienie przykładów dobrych praktyk z zakresu wykorzystania potencjału przyrodniczego i kulturowego w rozwoju przedsiębiorczych inicjatyw na przykładzie Zagórzańskich Dziedzin.</t>
  </si>
  <si>
    <t>Przedmiotem operacji jest organizacja dwudniowego krajowego wyjazdu studyjnego dla 25 osób, podczas którego nastąpi transfer wiedzy z zakresu kreowania marki lokalnej oraz wymiana doświadczeń i nawiązanie kontaktów między jego uczestnikami.</t>
  </si>
  <si>
    <t xml:space="preserve">  rolnicy, lokalni liderzy wiejscy, członkowie  KGW, przedstawiciele jednostek doradztwa rolniczego z województwa świętokrzyskiego, inne osoby/podmioty zainteresowane tematem</t>
  </si>
  <si>
    <t>"Innowacyjne rolnictwo na przykładzie 
grup operacyjnych EPI"</t>
  </si>
  <si>
    <t xml:space="preserve">Celem operacji jest nawiązanie kontaktów pomiędzy członkami i potencjalnymi członkami grup operacyjnych z województwa świętokrzyskiego i przedstawicielami instytutów badawczych i jednostek naukowych, w tym zaprezentowanie efektów prac tych grup oraz efektów prac grup operacyjnych z innych województwa, jako dobrych przykładów w realizacji operacji w ramach działania „Współpraca” oraz transfer wiedzy na temat innowacyjnych rozwiązań opracowywanych w ich ramach.  </t>
  </si>
  <si>
    <t xml:space="preserve">Przedmiotem operacji jest organizacja trzydniowego krajowego wyjazdu studyjnego dla 30 osób, podczas którego nastąpi transfer wiedzy z zakresu innowacyjnych rozwiązań wdrażanych do rolnictwa m.in. w ramach działania „Współpraca”, nawiązanie kontaktów pomiędzy członkami i potencjalnymi członkami grup operacyjnych z województwa świętokrzyskiego, przedstawicielami grup operacyjnych z innych województw oraz instytutów badawczych i jednostek naukowych, a także wymiana doświadczeń na temat realizowanych operacji.  </t>
  </si>
  <si>
    <t xml:space="preserve">członkowie grup operacyjnych i potencjalni członkowie grup operacyjnych z województwa świętokrzyskiego, przedstawiciele jednostek doradztwa rolniczego oraz pracownicy zespołu SIR z województwa świętokrzyskiego, przedstawiciele jednostek i podmiotów działających na rzecz rolnictwa i obszarów wiejskich, przedstawiciele jednostek naukowych/uczelni rolniczych/instytutów badawczych oraz firmy zainteresowanych wdrażaniem innowacji do rolnictwa, osoby zainteresowane tematem </t>
  </si>
  <si>
    <t xml:space="preserve">"Dobre praktyki i innowacyjne rozwiązania w dywersyfikacji dochodów na obszarach wiejskich" </t>
  </si>
  <si>
    <t xml:space="preserve">Celem operacji jest rozpowszechnienie wiedzy i przedstawienie dobrych praktyk oraz przedsiębiorczych inicjatyw z zakresu rozwoju turystyki wiejskiej, usług społecznych i małego przetwórstwa, w tym dystrybucji żywności i jej promocji, w celu poprawy rentowności gospodarstw wiejskich, budowania sieci kontaktów pomiędzy podmiotami zajmującymi się działalnością okołorolniczą oraz przedstawienia innowacyjnych rozwiązań z tego zakresy społeczeństwu wiejskiemu. </t>
  </si>
  <si>
    <t>Przedmiotem operacji jest organizacja dwóch trzydniowych krajowych wyjazdów studyjnych dla 60 osób, podczas których nastąpi transfer wiedzy z przedmiotowej tematyki operacji, w tym wymiana doświadczeń, nawiązanie kontaktów i współpracy oraz zostaną zaprezentowane rozwiązania, które przyczyniły się do sukcesów prezentowanych podmiotów, gospodarstw lub marek lokalnych.</t>
  </si>
  <si>
    <t xml:space="preserve">rolnicy, właściciele gospodarstw agroturystycznych, producenci żywności na małą skalę, przedsiębiorcy, członkowie KGW, przedstawiciele jednostek doradztwa rolniczego z województwa świętokrzyskiego, przedstawiciele jednostek i podmiotów działających na rzecz rolnictwa i obszarów wiejskich, osoby zainteresowane tematem </t>
  </si>
  <si>
    <t>„Nowatorskie rozwiązania w praktyce zrównoważonej ochrony sadów i plantacji na przykładzie sadownictwa czeskiego i węgierskiego”</t>
  </si>
  <si>
    <t>Celem operacji jest transfer wiedzy z zakresu innowacyjnych rozwiązań w zrównoważonej ochronie sadów i plantacji w sektorze sadownictwa na przykładzie stosowanych z sukcesem rozwiązań w sadownictwie czeskim i węgierskim, ze szczególnym uwzględnieniem aspektu zrównoważonego wspływu na obszary wiejskie.</t>
  </si>
  <si>
    <t xml:space="preserve">Przedmiotem operacji jest organizacja czterodniowego zagranicznego wyjazdu studyjnego, który umożliwi międzynarodową wymianę wiedzy i doświadczeń między rolnikami z tej branży, o który, dzięki zaprezentowaniu stosowanym nowatorskich rozwiązań technologicznych i technicznych poprawiających efekt ekonomiczny tamtejszych gospodarstw a jednocześnie minimalizujących negatywny wpływ rolnictwa na środowisko, da możliwość wdrożenia podobnych rozwiązań na terenie Polski. </t>
  </si>
  <si>
    <t xml:space="preserve">producenci owoców, sadownicy, rolnicy zainteresowani uprawą sadowniczą, przedstawiciele jednostek doradczych, szkół rolniczych, instytucji i innych podmiotów działających na rzecz rozwoju sektora ogrodniczego, osoby zainteresowane tematem  </t>
  </si>
  <si>
    <t>"Nowoczesna gospodarka pasieczna 
kierunkiem przyszłości"</t>
  </si>
  <si>
    <t xml:space="preserve">Celem operacji jest wspieranie rozwoju pszczelarstwa w województwie świętokrzyskim poprzez transfer informacji na temat nowoczesnych rozwiązań i produktów mających na celu ułatwić i usprawnić pracę pszczelarzy oraz najnowszej wiedzy z zakresu zakładania i prowadzenia pasiek pszczelich oraz ochrony tych owadów. </t>
  </si>
  <si>
    <t>Przedmiotem operacji jest organizacja jednodniowej konferencji dla 80 osób, która zapewni transfer wiedzy teoretycznej z przedmiotowej tematyki operacji oraz trzydniowego krajowego wyjazdu studyjnego dla 35 osób, podczas którego nastąpi transfer wiedzy praktycznej z zakresu nowoczesnych rozwiązań i produktów w prowadzeniu pasieki, w tym wymiana doświadczeń z osobami je stosującymi.</t>
  </si>
  <si>
    <t>pszczelarze, osoby zawodowo i hobbystycznie zajmujące się prowadzeniem pasiek, członkowie związków i kół pszczelarskich, osoby zainteresowane tematem</t>
  </si>
  <si>
    <t xml:space="preserve">„Nowe formy efektywnego transferu wiedzy i doświadczeń w rolnictwie na przykładzie gospodarstw demonstracyjnych oraz edukacyjnych” </t>
  </si>
  <si>
    <t xml:space="preserve">Celem operacji jest zaprezentowanie nowych formy przekazywania wiedzy i doświadczeń poprzez zakładanie i funkcjonowanie gospodarstw demonstracyjnych oraz edukacyjnych, a także tworzenie sieci kontaktów pomiędzy rolnikami prowadzącymi takie gospodarstwa i planującymi je utworzyć. </t>
  </si>
  <si>
    <t xml:space="preserve">Przedmiotem operacji jest organizacja trzydniowego krajowego wyjazdu studyjnego dla 30 osób do funkcjonujących gospodarstw demonstracyjnych i edukacyjnych, który umożliwi w praktyce zaprezentowanie idei ich prowadzenia, wymianę doświadczeń praktycznych przy ich prowadzeniu, nawiązanie kontaktów pomiędzy osobami planującymi ich prowadzenie, a także przekazanie aktualnej wiedzy teoretycznej, w postaci bloków wykładowych, nt. zakładania, funkcjonowania i finansowania takich działalności. Prezentowane podczas wyjazdu studyjnego dobre praktyki zostaną opisane w publikacji elektronicznej udostępnionej na stronie internetowej Świętokrzyskiego ODR. </t>
  </si>
  <si>
    <t xml:space="preserve">rolnicy z województwa świętokrzyskiego zainteresowani przystąpieniem do sieci gospodarstw demonstracyjnych i edukacyjnych, przedstawiciele jednostek doradztwa rolniczego, przedstawiciele innych podmiotów zaangażowanych w rozwój obszarów wiejskich i dywersyfikację działalności rolniczej, osoby zainteresowane tematem    </t>
  </si>
  <si>
    <t xml:space="preserve">Polski e-bazarek szansą promocji lokalnych producentów rolnych </t>
  </si>
  <si>
    <t xml:space="preserve">Celem operacji jest transfer wiedzy i innowacji, a także dobrych praktyk w zakresie promocji lokalnych producentów i ich produktów w ramach funkcjonującej platformy internetowej Polski e-bazarek. Operacja przyczyni się do nawiązywania sieci kontaktów i współpracy pomiędzy wystawcami e-bazarku oraz wszystkimi stronami zainteresowanymi tworzeniem krótkich łańcuchów dostaw poprzez realizację innowacyjnego narzędzia skracającego drogę od producenta bezpośrednio do konsumenta w postaci ogólnopolskiego serwisu internetowego. Ponadto realizacja operacji przyczyni się do upowszechnienia idei krótkich łańcuchów dostaw, które wspierają rozwój przedsiębiorczości na obszarach wiejskich. </t>
  </si>
  <si>
    <t>W ramach operacji zostaną zorganizowane:
- Targi "Polski e-bazarek szansą promocji lokalnych producentów rolnych"
- seminarium "Nowoczesne formy promocji i sprzedaży produktów lokalnych producentów rolnych".</t>
  </si>
  <si>
    <t xml:space="preserve">rolnicy, producenci rolni, producenci i przetwórcy regionalnej i ekologicznej żywności, Koła Gospodyń Wiejskich, twórcy rękodzieła ludowego, pracownicy jednostek doradztwa rolniczego i instytucji działających na rzecz rolnictwa, jak również inni zainteresowani  tematem </t>
  </si>
  <si>
    <t>Warmińsko-Mazurski Ośrodek Doradztwa Rolniczego z siedzibą w Olsztynie</t>
  </si>
  <si>
    <t>łączna liczba wystawców</t>
  </si>
  <si>
    <t>wystawca</t>
  </si>
  <si>
    <t>Lokalne Partnerstwo ds. Wody</t>
  </si>
  <si>
    <t>Celem operacji jest zintegrowanie środowiska, poprzez zakładanie Lokalnych Partnerstw ds. Wody w celu podejmowania wspólnych działań na rzecz racjonalnej gospodarki wodną na obszarach wiejskich ze szczególnym uwzględnieniem rolnictwa. Operacja  przyczyni się do powstanie 9 LPW i aktywizacji 1 LPW, które brało udział w pilotażowej operacji w 2020 roku, obejmujących swym zasięgiem obszar administracyjny 10 powiatów na terenie województwa warmińsko-mazurskiego.</t>
  </si>
  <si>
    <t>W ramach operacji na początku i na zakończenie jej realizacji  zaplanowano organizację dwóch konferencji  w których udział wezmą wszyscy zsieciowania  do tej pory w LPW partnerzy. Organizacja spotkań szkoleniowo -informacyjnych ma na celu wzajemne poznanie partnerów w zakresie działania i potrzeb związanych z gospodarowaniem wodą. Do potrzymania współpracy posłużą spotkania on line. W powiatach w których prowadzone jest lub będzie partnerstwo zostaną opracowane filmy promujące i prezentujące realizowane działania (emisja na kanale YouTube i stronie internetowej W-MODR) oraz zostaną opracowane w formie online raporty - sztuk 9 i uzupełnienie raportu z dla LPW z 2020 r. m.in. o badania teledetekcyjne - sztuk 1. Raporty staną się swego rodzaju Wieloletnimi Planami Działania zawierającymi analizę stanu obecnego oraz listą rekomendacji i inwestycji do zapewnienia racjonalnej gospodarki wodą, raporty te będą udostępniane uczestnikom operacji m.in. na informatycznych nośnikach danych.</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</si>
  <si>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</si>
  <si>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I -- IV</t>
  </si>
  <si>
    <t>spotkania szkoleniowo-informacyjne</t>
  </si>
  <si>
    <t>spotkania online</t>
  </si>
  <si>
    <t xml:space="preserve">publikacja online </t>
  </si>
  <si>
    <t>Agroleśnictwo
– innowacyjne podejście do produkcji w małych gospodarstwach rolnych”</t>
  </si>
  <si>
    <t>Celem operacji "Agroleśnictwo
– innowacyjne podejście do produkcji w małych gospodarstwach rolnych”, jest przekazanie uczestnikom informacji związanych z tym zagadnieniem, pokazanie dobrych praktyk i innowacyjnych rozwiązań w rolnictwie i obszarach wiejskich, jako alternatywa dla małych gospodarstw  rolnych. Wyjazd studyjny przyczyni się do upowszechniania tej innowacji , w tym współistniejących różnych  upraw trwałych i rolnych na jednym obszarze. Uczestnicy zapoznają się z zasadami i podstawowymi metodami upraw w systemie agroleśnym. Wiedza ta będzie wykorzystywana na szkoleniach dla zainteresowanych tą innowacją</t>
  </si>
  <si>
    <t xml:space="preserve">Przedmiotem operacji jest przeprowadzenie wyjazdu studyjnego, którego wynikiem będzie poznanie innowacyjnego sposobu użytkowania zasobów rolnych,  jakim jest  agroleśnictwo, które jest  zrównoważonym sposobem użytkowania ziemi. </t>
  </si>
  <si>
    <t xml:space="preserve"> rolnicy, przetwórcy, mieszkańcy obszarów wiejskich,  przedstawiciele doradztwa rolniczego i nauki zainteresowani ta innowacja</t>
  </si>
  <si>
    <t xml:space="preserve"> Warmińsko-Mazurski Ośrodek Doradztwa Rolniczego z siedzibą w Olsztynie</t>
  </si>
  <si>
    <t>Warmińsko-Mazurska Wystawa Zwierząt Hodowlanych</t>
  </si>
  <si>
    <t>Celem operacji jest   promowanie wśród zainteresowanych grup docelowych  dobrych praktyk oraz innowacyjnych rozwiązań, w zakresie chowu i hodowli zwierząt gospodarskich  utrzymywanych w województwie warmińsko-mazurskim, z uwzględnieniem ras objętych Programem Ochrony Zasobów Genetycznych Zwierząt Gospodarskich. 
 Dodatkowo operacja przyczyni się do upowszechnienie wiedzy w zakresie dobrostanu, a także umożliwi sieciowanie partnerstw poprzez wymianę dobrych praktyk i  pogłębianie współpracy ze związkami hodowców zwierząt hodowlanych i hodowcami.</t>
  </si>
  <si>
    <t>Przedmiotem operacji będzie organizacja wystawy zwierząt o zasięgu wojewódzkim mająca na celu promowanie dobrych praktyk oraz innowacyjnych rozwiązań, w zakresie hodowli, dobrostanu i wpływu produkcji zwierzęcej na środowisko, a także prezentacja ras objętych programem ochrony zasobów genetycznych.</t>
  </si>
  <si>
    <t>Warmińsko-Mazurskie Dni Pola</t>
  </si>
  <si>
    <t xml:space="preserve">Operacja ma na celu budowę sieci powiązań między sferą nauki i biznesu a rolnictwem oraz ułatwienie transferu wiedzy i innowacji do praktyki rolniczej. Poprzez Dni Pola będzie możliwość wymiany doświadczeń i rozwiązywania problemów technologicznych oraz upowszechnianie nowych metod technologii uprawy i propagowanie dobrych praktyk rolniczych w uprawie roślin. </t>
  </si>
  <si>
    <t xml:space="preserve">Spotkania polowe będą obejmowały szkolenia i pokazy poletek demonstracyjnych. Dni pola mają łączyć przedstawicieli instytucji rolniczych, naukowych, firm  oraz rolników działających na terenie powiatu. </t>
  </si>
  <si>
    <t>spotkania polowe</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</si>
  <si>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</si>
  <si>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</si>
  <si>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t>
  </si>
  <si>
    <t xml:space="preserve">Przedmiotem operacji będzie nagranie i emisja 6 cyklicznych audycji  telewizyjnych pt. "Twoja Rola", przedstawiających innowacyjne rozwiązania  i dobre praktyki, co ułatwi podjęcie decyzji o wdrażaniu innowacji w rolnictwie i na obszarach wiejskich oraz wzbogaci  i uatrakcyjni formy prezentacji treści merytorycznych opracowywanych pod kierunkiem W-MODR. Dodatkowo, po realizacji operacji, audycje zostaną zamieszczone na stronie internetowej Warmińsko-Mazurskiego ODR, za pośrednictwem platformy YouTube. 
</t>
  </si>
  <si>
    <t xml:space="preserve">liczba audycji telewizyjnych </t>
  </si>
  <si>
    <t xml:space="preserve">rolnicy, mieszkańcy obszarów wiejskich, przedstawiciele doradztwa rolniczego,  pracownicy firm i instytucji działających na rzecz rolnictwa, osoby zainteresowane tematem innowacji w rolnictwie. </t>
  </si>
  <si>
    <t>łączna liczba emisji audycji</t>
  </si>
  <si>
    <t>IV Forum Innowacji
"Głód Jakości"</t>
  </si>
  <si>
    <t>Celem organizacji Forum jest stworzenie otwartej platformy umożliwiającej budowanie  partnerstw w kontekście tworzenia grup operacyjnych do działania "Współpraca". Dodatkowym celem jest ułatwienie transferu wiedzy i  sieci kontaktów pomiędzy rolnikami, podmiotami doradczymi, jednostkami naukowymi, przedsiębiorcami sektora rolno-spożywczego oraz innymi podmiotami zainteresowanymi procesem wymiany fachowej informacji w rolnictwie i na obszarach wiejskich w dobie zmian kreowanych przez Europejski Zielony Ład.</t>
  </si>
  <si>
    <t>Przedmiotem operacji będzie dwudniowa konferencja, której zagadnienia będą obejmowały tematy z zakresu zootechniki  w zakresie wdrażania innowacji w rolnictwie i na obszarach wiejskich, a formuła konferencji prowadzona w formie debat ma za zadanie upowszechnianie wiedzy na temat korzyści płynących z zawiązywania partnerstw w kontekście tworzenia grup operacyjnych do działania "Współpraca".</t>
  </si>
  <si>
    <t>rolnicy, przedstawiciele jednostek doradztwa rolniczego, pracownicy firm i jednostek działających na rzecz rolnictwa, przedstawiciele nauki, przedstawiciele samorządu terytorialnego i samorządu rolniczego, podmioty publiczne</t>
  </si>
  <si>
    <t xml:space="preserve">Spotkanie Grup Operacyjnych woj. warmińsko-mazurskiego </t>
  </si>
  <si>
    <t xml:space="preserve">Celem operacji jest zapoczątkowanie sieciowania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 . </t>
  </si>
  <si>
    <t>Podczas spotkania planowana jest promocja i upowszechnianie rezultatów GO, a także konsultacje z przedstawicielami Grup i brokerami innowacji oraz podsumowanie działania „Współpraca” i przyszłości Grup Operacyjnych.</t>
  </si>
  <si>
    <t>konsorcjanci Grup Operacyjnych EPI realizujących swoje projekty na terenie woj. Warmińsko-mazurskiego, osoby zainteresowane tematem innowacji w rolnictwie</t>
  </si>
  <si>
    <t>Kobieta przedsiębiorcza to kobieta działająca</t>
  </si>
  <si>
    <t xml:space="preserve">Celem operacji jest transfer wiedzy i innowacji, a także dobrych praktyk w zakresie przedsiębiorczości kobiet działających na rzecz wielofunkcyjnego rozwoju obszarów wiejskich.  Operacja przyczyni się do promocji kobiet - liderek wsi wdrażających innowacje na różnych płaszczyznach działalności, a tym samym wzmocnienia ich pozycji w społeczeństwie. Ponadto, będzie to miejsce wymiany doświadczeń, pomysłów, inicjatyw wprowadzających innowacje, a także nawiązania współpracy.  
</t>
  </si>
  <si>
    <t xml:space="preserve">Przedmiotem operacji, skierowanych do kobiet mieszkających, bądź działających na rzecz obszarów wiejskich, będą warsztaty, podczas których uczestnicy będą zapoznawać się z tematyką spotkania, związaną z prowadzeniem różnych form działalności/aktywności na rzecz obszarów wiejskich. </t>
  </si>
  <si>
    <t>Kobiety działające na rzecz rozwoju obszarów wiejskich, pracownicy jednostek doradztwa rolniczego, inni zainteresowani tematyką operacji</t>
  </si>
  <si>
    <t>Celem operacji  Lokalnych Partnerstw ds. Wody jest posumowanie wspólnych działań na rzecz racjonalnej gospodarki wodnej na obszarach wiejskich ze szczególnym uwzględnieniem rolnictwa. Operacja  przyczyni się do wymiany doświadczeń oraz analizy wieloletnich planów  19 LPW obejmujących swym zasięgiem obszar administracyjny 19 powiatów województwa warmińsko-mazurskiego.</t>
  </si>
  <si>
    <t>W ramach operacji  zaplanowano organizację  dwóch spotkań informacyjnych z podmiotami tworzącymi LPW w regionie oraz konferencji, w której udział wezmą przedstawiciele założonych przy udziale WMODR, Lokalnych Partnerstw ds. Wody z terenu województwa warmińsko-mazurskiego. 
Planowane przedsięwzięcia pozwolą na wymianę wzajemnych doświadczeń i utworzenie sieci kontaktów pomiędzy poszczególnymi LPW, a także na analizę Wieloletnich Planów Działania w zakresie  rekomendacji inwestycji do zapewnienia racjonalnej gospodarki wodą.</t>
  </si>
  <si>
    <t>spotkania informacyjne</t>
  </si>
  <si>
    <t>V Forum Innowacji
"Bezpieczny Rolnik - Bezpieczny Konsument"</t>
  </si>
  <si>
    <t xml:space="preserve">Celem organizacji Forum jest potrzeba kreowania wśród rolników i mieszkańców obszarów wiejskich świadomości w dziedzinie bezpieczeństwa opartej m in. na "Strategii Wizji Zero" Międzynarodowego Stowarzyszenia Zabezpieczenia Społecznego ISSA. Innowacją w Strategii Wizji Zero jest zwrócenie uwagi na trzy wymiary pracy człowieka: bezpieczeństwo, zdrowie i dobrostan, które mają kluczowy wpływ na wystąpienie lub nie wypadków, urazów, czy też chorób spowodowanych pracą.
Celem szczegółowym jest wskazanie ścisłego powiązania bezpiecznego i świadomego rolnictwa ze zdrowiem i bezpieczeństwem konsumenta. </t>
  </si>
  <si>
    <t>Przedmiotem operacji będzie dwudniowa konferencja, której zagadnienia będą obejmowały tematy z zakresu szeroko pojętego zdrowia publicznego, dobrostanu rolników i mieszkańców obszarów wiejskich. Zagadnienia te będą uwzględniać profilaktykę i diagnostykę medyczną, wzmocnienie przekazu  prewencyjnego  i  dobre nawyki (np. żywieniowe, zasoby psychofizyczne), które bezpośrednio wpływają na efektywność pracy rolnika, bezpieczeństwo żywnościowe oraz zabezpieczenie potrzeb konsumentów. Zaangażowanie wielu podmiotów w realizację operacji pozwoli na stworzenie międzysektorowej sieci w kontekście tworzenia grup operacyjnych do działania "Współpraca".</t>
  </si>
  <si>
    <t>Wykorzystanie potencjału  gospodarstw demonstracyjnych w skracaniu łańcucha dostaw żywności.</t>
  </si>
  <si>
    <t xml:space="preserve">Celem operacji jest skracanie łańcucha dostaw żywności poprzez sieciowanie kół gospodyń wiejskich i wybranych gospodarstw zajmujących  się produkcją i sprzedażą żywności,  włączonych do Krajowej Sieci Gospodarstw Demonstracyjnych. 
Dodatkowym celem operacji będzie podnoszenie jakości przygotowania gospodarstw do prowadzenia pokazów i demonstracji oraz wskazanie istotnej roli gospodarstw demonstracyjne  w systemie AKIS - usprawnienie transferu wiedzy i innowacji,  zapoznanie z dobrymi praktykami oraz zastosowanymi nowoczesnymi rozwiązaniami w sposób bezpośredni. </t>
  </si>
  <si>
    <t xml:space="preserve">Przedmiotem operacji jest organizacja wyjazdu studyjnego  do gospodarstw demonstracyjnych włączonych do Krajowej Sieci Gospodarstw Demonstracyjnych, które zajmują się produkcją i sprzedażą żywności. Wyjazd bezpośrednio skierowany będzie do przedstawicieli kół gospodyń wiejskich, tak aby wskazać potencjał produkcyjny wysokojakościowych produktów żywnościowych pochodzących bezpośrednio z gospodarstw oraz stworzenie sieci kontaktów i powiązań między wybranymi gospodarstwami demonstracyjnymi a KGW, tak aby poprzez działalność KGW nastąpiła dodatkowo promocja tych produktów, co w długofalowym procesie zmierzać będzie do bezpośredniego i pośredniego skrócenia łańcucha dostaw. </t>
  </si>
  <si>
    <t>ilość wyjazdów studyjnych</t>
  </si>
  <si>
    <t>rolnicy, mieszkańcy obszarów wiejskich, przedstawiciele Kół Gospodyń Wiejskich,  przedstawiciele jednostek doradztwa rolniczego,  jednostek naukowych oraz Gospodarstw Demonstracyjnych włączonych do KSGD</t>
  </si>
  <si>
    <t xml:space="preserve">Celem operacji jest  sieciowanie  Grup Operacyjnych EPI oraz promocja projektów, wraz z ich rezultatami, realizowanych przez te Grupy. Operacja polegać będzie na upowszechnianiu wymiany wiedzy i dobrych praktyk w zakresie wdrażania innowacyjnych rozwiązań oraz współpracy rolników w ramach krótkich łańcuchów dostaw, między przedstawicielami Grup Operacyjnych. </t>
  </si>
  <si>
    <t xml:space="preserve">Akademia żywienia krów mlecznych - wyzwania współczesnego producenta mleka  </t>
  </si>
  <si>
    <t>Celem operacji jest transfer wiedzy z zakresu żywienia krów mlecznych ze środowiska naukowego do praktyki. Operacja wspiera tworzenie grupy tematycznej, ułatwia przepływ branżowej i specjalistycznej wiedzy i informacji oraz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</si>
  <si>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</si>
  <si>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rolnicy, hodowcy bydła mlecznego, pracownicy jednostek doradztwa rolniczego, naukowcy</t>
  </si>
  <si>
    <t xml:space="preserve">Wielkopolski Ośrodek Doradztwa Rolniczego w Poznaniu </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</si>
  <si>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</si>
  <si>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</si>
  <si>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</si>
  <si>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rolnicy, pracownicy jednostek doradztwa rolniczego, mieszkańcy obszarów wiejskich, przedstawiciele nauki, przedstawiciele podmiotów działających na rynku rolnym</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</si>
  <si>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</si>
  <si>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 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</si>
  <si>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</si>
  <si>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liczba szkoleń </t>
  </si>
  <si>
    <t>mieszkańcy obszarów wiejskich, producenci rolni, przedstawiciele jednostek doradztwa rolniczego,  naukowcy</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</si>
  <si>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</si>
  <si>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</si>
  <si>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</si>
  <si>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</si>
  <si>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</si>
  <si>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</si>
  <si>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</si>
  <si>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mieszkańcy obszarów wiejskich, producenci rolni, przedstawiciele jednostek doradztwa rolniczego, naukowcy, osoby zainteresowane tematyką</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</si>
  <si>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</si>
  <si>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</si>
  <si>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</si>
  <si>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</si>
  <si>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</si>
  <si>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</si>
  <si>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</si>
  <si>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agrotechniki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</si>
  <si>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</si>
  <si>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</si>
  <si>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</si>
  <si>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</si>
  <si>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przedstawiciele Gospodarstw Demonstracyjnych, mieszkańcy obszarów wiejskich, przedstawiciele jednostek doradztwa rolniczego, producenci rolni, naukowcy, osoby zainteresowane tematyką</t>
  </si>
  <si>
    <t xml:space="preserve">Celem operacji jest zainicjowanie współpracy oraz stworzenie sieci kontaktów między lokalnym społeczeństwem a instytucjami i urzędami, w zakresie gospodarki wodnej na obszarach wiejskich ze szczególnym uwzględnieniem rolnictwa.                                                                                   </t>
  </si>
  <si>
    <t>Przedmiotem operacji jest kontynuacja rozpoczętych w 2020 i 2021r. działań związanych z tworzeniem Lokalnych Partnerstw ds. Wody.  W ramach operacji przeprowadzone będą spotkania  we wszystkich 31 powiatach województwa wielkopolskiego oraz trzy konferencje - dwie konferencje jednodniowe i jedna konferencji dwudniowa. W ramach działań informacyjno- edukacyjnych nagrany zostanie film (dostępny online na stronie internetowej WODR w Poznaniu) dotyczący   dobrych praktyk w zakresie racjonalnego gospodarowania wodą na obszarach wiejskich oraz audycja radiowa. Zorganizowane zostaną również dwa dwudniowe krajowe wyjazdy studyjne z tematyki dobrych praktyk retencjonowania wód oraz cykl 8 szkoleń zewnętrznych online w zakresie racjonalnej gospodarki wodą w gospodarstwie rolnym.</t>
  </si>
  <si>
    <t>spotkania stacjonarne/ online</t>
  </si>
  <si>
    <t>producenci rolni, mieszkańcy obszarów wiejskich, przedstawiciele jednostek doradztwa rolniczego, przedstawiciele administracji samorządowej wszystkich szczebli  i wojewódzkiej, przedstawiciele spółek wodnych i związków spółek wodnych</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</si>
  <si>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</si>
  <si>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</si>
  <si>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</si>
  <si>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</si>
  <si>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</si>
  <si>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Przedmiotem operacji jest dwudniowy warsztat  z przetwórstwa serów, trzydniowy warsztat z przetwórstwa kiełbas oraz dwudniowy warsztat z zakresu piekarnictwa. W ramach warsztatów zostanie również przybliżona tematyka dotycząca skutecznej dystrybucji produktów gotowych pochodzących z gospodarstw rolnych. Operacja obejmuje również przygotowanie 2 filmów z realizacji warsztatów dotyczących przetwórstwa serów oraz kiełbas. Filmy będą dostępne online na stronie internetowej Wielkopolskiego Ośrodka Doradztwa Rolniczego w Poznaniu.</t>
  </si>
  <si>
    <t xml:space="preserve">Rolnictwo przyszłości </t>
  </si>
  <si>
    <t xml:space="preserve">Celem operacji jest nawiązanie wielopodmiotowej współpracy między jej uczestnikami. Wydarzenie ma za zadanie upowszechniać wprowadzane rozwiązania  innowacyjne a także daje możliwość wymiany doświadczeń i budowanie zaufania między partnerami  oraz innymi zainteresowanymi wdrażaniem innowacyjnych rozwiązań w rolnictwie. Sieciowanie jest elementem wspierającym propagowanie innowacji w rolnictwie. 
Wektorami łączącymi naukę z rolnictwem będą prekursorzy innowacji z Wielkopolski .
</t>
  </si>
  <si>
    <t>Przedmiotem operacji jest spotkanie informacyjne dla podmiotów realizujących projekty innowacyjne z Wielkopolski oraz osób, dla których przedstawione nowatorskie rozwiązanie stosowane w praktyce rolniczej  będą inspiracją  do wielopodmiotowej współpracy na rzecz poszukiwania i wdrażania innowacyjnych rozwiązań w rolnictwie i na obszarach wiejskich.</t>
  </si>
  <si>
    <t>Strefa Innowacji - Krajowe Dni Pola 2023</t>
  </si>
  <si>
    <t>Celem operacji jest ułatwianie transferu wiedzy pomiędzy naukowcami, przedsiębiorcami, rolnikami i wszystkimi podmiotami zainteresowanymi innowacyjnością w rolnictwie. Realizacja operacji umożliwi wymianę specjalistycznej branżowej wiedzy z obszaru technologii uprawy, ochrony roślin, nawożenia oraz nawadniania, a także innowacji w obszarze rolnictwa precyzyjnego i wykorzystania cyfryzacji w produkcji rolnej oraz postępu hodowlanego w produkcji zwierzęcej. Operacja umożliwi nawiązanie wielopodmiotowej współpracy, co jest kluczowe dla rozwoju polskiego rolnictwa. Wydarzenia zrealizowane w ramach operacji umożliwią rozpropagowanie wśród rolników nowych, innowacyjnych technologii oraz rozwiązań, dzięki którym możliwe jest nieustanne doskonalenie własnej produkcji rolnej i podniesienie jej konkurencyjności.</t>
  </si>
  <si>
    <t>Przedmiotem operacji będzie spotkanie polowe podmiotów realizujących projekty innowacyjne w obszarze rolnictwa i podmiotów wprowadzających innowacje na rynek okołorolniczy. Podczas spotkania obędą się debaty dotyczące zagadnień rolnictwa precyzyjnego, sztucznej inteligencji w rolnictwie, gospodarowanie zasobami wody w gospodarstwach rolnych, wykorzystaniem dronów oraz realizacji projektów Grup Operacyjnych w ramach działania "Współpraca". Spotkanie polowe będzie otwarte dla każdego chętnego uczestnika, zainteresowanego tematyką. Przedmiotem operacji jest film dotyczący innowacji w rolnictwie będący relacją z wydarzenia, dostępny online na stronie www.wodr.poznan.pl; 2 artykuły w prasie (miesięcznik "Poradnik Gospodarski" wydawany przez WODR w Poznaniu); szkolenie dla uczniów szkół rolniczych. W trakcie spotkania polowego odbędą się pokazy/prezentacje związane z tematyką debat. W ramach operacji zakupione zostaną materiały promocyjne. Operacja obejmuje organizację 2 namiotów tematycznych w których będą pokazy/eksperci; przeprowadzone debaty, obsługa telebimu i nagłośnienia. Dzięki tym formom podczas Krajowych Dni Pola w Strefie Innowacji będzie możliwość transferu wiedzy z nauki do praktyki rolniczej oraz prezentacja rozwiązań innowacyjnych, szerzenia wiedzy, prezentacji nowości technologicznych i dobrych praktyk z zakresu rolnictwa i rozwoju obszarów wiejskich.</t>
  </si>
  <si>
    <t>mieszkańcy obszarów wiejskich, producenci rolni, przedstawiciele jednostek doradztwa rolniczego, naukowcy, przedstawiciele podmiotów działających na rynku rolnym, osoby zainteresowane tematyką</t>
  </si>
  <si>
    <t>Chów i hodowla małych przeżuwaczy</t>
  </si>
  <si>
    <t>Celem operacji jest transfer wiedzy z zakresu czynników genetycznych i środowiskowych wpływających na poziom produkcji małych przeżuwaczy: owiec, kóz i alpak oraz warunkami ich utrzymania w dobrostanie i stosowanymi technologiami. Uczestnictwo w operacji ma być  zachętą dla rolników i mieszkańców obszarów wiejskich do wprowadzania nowych kierunków działalności w gospodarstwie, które przyczynią się do podniesienia ich rentowności.</t>
  </si>
  <si>
    <t>Przedmiotem operacji będą szkolenia połączone z pokazami dotyczące charakterystyki pokrojowej i użytkowej owiec, kóz i alpak. W ramach pokazów omówiona zostanie tematyka czynników genetycznych i środowiskowych wpływających na poziom produkcji owiec, kóz i alpak, warunków technologicznych i środowiskowych utrzymania różnych gatunków małych przeżuwaczy; metod oceny okrywy włosowej różnych małych gatunków przeżuwaczy; tematyka dobrostanu zwierząt oraz opłacalności wprowadzania innowacyjnych kierunków rozwoju gospodarstwa na przykładzie małych przeżuwaczy. Przedmiotem operacji będzie również artykuł udostępniony na stronie internetowej Ośrodka.</t>
  </si>
  <si>
    <t>szkolenie połączone z pokazem</t>
  </si>
  <si>
    <t>liczba szkoleń połączonych z pokazem</t>
  </si>
  <si>
    <t>producenci rolni, mieszkańcy obszarów wiejskich, przedstawiciele jednostek doradztwa rolniczego, osoby zainteresowane tematyką</t>
  </si>
  <si>
    <t>Innowacyjne technologie w uprawie winorośli i przetwórstwie wina</t>
  </si>
  <si>
    <t xml:space="preserve">Celem operacji jest przekazanie informacji na temat nowoczesnych metod uprawy i pielęgnacji winorośli w polskich warunkach klimatycznych, a także wskazanie uczestnikom operacji, że przetwórstwo  produktów rolnych, w tym przypadku winorośli,  jest doskonałą szansą na poprawę dochodowości gospodarstw, zwłaszcza tych małych. </t>
  </si>
  <si>
    <t xml:space="preserve">Przedmiotem operacji jest zorganizowanie konferencji online z relacją na żywo podczas której uczestnicy zdobędą wiedzę, w jaki sposób uprawiać winorośl w polskich warunkach klimatycznych, zapoznają się z praktycznymi umiejętnościami i technologiami w zakresie prowadzenia winnicy oraz uprawy i pielęgnacji winorośli. </t>
  </si>
  <si>
    <t xml:space="preserve">konferencja online -relacja na żywo </t>
  </si>
  <si>
    <t>rolnicy, przedsiębiorcy, pracownicy jednostki doradztwa rolniczego, osoby zainteresowane tematem</t>
  </si>
  <si>
    <t>Zachodniopomorski Ośrodek Doradztwa Rolniczego w Barzkowicach</t>
  </si>
  <si>
    <t>Sandomierski szlak winiarski</t>
  </si>
  <si>
    <t xml:space="preserve">Celem operacji  jest zapoznanie  uczestników z  innowacyjnymi  rozwiązaniami w technologii uprawy winorośli na przykładzie sandomierskich winnic.  Koneserzy twierdzą, że tutejsze winnice produkują najlepsze wino w Polsce. Lessowa ziemia i specyficzny mikroklimat sprawiają, że rosnąca tu winorośl daje możliwość wyprodukowania win z bogatą nutą aromatów i smaków . </t>
  </si>
  <si>
    <t>Przedmiotem operacji jest zorganizowanie wyjazdu studyjnego podczas którego uczestnicy  będą mieli możliwość zapoznania się ze specyfiką uprawy winorośli i wyrobu wina gronowego w Polsce, na przykładzie rejonu Sandomierza. Uczestnicy  zapoznają się z technologiami i metodami prowadzenia winnic, wykorzystywanych w sandomierskich winnicach</t>
  </si>
  <si>
    <t>rolnicy, przedsiębiorcy , pracownicy jednostki doradztwa rolniczego , osoby zainteresowane tematem</t>
  </si>
  <si>
    <t>Produkcja zielarska dodatkowym źródłem w gospodarstwach województwa zachodniopomorskiego</t>
  </si>
  <si>
    <t>Celem operacji jest przekazanie informacji na temat innowacyjnych metod  wytwarzania produktów z wykorzystaniem ziół oraz  promowanie  produkcji zielarskiej jako dodatkowego źródła dochodu w niewielkich gospodarstwach województwa zachodniopomorskiego poprzez zwiększenie poziomu wiedzy uczestników w tym zakresie. Operacja będzie wspierać rozwój przedsiębiorczości oraz dywersyfikację dochodu na obszarach wiejskich</t>
  </si>
  <si>
    <t xml:space="preserve">Przedmiotem operacji jest organizacja wyjazdu studyjnego, podczas którego zostanie  zgłębiona wiedza na temat innowacyjnych metod  wytwarzania produktów z wykorzystaniem ziół. Uczestnicy dowiedzą  się także jakie właściwości zdrowotne i odżywcze posiadają zioła, zapoznają się z gatunkami ziół i ich uprawą,  sposobem  pozyskiwania ziół oraz łączenia ich ze sobą.
</t>
  </si>
  <si>
    <t>rolnicy, przedsiębiorcy , pracownicy jednostki doradztwa rolniczego, osoby zainteresowane tematem</t>
  </si>
  <si>
    <t>V Międzyregionalny Pokaz Alpak</t>
  </si>
  <si>
    <t xml:space="preserve">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t>
  </si>
  <si>
    <t xml:space="preserve">Przedmiotem operacji jest organizacja Pokazu Alpak podczas Wystawy ogrodniczo -pszczelarskiej oraz dodatkowo  podczas  Targów Rolnych  w Zachodniopomorskim ODR  w Barzkowicach. Przeprowadzenie pokazu oceny zwierząt oraz prezentacja zwierząt pozwoli na zapoznanie uczestników z doborem odpowiednich zwierząt oraz zasadami jakimi należy się kierować przy ich wyborze w zależności do obranego kierunku produkcji w danym gospodarstwie z naciskiem na poprawę rentowności i opłacalności tej produkcji. W ramach operacji zostaną także zakupione materiały promocyjno-reklamowe Sieci SIR, które będą dystrybuowane na stoisku informacyjnych SIR, zorganizowanym podczas Pokazu Alpak. </t>
  </si>
  <si>
    <t>pokaz alpak</t>
  </si>
  <si>
    <t xml:space="preserve">rolnicy , mieszkańcy obszarów wiejskich , osoby zainteresowane tematyką chowu alpak </t>
  </si>
  <si>
    <t>materiały promocyjno - reklamowe</t>
  </si>
  <si>
    <t xml:space="preserve">Racjonalne gospodarowanie zasobami wodnymi w warunkach zmieniającego się klimatu. Wsparcie dla tworzenia Lokalnych Partnerstw  ds. Wody (LPW) </t>
  </si>
  <si>
    <t>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włączeniem 8 powiatów w roku 2021. Tworzenie Partnerstw ds. Wody w roku 2022 obejmuje zasięgiem pozostałe 9 powiatów województwa zachodniopomorskiego.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</si>
  <si>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Przedmiotem operacji jest organizacja spotkań w powiatach województwa zachodniopomorskiego celem stworzenia partnerstw ds. Wody . Zostanie wydana broszura dot. dobrych praktyk, która w wersji elektronicznej zostanie zamieszczona na stronie internetowej Zachodniopomorskiego ODR oraz Sieci SIR, w zakresie retencji wodnej w glebie oraz zostaną wykonane raporty diagnostyczne obrazujące potrzeby w zakresie nawadniania i stan infrastruktury melioracyjnej na terenie każdego powiatu.</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</si>
  <si>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</si>
  <si>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konferencja wyjazdowa</t>
  </si>
  <si>
    <t xml:space="preserve">raporty </t>
  </si>
  <si>
    <t>liczba                                                                          raportów</t>
  </si>
  <si>
    <t xml:space="preserve">Innowacyjne pszczelarstwo </t>
  </si>
  <si>
    <t xml:space="preserve"> Celem operacji jest przedstawienie innowacji jakie można zastosować w pszczelarstwie. Zawód pszczelarza jest bardzo trudny ze względu na wymagania specjalistycznej wiedzy na temat pszczół, roślin miododajnych , ekonomii , przetwórstwa itd. Warto propagować tradycję pszczelarską wśród społeczeństwa, należy podnieść poziom wiedzy i świadomość osób zainteresowanych tematyką pszczelarską w zakresie aktualnych szans i problemów w pszczelarstwie. Skuteczne prowadzenie gospodarki pasiecznej wymaga szerokiego wachlarza umiejętności z dziedziny zarządzania i marketingu, ekonomii i prawa. Dodatkowo utrzymywanie i zwiększenie liczebności pasiek ma bezpośredni wpływ na środowisko, dlatego propagowania tematyki związanej z pszczelarstwem jest kontynuowane przez   Ośrodek.</t>
  </si>
  <si>
    <t>Przedmiotem operacji jest nakręcanie  filmów instruktażowych, które będą kontynuacją filmów z cyklu jak zostać pszczelarzem.</t>
  </si>
  <si>
    <t xml:space="preserve">film instruktażowy  </t>
  </si>
  <si>
    <t xml:space="preserve">liczba filmów instruktażowych  </t>
  </si>
  <si>
    <t xml:space="preserve">pszczelarze, osoby zaineresowane tematem rolnicy , pracownicy jednostki Doradztwa Rolniczego </t>
  </si>
  <si>
    <t xml:space="preserve"> minimalna ilość oglądających </t>
  </si>
  <si>
    <t>217 tys.</t>
  </si>
  <si>
    <t xml:space="preserve">Innowacyjne przetwórstwo owoców </t>
  </si>
  <si>
    <t xml:space="preserve">Celem operacji jest transfer wiedzy oraz wdrażanie innowacji na obszarach wiejskich w zakresie przetwórstwa owoców oraz porównanie rozwoju polskiego przetwórstwa z przetwórstwem  europejskim. Operacja ma na celu zachęcić uczestników  wyjazdu do poznania nowych metod i sposobów w przetwórstwie  które mogą zostać zastosowane w praktyce w gospodarstwach rolnych w województwie zachodniopomorskim. Uczestnicy zostaną zapoznani  z funkcjonowaniem sieci na rzecz innowacji w rolnictwie i na obszarach wiejskich, zagadnieniem innowacji w rolnictwie oraz możliwościami praktycznego zastosowania przedstawianych rozwiązań. </t>
  </si>
  <si>
    <t xml:space="preserve">Przedmiotem operacji jest organizacja zagranicznego wyjazdu studyjnego do Rumunii, w ramach którego zorganizowane zostaną wizyty w gospodarstwach zajmujących się tematyką przetwórstwa owoców oraz prowadzących winnice. Uczestnicy wyjazdu w ramach szkolenia  w praktyczny sposób poznają specyfikację przetwórstwa owoców  oraz metody które  są wykorzystywane przez lokalnych producentów, skorzystają z fachowej wiedzy i doświadczenia rumuńskich gospodarzy. Zostaną zapoznani z produkcją destylatów takich jak palinka , która jest tradycyjnym produktem alkoholowym w Rumunii, produkowana jest ona  z lokalnych śliwek oraz innych owoców; jabłek, gruszek, moreli czy truskawek .Rumunia jest jednym z największych na świecie producentów wina.  Praktyki rolnicze Rumunii można z powodzeniem przenieść na polskie rolnictwo, chociażby ze względu ze względu na klimat zbliżony do panującego w Polsce z gorącymi latami i mroźnymi zimami. W ramach  operacji zostanie nakręcony film obrazujący uprawę winorośli i jej przetwórstwa. Film będzie prezentował dobre praktyki rumuńskich winiarzy, i zostanie udostępniony na stronie internetowej Ośrodka oraz na kanale You Tube. </t>
  </si>
  <si>
    <t>łączna ilość uczestników</t>
  </si>
  <si>
    <t>XIII Warsztaty Polowe</t>
  </si>
  <si>
    <t>Celem operacji jest upowszechnienie informacji na temat prac i  doświadczeń prezentowanych na poletkach demonstracyjnych Ośrodka prowadzonych zgodnie z zasadami integrowanej ochrony roślin oraz promowania nowoczesnej technologii uprawy gleby – uprawy pasowej Strip Till . Celem operacji jest prezentacja nowych odmian o zwiększonej odporności na negatywne oddziaływanie organizmów niepożądanych, dzięki którym możliwe jest ograniczenie stosowania środków ochrony roślin, a także wykorzystanie do uprawy w gospodarstwach ekologicznych jak i również promowanie siewu międzyplonów i zwiększenie udziału roślin strączkowych wpisujących się w Europejski Zielony Ład w zakresie ochrony środowiska naturalnego i zachowania różnorodności biologicznej. Uczestnicy warsztatów poznają również zasady racjonalnego stosowania nawozów, które to wzmagają aktywność mikrobiologiczną gleby i w sposób wszechstronny wpływają na jej żyzność.</t>
  </si>
  <si>
    <t xml:space="preserve">Przedmiotem operacji jest zorganizowanie warsztatów na terenie otwartym ZODR w Barzkowicach, poprzez zaprezentowanie  65 odmian zbóż ozimych, jarych, bobowatych grubonasiennych i miododajnych. Uczestnicy operacji będą mieli możliwość poszerzyć swoją wiedzę zarówno teoretyczną jak i praktyczną. Odmiany zasiane na poletkach zostaną szczegółowo omówione przez przedstawicieli jednostek naukowych, przedsiębiorców i doradców. </t>
  </si>
  <si>
    <t>rolnicy, przedstawiciele doradztwa rolniczego, pracownicy uczelni i jednostek naukowych, przedsiębiorcy, studenci kierunków rolniczych, osoby zainteresowane tematem</t>
  </si>
  <si>
    <t>Innowacyjne metody w hodowli bydła mlecznego</t>
  </si>
  <si>
    <t>Celem operacji jest podniesienie poziomu wiedzy na temat nowoczesnych metod stosowanych w utrzymaniu i hodowli bydła mlecznego. Podczas wyjazdu szkoleniowego uczestnikom zostaną zaprezentowane gospodarstwa, które zajmują się hodowlą bydła mlecznego. Uczestnicy poznają również metody pozyskiwania mleka. Spotkanie ze specjalistami pozwoli uczestnikom na poznanie metod i sposobów przygotowania zwierząt do wystaw czy targów.  Dzięki spotkaniu zostaną nawiązane kontakty między uczestnikami wyjazdu a hodowcami i specjalistami, które w przyszłości będą płaszczyzną wymiany wiedzy w tym zakresie.</t>
  </si>
  <si>
    <t>Przedmiotem operacji jest zorganizowanie krajowego wyjazdu szkoleniowego do gospodarstw zajmujących się głównie hodowlą bydła mlecznego. Podczas wyjazdu uczestnicy będą mieli okazję do poszerzania swojej wiedzy na temat chowu bydła mlecznego. Wyjazd głównie skierowany jest do rolników, hodowców specjalistów zajmujących się produkcją zwierzęcą.</t>
  </si>
  <si>
    <t>wyjazd szkoleniowy</t>
  </si>
  <si>
    <t xml:space="preserve">Zwierzęta hodowlane - wybór ras i technologia wspierająca ich utrzymanie  </t>
  </si>
  <si>
    <t xml:space="preserve">Celem operacji jest podniesienie poziomu wiedzy na temat innowacyjnych rozwiązań w chowie i hodowli zwierząt gospodarskich oraz upowszechnianie doświadczeń w zakresie prowadzenia gospodarstw, pokazanie jak wdrażanie innowacyjnych technologii w produkcji zwierzęcej wpłynie na poprawę sytuacji ekonomicznej gospodarstw. Dodatkowo realizacja operacji w postaci konferencji umożliwi poznanie innowacyjnych i nowych technologii produkcji zwierzęcej oraz roli nauki w transferze wierzy i innowacji. Wystawa stwarza możliwości spotkania się z innymi hodowcami, którzy podzielą się swoim doświadczeniem nabytym podczas własnych hodowli oraz  umożliwi ona rolnikom zapoznanie się z różnego typu wiadomościami odnoszącymi się zarówno do doświadczeń technicznych, socjalnych czy prawnych.  </t>
  </si>
  <si>
    <t xml:space="preserve">Przedmiotem operacji jest zorganizowanie Wystawy Zwierząt Hodowlanych na terenie ZODR w Barzkowicach w trakcie XXXIV Targów Rolnych Agro Pomerania 2022, podczas której odbędzie się konferencja dotycząca innowacyjnych metod produkcji zwierzęcej w województwie zachodniopomorskim. Podczas udziału w konferencji uczestnicy zostaną zmotywowani do wdrażania innowacyjnych rozwiązań w produkcji zwierzęcej, które w efekcie będą skutkowały podniesieniem rentowności gospodarstw województwa zachodniopomorskiego.  Uczestnicy wystawy będą mieli możliwość zapoznania się z problematyką związaną z produkcją zwierzęcą. Podczas wystawy zostaną zaprezentowane takie zwierzęta jak alpaki, bydło mleczne,  bydło mięsne, drób. </t>
  </si>
  <si>
    <t>Uprawa winorośli szansą na poprawę dochodowości gospodarstw rolnych</t>
  </si>
  <si>
    <t>Celem operacji jest podniesienie poziomu świadomości w zakresie nowoczesnej uprawy winorośli i produkcji wina.  Operacji pozwoli na poznanie sposobów wprowadzania innowacyjności w uprawę winorośli i produkcję wina, które w przyszłości wpłyną na poprawę dochodowości gospodarstw. Dodatkowo realizacja filmu krótkometrażowego posłuży jako źródło wiedzy dla szerokiego grona odbiorców. Wyjazd szkoleniowy będzie okazją do nawiązania kontaktów, wymiany doświadczeń i zainteresowań.</t>
  </si>
  <si>
    <t xml:space="preserve">Przedmiotem operacji jest zorganizowanie wyjazdu szkoleniowego, który zachęci osoby związane z uprawą winorośli do poszukiwania innowacyjnych rozwiązań umożliwiających zwiększenie efektywności i dochodowości z gospodarstw. Aby dotrzeć do szerszego grona odbiorców  z wyjazdu powstanie film krótkometrażowy  który będzie dostępny na stronie ZODR w Barzkowicach. </t>
  </si>
  <si>
    <t>łączna liczba wyjazdów</t>
  </si>
  <si>
    <t>rolnicy, przedstawiciele doradztwa rolniczego, przedsiębiorcy</t>
  </si>
  <si>
    <t>winiarze, a także osoby zawodowo i hobbystycznie zajmujące się prowadzeniem winnicy, osoby zainteresowane ww. tematyką pochodzące z województwa zachodniopomorskiego, związki, stowarzyszenia, zrzeszenia winiarzy, przedstawiciele jednostek naukowych oraz pracownicy jednostki doradztwa rolniczego</t>
  </si>
  <si>
    <t>Dynamizowanie rozwoju rynku produktów regionalnych na przykładzie Świętokrzyskiej Kuźni Smaków</t>
  </si>
  <si>
    <t>Głównym celem operacji jest zachęcenie uczestników do współpracy w zakresie tworzeni grup operacyjnych EPI skierowanych na realizację projektów w zakresie krótkich łańcuchów dostaw, a także zapoznanie uczestników ze skutecznymi formami promocji i dystrybucji. Podczas realizacji operacji uczestnicy będą mogli zapoznać się z dobrymi przykładami produktów tradycyjnych, funkcjonujących pod szyldem lokalnych marek oraz wpisanych na Listę Produktów Tradycyjnych prowadzoną przez MRiRW i posiadających chronione oznaczenia unijne. Pokazanie sposobów wspierania tradycyjnego przetwórstwa żywności na szczeblu gospodarstw i jej sprzedaży. Realizacja operacji przyczyni się  do możliwości nawiązania współpracy pomiędzy uczestnikami wyjazdu oraz odwiedzanymi gospodarstwami, oraz do umiejętności wdrażania lepszych rozwiązań w gospodarstwach rolnych. Dodatkowo uczestnicy wyjazdu będą mieli możliwość poszerzenia swojej wiedzy na temat znaczenia produktów lokalnych i tradycyjnych w rozwoju obszarów wiejskich.</t>
  </si>
  <si>
    <t>Przedmiotem operacji jest zorganizowanie wyjazdu studyjnego szlakiem Świętokrzyskiej Kuźni Smaków wraz z możliwością degustacji wybranych produktów. Uczestnicy wyjazdu poznają znaczenie definicji produktu regionalnego oraz skuteczne sposoby jego sprzedaży Pierwszego dnia wyjazdu odbędzie się również spotkanie z przedstawicielami Ośrodka Promowania i Wspierania Przedsiębiorczości Rolnej w Sandomierzu, którzy zapoznają uczestników z działalnością Ośrodka i przedstawią realizowane przez Ośrodek projekty.</t>
  </si>
  <si>
    <t xml:space="preserve">Nowe perspektywy w rolnictwie </t>
  </si>
  <si>
    <t>Celem operacji jest ukazanie pozytywnych aspektów współpracy pomiędzy naukowcami, rolnikami oraz przedsiębiorcami działającymi w branży rolniczej. Operacja pozwoli na wymianę fachowej wiedzy oraz dobrych praktyk w zakresie innowacji w rolnictwie i na obszarach wiejskich. Z uwagi na konieczność dostosowania polskiego rolnictwa do wymogów UE   oraz funkcjonowania na konkurencyjnym rynku europejskim , w polskim rolnictwie niezbędne jest w prowadzanie innowacji .  Realizacja operacji w postaci konferencji ułatwi tworzenie sieci kontaktów pomiędzy rolnikami, podmiotami doradczymi, jednostkami naukowymi, przedsiębiorcami sektora rolno - spożywczego oraz pozostałymi podmiotami wspierającymi wdrażanie innowacji w rolnictwie i na obszarach wiejskich. Podczas konferencji uczestnicy będą mieli możliwość dyskusji, wymiany poglądów na temat wprowadzania innowacji w rolnictwie oraz inicjowanie współdziałania pomiędzy potencjalnymi partnerami. Forma operacji (konferencja) pozwoli na przedstawienie informacji w zakresie mechanizmu wsparcia finansowego w ramach Działania "Współpraca" i aktywizacji inicjatyw w ramach powstania Grup Operacyjnych.  Celem konferencji z okazji 100 lat istnienia doradztwa jest popularyzacja działalności  doradców rolniczych jaki i  podkreślanie pracy doradców i ich rola  w rolnictwie i na obszarach wiejskich, jako jednostek wspierających budowę nowoczesnego rolnictwa. Konferencja ma na celu ukazanie jaką istotną rolę odgrywają jednostki doradztwa rolniczego, dzięki którym  rolnicy maja możliwość rozwijać  swoje gospodarstwa.</t>
  </si>
  <si>
    <t>rolnicy, przedsiębiorcy, przedstawiciele i pracownicy jednostek doradztwa, pracownicy uczelni i jednostek naukowych, przedstawiciele  instytucji rolniczych, samorządowych</t>
  </si>
  <si>
    <t>materiały szkoleniowe</t>
  </si>
  <si>
    <t xml:space="preserve">Przedmiotem operacji jest organizacja dwudniowej konferencji, na której uczestnicy zdobędą fachową wiedzę z zakresu innowacji w rolnictwie i na obszarach wiejskich. Podczas konferencji zostaną przedstawione przykłady wdrożeń grup Operacyjnych,  a dodatkowo przedstawiciele jednostek naukowych przedstawia przykłady badań przydatnych w zakresie innowacji. Zaprezentowane w ramach konferencji prelekcje przedstawicieli jednostek naukowych oraz innych specjalistów będą podstawą do identyfikacji problemów i ich innowacyjnych rozwiązań.  Organizacja konferencji będzie okazją do obchodów  jubileuszu - 100 lat istnienia doradztwa rolniczego, gdzie podsumowane zostaną dotychczasowe osiągnięcia  oraz wskazane zostaną kierunki dalszego rozwoju. Podczas obchodów zostaną wręczone dla zasłużonych doradców odznaczenia ministerialne. </t>
  </si>
  <si>
    <t xml:space="preserve">Agrotechniczne aspekty uprawy winorośli i produkcji wina </t>
  </si>
  <si>
    <t>Celem operacji jest zachęcenie uczestników do wdrażania inicjatyw na rzecz rozwoju obszarów wiejskich w województwie zachodniopomorskim poprzez podniesienie poziomu wiedzy i rozwijanie umiejętności w zakresie uprawy winorośli oraz w obszarze przetwórstwa lokalnego, zaczerpniętych od  winiarzy województwa dolnośląskiego i kujawsko -pomorskiego. Dodatkowo podczas wyjazdu zostanie poruszone zagadnienie  enoturystyki, która odgrywa istotną rolę w rozwoju obszarów wiejskich, przyczyniając się jednocześnie do tworzenia nowych miejsc pracy.</t>
  </si>
  <si>
    <t xml:space="preserve"> rolnicy, pracownicy jednostek doradztwa  pracownicy uczelni i jednostek naukowych, inne podmioty zainteresowane tematem </t>
  </si>
  <si>
    <t>Dobre praktyki w sadownictwie</t>
  </si>
  <si>
    <t>Celem operacji jest upowszechnienie wiedzy na temat zagadnień innowacji w rolnictwie, podniesienie poziomu świadomości w zakresie uprawy i przetwórstwa roślin sadowniczych na przykładzie województwa świętokrzyskiego. Realizacja operacji pozwoli na poznanie sposobów i metod wprowadzania innowacyjności w sadownictwie, umożliwiających zwiększenie zysków z działalności ogrodniczej zwłaszcza u małych przedsiębiorców.</t>
  </si>
  <si>
    <t xml:space="preserve">liczba broszur </t>
  </si>
  <si>
    <t>Pokazy Innowacji podczas Targów Rolnych Agro Pomerania</t>
  </si>
  <si>
    <t>pokazy</t>
  </si>
  <si>
    <t>rolnicy, przedsiębiorcy, pracownicy jednostek doradztwa, pracownicy uczelni i jednostek naukowych</t>
  </si>
  <si>
    <t xml:space="preserve">materiały szkoleniowe </t>
  </si>
  <si>
    <t xml:space="preserve">liczba materiałów </t>
  </si>
  <si>
    <t>materiały promocyjno -reklamowe</t>
  </si>
  <si>
    <t xml:space="preserve">Innowacyjne rozwiązania w gospodarce  pasiecznej </t>
  </si>
  <si>
    <t>kpl.</t>
  </si>
  <si>
    <t>Celem operacji jest wspieranie i rozwój pszczelarstwa. Warto propagować tradycję pszczelarską wśród społeczeństwa, należy podnieść poziom wiedzy i świadomość osób zainteresowanych tematyką pszczelarską w zakresie aktualnych szans i problemów w pszczelarstwie. Promocja innowacji w prowadzeniu gospodarki pasiecznej, dostosowanie produkcji pszczelarskiej do potrzeb rynkowych i zmian w środowisku naturalnym ,wymiana doświadczeń pszczelarzy prowadzących działy specjalne.</t>
  </si>
  <si>
    <t>Przedmiotem operacji jest organizacja konferencji podczas której uczestnicy  będą mieli możliwość zapoznania się z nowymi rodzajami leków i ich stosowaniem w celu lepszej ochrony pszczół,  nastąpi  wymiana doświadczeń między pszczelarzami i rozmowy  o konsolidacji pszczelarzy zrzeszonych w różnych organizacjach , mających na celu między innymi wprowadzanie krótkich łańcuchów dostaw od producenta do konsumenta.</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</si>
  <si>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</si>
  <si>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</si>
  <si>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</si>
  <si>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</si>
  <si>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</si>
  <si>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</si>
  <si>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</si>
  <si>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</si>
  <si>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</si>
  <si>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</si>
  <si>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</si>
  <si>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</si>
  <si>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</si>
  <si>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</si>
  <si>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</si>
  <si>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</si>
  <si>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</si>
  <si>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Centrum Doradztwa Rolniczego 
w Brwinowie (KSOW)</t>
  </si>
  <si>
    <t xml:space="preserve">Plan Operacyjny KSOW na lata 2022-2023 (z wyłączeniem działania 8 Plan komunikacyjny) - Samorząd Województwa Dolnośląskiego - grudzień 2023 </t>
  </si>
  <si>
    <t xml:space="preserve">Plan operacyjny KSOW na lata 2022-2023 (z wyłączeniem działania 8 Plan komunikacyjny)- Województwo Kujawsko-Pomorskie - grudzień 2023 </t>
  </si>
  <si>
    <r>
      <t>Plan operacyjny KSOW na lata 2022-2023 (z wyłączeniem działania 8 Plan komunikacyjny) - Województwo Lubelskie</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</si>
  <si>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Lubuska JR</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</si>
  <si>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JR KSOW Województwa Łódzkiego - grudzień 2023 </t>
  </si>
  <si>
    <r>
      <t>Plan operacyjny KSOW na lata 2022-2023 (z wyłączeniem działania 8 Plan komunikacyjny) - JR KSOW Województwa Małopolskiego</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</si>
  <si>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JR Mazowieckie - grudzień 2023 </t>
  </si>
  <si>
    <t xml:space="preserve">Plan operacyjny KSOW na lata 2022-2023 (z wyłączeniem działania 8 Plan komunikacyjny) – Samorząd Województwa Opolskiego - grudzień 2023 </t>
  </si>
  <si>
    <r>
      <t>Plan operacyjny KSOW na lata 2022-2023 (z wyłączeniem działania 8 Plan komunikacyjny) - Województwo Podkarpackie</t>
    </r>
    <r>
      <rPr>
        <b/>
        <i/>
        <sz val="14"/>
        <rFont val="Calibri"/>
        <family val="2"/>
        <charset val="238"/>
        <scheme val="minor"/>
      </rPr>
      <t xml:space="preserve"> - grudzień 2023 </t>
    </r>
  </si>
  <si>
    <t xml:space="preserve">Plan operacyjny KSOW na lata 2022-2023 (z wyłączeniem działania 8 Plan komunikacyjny) - Jednostka Regionalna KSOW w Województwie Podlaskim - grudzień 2023 </t>
  </si>
  <si>
    <r>
      <t>Plan operacyjny KSOW na lata 2022-2023 (z wyłączeniem działania 8 Plan komunikacyjny) - Samorząd Województwa Pomorskiego</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</si>
  <si>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Jednostka Regionalna KSOW w województwie śląskim</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</si>
  <si>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Świętokrzyska JR</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</si>
  <si>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samorząd województwa warmińsko-mazurskiego</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</si>
  <si>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Samorząd Województwa Wielkopolskiego</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</si>
  <si>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JR KSOW w woj. zachodniopomorskim</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</si>
  <si>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Centrum Doradztwa Rolniczego (KSOW) - grudzień 2023 </t>
  </si>
  <si>
    <t xml:space="preserve">Plan operacyjny KSOW na lata 2022-2023 (z wyłączeniem działania 8 Plan komunikacyjny) - Centrum Doradztwa Rolniczego w Brwinowie w zakresie SIR - grudzień 2023 </t>
  </si>
  <si>
    <r>
      <t>Plan operacyjny KSOW na lata 2022-2023 (z wyłączeniem działania 8 Plan komunikacyjny) - Dolnośląski Ośrodek Doradztwa Rolniczego z siedzibą we Wrocławiu</t>
    </r>
    <r>
      <rPr>
        <b/>
        <i/>
        <sz val="14"/>
        <rFont val="Calibri"/>
        <family val="2"/>
        <charset val="238"/>
        <scheme val="minor"/>
      </rPr>
      <t xml:space="preserve"> </t>
    </r>
    <r>
      <rPr>
        <b/>
        <sz val="14"/>
        <rFont val="Calibri"/>
        <family val="2"/>
        <charset val="238"/>
        <scheme val="minor"/>
      </rPr>
      <t xml:space="preserve">- grudzień 2023 </t>
    </r>
  </si>
  <si>
    <r>
      <t xml:space="preserve">Plan operacyjny KSOW na lata 2022-2023 (z wyłączeniem działania 8 Plan komunikacyjny) - Kujawsko-Pomorski Ośrodek Doradztwa Rolniczego w Minikowie - </t>
    </r>
    <r>
      <rPr>
        <sz val="14"/>
        <rFont val="Calibri"/>
        <family val="2"/>
        <charset val="238"/>
        <scheme val="minor"/>
      </rPr>
      <t xml:space="preserve">grudzień 2023 </t>
    </r>
  </si>
  <si>
    <r>
      <t>Plan operacyjny KSOW na lata 2022-2023 (z wyłączeniem działania 8 Plan komunikacyjny) - Lubelski Ośrodek Doradztwa Rolniczego w Końskowoli</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</si>
  <si>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Lubuski Ośrodek Doradztwa Rolniczego</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</si>
  <si>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Łódzki Ośrodek Doradztwa Rolniczego zs. w Bratoszewicach - grudzień 2023 </t>
  </si>
  <si>
    <r>
      <t>Plan operacyjny KSOW na lata 2022-2023 (z wyłączeniem działania 8 Plan komunikacyjny) - Małopolski Ośrodek Doradztwa Rolniczego w Karniowicach</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</si>
  <si>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Mazowiecki Ośrodek Doradztwa Rolniczego z siedzibą w Warszawie</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</si>
  <si>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 Opolski Ośrodek Doradztwa Rolniczego</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</si>
  <si>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Podkarpacki Ośrodek Doradztwa Rolniczego w Boguchwale - grudzień 2023 </t>
  </si>
  <si>
    <r>
      <t>Plan operacyjny KSOW na lata 2022-2023 (z wyłączeniem działania 8 Plan komunikacyjny) - Podlaski ODR</t>
    </r>
    <r>
      <rPr>
        <b/>
        <i/>
        <sz val="14"/>
        <rFont val="Calibri"/>
        <family val="2"/>
        <charset val="238"/>
        <scheme val="minor"/>
      </rPr>
      <t xml:space="preserve"> </t>
    </r>
    <r>
      <rPr>
        <b/>
        <sz val="14"/>
        <rFont val="Calibri"/>
        <family val="2"/>
        <charset val="238"/>
        <scheme val="minor"/>
      </rPr>
      <t xml:space="preserve">- grudzień 2023 </t>
    </r>
  </si>
  <si>
    <r>
      <t>Plan operacyjny KSOW na lata 2022-2023 (z wyłączeniem działania 8 Plan komunikacyjny) -</t>
    </r>
    <r>
      <rPr>
        <b/>
        <sz val="14"/>
        <rFont val="Calibri"/>
        <family val="2"/>
        <charset val="238"/>
        <scheme val="minor"/>
      </rPr>
      <t xml:space="preserve"> Pomorski ODR </t>
    </r>
    <r>
      <rPr>
        <b/>
        <sz val="14"/>
        <color theme="1"/>
        <rFont val="Calibri"/>
        <family val="2"/>
        <charset val="238"/>
        <scheme val="minor"/>
      </rPr>
      <t xml:space="preserve"> - grudzień 2023 </t>
    </r>
  </si>
  <si>
    <t xml:space="preserve">Plan operacyjny KSOW na lata 2022-2023 (z wyłączeniem działania 8 Plan komunikacyjny) - Śląski Ośrodek Doradztwa Rolniczego w Częstochowie - grudzień 2023 </t>
  </si>
  <si>
    <t xml:space="preserve">Plan operacyjny KSOW na lata 2022-2023 (z wyłączeniem działania 8 Plan komunikacyjny) - Świętokrzyski Ośrodek Doradztwa Rolniczego w Modliszewicach - grudzień 2023 </t>
  </si>
  <si>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xml:space="preserve">-  grudzień 2023 </t>
    </r>
  </si>
  <si>
    <t xml:space="preserve">Plan operacyjny KSOW na lata 2022-2023 (z wyłączeniem działania 8 Plan komunikacyjny) - Zachodniopomorski ODR - grudzień 2023 </t>
  </si>
  <si>
    <t>2/2/70</t>
  </si>
  <si>
    <t>Warsztaty kulinarne produktów wytwarzanych z tradycyjnych receptur i sposobów produkcji</t>
  </si>
  <si>
    <t>przedstawicielki i przedstawiciele KGW i gromad sołeckich, pszczelarzy</t>
  </si>
  <si>
    <t>Urząd Marszałkowski Wojewodztwa Zachodniopomorskiego</t>
  </si>
  <si>
    <t xml:space="preserve">Razem </t>
  </si>
  <si>
    <t>reportaż filmowy z dwóch konferencji</t>
  </si>
  <si>
    <t>liczba reportaży filmowych</t>
  </si>
  <si>
    <t>Przedmiotem operacji jest zorganizowanie wyjazdu studyjnego do województwa warmińsko - mazurskiego i lubelskiego, podczas którego uczestnicy udoskonalą swoją wiedzę dotyczącą agrotechnicznych aspektów uprawy winorośli. Wyjazd obejmie  wizyty w różnych gospodarstwach winiarskich, o zróżnicowanym typie i wielkości produkcji. Podczas wyjazdu odbędą się dwa szkolenia z zakresu uprawy winorośli i produkcji wina</t>
  </si>
  <si>
    <t xml:space="preserve">Przedmiotem operacji jest zorganizowanie wyjazdu szkoleniowego do województwa świętokrzyskiego, gdzie sadownictwo odgrywa istotną rolę w gospodarce tego regionu. Uczestnicy wyjazdu zapoznają się z zagadnieniami dotyczącymi upraw owoców sadowniczych, dostępnych gatunków i odmian oraz możliwością ich sprzedaży i wykorzystania w przetwórstwie.  Ze względu na udział w wyjeździe młodzieży z Zespołu Szkół Centrum Kształcenia Rolniczego ul. Batalionów Chłopskich 115, 70-760 Szczecin, która  jest  Szkołą Rolniczą Prowadzoną i  Nadzorowaną  przez Ministra Rolnictwa i Rozwoju Wsi uczestnicy odwiedzą  siostrzaną szkołę ZSCKR w Mokoszynie  gdzie  będą  uczestniczyć w zajęciach praktycznych prowadzonych na terenie parku maszynowego i warsztatów szkolnych. Ze zdobytej podczas wyjazdu wiedzy zostanie wydana broszura w wersji elektronicznej, która będzie dostępna na stronie internetowej Zachodniopomorskiego Ośrodka Doradztwa Rolniczego. </t>
  </si>
  <si>
    <t xml:space="preserve">rolnicy,  pracownicy jednostek doradztwa, pracownicy uczelni, uczniowie Technikum Ogrodniczego i Technikum Architektury krajobrazu </t>
  </si>
  <si>
    <t xml:space="preserve">Głównym celem realizacji operacji jest zapoznanie oraz ugruntowanie wiedzy uczestników na temat innowacyjnych rozwiązań w rolnictwie i wykorzystanie jej w praktyce. Celem pokazu bydła mięsnego  jest podniesienie poziomu wiedzy na temat hodowli  bydła mięsnego  oraz przekazanie niezbędnej wiedzy z zakresu innowacyjnych metod hodowli bydła i technologii produkcji. Prezentacja zwierząt podczas Barzkowickich Targów Rolnych Agro Pomerania  pozwoli na  dotarcie do szerszego grona odbiorców i  na zapoznanie uczestników pokazu z  doborem odpowiednich zwierząt oraz zasadami jakimi należy się kierować przy ich wyborze w zależności od  obranego kierunku produkcji w danym gospodarstwie z naciskiem na poprawę rentowności i opłacalności tej produkcji. Natomiast   Pokaz   Alpak  oraz prezentacja zwierząt podczas pokazu pozwoli i na zapoznanie uczestników z doborem odpowiednich zwierząt oraz zasadami jakimi należy się kierować przy ich wyborze w zależności do obranego kierunku produkcji w danym gospodarstwie z naciskiem na poprawę rentowności i opłacalności tej produkcji. Celem operacji jest podniesienie świadomości rolników i społeczeństwa w zakresie chowu i hodowli alpak, gatunku, który jest nowością w polskich gospodarstwach .Na stoisku Sieci na rzecz innowacji w rolnictwie i na obszarach wiejskich  zostaną rozdane materiały promocyjno - informacyjne dotyczące SIR. Celem konferencji   jest zapoznana nie  z zagadnieniami innowacyjności w rolnictwie i pokazanie  jaką rolę stanowi pomysłowość, koncepcja, znajomość zagadnień we wdrażaniu konkretnych procesów innowacyjnych oraz przedstawienie jak można wykorzystać innowacyjne rozwiązania w gospodarstwach.               </t>
  </si>
  <si>
    <t xml:space="preserve">Przedmiotem operacji będzie organizacja: - VI Międzyregionalnego Pokazu Alpak,  -Pokazu Bydła mięsnego  oraz organizacja konferencji pn. "Innowacje w rolnictwie".  W ramach operacji zostaną  zakupione materiały promocyjno-reklamowe, które będą dystrybuowane wśród uczestników konferencji.  Operacja będzie realizowana podczas Targów Rolnych Agropomerania na terenie otwartym ZODR w Barzkowicach.                                                                     </t>
  </si>
  <si>
    <t>Przedmiotem operacji jest organizacja  konferencji połączonej z warsztatami. Zostaną przybliżone zagadnienia z zakresu innowacji w rolnictwie. Konferencja będzie okazją do  poznania się, nawiązania współpracy oraz wymiany doświadczeń, które w przyszłości będą skutkowały utworzeniem grup operacyjnych w ramach działania „Współpraca". W ramach konferencji zostanie opracowany materiał filmowy związany z tematyką wykładów. Filmy zostaną zamieszczone na kanale YouTube Pomorskiego ODR.</t>
  </si>
  <si>
    <t>Przedmiotem operacji jest zorganizowanie konferencji, w trakcie której zaprezentowane zostaną dobre praktyki współpracy na rzecz innowacji na pomorskiej wsi, możliwości współpracy w kolejnych latach w kontekście nowych wyzwań i  w ramach sieci AKIS. Zorganizowane zostanie także stoisko informacyjno- promocyjne podczas targów rolniczych, na którym brokerzy i koordynatorzy SIR będą prezentować dobre praktyki i możliwości współpracy oraz rozwijać sieć kontaktów.  Materiały promocyjne oraz książka będą dystrybuowane wśród uczestników konferencji oraz odwiedzających stoisko informacyjno-promocyjne.</t>
  </si>
  <si>
    <t>Przedmiotem operacji będzie krajowy wyjazd studyjny oraz konferencja w zakresie sieciowania i pakietowania usług, produktów i warsztatów, który pozwoli zapoznać się uczestnikom-potencjalnym członkom GO EPI z modelowymi praktykami w zakresie nowych metod dystrybucji produktów, usług i warsztatów, alternatywnych łańcuchów dostaw i zorganizowanych form handlu. 
Operacja wpisuje się w założenia Planu Strategicznego dla WPR na lata 2023-2027, w zakresie  rozszerzenia rynków zbytu poprzez nowe kanały dystrybucji i platformy sprzedażowe, poprzez rozwój wspólnych form marketingu i wspólnej identyfikacji produktu, a także zarządzania współpracą różnych producentów i usługodawców.</t>
  </si>
  <si>
    <t xml:space="preserve"> Przedmiotem operacji jest organizacja zagranicznego  wyjazdu studyjnego   dotyczącego  tematyki naturalnej produkcji żywności  w gospodarstwach rolnych  oraz  wprowadzenie jej do obrotu  w ramach różnych kanałów dystrybucji tj. : sprzedaży bezpośredniej,  RHD, małych przetwórni jako ważnego źródła  dochodów rolników i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Umieszczona informacja  na stronie internetowej pozwoli na  zapoznanie  się z dobrymi praktykami bardzo szerokiej grupie odbiorców odwiedzających stronę internetową  PODR.  
</t>
  </si>
  <si>
    <t xml:space="preserve">Przedmiotem operacji jest organizacja zagranicznego  wyjazdu studyjnego do funkcjonujących gospodarstw demonstracyjnych, które odniosły sukces i które będą inspiracją do rozwoju sieci takich gospodarstw w województwie podkarpackim . Wyjazd studyjny uzupełniony będzie blokiem wykładowym zawierającym najważniejsze informacje merytoryczne dotyczące zakładania, funkcjonowania i finansowania gospodarstw demonstracyjnych, a także ich sieciowania na poziomie zagranicznym . W celu zwiększenia zasięgu oddziaływania i propagowania dobrych praktyk opublikowana zostanie na stronie internetowej PODR informacja  jako dobie przykład takiego funkcjonowania. </t>
  </si>
  <si>
    <r>
      <rPr>
        <strike/>
        <sz val="10"/>
        <rFont val="Calibri"/>
        <family val="2"/>
        <scheme val="minor"/>
      </rPr>
      <t>.</t>
    </r>
    <r>
      <rPr>
        <sz val="10"/>
        <rFont val="Calibri"/>
        <family val="2"/>
        <scheme val="minor"/>
      </rPr>
      <t>Przedmiotem operacji jest opracowanie broszury  o nakładzie 200 szt. oraz e-broszury poruszającej zagadnienie rachunkowości rolnej jako narzędzia pozwalającego na podejmowanie odważnych, nowatorskich decyzji w gospodarstwie rolnym.
 Wersja online broszury będzie dostępna na stronie internetowej Opolskiego ODR www.oodr.pl oraz stronie internetowej Sieci SIR www.sir.cdr.gov.pl.</t>
    </r>
  </si>
  <si>
    <t>Celem konferencji jest ułatwienie wymiany wiedzy pomiędzy podmiotami uczestniczącymi w  Lokalnym Partnerstwie do spraw wody. Stworzenie możliwości wymiany doświadczeń z zakresu gospodarowania wodą na obszarach wiejskich. Celem operacji jest promowanie  rozwiązań w gospodarowaniu wodą, wymiana wiedzy oraz upowszechnianie doświadczeń w gospodarce wodnej.  Wszystko to ma prowadzić do budowania kontaktów i transferu wiedzy: nauka – doradztwo – praktyka. Transfer wiedzy na temat właściwego funkcjonowania spółek wodnych wraz z ich wsparciem, możliwości dofinasowania inwestycji wodnych, działalność spółek i zasad korzystania z wód oraz pozyskania zgód wodnoprawnych. Podniesienie świadomości na temat deficytu wody oraz potrzeb nawodnień roślin uprawnych. Celem operacji jest również pozyskanie nowych partnerów do  Lokalnego Partnerstwa do spraw wody  w województwie opolskim. Wypracowanie wspólnych działań w zakresie gospodarki wodnej na obszarach wiejskich.</t>
  </si>
  <si>
    <t>Przedmiotem operacji jest organizacja  konferencji, poprzez realizację zadania nastąpi przedstawienie, zarówno w teorii, jak i w praktyce współczesnych jak naturalnych metod i technik gospodarowania wodą .Uczestnicy konferencji będą mogli poznać prawidłowe działanie systemu melioracji  i małej retencji.</t>
  </si>
  <si>
    <t>Celem operacji jest wspieranie i rozwój pszczelarstwa w zakresie zakładania pasiek oraz zarządzania nimi z wykorzystaniem innowacyjnych rozwiązań. Obecna sytuacja na rynku oraz trwający problem z zapewnieniem bazy pożytkowej dla pszczół oraz dostępnością pokarmu powoduje potrzebę spojrzenia na gospodarstwo pasieczne również ze strony ekonomicznej. Realizacja operacji ma wesprzeć pszczelarzy oraz podnieść wiedzę i świadomość społeczeństwa w zakresie aktualnych szans i zagrożeń w pszczelarstwie. Planowane jest zorganizowanie cyklu warsztatów z wykorzystaniem pasieki oraz posiadanego sprzętu, aby wesprzeć początkujących pszczelarzy w zakresie prowadzenia własnej pasieki, pokazania w sposób praktyczny zadań do wykonania oraz przedstawienia innowacyjnych rozwiązań. W trakcie warsztatów i szkolenia uczestnicy będą mogli zapoznać się z aktualnymi problemami dotykającymi obszar pszczelarstwa a także będą mieć szansę na poznanie nowych rozwiązań. Korzystając z wyposażenia pasieki w OODR Łosiów można w praktyczny sposób podnieść wiedzę i świadomość społeczeństwa w zakresie znaczenia pszczoły miodnej w środowisku. Publikacja poradnika będzie źródłem wiedzy na temat ekonomii w pszczelarstwie.</t>
  </si>
  <si>
    <t xml:space="preserve">Przedmiotem operacji będzie realizacja cyklu warsztatów dla początkujących pszczelarzy, których zakres tematyczny będzie obejmował prace pasieczne od wiosny do późnej jesieni, kiedy opieka nad pszczołami i zarządzanie pasieką wymaga największej uwagi; zorganizowane zostanie szkolenie pn. "Zarządzanie innowacyjną pasieką". Na potrzeby organizacji warsztatów zostaną zakupione niezbędne akcesoria pszczelarskie.  Operacja zakłada wydanie poradnika  pt. "Ekonomia w zarządzaniu innowacyjną pasieką", która trafi do zainteresowanych odbiorców podczas szkoleń, warsztatów oraz innych wydarzeń i stoisk informacyjno-promocyjnych organizowanych przez Ośrodek. Ponadto wersja elektroniczna e-broszury będzie stale dostępna  na stronie Opolskiego ODR www.oodr.pl oraz na stronie internetowej Sieci SIR www.sir.cdr.gov.pl. Ostatnim etapem realizacji operacji będzie organizacja jesiennej konferencji pn. "Innowacyjna gospodarska pasieczna", podczas której wykładowcy omówią  zrównoważone praktyki w pszczelarstwie. 
</t>
  </si>
  <si>
    <t xml:space="preserve">Przedmiotem operacji jest założenie przez Łódzki Ośrodek Doradztwa Rolniczego zs. w Bratoszewicach innowacyjnej pasieki pokazowej, która posłuży do przeprowadzenia szkoleń z warsztatami oraz filmów krótkometrażowych z tematyki założenia, prowadzenia nowocześniej pasieki oraz stosowania innowacyjnych technologii w pszczelarstwie. W ramach operacji zostaną zakupione 3 ule typy FLOW -HIVE, które posiadają nowoczesny system umożliwiający miodobranie bez otwierania ula oraz 3 nowoczesne ule, przy których praca opiera się na tradycyjnych metodach pasiecznych, jednocześnie redukując nakład wykonywanych czynności oraz jeden ul pokazowy wyposażony w przezroczystą plexi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akcesoriów niezbędnych do wykonywania czynności przy ulach czy związanych z przeprowadzeniem warsztatów, pokazów, nagrań tj. zmiotka, dłuto, podkurzacz, odzież ochronna i inne. W ramach pasieki dla pszczół będzie zakupiony m.in. pokarm, leki, akcesoria ulegające zużyciu oraz w razie potrzeby usługi weterynaryjne, a także inne niezbędne do prawidłowego.fukncjonowania pasieki. Jednocześnie powstanie pracownia pszczelarska wyposażona w sprzęt niezbędny do pozyskiwania i obróbki miodu, m.in. miodarka elektryczna, stół nierdzewny do odsklepywania, odstojnik okrągły z sitem, w której również będą się odbywać warsztaty w trakcie szkoleń. Operacja stworzy możliwość organizacji własnych przedsięwzięć oraz przygotowania materiałów edukacyjnych bez wariantu wyjazdów do gospodarstw pasiecznych, które często nie są gotowe na stworzenie warunków do takiej pracy. Mini pasieka umożliwi prowadzenie obserwacji, stałego monitorowania pracy pszczół w ulu, a w dalszej kolejności pozwoli na transfer wiedzy pomiędzy pszczelarzami, rolnikami oraz specjalistami z dziedziny pszczelarstwa. Filmy krótkometrażowe pokażą jak założyć i prowadzić innowacyjną pasiekę oraz zachowanie pszczół w trakcie całego sezonu pszczelarskiego. Filmy będą stanowiły materiał dydaktyczny podczas szkoleń oraz będą dostępne dla zainteresowanych poprzez umieszczenie ich na stronie internetowej ŁODR. Informacja o utworzeniu mini pasieki zostanie umieszczona w miesięczniku branżowym RADA prowadzonym przez ŁODR. W roku 2022 zostanie założona  mini pasieka i zostaną przeprowadzone dwa szkolenia z warsztatami na pasiece pn. „Zakładanie nowoczesnej pasieki” i „Prowadzenie nowoczesnej gospodarki pasiecznej”, a także zostaną nagrane dwa filmy krótkometrażowe z wykorzystaniem pasieki. Natomiast w roku 2023 zostanie przeprowadzony cykl szkoleń z warsztatami na pasiece pn. „Sezon pasieczny - przekrój przez wszystkie etapy prac w tradycyjnej i innowacyjnej pasiece” oraz dwa szkolenia wprowadzające pszczelarzy w temat pszczelarstwa podczas których zdobędą wiedzę na temat aktualnych problemów i innowacyjnych rozwiązań w zakresie zdrowia pszczół oraz nowych metod radzenia sobie z chorobami pszczół pn. „Zdrowie i choroby pszczół - aktualne problemy i innowacyjne rozwiązania” oraz „Innowacyjne podejście do zdrowia pszczół”. Wiedza ta jest niezbędna do prawidłowego prowadzenia gospodarki pasiecznej. W roku W kolejnych lata ŁODR zs. w Bratoszewicach planuje kolejne operacje z wykorzystaniem utworzonej mini pasieki. </t>
  </si>
  <si>
    <t>pszczelarze, osoby hobbystycznie zajmujące się prowadzeniem pasiek, osoby zainteresowane tematyką, członkowie związków, kół pszczelarskich</t>
  </si>
  <si>
    <t>rolnicy, rolnicy ekologiczni, mieszkańcy obszarów wiejskich, pracownicy jednostek doradztwa rolniczego, pracownicy naukowi, uczniowie szkół rolniczych, uczniowie szkół ponadgimnazjalnych powyżej 16 roku życia, studenci uczelni wyższych, instytucje pracujące na rzecz rolnictwa  ekologicznego</t>
  </si>
  <si>
    <t xml:space="preserve">W ramach operacji zostanie zorganizowanych 9 spotkań w 9 powiatach województwa łódzkiego w celu podpisania listu intencyjnego w ramach pierwszych 9 powiatów, z którymi nawiązano współprace w roku 2021 r., omówienia propozycji regulaminu partnerstwa oraz zgłoszenia inwestycji, w tym samym celu zostanie zorganizowanych 12 spotkań w pozostałych 12 powiatach w których rozpoczęto współpracę w roku 2022. Następnie będą organizowane warsztaty w 12 powiatach województwa łódzkiego, na których zostanie przedstawiony cel powołania i funkcjonowania LPW,  naukowe podstawy zarządzania wodą na terenach rolniczych , diagnoza stanu zasobów wodnych w poszczególnych powiatach, oraz mapowanie wyzwań /problemów i inwestycji. Zostanie wystawione jedno stoisko informacyjne SIR-LPW podczas wydarzenia związanego z gospodarką wodną oraz pracownicy LPW wezmą udział w tematycznym warsztacie w trakcie przedmiotowego wydarzenia. Zorganizowane będą 2 bliźniacze jednodniowe konferencje podsumowujące, na których omówione zostaną możliwości finansowania i pozyskiwania funduszy unijnych zatwierdzonych w Krajowym Planie Odbudowy przez samorządy, przedstawicieli spółek wodnych. W ramach operacji będzie opracowanych 12  Planów rozwoju gospodarki wodą na terenach wiejskich na lata 2022-2030 wraz z listami inwestycji. Będą zawierały: ogólny i krótki opis powiatu i charakteryzujący utworzone partnerstwo podmiotów i osób fizycznych, w tym: lokalizacja ( położenie w województwie, liczba gmin- wiejskie, miejskie, miejsko-wiejskie RZGW Zarząd Zlewni itp.); ogólna charakterystyka powiatu ( udział gruntów ornych, trwałych użytków zielonych, lasów, obszarów cennych przyrodniczo); charakterystyka rolnictwa w skali powiatu; charakterystyka partnerstwa ( kto wchodzi w skład LPW).
</t>
  </si>
  <si>
    <t>rolnicy, mieszkańcy obszarów wiejskich, spółki wodne, pracownicy jednostek doradztwa rolniczego, przedstawiciele administracji publicznej, pracownicy naukowi, jednostki odpowiedzialne za kwestie środowiskowe, eksperci obszaru hydrologii bądź hydrotechniki, potencjalni partnerzy LPW</t>
  </si>
  <si>
    <t xml:space="preserve">Przedmiotem operacji jest utworzenie przez Łódzki Ośrodek Doradztwa Rolniczego zs. w Bratoszewicach ryneczka w Łodzi, jako nową, innowacyjną metodę bliższej współpracy i aktywizacji rolników do podjęcia wielopodmiotowego partnerstwa na rzecz tworzenia wspólnych, innowacyjnych projektów w ramach działania "Współpraca". W tworzenie i kreowanie ryneczka będą zaangażowani rolnicy i producenci żywności, którzy aplikowali w ostatnim naborze do działania "Współpraca" i otrzymali dofinansowanie. Rolnicy Ci będą służyć swoją wiedzą i doświadczeniem, informować nowych rolników o możliwościach jakie daje działanie "Współpraca" oraz szerzyć dobrą praktykę już zrealizowanych projektów co może zachęcić nowych potencjalnych członków grup operacyjnych do udziału w projektach badawczo- wdrożeniowych w kolejnych naborach działania "Współpraca". Najbardziej opiniotwórczą grupą dla praktyki rolniczej są inni rolnicy. W trakcie wybranych ryneczków planujemy punkt informacyjny, gdzie dyżury będą pełnić brokerzy innowacji, którzy na bieżąco będą prowadzić konsultacje z zainteresowanymi rolnikami oraz przekazywać szczegółowe informacje na temat działania "Współpraca". Pozwoli to na bezpośredni kontakt brokerów z rolnikami, budowanie zaufania, a wspólne działania będą stanowić podstawy do dalszej współpracy przy innowacyjnych projektach. Zakładamy, że podczas 63 ryneczków wystawi się 2074 przedstawicieli praktyki rolniczej. Z tej grupy zostanie wytypowanych 50 rolników zainteresowanych przystąpieniem do  wielopodmiotowych partnerstw aplikujących o środki w ramach działania "Współpraca", którzy wezmą udział w konferencji. W konferencji wezmą udział również przedstawiciele nauki oraz inne podmioty zainteresowane zawiązaniem konsorcjum i tworzeniem innowacyjnych projektów w ramach działania "Współpraca". Warunkiem wystawienia się na ryneczku będzie otwartość na współpracę i innowacje oraz dostępność na konsultacje z tworzącymi się grupami operacyjnymi, które szukają potencjalnych członków do swoich grup. Ryneczki będą odbywać się cyklicznie w soboty według ustalonego harmonogramu. W ramach organizacji ryneczka zostanie wynajęta hala, która pozwoli na korzystanie z ryneczka w każdych warunkach atmosferycznych, zostaną zapewnione odpowiednie warunki higieniczno-sanitarne, elektryk, który zapewni odpowiednie podłączenie pod energię elektryczną oraz dwóch pracowników administracyjnych ryneczka. Na otwarcie wydarzenia planujemy konferansjera, który będzie na bieżąco informował o operacji, działaniu "Współpraca" oraz zapozna konsumentów z asortymentem jaki mogą znaleźć na ryneczku. Operacja wymaga dużej promocji, szczególnie na początku żeby zapewnić rolnikom atrakcyjność pod względem ekonomicznym. W ramach promocji zostaną wykonane ulotki informujące o możliwościach jakie daje działanie "Współpraca" oraz o otwarciu ryneczka. Wykonane zostaną również promocyjne plakaty i banery oraz ukaże się spot w telewizji regionalnej. Informacje o operacji będą zamieszczone również na stronie internetowej ŁODR oraz zostanie założony fanpage ryneczka na którym będzie również umieszczana informacja o działaniu "Współpraca", a także zostanie opłacony zasięg, aby dotrzeć do jak największej liczby odbiorców.  Operacja planowana jest na dwa lata, ponieważ stworzy możliwość nawiązania bliższej i stałej współpracy rolników z woj. łódzkiego, co może zaowocować założeniem konsorcjum i powstaniem nowym projektów w ramach działania "Współpraca" oraz szerszej promocji polskiej żywności prosto od rolnika.  </t>
  </si>
  <si>
    <t>W ramach operacji zostanie zorganizowana konferencja "Nowoczesna produkcja ekologiczna szansą dla środowiska” oraz dwa konkursy: XVI Ogólnopolski Konkurs na Najlepsze Gospodarstwo Ekologiczne w 2023r. - etap wojewódzki, oraz Konkurs wiedzy rolnictwo ekologiczne i ochrona środowiska 2023. Tematyka organizowanej w ramach operacji konferencji obejmie zagadnienia rozwoju nowoczesnych technologii, systemów i innowacyjnych rozwiązań stosowanych w rolnictwie, nowych przepisów prawnych, a także produkcji i sprzedaży żywności ekologicznej. Podczas konferencji poruszane będą tematy związane z produkcją, rozwojem obszarów wiejskich, jak również obecną sytuacją rolnictwa ekologicznego. Organizowany w ramach operacji Konkurs "XVI Ogólnopolski Konkurs na Najlepsze gospodarstwo ekologiczne w 2023r. - etap wojewódzki"  wyłoni najbardziej innowacyjne, nowoczesne i produkcyjne gospodarstwa ekologiczne gospodarujące zgodnie z rozp. 2021/848 i posiadające aktualne certyfikaty rolnictwa ekologicznego i przyczyniające się do zmniejszenia presji rolnictwa na środowisko i klimat. Realizacja konkursu przyczyni się dodatkowo do rozpowszechnienia wiedzy na temat wysokiej jakości produktów pochodzących z rolnictwa ekologicznego oraz zachęci gospodarstwa konwencjonalne do wprowadzania we własnych gospodarstwach praktyk, które rolnicy ekologiczni stosują, a które przynoszą wymierne korzyści nie tylko dla produkcji bezpiecznej żywności, ale także dla środowiska. Natomiast  Konkurs wiedzy zrealizowany będzie w atrakcyjnej formie testu, który będzie udostępniony dla uczestników za pomocą technik cyfrowych. Realizacja konkursu przyczyni się do propagowania stylu życia jakim jest ekologiczne rolnictwo,  a także umożliwi wymianę wiedzy i doświadczeń, poszerzenia i aktualizacji wiedzy grupy docelowej, czyli rolników, mieszkańców obszarów wiejskich, w zakresie nowości i innowacji w obszarze rolnictwa ekologicznego i ochrony środowiska w rolnictwie. Operacja przyczyni się do zacieśnienia współpracy pomiędzy uczestnikami, a także umożliwi wymianę wiedzy i doświadczeń.</t>
  </si>
  <si>
    <t xml:space="preserve">rolnicy, mieszkańcy obszarów wiejskich, pracownicy jednostek doradztwa rolniczego, pracownicy naukowi, instytucje pracujące na rzecz rolnictwa  ekologicznego, uczniowie szkoły rolniczej, studenci uczelni wyższej                        </t>
  </si>
  <si>
    <t xml:space="preserve"> 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Podczas konferencji zostaną zaprezentowane przykłady projektów realizowanych w ramach działania „Współpraca” objętego PROW 2014-2020: projektów dotyczących Krótkich Łańcuchów Dostaw jak również Grup Operacyjnych realizujących projekty badawczo-rozwojowe. W telewizji regionalnej TVP3 Lublin będzie prowadzona relacja z konferencji.</t>
  </si>
  <si>
    <t>Przedmiotem operacji jest zorganizowanie stoiska wystawienniczego "Wyspa Innowacji"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Prezentacja sprzętu oraz doradztwo, dadzą możliwość podniesienia wiedzy przez uczestników, stanowiąc tym samym doskonałą okazję do wymiany doświadczeń oraz szerokiej dyskusji w wybranych aspektach. Dodatkowo z wydarzenia powstanie film relacja, który będzie dostępny na kanale YouTube LODR w Końskowoli.</t>
  </si>
  <si>
    <t xml:space="preserve">
Przedmiotem operacji jest realizacja 4 filmów na temat nowych inicjatyw wspierających przedsiębiorczość na obszarach wiejskich w zakresie przetwórstwa żywności i krótkich łańcuchów dostaw; tworzenia i rozwijania turystyki wiejskiej; innowacyjnych form przedsiębiorczości. Filmy będą realizowane w gospodarstwach rolników i obiektach przedsiębiorców. Filmy zamieszczone będą na stronie internetowej oraz na portalu społecznościowym LODR w Końskowoli oraz będą wyemitowane w telewizji regionalnej TVP3 Lublin.</t>
  </si>
  <si>
    <t>Przedmiotem operacji jest organizacja warsztatów i dwóch  szkoleń w zakresie uprawy, zbieractwa oraz wykorzystania i możliwości przetwarzania ziół uprawnych i dziko rosnących. Dodatkowo z warsztatów powstanie film relacja, który będzie dostępny na kanale YouTube LODR w Końskowoli.</t>
  </si>
  <si>
    <t xml:space="preserve">Przedmiotem operacji jest organizacja 3 warsztatów dla rolników i przetwórców, przy współpracy z Uniwersytetem Przyrodniczym w Lublinie. Ważnym elementem operacji będzie nawiązanie partnerskiej współpracy pomiędzy różnymi podmiotami sfery naukowej, doradczej i produkcyjnej obejmującej producentów owoców, warzyw i mięsa, którzy działają w sferze małego przetwórstwa. </t>
  </si>
  <si>
    <t>Przedmiotem operacji będzie wyjazd studyjny obejmujący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artykułów umieszczonych na stronie www.kpodr.pl będzie można inspirować innych producentów ekologicznych do rozwijania swojej działalności lub rolników konwencjonalnych do podejmowania praktyk w systemie rolnictwa ekologicznego.  W ramach operacji organizowana zostanie konferencja pt. „Rolnictwo ekologiczne– jego potencjał i znaczenie w obliczu zmieniających się trendów”, gdzie nastąpi również podsumowanie Konkursu na Najlepsze Gospodarstwo Ekologiczne, oraz zostaną upowszechnione wyniki innowacyjnych technologii, badanych przez Instytucje naukowe, a które mogą być wrażane w gospodarstwie ekologicznym usprawniając tym samym produkcję rolną</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</si>
  <si>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i debata ekspercka. Przedmiotem operacji będzie także opracowanie materiałów filmowych z przebiegu operacji, prezentujących nowatorskie rozwiązania związane z technologią produkcji roślinnej. Materiały filmowe będą udostępnione na kanale YouTube KPODR </t>
  </si>
  <si>
    <t>Przedmiotem operacji jest organizacja spotkania, wyjazdu studyjnego oraz wojewódzkiego konkursu pn. „AGROLIGA 2023”. Realizacja spotkania umożliwi upowszechnienie wśród przedstawicieli środowisk wspierających wdrażanie innowacji na obszarach wiejskich Dolnego Śląska wiedzę w zakresie rozwoju obszarów wiejskich. Tematem przewodnim spotkania będzie przedsiębiorczość i jej rozwój na obszarach Dolnego Śląska. Wyjazd studyjny na terenie województwa dolnośląskiego będzie doskonałą okazją do pokazania uczestnikom przykładów przedsiębiorczości oraz tworzenia sieci kontaktów pomiędzy rolnikami, podmiotami doradczymi oraz jednostkami naukowymi. Umożliwi i ułatwi wymianę i upowszechnienie wiedzy fachowej oraz dobrych praktyk w zakresie wdrażania innowacji w rolnictwie i na obszarach wiejskich Dolnego Śląska. Konkurs natomiast pozwoli na  zaprezentowanie najlepszych innowacyjnych przedsięwzięć z obszarów wiejskich Dolnego Śląska. W ramach konkursu, spośród uczestników, w kategorii Rolnik oraz Firma wyłonieni zostaną Mistrzowie oraz Wicemistrzowie obu kategorii.</t>
  </si>
  <si>
    <t xml:space="preserve">Przedmiotem operacji jest kontynuacja spotkań Zespołu roboczego ds. Współpracy pomiędzy publicznym doradztwem rolniczym a jednostkami edukacji rolniczej. W ramach operacji odbędzie się konferencja podsumowująca zdiagnozowane bariery, obszary problemowe oraz wypracowane sposoby ułatwiające wzajemną współpracę i transfer wiedzy. Dodatkowo planuje się opublikowanie raportu w wersji online dotyczącego stanu współpracy między doradztwem rolniczym a szkołami rolniczymi na podstawie przeporwadzonych ankiet oraz rozmów kierowanych podczas spotkań zespołu. Przedmiotowy raport zostanie zamieszczony na stronie CDR. </t>
  </si>
  <si>
    <t>Przedmiotem operacji jest zorganizowanie: 2 szkoleń z wyjazdami studyjnymi krajowymi z  zakresu nowoczesnych sposobów utrzymania bydła i produkcji mleka, produkcja 4 filmów prezentujących dobre praktyki (udostępnione na kanale YouTube CDR) , wydanie publikacji związanej z innowacjami w żywieniu bydła .</t>
  </si>
  <si>
    <t>szkolenie z wyjazdem studyjnym krajowym</t>
  </si>
  <si>
    <r>
      <t>Przedmiotem operacji jest organizacja 4 spotkań dla koordynatorów Sieci służących wymianie doświadczeń dotyczących najciekawszych pokazów i demonstracji realizowanych w gospodarstwach w obrębie Sieci;  Zostanie zrealizowany 1 krajowe wyjazdy studyjny, podczas którego zostaną zaprezentowane gospodarstwa będące we współpracy z jednostkami naukowymi - wezmą w nim udział koordynatorzy KSGD, naukowcy współpracujący z gospodarstwami i inni zainteresowani. Przewidziano również konferencję będącą okazją do przedstawienia dokonań gospodarstw demonstracyjnych oraz popularyzacji usprawniania transferu wiedzy i innowacji poprzez KSGD. Planowane szkolenia z wyjazdem studyjnym zostaną przeprowadzone wspólnie przez rolnika i doradcę sprawującego opiekę nad danym gospodarstwem. Szkolenia z wyjazdem studyjnym przeznaczone są dla doradców - koordynatorów wojewódzkich KSGD oraz opiekunów merytorycznych gospodarstw demonstracyjnych.</t>
    </r>
    <r>
      <rPr>
        <strike/>
        <sz val="11"/>
        <rFont val="Calibri"/>
        <family val="2"/>
        <scheme val="minor"/>
      </rPr>
      <t xml:space="preserve"> </t>
    </r>
    <r>
      <rPr>
        <sz val="11"/>
        <rFont val="Calibri"/>
        <family val="2"/>
        <scheme val="minor"/>
      </rPr>
      <t>Film zostanie opublikowany oraz wykorzystywany jako materiał szkoleniowy.Niezbędnym elementem wspomagającym gospodarstwa demonstracyjne jest dalsze prowadzenie strony internetowej i wzbogacanie jej o nowe funkcjonalności, odpowiadające potrzebom gospodarstw, które będą  przystępować do KSGD.</t>
    </r>
  </si>
  <si>
    <t>Przedmiotem operacji jest organizacja 2 konferencji.  Pierwsza z konferencji skierowana będzie do Grup Operacyjnych EPI, które realizują projekty mające na celu skracanie łańcuchów dostaw żywności, druga konferencja będzie skierowana do Grup Operacyjnych EPI realizujących projekty badawczo-rozwojowe. Podczas obu konferencji Grupy zaprezentują swoje projekty, jak również podzielą się, podczas warsztatów i debat, swoimi sukcesami, problemami i doświadczeniami z obszaru wdrażania innowacyjnych rozwiązań w rolnictwie i na obszarach wiejskich. W ramach operacji zrealizowany zostanie reportaż filmowy przybliżający korzyści płynące z działania Współópraca (jeden reportaż z dwóch konferencji)</t>
  </si>
  <si>
    <t>Przedmiotem operacji jest organizacja wyjazdu studyjnego do Finlandii, obejmującego obszary wiejskie, na których prowadzenie działalności gospodarczej, w tym usług polegających na zapewnianiu potrzeb mieszkańców, jest utrudnione (np. tereny oddalone), a co za tym idzie wymaga stosowania nowatorskich rozwiązań. Przedmiotem operacji jest także opracowanie broszury opisującej rozwiązania wykorzystywane w Finlandii, z którymi zapoznali się uczestnicy wyjazdu studyjnego. Broszura zostanie udostępniona online, za pośrednictwem strony internetowej CDR oraz Sieci SIR.Przeprowadzone zostaną również 2 szkolenia on-line oraz 1 stacjonarne przez uczestników szkolenia celem zwiększenia zakres oddziaływania nabytej wiedzy podczas wyjazdu studyjnego do Finlandii.</t>
  </si>
  <si>
    <t>Zgodnie ze zidentyfikowanymi potrzebami w ramach bieżącej operacji rozszerzony zostanie zakres podręcznika trenera i e-learningu o kolejne zagadnienia merytoryczne, podręcznik trenera zostanie wydany w wersji drukowanej, a grupa docelowa odbiorców szkoleń i podręcznika w zostanie poszerzona o nauczycieli szkół średnich przygotowujących do zawodu w zakresie turystyki wiejskiej. Rozszerzenie grupy odbiorców o nauczycieli jest powiązane z inicjatywą tworzenia Branżowego Centrum Umiejętności w ramach KPO. Operacja promuje podejście do agroturystyki jako dziedziny przedsiębiorczości oraz narzędzia zrównoważonego rozwoju obszarów wiejskich</t>
  </si>
  <si>
    <t>broszura elektroniczna, webinarium, szkolenie e-learningowe, szkolenie wyjazdowe, film</t>
  </si>
  <si>
    <t>konkurs, konferencja, kampania promocyjna</t>
  </si>
  <si>
    <t xml:space="preserve">W ramach operacji zostanie zorganizowana konferencja, na której przeprowadzone zostaną wykłady i warsztaty dotyczące budowania potencjału organizacji oraz  uświadamiania uczestników na temat zmian klimatycznych. Jednocześnie w ramach wydarzenia zostanie przeprowadzony konkurs oraz powstanie reportaż dokumentujący przebieg wydarzenia. </t>
  </si>
  <si>
    <t>konferencja, reportaż, konkurs</t>
  </si>
  <si>
    <t>W ramach operacji zostanie zrealizowanych 7 filmów przedstawiających projekty realizowane w ramach PROW 20214-2020</t>
  </si>
  <si>
    <t>1
100
8
2</t>
  </si>
  <si>
    <t xml:space="preserve">Zasadniczym celem operacji jest upowszechnianie dostępu do aktualnej wiedzy rolniczej dla kadry kierowniczej szkół rolniczych MRiRW oraz Krajowego Centrum Edukacji Rolniczej w Brwinowie poprzez spójne i dostosowane do aktualnych potrzeb działania. Ma to szczególne znaczenie w kontekście realizacji działania KSOW nr 6 tj. celu KSOW nr 1 „Zwiększenie udziału zainteresowanych stron we wdrażaniu inicjatyw na rzecz rozwoju obszarów wiejskich". Działanie ma służyć wymianie wiedzy pomiędzy podmiotami uczestniczącymi w rozwoju obszarów wiejskich i promowaniu integracji i współpracy między nimi. Operacja ma na celu wspieranie uczenia się przez całe życie oraz szkolenia zawodowego na obszarach wiejskich a także  podnoszenie jakości życia na wsi poprzez zwiększenie dostęp do aktualnej wiedzy na temat możliwości rozwoju obszarów wiejskich. Operacja w następstwie wprowadzonych przez dyrektorów, szkół prowadzonych przez Ministra Rolnictwa i Rozwoju Wsi i Krajowego Centrum Edukacji Rolniczej w Brwinowie, działań dydaktycznych przyczyni się do zmniejszenia dysproporcji między wsią i miastem, które dotyczą zarówno uczniów jak i osób dorosłych co w efekcie przełoży się na podniesienie konkurencyjności i atrakcyjności obszarów wiejskich jako miejsca do pracy i życia.
</t>
  </si>
  <si>
    <t>Działanie będzie realizowane w postaci dwudniowej konferencji w szczególności dla 
dyrektorów szkół rolniczych prowadzonych przez MRiRW oraz dyrektora Krajowego Centrum Edukacji Rolniczej w Brwinowie, 
Tematy:
1) Upowszechnianie wiedzy w zakresie innowacyjnych rozwiązań w rolnictwie, produkcji żywności, leśnictwie i na obszarach wiejskich;
2) promocja jakości życia na wsi i promocja wsi jako miejsca do życia i rozwoju zawodowego; 
3) wspieranie tworzenia sieci współpracy partnerskiej dotyczącej rolnictwa i obszarów wiejskich przez podnoszenie  poziomu wiedzy w tym zakresie; 
4) upowszechnianie wiedzy dotyczącej zarządzania projektami z zakresu rozwoju obszarów wiejskich; 
5) upowszechnianie wiedzy w zakresie planowania rozwoju lokalnego z uwzględnieniem potencjału ekonomicznego, społecznego i środowiskowego danego obszaru.
6)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t>
  </si>
  <si>
    <t>W ramach operacji planuje się przyznanie nagród pieniężnych i rzeczowych dla laureatów Olimpiad i ich opiekunów oraz laureatów Konkursów:
1. Olimpiada Wiedzy o Żywieniu
2. Olimpiada Wiedzy i Umiejętności Rolniczych
3. Konkurs Kulinarny „Smaki Wsi” 
4. Konkurs „Indeks dla Rolnika” 
5. Ogólnopolski konkurs wiedzy dla szkół rolniczych pn. "Polska wieś w Europie". 
Tematy:
Upowszechnianie wiedzy w zakresie innowacyjnych rozwiązań w rolnictwie, produkcji żywności, leśnictwie i na obszarach wiejskich; wspieranie rozwoju przedsiębiorczości na obszarach wiejskich przez podnoszenie poziomu wiedzy i umiejętności; promocja wsi jako miejsca do życia i rozwoju zawodowego, promocja dziedzictwa kulturowego wsi. Upowszechnianie wiedzy w dziedzinie nowoczesnego rolnictwa w Unii Europejskiej oraz rozpowszechnianie wiedzy na temat polityki unijnej dotyczącej rolnictwa i programów unijnych skierowanych do rolników.</t>
  </si>
  <si>
    <t>Operacja zakłada organizację konkursy w 2022 dwóch kategoriach:
1) młodzież od 16 do 25 roku życia, mieszkająca na wsi. 
2) rolnicy do 40 roku życia. 
w 2023 w jednej kategorii:
- młodzi mieszkańcy wsi w wieku od 16 do 30 roku życia.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</si>
  <si>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W 2022
Bezpośrednio:
- młodzież od 16 do 25 roku życia, mieszkająca na wsi
- rolnicy do 40 roku życia
Pośrednio: ogół społeczeństwa
W 2023 r.:
Bezpośrednio: młodzi mieszkańcy wsi w wieku od 16 do 30 roku życia
Pośrednio: ogół społeczeństwa</t>
  </si>
  <si>
    <t>W ramach operacji planuje się zorganizować:
-  emisja spotu „4p – nie marnuj żywności” – dotyczącego przeciwdziałaniu marnowaniu żywności w 5 stacjach telewizji ogólnokrajowej: TVP 1, TVP 2, TVP Info, Polsat, Polsat News. Zakładany okres emisji od 29 września do 31 października 2023 r. Spot technicznie został opracowany i nagrany w 2022 roku
- dwa konkursy z nagrodami dla dzieci i młodzieży dotyczące zagadnień marnowania żywności, skierowane do dwóch grup: dzieci szkół podstawowych oraz drugi - do młodzieży szkół ponadpodstawowych. 
- Konferencję naukową "Nie marnuj żywności - szkoda planety", będzie to konferencja naukowa dotycząca przeciwdziałania marnowaniu żywności, zakres tematyczny konferencji będzie dotyczył możliwościom ograniczania marnowania żywności na każdym z etapów: produkcji pierwotnej, przetwórstwa, dystrybucji, sprzedaży i konsumenta, poruszane będą także tematy redystrybucji żywności do potrzebujących. 
- Materiały promocyjne - gadżety promujące przeciwdziałanie marnowaniu żywności, które zostaną rozdystrybuowane wśród uczestników konferencji oraz konkursów. Przewidziane są zestawy materiałów zawierające magnesy na lodówkę, notatniki, torby i kubki</t>
  </si>
  <si>
    <t xml:space="preserve">
Konferencja
Konkurs
emisja spotu w TV
</t>
  </si>
  <si>
    <t xml:space="preserve">szt.
szt.
Ilość stacji TV
</t>
  </si>
  <si>
    <t>1/2/350</t>
  </si>
  <si>
    <t>1/3/80</t>
  </si>
  <si>
    <t>1
12</t>
  </si>
  <si>
    <t xml:space="preserve">impreza plenerowa/
konkurs
</t>
  </si>
  <si>
    <t xml:space="preserve">liczba imprez plenerowych/
liczba konkursów/
liczba laureatów konkursu/
liczba uczestników konkursu
</t>
  </si>
  <si>
    <t>1/
1/
30/
145</t>
  </si>
  <si>
    <t>liczba wyjazdów studyjnych/liczba uczestników wyjazdu 
liczba tytułów publikacji wydanych w formie elektronicznej</t>
  </si>
  <si>
    <t>1/35/
1</t>
  </si>
  <si>
    <t>sztuka/osoba/
 sztuka</t>
  </si>
  <si>
    <t>Głównym celem operacji jest wymiana wiedzy na temat  podejścia LEADER w nowej perspektywie WPR 2023-2027 ze szczegolnym uwzględnieniem koncepcji smart village oraz jej roli w rozwoju turystyki na obszarach wiejskich. Operacja przyczyni się do wsparcia lokalnych grup działania w zakresie wykonywanych przez nie zadań, związanych z realizacją Lokalnych Strategii Rozwoju  w nowej perspektywie oraz  do wymiany wiedzy i dyskusji na temat koncepcji smart villages -  inteligentnych rozwiązań stosowanych na wsi.</t>
  </si>
  <si>
    <t xml:space="preserve">W ramach realizacji operacji zostaną zorganizowane 4 jednodniowe szkolenia, poświęcone podejściu LEADER w nowej perspektywie ze szczególnym uwzględnieniem koncepcji smart village oraz jej roli w rozwoju turystyki na obszarach wiejskich. Organizacja szkoleń umożliwi wymianę  wiedzy i doświadczeń oraz przyczyni się nawiązana współpracy i  pobudzenia lokalnej społeczności do większej aktywności. Po zrealizowaniu szkoleń zamieszczony zostanie artykuł w Internecie (na stronie internetowej JR KSOW WŁ), podsumowujący cały cykl szkoleń (zakres merytoryczny oraz wypracowane wnioski i założenia). </t>
  </si>
  <si>
    <t>szkolenie/
artykuł w Internecie</t>
  </si>
  <si>
    <t>liczba szkoleń/
liczba uczestników szkoleń/
liczba artkułów w formie elektronicznej</t>
  </si>
  <si>
    <t>4/151/
1</t>
  </si>
  <si>
    <t xml:space="preserve"> Przedstawiciele  Lokalnych Grup Działania,  przedstawiciele instytucji naukowo-badawczych</t>
  </si>
  <si>
    <t>Operacja polega na organizacji stoisk wystawienniczych, na których prowadzona będzie promocja produktów pochodzących od lokalnych dostawców. Na stoiskach będzie można również zakupić żywność pochodzącą bezpośrednio od producentów/rolników ekologicznych z terenu województwa łódzkiego. Stoiska będą dostępne podczas 2 imprez tematycznych zorganizowanych na terenie Ryneczku Marszałkowskiego w Łodzi. Podczas wydarzeń będzie promowany zdrowy styl życia poprzez odpowiednie odżywianie i nabywanie zdrowych i ekologicznych nawyków.</t>
  </si>
  <si>
    <t>impreza plenerowa
/stoisko 
wystawiennicze</t>
  </si>
  <si>
    <t xml:space="preserve">liczba imprez plenerowych/
liczba stoisk wystawienniczych/ szacowana liczba odwiedzających stoiska wystawiennicze </t>
  </si>
  <si>
    <t>sztuka/
sztuka/
osoba</t>
  </si>
  <si>
    <t>1/40</t>
  </si>
  <si>
    <t>Dni Otwartych Farm- tadycja i dziedzictwo  kulinarne wsi lubuskie</t>
  </si>
  <si>
    <t xml:space="preserve">Pokazanie uczestnikom najciekawszych gospodarstw agroturystycznych, ekologicznych, rolnych z terenu województwa, które zajmują się zachowaniem i wypromowaniem kulinarnych walorów województwa lubuskiego oraz wymiana wiedzy i doświadczeń w zakresie dziedzictwa kulinarnego, tradycji obszarów wiejskich oraz produktów tradycyjnych na wsi lubuskiej.  </t>
  </si>
  <si>
    <t xml:space="preserve">Organizacja cyklu spotkań w gospodarstwach  rolnych , agroturystycznych  zajmujących się promowaniem dziedzictwa kulinarnego wsi. Projekt zakłada realizację spotkań, podczas których realizowane będąwarsztaty mające na celu promocję i popularyzację dziedzictwa kulinarnego, tradycji obszarów wiejskich oraz produktów tradycyjnych na wsi lubuskiej. Realizacja przedsięwzięcia wpłynie pozytywnie na promocję obszarów wiejskich, ich bogactwa kulturowego i kulinarnego. </t>
  </si>
  <si>
    <t>Podniesienie kompetencji pracowników biur i członków lgd odpowiedzialnych za  przygotowanie założeń do nowych rozwiązań proponowanych w planowanej perspektywie finansowej na lata 2023 - 2027. Poznanie praktycznej wiedzy w zakresie wykorzystania narzędzi intrnetowych, serwisów społecznościowych i mediów w komunikacji z potencjalnymi Beneficjentami działań realizowanych w ramach lokalnych strategii rozwoju w nowej perspektywie finanswej PS WPR na lata 2023-2027</t>
  </si>
  <si>
    <t xml:space="preserve">w ramach operacji zorganizuje się 2 szkolenia na temat wykorzystania serwisów społecznościowych i mediów w działalności organizacji </t>
  </si>
  <si>
    <t>Wykłady i prezentacje nt.  problemów branży mlecznej, szans pojawiających się w tym dziale produkcji spożywczej, możliwości eksportowych  oraz wyniki prac badawczych nakierowanych na hodowlę bydła mlecznego, przetwórstwo i sprzedaż produktów</t>
  </si>
  <si>
    <t>Przedmiotem operacji jest organizacja konferencji podczas której dyskutowane będą tematy interesujące branżę mleczarską</t>
  </si>
  <si>
    <t xml:space="preserve">Załącznik nr 2 do uchwały nr 73 grupy roboczej do spraw Krajowej Sieci Obszarów Wiejskich z dnia 21 grudnia 2023 r. </t>
  </si>
  <si>
    <r>
      <t>Zmiana Planu operacyjny KSOW na lata 2022-2023 (z wyłączeniem działania 8 Plan komunikacyjny) - Warmińsko-Mazurski Ośrodek Doradztwa Rolniczego z siedzibą w Olsztynie</t>
    </r>
    <r>
      <rPr>
        <b/>
        <i/>
        <sz val="14"/>
        <rFont val="Calibri"/>
        <family val="2"/>
        <charset val="238"/>
        <scheme val="minor"/>
      </rPr>
      <t xml:space="preserve"> </t>
    </r>
    <r>
      <rPr>
        <b/>
        <sz val="14"/>
        <rFont val="Calibri"/>
        <family val="2"/>
        <charset val="238"/>
        <scheme val="minor"/>
      </rPr>
      <t xml:space="preserve">- grudzień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</si>
</sst>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_-;\-* #,##0.00_-;_-* &quot;-&quot;??_-;_-@_-"/>
    <numFmt numFmtId="164" formatCode="_-* #,##0.00\ _z_ł_-;\-* #,##0.00\ _z_ł_-;_-* &quot;-&quot;??\ _z_ł_-;_-@_-"/>
    <numFmt numFmtId="165" formatCode="#,##0\ _z_ł"/>
    <numFmt numFmtId="166" formatCode="_(* #,##0.00_);_(* \(#,##0.00\);_(* &quot;-&quot;??_);_(@_)"/>
    <numFmt numFmtId="167" formatCode="#,##0.00\ _z_ł"/>
    <numFmt numFmtId="168" formatCode="#,##0.00\ &quot;zł&quot;"/>
    <numFmt numFmtId="169" formatCode="#,##0_ ;\-#,##0\ "/>
    <numFmt numFmtId="170" formatCode="&quot;zł&quot;#,##0_);[Red]\(&quot;zł&quot;#,##0\)"/>
    <numFmt numFmtId="171" formatCode="_(&quot;zł&quot;* #,##0.00_);_(&quot;zł&quot;* \(#,##0.00\);_(&quot;zł&quot;* &quot;-&quot;??_);_(@_)"/>
    <numFmt numFmtId="172" formatCode="0_ ;\-0\ "/>
    <numFmt numFmtId="173" formatCode="#,##0.00_ ;\-#,##0.00\ "/>
  </numFmts>
  <fonts count="69">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i/>
      <sz val="14"/>
      <name val="Calibri"/>
      <family val="2"/>
      <charset val="238"/>
      <scheme val="minor"/>
    </font>
    <font>
      <sz val="12"/>
      <color theme="1"/>
      <name val="Times New Roman"/>
      <family val="1"/>
      <charset val="238"/>
    </font>
    <font>
      <sz val="8"/>
      <color theme="1"/>
      <name val="Calibri"/>
      <family val="2"/>
      <charset val="238"/>
      <scheme val="minor"/>
    </font>
    <font>
      <sz val="11"/>
      <color theme="1"/>
      <name val="Calibri"/>
      <family val="2"/>
      <charset val="238"/>
      <scheme val="minor"/>
    </font>
    <font>
      <sz val="11"/>
      <color rgb="FFFF0000"/>
      <name val="Calibri"/>
      <family val="2"/>
      <charset val="238"/>
      <scheme val="minor"/>
    </font>
    <font>
      <sz val="10"/>
      <name val="Arial CE"/>
      <charset val="238"/>
    </font>
    <font>
      <sz val="11"/>
      <name val="Calibri"/>
      <family val="2"/>
      <charset val="238"/>
    </font>
    <font>
      <sz val="12"/>
      <name val="Calibri"/>
      <family val="2"/>
      <charset val="238"/>
      <scheme val="minor"/>
    </font>
    <font>
      <sz val="10"/>
      <name val="Calibri"/>
      <family val="2"/>
      <charset val="238"/>
      <scheme val="minor"/>
    </font>
    <font>
      <sz val="11"/>
      <color rgb="FF000000"/>
      <name val="Calibri"/>
      <family val="2"/>
      <charset val="238"/>
    </font>
    <font>
      <b/>
      <sz val="11"/>
      <name val="Calibri"/>
      <family val="2"/>
      <charset val="238"/>
    </font>
    <font>
      <sz val="12"/>
      <color rgb="FF000000"/>
      <name val="Times New Roman"/>
      <family val="1"/>
      <charset val="238"/>
    </font>
    <font>
      <sz val="12"/>
      <color theme="1"/>
      <name val="Calibri"/>
      <family val="2"/>
      <charset val="238"/>
      <scheme val="minor"/>
    </font>
    <font>
      <sz val="11"/>
      <name val="Calibri"/>
      <family val="2"/>
      <scheme val="minor"/>
    </font>
    <font>
      <sz val="11"/>
      <name val="Arial"/>
      <family val="2"/>
      <charset val="238"/>
    </font>
    <font>
      <b/>
      <sz val="10"/>
      <color theme="1"/>
      <name val="Calibri"/>
      <family val="2"/>
      <charset val="238"/>
      <scheme val="minor"/>
    </font>
    <font>
      <b/>
      <sz val="11"/>
      <name val="Calibri"/>
      <family val="2"/>
      <charset val="238"/>
      <scheme val="minor"/>
    </font>
    <font>
      <sz val="9"/>
      <name val="Calibri"/>
      <family val="2"/>
      <charset val="238"/>
      <scheme val="minor"/>
    </font>
    <font>
      <sz val="14"/>
      <name val="Calibri"/>
      <family val="2"/>
      <charset val="238"/>
      <scheme val="minor"/>
    </font>
    <font>
      <b/>
      <sz val="12"/>
      <name val="Calibri"/>
      <family val="2"/>
      <charset val="238"/>
      <scheme val="minor"/>
    </font>
    <font>
      <sz val="12"/>
      <color indexed="8"/>
      <name val="Calibri"/>
      <family val="2"/>
      <charset val="238"/>
      <scheme val="minor"/>
    </font>
    <font>
      <b/>
      <sz val="14"/>
      <color theme="1"/>
      <name val="Calibri"/>
      <family val="2"/>
      <charset val="238"/>
      <scheme val="minor"/>
    </font>
    <font>
      <b/>
      <sz val="14"/>
      <name val="Calibri"/>
      <family val="2"/>
      <charset val="238"/>
    </font>
    <font>
      <sz val="14"/>
      <color rgb="FF000000"/>
      <name val="Calibri"/>
      <family val="2"/>
      <charset val="238"/>
    </font>
    <font>
      <sz val="14"/>
      <name val="Calibri"/>
      <family val="2"/>
      <charset val="238"/>
    </font>
    <font>
      <sz val="14"/>
      <color theme="1"/>
      <name val="Calibri"/>
      <family val="2"/>
      <charset val="238"/>
      <scheme val="minor"/>
    </font>
    <font>
      <sz val="8"/>
      <name val="Calibri"/>
      <family val="2"/>
      <charset val="238"/>
      <scheme val="minor"/>
    </font>
    <font>
      <sz val="10"/>
      <name val="Times New Roman"/>
      <family val="1"/>
      <charset val="238"/>
    </font>
    <font>
      <sz val="12"/>
      <color rgb="FF000000"/>
      <name val="Times"/>
      <family val="1"/>
    </font>
    <font>
      <sz val="12"/>
      <color rgb="FF000000"/>
      <name val="Calibri"/>
      <family val="2"/>
      <charset val="238"/>
    </font>
    <font>
      <sz val="11"/>
      <color theme="1"/>
      <name val="Czcionka tekstu podstawowego"/>
      <family val="2"/>
      <charset val="238"/>
    </font>
    <font>
      <sz val="11"/>
      <color rgb="FF00B050"/>
      <name val="Calibri"/>
      <family val="2"/>
      <charset val="238"/>
      <scheme val="minor"/>
    </font>
    <font>
      <sz val="11"/>
      <color rgb="FF9C5700"/>
      <name val="Calibri"/>
      <family val="2"/>
      <charset val="238"/>
      <scheme val="minor"/>
    </font>
    <font>
      <sz val="11"/>
      <color theme="1"/>
      <name val="Calibri"/>
      <family val="2"/>
      <scheme val="minor"/>
    </font>
    <font>
      <b/>
      <sz val="10"/>
      <name val="Calibri"/>
      <family val="2"/>
      <charset val="238"/>
    </font>
    <font>
      <sz val="11"/>
      <color theme="1"/>
      <name val="Arial"/>
      <family val="2"/>
      <charset val="238"/>
    </font>
    <font>
      <sz val="12"/>
      <color rgb="FFFF0000"/>
      <name val="Calibri"/>
      <family val="2"/>
      <charset val="238"/>
      <scheme val="minor"/>
    </font>
    <font>
      <sz val="11"/>
      <color theme="1"/>
      <name val="Calibri"/>
      <family val="2"/>
      <charset val="238"/>
    </font>
    <font>
      <sz val="11"/>
      <color rgb="FFFF0000"/>
      <name val="Calibri"/>
      <family val="2"/>
      <scheme val="minor"/>
    </font>
    <font>
      <sz val="11"/>
      <name val="Calibri"/>
      <family val="2"/>
    </font>
    <font>
      <strike/>
      <sz val="11"/>
      <name val="Calibri"/>
      <family val="2"/>
      <scheme val="minor"/>
    </font>
    <font>
      <strike/>
      <sz val="11"/>
      <name val="Calibri"/>
      <family val="2"/>
      <charset val="238"/>
      <scheme val="minor"/>
    </font>
    <font>
      <b/>
      <sz val="11"/>
      <name val="Calibri"/>
      <family val="2"/>
      <scheme val="minor"/>
    </font>
    <font>
      <sz val="11"/>
      <color indexed="8"/>
      <name val="Calibri"/>
      <family val="2"/>
      <charset val="238"/>
    </font>
    <font>
      <sz val="11"/>
      <color indexed="8"/>
      <name val="Calibri"/>
      <family val="2"/>
      <charset val="238"/>
      <scheme val="minor"/>
    </font>
    <font>
      <sz val="10"/>
      <name val="Calibri"/>
      <family val="2"/>
    </font>
    <font>
      <b/>
      <sz val="18"/>
      <color theme="1"/>
      <name val="Calibri"/>
      <family val="2"/>
      <charset val="238"/>
      <scheme val="minor"/>
    </font>
    <font>
      <i/>
      <sz val="11"/>
      <name val="Calibri"/>
      <family val="2"/>
      <charset val="238"/>
      <scheme val="minor"/>
    </font>
    <font>
      <b/>
      <sz val="12"/>
      <color theme="1"/>
      <name val="Calibri"/>
      <family val="2"/>
      <charset val="238"/>
      <scheme val="minor"/>
    </font>
    <font>
      <i/>
      <sz val="14"/>
      <name val="Calibri"/>
      <family val="2"/>
      <charset val="238"/>
      <scheme val="minor"/>
    </font>
    <font>
      <b/>
      <sz val="18"/>
      <name val="Calibri"/>
      <family val="2"/>
      <charset val="238"/>
      <scheme val="minor"/>
    </font>
    <font>
      <b/>
      <sz val="10"/>
      <name val="Calibri"/>
      <family val="2"/>
      <charset val="238"/>
      <scheme val="minor"/>
    </font>
    <font>
      <b/>
      <sz val="10"/>
      <name val="Times New Roman"/>
      <family val="1"/>
      <charset val="238"/>
    </font>
    <font>
      <b/>
      <u/>
      <sz val="11"/>
      <name val="Calibri"/>
      <family val="2"/>
      <charset val="238"/>
      <scheme val="minor"/>
    </font>
    <font>
      <b/>
      <u/>
      <sz val="11"/>
      <color theme="1"/>
      <name val="Calibri"/>
      <family val="2"/>
      <charset val="238"/>
      <scheme val="minor"/>
    </font>
    <font>
      <sz val="12"/>
      <name val="Calibri"/>
      <family val="2"/>
      <scheme val="minor"/>
    </font>
    <font>
      <sz val="9"/>
      <name val="Calibri"/>
      <family val="2"/>
      <scheme val="minor"/>
    </font>
    <font>
      <sz val="9"/>
      <name val="Calibri"/>
      <family val="2"/>
    </font>
    <font>
      <sz val="10"/>
      <name val="Calibri"/>
      <family val="2"/>
      <scheme val="minor"/>
    </font>
    <font>
      <strike/>
      <sz val="10"/>
      <name val="Calibri"/>
      <family val="2"/>
      <scheme val="minor"/>
    </font>
    <font>
      <sz val="12"/>
      <name val="Arial"/>
      <family val="2"/>
      <charset val="238"/>
    </font>
    <font>
      <sz val="11"/>
      <name val="Google Sans"/>
    </font>
  </fonts>
  <fills count="12">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rgb="FF99CC00"/>
        <bgColor rgb="FF92D050"/>
      </patternFill>
    </fill>
    <fill>
      <patternFill patternType="solid">
        <fgColor theme="9" tint="0.59999389629810485"/>
        <bgColor indexed="64"/>
      </patternFill>
    </fill>
    <fill>
      <patternFill patternType="solid">
        <fgColor rgb="FFFFFF00"/>
        <bgColor indexed="64"/>
      </patternFill>
    </fill>
    <fill>
      <patternFill patternType="solid">
        <fgColor rgb="FFFFEB9C"/>
      </patternFill>
    </fill>
    <fill>
      <patternFill patternType="solid">
        <fgColor rgb="FF92D050"/>
        <bgColor rgb="FF92D050"/>
      </patternFill>
    </fill>
    <fill>
      <patternFill patternType="solid">
        <fgColor rgb="FFFFFF99"/>
        <bgColor indexed="64"/>
      </patternFill>
    </fill>
    <fill>
      <patternFill patternType="solid">
        <fgColor rgb="FFFFFF66"/>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auto="1"/>
      </left>
      <right style="medium">
        <color indexed="64"/>
      </right>
      <top/>
      <bottom style="thin">
        <color auto="1"/>
      </bottom>
      <diagonal/>
    </border>
    <border>
      <left style="thin">
        <color theme="2"/>
      </left>
      <right/>
      <top/>
      <bottom style="thin">
        <color theme="2"/>
      </bottom>
      <diagonal/>
    </border>
    <border>
      <left/>
      <right/>
      <top/>
      <bottom style="thin">
        <color theme="2"/>
      </bottom>
      <diagonal/>
    </border>
    <border>
      <left style="thin">
        <color theme="0" tint="-0.14999847407452621"/>
      </left>
      <right/>
      <top style="thin">
        <color theme="0" tint="-0.14999847407452621"/>
      </top>
      <bottom style="thin">
        <color theme="2"/>
      </bottom>
      <diagonal/>
    </border>
    <border>
      <left/>
      <right/>
      <top style="thin">
        <color theme="0" tint="-0.14999847407452621"/>
      </top>
      <bottom/>
      <diagonal/>
    </border>
    <border>
      <left/>
      <right/>
      <top style="thin">
        <color theme="0" tint="-0.14999847407452621"/>
      </top>
      <bottom style="thin">
        <color theme="2"/>
      </bottom>
      <diagonal/>
    </border>
    <border>
      <left/>
      <right style="thin">
        <color theme="0" tint="-0.14999847407452621"/>
      </right>
      <top style="thin">
        <color theme="0" tint="-0.14999847407452621"/>
      </top>
      <bottom style="thin">
        <color theme="2"/>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right style="thin">
        <color theme="2"/>
      </right>
      <top/>
      <bottom/>
      <diagonal/>
    </border>
    <border>
      <left style="thin">
        <color theme="2"/>
      </left>
      <right/>
      <top/>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style="thin">
        <color theme="2"/>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bottom/>
      <diagonal/>
    </border>
  </borders>
  <cellStyleXfs count="13">
    <xf numFmtId="0" fontId="0" fillId="0" borderId="0"/>
    <xf numFmtId="166" fontId="10" fillId="0" borderId="0" applyFont="0" applyFill="0" applyBorder="0" applyAlignment="0" applyProtection="0"/>
    <xf numFmtId="0" fontId="16" fillId="0" borderId="0"/>
    <xf numFmtId="0" fontId="10" fillId="0" borderId="0"/>
    <xf numFmtId="0" fontId="10" fillId="0" borderId="0"/>
    <xf numFmtId="164" fontId="10" fillId="0" borderId="0" applyFont="0" applyFill="0" applyBorder="0" applyAlignment="0" applyProtection="0"/>
    <xf numFmtId="0" fontId="16" fillId="0" borderId="0"/>
    <xf numFmtId="0" fontId="37" fillId="0" borderId="0"/>
    <xf numFmtId="0" fontId="39" fillId="8" borderId="0" applyNumberFormat="0" applyBorder="0" applyAlignment="0" applyProtection="0"/>
    <xf numFmtId="0" fontId="40" fillId="0" borderId="0"/>
    <xf numFmtId="43" fontId="10" fillId="0" borderId="0" applyFont="0" applyFill="0" applyBorder="0" applyAlignment="0" applyProtection="0"/>
    <xf numFmtId="43" fontId="10" fillId="0" borderId="0" applyFont="0" applyFill="0" applyBorder="0" applyAlignment="0" applyProtection="0"/>
    <xf numFmtId="0" fontId="40" fillId="0" borderId="0"/>
  </cellStyleXfs>
  <cellXfs count="1368">
    <xf numFmtId="0" fontId="0" fillId="0" borderId="0" xfId="0"/>
    <xf numFmtId="0" fontId="0" fillId="0" borderId="0" xfId="0" applyAlignment="1">
      <alignment horizontal="center"/>
    </xf>
    <xf numFmtId="4" fontId="0" fillId="0" borderId="0" xfId="0" applyNumberFormat="1"/>
    <xf numFmtId="0" fontId="1" fillId="0" borderId="0" xfId="0" applyFont="1"/>
    <xf numFmtId="1" fontId="4" fillId="2" borderId="3" xfId="0" applyNumberFormat="1" applyFont="1" applyFill="1" applyBorder="1" applyAlignment="1">
      <alignment horizontal="center" vertical="center" wrapText="1"/>
    </xf>
    <xf numFmtId="0" fontId="0" fillId="0" borderId="3" xfId="0" applyBorder="1" applyAlignment="1">
      <alignment horizontal="center"/>
    </xf>
    <xf numFmtId="0" fontId="0" fillId="0" borderId="0" xfId="0" applyAlignment="1">
      <alignment vertical="center"/>
    </xf>
    <xf numFmtId="0" fontId="8" fillId="0" borderId="0" xfId="0" applyFont="1"/>
    <xf numFmtId="0" fontId="9" fillId="0" borderId="0" xfId="0" applyFont="1" applyAlignment="1">
      <alignment horizontal="justify" vertical="center"/>
    </xf>
    <xf numFmtId="0" fontId="0" fillId="0" borderId="3" xfId="0" applyBorder="1" applyAlignment="1">
      <alignment horizontal="center" vertical="center"/>
    </xf>
    <xf numFmtId="0" fontId="0" fillId="4" borderId="0" xfId="0" applyFill="1"/>
    <xf numFmtId="0" fontId="3" fillId="4" borderId="3" xfId="0" applyFont="1" applyFill="1" applyBorder="1" applyAlignment="1">
      <alignment horizontal="center" vertical="center" wrapText="1"/>
    </xf>
    <xf numFmtId="0" fontId="0" fillId="3" borderId="3" xfId="0" applyFill="1" applyBorder="1" applyAlignment="1">
      <alignment horizontal="center"/>
    </xf>
    <xf numFmtId="4" fontId="4" fillId="2" borderId="3"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4" fontId="0" fillId="0" borderId="3" xfId="0" applyNumberFormat="1" applyBorder="1" applyAlignment="1">
      <alignment horizontal="center" vertical="center"/>
    </xf>
    <xf numFmtId="0" fontId="2" fillId="0" borderId="0" xfId="0" applyFont="1" applyAlignment="1">
      <alignment horizontal="left"/>
    </xf>
    <xf numFmtId="0" fontId="3" fillId="0" borderId="0" xfId="0" applyFont="1"/>
    <xf numFmtId="0" fontId="1" fillId="0" borderId="0" xfId="0" applyFont="1" applyAlignment="1">
      <alignment horizontal="center"/>
    </xf>
    <xf numFmtId="4" fontId="3" fillId="0" borderId="3" xfId="0" applyNumberFormat="1" applyFont="1" applyBorder="1" applyAlignment="1">
      <alignment horizontal="center" vertical="center"/>
    </xf>
    <xf numFmtId="4" fontId="3" fillId="4" borderId="3" xfId="0" applyNumberFormat="1" applyFont="1" applyFill="1" applyBorder="1" applyAlignment="1">
      <alignment horizontal="center" vertical="center"/>
    </xf>
    <xf numFmtId="0" fontId="6" fillId="0" borderId="0" xfId="0" applyFont="1" applyAlignment="1">
      <alignment vertical="center"/>
    </xf>
    <xf numFmtId="164" fontId="0" fillId="0" borderId="3" xfId="0" applyNumberFormat="1" applyBorder="1" applyAlignment="1">
      <alignment horizontal="center" vertical="center"/>
    </xf>
    <xf numFmtId="49" fontId="3" fillId="4" borderId="3" xfId="0" applyNumberFormat="1" applyFont="1" applyFill="1" applyBorder="1" applyAlignment="1">
      <alignment horizontal="center" vertical="center" wrapText="1"/>
    </xf>
    <xf numFmtId="0" fontId="2" fillId="0" borderId="0" xfId="0" quotePrefix="1" applyFont="1" applyAlignment="1">
      <alignment horizontal="left"/>
    </xf>
    <xf numFmtId="0" fontId="11" fillId="0" borderId="0" xfId="0" applyFont="1"/>
    <xf numFmtId="0" fontId="11" fillId="0" borderId="0" xfId="0" applyFont="1" applyAlignment="1">
      <alignment vertical="center"/>
    </xf>
    <xf numFmtId="0" fontId="16" fillId="0" borderId="0" xfId="2"/>
    <xf numFmtId="4" fontId="16" fillId="0" borderId="0" xfId="2" applyNumberFormat="1"/>
    <xf numFmtId="0" fontId="12" fillId="0" borderId="0" xfId="2" applyFont="1" applyAlignment="1">
      <alignment horizontal="center" vertical="center"/>
    </xf>
    <xf numFmtId="0" fontId="12" fillId="0" borderId="0" xfId="2" applyFont="1"/>
    <xf numFmtId="4" fontId="13" fillId="5" borderId="3" xfId="2" applyNumberFormat="1" applyFont="1" applyFill="1" applyBorder="1" applyAlignment="1">
      <alignment horizontal="center" vertical="center" wrapText="1"/>
    </xf>
    <xf numFmtId="0" fontId="13" fillId="4" borderId="3" xfId="2" applyFont="1" applyFill="1" applyBorder="1" applyAlignment="1">
      <alignment horizontal="center" vertical="center"/>
    </xf>
    <xf numFmtId="0" fontId="13" fillId="4" borderId="3" xfId="2" applyFont="1" applyFill="1" applyBorder="1" applyAlignment="1">
      <alignment horizontal="center" vertical="center" wrapText="1"/>
    </xf>
    <xf numFmtId="4" fontId="13" fillId="4" borderId="3" xfId="2" applyNumberFormat="1" applyFont="1" applyFill="1" applyBorder="1" applyAlignment="1">
      <alignment horizontal="center" vertical="center" wrapText="1"/>
    </xf>
    <xf numFmtId="4" fontId="13" fillId="4" borderId="3" xfId="2" applyNumberFormat="1" applyFont="1" applyFill="1" applyBorder="1" applyAlignment="1">
      <alignment horizontal="center" vertical="center"/>
    </xf>
    <xf numFmtId="0" fontId="17" fillId="4" borderId="3" xfId="2" applyFont="1" applyFill="1" applyBorder="1" applyAlignment="1">
      <alignment horizontal="center" vertical="center" wrapText="1"/>
    </xf>
    <xf numFmtId="0" fontId="5" fillId="4" borderId="3" xfId="2" applyFont="1" applyFill="1" applyBorder="1" applyAlignment="1">
      <alignment horizontal="center" vertical="center" wrapText="1"/>
    </xf>
    <xf numFmtId="4" fontId="19" fillId="0" borderId="0" xfId="0" applyNumberFormat="1" applyFont="1"/>
    <xf numFmtId="0" fontId="9" fillId="0" borderId="0" xfId="0" applyFont="1" applyAlignment="1">
      <alignment horizontal="center" vertical="center"/>
    </xf>
    <xf numFmtId="0" fontId="0" fillId="0" borderId="0" xfId="0" applyAlignment="1">
      <alignment horizontal="left" vertical="center"/>
    </xf>
    <xf numFmtId="0" fontId="20" fillId="4" borderId="3" xfId="0" applyFont="1" applyFill="1" applyBorder="1" applyAlignment="1">
      <alignment horizontal="center" vertical="center"/>
    </xf>
    <xf numFmtId="0" fontId="0" fillId="4" borderId="0" xfId="0" applyFill="1" applyAlignment="1">
      <alignment vertical="center"/>
    </xf>
    <xf numFmtId="0" fontId="20" fillId="4" borderId="3" xfId="0" applyFont="1" applyFill="1" applyBorder="1" applyAlignment="1">
      <alignment horizontal="center" vertical="center" wrapText="1"/>
    </xf>
    <xf numFmtId="0" fontId="0" fillId="6" borderId="3" xfId="0" applyFill="1" applyBorder="1" applyAlignment="1">
      <alignment horizontal="center"/>
    </xf>
    <xf numFmtId="2" fontId="0" fillId="6" borderId="3" xfId="0" applyNumberFormat="1" applyFill="1" applyBorder="1" applyAlignment="1">
      <alignment horizontal="center"/>
    </xf>
    <xf numFmtId="0" fontId="0" fillId="6" borderId="3" xfId="0" applyFill="1" applyBorder="1"/>
    <xf numFmtId="4" fontId="0" fillId="0" borderId="3" xfId="0" applyNumberFormat="1" applyBorder="1"/>
    <xf numFmtId="0" fontId="0" fillId="6" borderId="3" xfId="0" applyFill="1" applyBorder="1" applyAlignment="1">
      <alignment wrapText="1"/>
    </xf>
    <xf numFmtId="0" fontId="1" fillId="6" borderId="3" xfId="0" applyFont="1" applyFill="1" applyBorder="1"/>
    <xf numFmtId="0" fontId="1" fillId="0" borderId="3" xfId="0" applyFont="1" applyBorder="1" applyAlignment="1">
      <alignment horizontal="center"/>
    </xf>
    <xf numFmtId="4" fontId="1" fillId="0" borderId="3" xfId="0" applyNumberFormat="1" applyFont="1" applyBorder="1" applyAlignment="1">
      <alignment horizontal="right"/>
    </xf>
    <xf numFmtId="0" fontId="3" fillId="4" borderId="0" xfId="0" applyFont="1" applyFill="1" applyAlignment="1">
      <alignment horizontal="center" vertical="center" wrapText="1"/>
    </xf>
    <xf numFmtId="0" fontId="0" fillId="3" borderId="3" xfId="0" applyFill="1" applyBorder="1" applyAlignment="1">
      <alignment horizontal="center" vertical="center" wrapText="1"/>
    </xf>
    <xf numFmtId="16" fontId="3" fillId="4" borderId="3" xfId="0" applyNumberFormat="1" applyFont="1" applyFill="1" applyBorder="1" applyAlignment="1">
      <alignment horizontal="center" vertical="center" wrapText="1"/>
    </xf>
    <xf numFmtId="4" fontId="6" fillId="0" borderId="0" xfId="0" applyNumberFormat="1" applyFont="1"/>
    <xf numFmtId="0" fontId="6" fillId="0" borderId="0" xfId="0" applyFont="1"/>
    <xf numFmtId="0" fontId="22" fillId="0" borderId="0" xfId="0" applyFont="1" applyAlignment="1">
      <alignment horizontal="center"/>
    </xf>
    <xf numFmtId="0" fontId="15" fillId="0" borderId="0" xfId="0" applyFont="1"/>
    <xf numFmtId="0" fontId="6" fillId="0" borderId="3" xfId="0" applyFont="1" applyBorder="1" applyAlignment="1">
      <alignment horizontal="center" vertical="center"/>
    </xf>
    <xf numFmtId="4" fontId="6" fillId="4" borderId="6" xfId="0" applyNumberFormat="1" applyFont="1" applyFill="1" applyBorder="1" applyAlignment="1">
      <alignment horizontal="right" vertical="center"/>
    </xf>
    <xf numFmtId="0" fontId="6" fillId="0" borderId="0" xfId="0" applyFont="1" applyAlignment="1">
      <alignment horizontal="center"/>
    </xf>
    <xf numFmtId="4" fontId="3" fillId="4" borderId="3" xfId="0" applyNumberFormat="1" applyFont="1" applyFill="1" applyBorder="1" applyAlignment="1">
      <alignment horizontal="center" vertical="center" wrapText="1"/>
    </xf>
    <xf numFmtId="4" fontId="3" fillId="4" borderId="0" xfId="0" applyNumberFormat="1" applyFont="1" applyFill="1" applyAlignment="1">
      <alignment horizontal="center" vertical="center" wrapText="1"/>
    </xf>
    <xf numFmtId="0" fontId="0" fillId="0" borderId="0" xfId="0" applyAlignment="1">
      <alignment horizontal="center" vertical="center"/>
    </xf>
    <xf numFmtId="164" fontId="0" fillId="0" borderId="0" xfId="0" applyNumberFormat="1"/>
    <xf numFmtId="0" fontId="3" fillId="4" borderId="0" xfId="0" applyFont="1" applyFill="1" applyAlignment="1">
      <alignment horizontal="center" vertical="center"/>
    </xf>
    <xf numFmtId="0" fontId="19" fillId="0" borderId="0" xfId="0" applyFont="1" applyAlignment="1">
      <alignment vertical="center"/>
    </xf>
    <xf numFmtId="0" fontId="19"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4" fontId="19" fillId="0" borderId="0" xfId="0" applyNumberFormat="1" applyFont="1" applyAlignment="1">
      <alignment vertical="center"/>
    </xf>
    <xf numFmtId="4" fontId="19" fillId="0" borderId="0" xfId="0" applyNumberFormat="1" applyFont="1" applyAlignment="1">
      <alignment horizontal="center" vertical="center"/>
    </xf>
    <xf numFmtId="0" fontId="26" fillId="0" borderId="0" xfId="0" applyFont="1" applyAlignment="1">
      <alignment vertical="center"/>
    </xf>
    <xf numFmtId="0" fontId="14" fillId="0" borderId="0" xfId="0" applyFont="1" applyAlignment="1">
      <alignment horizontal="center" vertical="center" wrapText="1"/>
    </xf>
    <xf numFmtId="4" fontId="14" fillId="0" borderId="0" xfId="0" applyNumberFormat="1" applyFont="1" applyAlignment="1">
      <alignment vertical="center"/>
    </xf>
    <xf numFmtId="4" fontId="14" fillId="0" borderId="0" xfId="0" applyNumberFormat="1" applyFont="1" applyAlignment="1">
      <alignment horizontal="center" vertical="center"/>
    </xf>
    <xf numFmtId="0" fontId="27" fillId="2" borderId="3" xfId="0" applyFont="1" applyFill="1" applyBorder="1" applyAlignment="1">
      <alignment horizontal="center" vertical="center"/>
    </xf>
    <xf numFmtId="0" fontId="27"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1" fontId="27" fillId="2" borderId="3" xfId="0" applyNumberFormat="1" applyFont="1" applyFill="1" applyBorder="1" applyAlignment="1">
      <alignment horizontal="center" vertical="center" wrapText="1"/>
    </xf>
    <xf numFmtId="4" fontId="27" fillId="2" borderId="3" xfId="0" applyNumberFormat="1" applyFont="1" applyFill="1" applyBorder="1" applyAlignment="1">
      <alignment horizontal="center" vertical="center" wrapText="1"/>
    </xf>
    <xf numFmtId="0" fontId="19" fillId="0" borderId="0" xfId="0" applyFont="1" applyAlignment="1">
      <alignment vertical="center" wrapText="1"/>
    </xf>
    <xf numFmtId="0" fontId="3" fillId="3" borderId="3" xfId="0" applyFont="1" applyFill="1" applyBorder="1" applyAlignment="1">
      <alignment horizontal="center"/>
    </xf>
    <xf numFmtId="0" fontId="29" fillId="0" borderId="0" xfId="2" applyFont="1"/>
    <xf numFmtId="0" fontId="30" fillId="0" borderId="0" xfId="2" applyFont="1"/>
    <xf numFmtId="0" fontId="31" fillId="0" borderId="0" xfId="2" applyFont="1"/>
    <xf numFmtId="0" fontId="32" fillId="0" borderId="0" xfId="0" applyFont="1"/>
    <xf numFmtId="0" fontId="25" fillId="0" borderId="0" xfId="0" applyFont="1"/>
    <xf numFmtId="4" fontId="32" fillId="0" borderId="0" xfId="0" applyNumberFormat="1" applyFont="1"/>
    <xf numFmtId="4" fontId="3" fillId="4" borderId="2" xfId="0" applyNumberFormat="1" applyFont="1" applyFill="1" applyBorder="1" applyAlignment="1">
      <alignment horizontal="center" vertical="center"/>
    </xf>
    <xf numFmtId="1" fontId="3" fillId="4" borderId="0" xfId="0" applyNumberFormat="1" applyFont="1" applyFill="1" applyAlignment="1">
      <alignment horizontal="center" vertical="center" wrapText="1"/>
    </xf>
    <xf numFmtId="49" fontId="3" fillId="4" borderId="0" xfId="0" applyNumberFormat="1" applyFont="1" applyFill="1" applyAlignment="1">
      <alignment horizontal="center" vertical="center" wrapText="1"/>
    </xf>
    <xf numFmtId="0" fontId="6" fillId="3" borderId="3" xfId="0" applyFont="1" applyFill="1" applyBorder="1" applyAlignment="1">
      <alignment horizontal="center"/>
    </xf>
    <xf numFmtId="167" fontId="0" fillId="4" borderId="3" xfId="0" applyNumberFormat="1" applyFill="1" applyBorder="1" applyAlignment="1">
      <alignment horizontal="center" vertical="center"/>
    </xf>
    <xf numFmtId="0" fontId="0" fillId="3" borderId="3" xfId="0" applyFill="1" applyBorder="1" applyAlignment="1">
      <alignment horizontal="center" wrapText="1"/>
    </xf>
    <xf numFmtId="0" fontId="0" fillId="4" borderId="3" xfId="0" applyFill="1" applyBorder="1" applyAlignment="1">
      <alignment horizontal="center"/>
    </xf>
    <xf numFmtId="4" fontId="0" fillId="4" borderId="3" xfId="0" applyNumberFormat="1" applyFill="1" applyBorder="1"/>
    <xf numFmtId="4" fontId="3" fillId="0" borderId="3" xfId="3" applyNumberFormat="1" applyFont="1" applyBorder="1" applyAlignment="1">
      <alignment horizontal="center" vertical="center"/>
    </xf>
    <xf numFmtId="4" fontId="18" fillId="0" borderId="0" xfId="2" applyNumberFormat="1" applyFont="1" applyAlignment="1">
      <alignment horizontal="center" vertical="center"/>
    </xf>
    <xf numFmtId="4" fontId="35" fillId="0" borderId="0" xfId="2" applyNumberFormat="1" applyFont="1" applyAlignment="1">
      <alignment horizontal="center" vertical="center"/>
    </xf>
    <xf numFmtId="0" fontId="36" fillId="0" borderId="0" xfId="2" applyFont="1"/>
    <xf numFmtId="164" fontId="0" fillId="0" borderId="3" xfId="0" applyNumberFormat="1" applyBorder="1" applyAlignment="1">
      <alignment vertical="center"/>
    </xf>
    <xf numFmtId="164" fontId="10" fillId="0" borderId="3" xfId="3" applyNumberFormat="1" applyBorder="1" applyAlignment="1">
      <alignment vertical="center"/>
    </xf>
    <xf numFmtId="0" fontId="10" fillId="0" borderId="3" xfId="3" applyBorder="1" applyAlignment="1">
      <alignment horizontal="center" vertical="center"/>
    </xf>
    <xf numFmtId="0" fontId="4" fillId="2" borderId="6" xfId="0" applyFont="1" applyFill="1" applyBorder="1" applyAlignment="1">
      <alignment vertical="center"/>
    </xf>
    <xf numFmtId="0" fontId="4" fillId="2" borderId="6" xfId="0" applyFont="1" applyFill="1" applyBorder="1" applyAlignment="1">
      <alignment vertical="center" wrapText="1"/>
    </xf>
    <xf numFmtId="0" fontId="15" fillId="0" borderId="0" xfId="0" applyFont="1" applyAlignment="1">
      <alignment horizontal="center"/>
    </xf>
    <xf numFmtId="0" fontId="6" fillId="0" borderId="0" xfId="0" applyFont="1" applyAlignment="1">
      <alignment wrapText="1"/>
    </xf>
    <xf numFmtId="0" fontId="6" fillId="4" borderId="0" xfId="0" applyFont="1" applyFill="1"/>
    <xf numFmtId="0" fontId="18" fillId="0" borderId="0" xfId="2" applyFont="1" applyAlignment="1">
      <alignment horizontal="center" vertical="center"/>
    </xf>
    <xf numFmtId="0" fontId="10" fillId="3" borderId="3" xfId="3" applyFill="1" applyBorder="1" applyAlignment="1">
      <alignment horizontal="center"/>
    </xf>
    <xf numFmtId="0" fontId="0" fillId="0" borderId="0" xfId="0" applyAlignment="1">
      <alignment horizontal="center" vertical="center" wrapText="1"/>
    </xf>
    <xf numFmtId="0" fontId="0" fillId="4" borderId="0" xfId="0" applyFill="1" applyAlignment="1">
      <alignment vertical="center" wrapText="1"/>
    </xf>
    <xf numFmtId="0" fontId="11" fillId="4" borderId="0" xfId="0" applyFont="1" applyFill="1" applyAlignment="1">
      <alignment horizontal="center" vertical="center" wrapText="1"/>
    </xf>
    <xf numFmtId="0" fontId="38" fillId="4" borderId="0" xfId="0" applyFont="1" applyFill="1"/>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Alignment="1">
      <alignment horizontal="left"/>
    </xf>
    <xf numFmtId="0" fontId="0" fillId="7" borderId="0" xfId="0" applyFill="1"/>
    <xf numFmtId="0" fontId="0" fillId="0" borderId="0" xfId="0" applyAlignment="1">
      <alignment horizontal="left" vertical="center" wrapText="1"/>
    </xf>
    <xf numFmtId="4" fontId="0" fillId="0" borderId="1" xfId="0" applyNumberFormat="1" applyBorder="1" applyAlignment="1">
      <alignment horizontal="center" vertical="center" wrapText="1"/>
    </xf>
    <xf numFmtId="4" fontId="0" fillId="0" borderId="0" xfId="0" applyNumberFormat="1" applyAlignment="1">
      <alignment horizontal="center" vertical="center"/>
    </xf>
    <xf numFmtId="0" fontId="1" fillId="0" borderId="0" xfId="0" applyFont="1" applyAlignment="1">
      <alignment horizontal="center" vertical="center"/>
    </xf>
    <xf numFmtId="0" fontId="13" fillId="5" borderId="3" xfId="2" applyFont="1" applyFill="1" applyBorder="1" applyAlignment="1">
      <alignment horizontal="center" vertical="center" wrapText="1"/>
    </xf>
    <xf numFmtId="0" fontId="13" fillId="5" borderId="3" xfId="2" applyFont="1" applyFill="1" applyBorder="1" applyAlignment="1">
      <alignment horizontal="center" vertical="center"/>
    </xf>
    <xf numFmtId="0" fontId="6" fillId="3" borderId="3" xfId="0" applyFont="1" applyFill="1" applyBorder="1" applyAlignment="1">
      <alignment horizontal="center" vertical="center" wrapText="1"/>
    </xf>
    <xf numFmtId="49" fontId="13" fillId="4" borderId="3" xfId="2" applyNumberFormat="1" applyFont="1" applyFill="1" applyBorder="1" applyAlignment="1">
      <alignment horizontal="center" vertical="center" wrapText="1"/>
    </xf>
    <xf numFmtId="0" fontId="13" fillId="4" borderId="3" xfId="2" applyFont="1" applyFill="1" applyBorder="1" applyAlignment="1">
      <alignment horizontal="left" vertical="center" wrapText="1"/>
    </xf>
    <xf numFmtId="0" fontId="34" fillId="4" borderId="3" xfId="0" applyFont="1" applyFill="1" applyBorder="1" applyAlignment="1">
      <alignment horizontal="center" vertical="center" wrapText="1"/>
    </xf>
    <xf numFmtId="4" fontId="3" fillId="4" borderId="3" xfId="0" applyNumberFormat="1" applyFont="1" applyFill="1" applyBorder="1" applyAlignment="1">
      <alignment vertical="center"/>
    </xf>
    <xf numFmtId="4" fontId="3" fillId="4" borderId="3" xfId="0" applyNumberFormat="1" applyFont="1" applyFill="1" applyBorder="1"/>
    <xf numFmtId="0" fontId="0" fillId="3" borderId="3" xfId="3" applyFont="1" applyFill="1" applyBorder="1" applyAlignment="1">
      <alignment horizontal="center" wrapText="1"/>
    </xf>
    <xf numFmtId="4" fontId="3" fillId="0" borderId="3" xfId="0" applyNumberFormat="1" applyFont="1" applyBorder="1"/>
    <xf numFmtId="4" fontId="0" fillId="0" borderId="0" xfId="0" applyNumberFormat="1" applyAlignment="1">
      <alignment vertical="center"/>
    </xf>
    <xf numFmtId="0" fontId="0" fillId="0" borderId="0" xfId="0" applyAlignment="1">
      <alignment wrapText="1"/>
    </xf>
    <xf numFmtId="0" fontId="0" fillId="3" borderId="3" xfId="0" applyFill="1" applyBorder="1" applyAlignment="1">
      <alignment horizontal="center" vertical="center"/>
    </xf>
    <xf numFmtId="0" fontId="14" fillId="4" borderId="0" xfId="0" applyFont="1" applyFill="1" applyAlignment="1">
      <alignment horizontal="center" vertical="center" wrapText="1"/>
    </xf>
    <xf numFmtId="0" fontId="3" fillId="4" borderId="0" xfId="0" applyFont="1" applyFill="1" applyAlignment="1">
      <alignment horizontal="left" vertical="center" wrapText="1"/>
    </xf>
    <xf numFmtId="4" fontId="3" fillId="4" borderId="13" xfId="0" applyNumberFormat="1" applyFont="1" applyFill="1" applyBorder="1" applyAlignment="1">
      <alignment horizontal="center" vertical="center" wrapText="1"/>
    </xf>
    <xf numFmtId="4" fontId="19" fillId="0" borderId="3" xfId="0" applyNumberFormat="1" applyFont="1" applyBorder="1" applyAlignment="1">
      <alignment horizontal="center" vertical="center"/>
    </xf>
    <xf numFmtId="0" fontId="3" fillId="0" borderId="3" xfId="0" applyFont="1" applyBorder="1" applyAlignment="1">
      <alignment horizontal="center" vertical="center"/>
    </xf>
    <xf numFmtId="4" fontId="3" fillId="0" borderId="3" xfId="0" applyNumberFormat="1" applyFont="1" applyBorder="1" applyAlignment="1">
      <alignment vertical="center"/>
    </xf>
    <xf numFmtId="0" fontId="2" fillId="0" borderId="0" xfId="9" applyFont="1" applyAlignment="1">
      <alignment horizontal="left"/>
    </xf>
    <xf numFmtId="0" fontId="40" fillId="0" borderId="0" xfId="9"/>
    <xf numFmtId="0" fontId="3" fillId="0" borderId="0" xfId="9" applyFont="1"/>
    <xf numFmtId="0" fontId="40" fillId="0" borderId="0" xfId="9" applyAlignment="1">
      <alignment horizontal="center"/>
    </xf>
    <xf numFmtId="4" fontId="40" fillId="0" borderId="0" xfId="9" applyNumberFormat="1"/>
    <xf numFmtId="0" fontId="1" fillId="0" borderId="0" xfId="9" applyFont="1"/>
    <xf numFmtId="0" fontId="1" fillId="0" borderId="0" xfId="9" applyFont="1" applyAlignment="1">
      <alignment horizontal="center"/>
    </xf>
    <xf numFmtId="0" fontId="4" fillId="2" borderId="3" xfId="9" applyFont="1" applyFill="1" applyBorder="1" applyAlignment="1">
      <alignment horizontal="center" vertical="center"/>
    </xf>
    <xf numFmtId="0" fontId="4" fillId="2" borderId="3" xfId="9" applyFont="1" applyFill="1" applyBorder="1" applyAlignment="1">
      <alignment horizontal="center" vertical="center" wrapText="1"/>
    </xf>
    <xf numFmtId="0" fontId="5" fillId="2" borderId="3" xfId="9" applyFont="1" applyFill="1" applyBorder="1" applyAlignment="1">
      <alignment horizontal="center" vertical="center"/>
    </xf>
    <xf numFmtId="4" fontId="4" fillId="2" borderId="3" xfId="9" applyNumberFormat="1" applyFont="1" applyFill="1" applyBorder="1" applyAlignment="1">
      <alignment horizontal="center" vertical="center" wrapText="1"/>
    </xf>
    <xf numFmtId="1" fontId="4" fillId="2" borderId="3" xfId="9" applyNumberFormat="1" applyFont="1" applyFill="1" applyBorder="1" applyAlignment="1">
      <alignment horizontal="center" vertical="center" wrapText="1"/>
    </xf>
    <xf numFmtId="0" fontId="40" fillId="4" borderId="0" xfId="9" applyFill="1"/>
    <xf numFmtId="0" fontId="40" fillId="4" borderId="0" xfId="9" applyFill="1" applyAlignment="1">
      <alignment vertical="center"/>
    </xf>
    <xf numFmtId="0" fontId="40" fillId="4" borderId="0" xfId="12" applyFill="1" applyAlignment="1">
      <alignment vertical="center"/>
    </xf>
    <xf numFmtId="0" fontId="40" fillId="0" borderId="0" xfId="12"/>
    <xf numFmtId="0" fontId="40" fillId="7" borderId="0" xfId="9" applyFill="1" applyAlignment="1">
      <alignment vertical="center"/>
    </xf>
    <xf numFmtId="0" fontId="40" fillId="7" borderId="0" xfId="9" applyFill="1"/>
    <xf numFmtId="0" fontId="40" fillId="4" borderId="0" xfId="12" applyFill="1"/>
    <xf numFmtId="0" fontId="45" fillId="0" borderId="0" xfId="9" applyFont="1"/>
    <xf numFmtId="0" fontId="40" fillId="0" borderId="0" xfId="9" applyAlignment="1">
      <alignment vertical="center"/>
    </xf>
    <xf numFmtId="0" fontId="3" fillId="0" borderId="0" xfId="9" applyFont="1" applyAlignment="1">
      <alignment horizontal="left" vertical="center"/>
    </xf>
    <xf numFmtId="0" fontId="40" fillId="3" borderId="3" xfId="9" applyFill="1" applyBorder="1" applyAlignment="1">
      <alignment horizontal="center"/>
    </xf>
    <xf numFmtId="0" fontId="40" fillId="3" borderId="3" xfId="9" applyFill="1" applyBorder="1" applyAlignment="1">
      <alignment horizontal="center" vertical="center" wrapText="1"/>
    </xf>
    <xf numFmtId="0" fontId="40" fillId="0" borderId="3" xfId="9" applyBorder="1" applyAlignment="1">
      <alignment horizontal="center" vertical="center"/>
    </xf>
    <xf numFmtId="4" fontId="20" fillId="0" borderId="3" xfId="9" applyNumberFormat="1" applyFont="1" applyBorder="1" applyAlignment="1">
      <alignment horizontal="center" vertical="center"/>
    </xf>
    <xf numFmtId="164" fontId="40" fillId="4" borderId="0" xfId="9" applyNumberFormat="1" applyFill="1"/>
    <xf numFmtId="0" fontId="23" fillId="0" borderId="0" xfId="0" applyFont="1" applyAlignment="1">
      <alignment horizontal="left" vertical="center" wrapText="1"/>
    </xf>
    <xf numFmtId="164" fontId="3" fillId="0" borderId="3" xfId="0" applyNumberFormat="1"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44" fontId="0" fillId="0" borderId="0" xfId="0" applyNumberFormat="1" applyAlignment="1">
      <alignment horizontal="center" vertical="center"/>
    </xf>
    <xf numFmtId="44" fontId="1" fillId="0" borderId="0" xfId="0" applyNumberFormat="1" applyFont="1" applyAlignment="1">
      <alignment horizontal="center" vertical="center"/>
    </xf>
    <xf numFmtId="44" fontId="0" fillId="0" borderId="0" xfId="0" applyNumberFormat="1" applyAlignment="1">
      <alignment vertical="center"/>
    </xf>
    <xf numFmtId="0" fontId="51" fillId="2" borderId="3" xfId="0" applyFont="1" applyFill="1" applyBorder="1" applyAlignment="1">
      <alignment horizontal="center" vertical="center" wrapText="1"/>
    </xf>
    <xf numFmtId="44" fontId="51" fillId="2" borderId="3" xfId="0" applyNumberFormat="1" applyFont="1" applyFill="1" applyBorder="1" applyAlignment="1">
      <alignment horizontal="center" vertical="center" wrapText="1"/>
    </xf>
    <xf numFmtId="0" fontId="51" fillId="2" borderId="6" xfId="0" applyFont="1" applyFill="1" applyBorder="1" applyAlignment="1">
      <alignment horizontal="center" vertical="center"/>
    </xf>
    <xf numFmtId="0" fontId="51"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1" fontId="51" fillId="2" borderId="3" xfId="0" applyNumberFormat="1" applyFont="1" applyFill="1" applyBorder="1" applyAlignment="1">
      <alignment horizontal="center" vertical="center" wrapText="1"/>
    </xf>
    <xf numFmtId="169" fontId="51" fillId="2" borderId="3" xfId="0" applyNumberFormat="1" applyFont="1" applyFill="1" applyBorder="1" applyAlignment="1">
      <alignment horizontal="center" vertical="center" wrapText="1"/>
    </xf>
    <xf numFmtId="169" fontId="51" fillId="2" borderId="3" xfId="0" applyNumberFormat="1" applyFont="1" applyFill="1" applyBorder="1" applyAlignment="1">
      <alignment vertical="center" wrapText="1"/>
    </xf>
    <xf numFmtId="44" fontId="51" fillId="2" borderId="3" xfId="0" applyNumberFormat="1" applyFont="1" applyFill="1" applyBorder="1" applyAlignment="1">
      <alignment vertical="center" wrapText="1"/>
    </xf>
    <xf numFmtId="0" fontId="0" fillId="4" borderId="0" xfId="0" applyFill="1" applyAlignment="1">
      <alignment horizontal="center" vertical="center"/>
    </xf>
    <xf numFmtId="172" fontId="21" fillId="3" borderId="3" xfId="4" applyNumberFormat="1" applyFont="1" applyFill="1" applyBorder="1" applyAlignment="1">
      <alignment horizontal="center" vertical="center"/>
    </xf>
    <xf numFmtId="172" fontId="42" fillId="3" borderId="3" xfId="4" applyNumberFormat="1" applyFont="1" applyFill="1" applyBorder="1" applyAlignment="1">
      <alignment horizontal="center" vertical="center"/>
    </xf>
    <xf numFmtId="169" fontId="21" fillId="0" borderId="3" xfId="0" applyNumberFormat="1" applyFont="1" applyBorder="1" applyAlignment="1">
      <alignment horizontal="center" vertical="center"/>
    </xf>
    <xf numFmtId="2" fontId="21" fillId="0" borderId="3" xfId="0" applyNumberFormat="1" applyFont="1" applyBorder="1" applyAlignment="1">
      <alignment vertical="center"/>
    </xf>
    <xf numFmtId="4" fontId="0" fillId="0" borderId="3" xfId="0" applyNumberFormat="1" applyBorder="1" applyAlignment="1">
      <alignment horizontal="center"/>
    </xf>
    <xf numFmtId="0" fontId="3" fillId="4" borderId="3" xfId="0" applyFont="1" applyFill="1" applyBorder="1" applyAlignment="1">
      <alignment horizontal="center"/>
    </xf>
    <xf numFmtId="4" fontId="0" fillId="0" borderId="0" xfId="0" applyNumberFormat="1" applyAlignment="1">
      <alignment horizontal="right"/>
    </xf>
    <xf numFmtId="0" fontId="3" fillId="4" borderId="29" xfId="0" applyFont="1" applyFill="1" applyBorder="1" applyAlignment="1">
      <alignment horizontal="center" vertical="center"/>
    </xf>
    <xf numFmtId="0" fontId="3" fillId="4" borderId="29" xfId="0" applyFont="1" applyFill="1" applyBorder="1" applyAlignment="1">
      <alignment horizontal="center" vertical="center" wrapText="1"/>
    </xf>
    <xf numFmtId="4" fontId="3" fillId="4" borderId="30" xfId="0" applyNumberFormat="1" applyFont="1" applyFill="1" applyBorder="1" applyAlignment="1">
      <alignment horizontal="center" vertical="center"/>
    </xf>
    <xf numFmtId="4" fontId="3" fillId="4" borderId="29" xfId="0" applyNumberFormat="1" applyFont="1" applyFill="1" applyBorder="1" applyAlignment="1">
      <alignment horizontal="center" vertical="center"/>
    </xf>
    <xf numFmtId="0" fontId="0" fillId="0" borderId="0" xfId="0" applyAlignment="1">
      <alignment horizontal="center" wrapText="1"/>
    </xf>
    <xf numFmtId="0" fontId="3" fillId="0" borderId="3" xfId="0" applyFont="1" applyBorder="1" applyAlignment="1">
      <alignment horizontal="center"/>
    </xf>
    <xf numFmtId="4" fontId="3" fillId="0" borderId="3" xfId="0" applyNumberFormat="1" applyFont="1" applyBorder="1" applyAlignment="1">
      <alignment horizontal="center"/>
    </xf>
    <xf numFmtId="164" fontId="3" fillId="0" borderId="3" xfId="0" applyNumberFormat="1" applyFont="1" applyBorder="1"/>
    <xf numFmtId="0" fontId="2" fillId="0" borderId="0" xfId="4" applyFont="1" applyAlignment="1">
      <alignment horizontal="left"/>
    </xf>
    <xf numFmtId="0" fontId="10" fillId="0" borderId="0" xfId="4"/>
    <xf numFmtId="0" fontId="3" fillId="0" borderId="0" xfId="4" applyFont="1" applyAlignment="1">
      <alignment horizontal="center"/>
    </xf>
    <xf numFmtId="0" fontId="3" fillId="0" borderId="0" xfId="4" applyFont="1" applyAlignment="1">
      <alignment wrapText="1"/>
    </xf>
    <xf numFmtId="0" fontId="10" fillId="0" borderId="0" xfId="4" applyAlignment="1">
      <alignment horizontal="center" wrapText="1"/>
    </xf>
    <xf numFmtId="0" fontId="10" fillId="0" borderId="0" xfId="4" applyAlignment="1">
      <alignment horizontal="center"/>
    </xf>
    <xf numFmtId="4" fontId="10" fillId="0" borderId="0" xfId="4" applyNumberFormat="1"/>
    <xf numFmtId="0" fontId="1" fillId="0" borderId="0" xfId="4" applyFont="1"/>
    <xf numFmtId="0" fontId="1" fillId="0" borderId="0" xfId="4" applyFont="1" applyAlignment="1">
      <alignment horizontal="center"/>
    </xf>
    <xf numFmtId="0" fontId="4" fillId="2" borderId="3" xfId="4" applyFont="1" applyFill="1" applyBorder="1" applyAlignment="1">
      <alignment horizontal="center" vertical="center" wrapText="1"/>
    </xf>
    <xf numFmtId="4" fontId="4" fillId="2" borderId="3" xfId="4" applyNumberFormat="1" applyFont="1" applyFill="1" applyBorder="1" applyAlignment="1">
      <alignment horizontal="center" vertical="center" wrapText="1"/>
    </xf>
    <xf numFmtId="0" fontId="4" fillId="2" borderId="6" xfId="4" applyFont="1" applyFill="1" applyBorder="1" applyAlignment="1">
      <alignment horizontal="center" vertical="center"/>
    </xf>
    <xf numFmtId="0" fontId="4" fillId="2" borderId="6" xfId="4" applyFont="1" applyFill="1" applyBorder="1" applyAlignment="1">
      <alignment horizontal="center" vertical="center" wrapText="1"/>
    </xf>
    <xf numFmtId="0" fontId="5" fillId="2" borderId="6" xfId="4" applyFont="1" applyFill="1" applyBorder="1" applyAlignment="1">
      <alignment horizontal="center" vertical="center"/>
    </xf>
    <xf numFmtId="0" fontId="5" fillId="2" borderId="6" xfId="4" applyFont="1" applyFill="1" applyBorder="1" applyAlignment="1">
      <alignment horizontal="center" vertical="center" wrapText="1"/>
    </xf>
    <xf numFmtId="1" fontId="4" fillId="2" borderId="3" xfId="4" applyNumberFormat="1" applyFont="1" applyFill="1" applyBorder="1" applyAlignment="1">
      <alignment horizontal="center" vertical="center" wrapText="1"/>
    </xf>
    <xf numFmtId="0" fontId="10" fillId="0" borderId="0" xfId="4" applyAlignment="1">
      <alignment wrapText="1"/>
    </xf>
    <xf numFmtId="0" fontId="10" fillId="3" borderId="3" xfId="4" applyFill="1" applyBorder="1" applyAlignment="1">
      <alignment horizontal="center"/>
    </xf>
    <xf numFmtId="0" fontId="10" fillId="3" borderId="3" xfId="4" applyFill="1" applyBorder="1" applyAlignment="1">
      <alignment horizontal="center" vertical="center"/>
    </xf>
    <xf numFmtId="0" fontId="0" fillId="3" borderId="3" xfId="4" applyFont="1" applyFill="1" applyBorder="1" applyAlignment="1">
      <alignment horizontal="center" wrapText="1"/>
    </xf>
    <xf numFmtId="0" fontId="10" fillId="0" borderId="3" xfId="4" applyBorder="1" applyAlignment="1">
      <alignment horizontal="center"/>
    </xf>
    <xf numFmtId="4" fontId="10" fillId="0" borderId="3" xfId="4" applyNumberFormat="1" applyBorder="1" applyAlignment="1">
      <alignment horizontal="center"/>
    </xf>
    <xf numFmtId="164" fontId="10" fillId="0" borderId="3" xfId="4" applyNumberFormat="1" applyBorder="1"/>
    <xf numFmtId="0" fontId="3" fillId="0" borderId="0" xfId="0" applyFont="1" applyAlignment="1">
      <alignment horizontal="center"/>
    </xf>
    <xf numFmtId="4" fontId="0" fillId="0" borderId="0" xfId="0" applyNumberFormat="1" applyAlignment="1">
      <alignment horizontal="center"/>
    </xf>
    <xf numFmtId="0" fontId="20"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0" fillId="0" borderId="0" xfId="0" applyAlignment="1">
      <alignment horizontal="justify" vertical="center"/>
    </xf>
    <xf numFmtId="2" fontId="0" fillId="0" borderId="0" xfId="0" applyNumberFormat="1"/>
    <xf numFmtId="2" fontId="4" fillId="2" borderId="3" xfId="0" applyNumberFormat="1" applyFont="1" applyFill="1" applyBorder="1" applyAlignment="1">
      <alignment horizontal="center" vertical="center" wrapText="1"/>
    </xf>
    <xf numFmtId="164" fontId="0" fillId="0" borderId="3" xfId="0" applyNumberFormat="1" applyBorder="1"/>
    <xf numFmtId="0" fontId="23" fillId="0" borderId="0" xfId="0" applyFont="1"/>
    <xf numFmtId="0" fontId="57" fillId="0" borderId="0" xfId="0" applyFont="1" applyAlignment="1">
      <alignment horizontal="left"/>
    </xf>
    <xf numFmtId="0" fontId="57" fillId="0" borderId="1" xfId="0" applyFont="1" applyBorder="1" applyAlignment="1">
      <alignment horizontal="left"/>
    </xf>
    <xf numFmtId="0" fontId="23" fillId="0" borderId="0" xfId="0" applyFont="1" applyAlignment="1">
      <alignment horizontal="center" vertical="center"/>
    </xf>
    <xf numFmtId="0" fontId="0" fillId="3" borderId="3" xfId="0" applyFill="1" applyBorder="1"/>
    <xf numFmtId="0" fontId="28" fillId="0" borderId="0" xfId="4" applyFont="1"/>
    <xf numFmtId="0" fontId="32" fillId="0" borderId="0" xfId="4" applyFont="1"/>
    <xf numFmtId="0" fontId="25" fillId="0" borderId="0" xfId="4" applyFont="1"/>
    <xf numFmtId="0" fontId="32" fillId="0" borderId="0" xfId="4" applyFont="1" applyAlignment="1">
      <alignment horizontal="center"/>
    </xf>
    <xf numFmtId="4" fontId="50" fillId="2" borderId="3" xfId="4" applyNumberFormat="1" applyFont="1" applyFill="1" applyBorder="1" applyAlignment="1">
      <alignment horizontal="center" vertical="center" wrapText="1"/>
    </xf>
    <xf numFmtId="0" fontId="12" fillId="0" borderId="0" xfId="4" applyFont="1"/>
    <xf numFmtId="0" fontId="50" fillId="2" borderId="6" xfId="4" applyFont="1" applyFill="1" applyBorder="1" applyAlignment="1">
      <alignment horizontal="center" vertical="center"/>
    </xf>
    <xf numFmtId="0" fontId="50" fillId="2" borderId="6" xfId="4" applyFont="1" applyFill="1" applyBorder="1" applyAlignment="1">
      <alignment horizontal="center" vertical="center" wrapText="1"/>
    </xf>
    <xf numFmtId="0" fontId="50" fillId="2" borderId="3" xfId="4" applyFont="1" applyFill="1" applyBorder="1" applyAlignment="1">
      <alignment horizontal="center" vertical="center"/>
    </xf>
    <xf numFmtId="0" fontId="50" fillId="2" borderId="3" xfId="4" applyFont="1" applyFill="1" applyBorder="1" applyAlignment="1">
      <alignment horizontal="center" vertical="center" wrapText="1"/>
    </xf>
    <xf numFmtId="1" fontId="50" fillId="2" borderId="3" xfId="4" applyNumberFormat="1" applyFont="1" applyFill="1" applyBorder="1" applyAlignment="1">
      <alignment horizontal="center" vertical="center" wrapText="1"/>
    </xf>
    <xf numFmtId="0" fontId="10" fillId="0" borderId="2" xfId="4" applyBorder="1" applyAlignment="1">
      <alignment horizontal="center" vertical="center" wrapText="1"/>
    </xf>
    <xf numFmtId="0" fontId="1"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3" fillId="0" borderId="0" xfId="4" applyFont="1"/>
    <xf numFmtId="0" fontId="10" fillId="0" borderId="6" xfId="4" applyBorder="1" applyAlignment="1">
      <alignment horizontal="center" vertical="center" wrapText="1"/>
    </xf>
    <xf numFmtId="0" fontId="1" fillId="0" borderId="6" xfId="4" applyFont="1" applyBorder="1" applyAlignment="1">
      <alignment horizontal="center" vertical="center" wrapText="1"/>
    </xf>
    <xf numFmtId="16" fontId="3" fillId="0" borderId="3" xfId="4" applyNumberFormat="1" applyFont="1" applyBorder="1" applyAlignment="1">
      <alignment horizontal="center" vertical="center" wrapText="1"/>
    </xf>
    <xf numFmtId="49" fontId="10" fillId="0" borderId="3" xfId="4" applyNumberFormat="1" applyBorder="1" applyAlignment="1">
      <alignment horizontal="center" vertical="center" wrapText="1"/>
    </xf>
    <xf numFmtId="0" fontId="3" fillId="0" borderId="3" xfId="4" applyFont="1" applyBorder="1" applyAlignment="1">
      <alignment horizontal="center" vertical="center"/>
    </xf>
    <xf numFmtId="0" fontId="3" fillId="0" borderId="3" xfId="4" applyFont="1" applyBorder="1" applyAlignment="1">
      <alignment horizontal="center" vertical="center" wrapText="1"/>
    </xf>
    <xf numFmtId="0" fontId="26" fillId="0" borderId="3" xfId="4" applyFont="1" applyBorder="1" applyAlignment="1">
      <alignment horizontal="center" vertical="center" wrapText="1"/>
    </xf>
    <xf numFmtId="49" fontId="3" fillId="0" borderId="3" xfId="4" applyNumberFormat="1" applyFont="1" applyBorder="1" applyAlignment="1">
      <alignment horizontal="center" vertical="center" wrapText="1"/>
    </xf>
    <xf numFmtId="17" fontId="3" fillId="0" borderId="3" xfId="4" applyNumberFormat="1" applyFont="1" applyBorder="1" applyAlignment="1">
      <alignment horizontal="center" vertical="center" wrapText="1"/>
    </xf>
    <xf numFmtId="4" fontId="3" fillId="0" borderId="3" xfId="4" applyNumberFormat="1" applyFont="1" applyBorder="1" applyAlignment="1">
      <alignment horizontal="center" vertical="center"/>
    </xf>
    <xf numFmtId="0" fontId="10" fillId="10" borderId="0" xfId="4" applyFill="1"/>
    <xf numFmtId="0" fontId="3" fillId="11" borderId="3" xfId="4" applyFont="1" applyFill="1" applyBorder="1" applyAlignment="1">
      <alignment horizontal="center" vertical="center" wrapText="1"/>
    </xf>
    <xf numFmtId="0" fontId="26" fillId="11" borderId="3" xfId="4" applyFont="1" applyFill="1" applyBorder="1" applyAlignment="1">
      <alignment horizontal="center" vertical="center" wrapText="1"/>
    </xf>
    <xf numFmtId="49" fontId="3" fillId="11" borderId="3" xfId="4" applyNumberFormat="1" applyFont="1" applyFill="1" applyBorder="1" applyAlignment="1">
      <alignment horizontal="center" vertical="center" wrapText="1"/>
    </xf>
    <xf numFmtId="0" fontId="10" fillId="0" borderId="3" xfId="4" applyBorder="1" applyAlignment="1">
      <alignment horizontal="center" vertical="center" wrapText="1"/>
    </xf>
    <xf numFmtId="0" fontId="10" fillId="11" borderId="2" xfId="4" applyFill="1" applyBorder="1" applyAlignment="1">
      <alignment horizontal="center" vertical="center" wrapText="1"/>
    </xf>
    <xf numFmtId="0" fontId="1" fillId="11" borderId="2" xfId="4" applyFont="1" applyFill="1" applyBorder="1" applyAlignment="1">
      <alignment horizontal="center" vertical="center" wrapText="1"/>
    </xf>
    <xf numFmtId="0" fontId="10" fillId="11" borderId="3" xfId="4" applyFill="1" applyBorder="1" applyAlignment="1">
      <alignment horizontal="center" vertical="center" wrapText="1"/>
    </xf>
    <xf numFmtId="49" fontId="11" fillId="11" borderId="3" xfId="4" applyNumberFormat="1" applyFont="1" applyFill="1" applyBorder="1" applyAlignment="1">
      <alignment horizontal="center" vertical="center" wrapText="1"/>
    </xf>
    <xf numFmtId="0" fontId="10" fillId="11" borderId="6" xfId="4" applyFill="1" applyBorder="1" applyAlignment="1">
      <alignment horizontal="center" vertical="center" wrapText="1"/>
    </xf>
    <xf numFmtId="0" fontId="1" fillId="11" borderId="6" xfId="4" applyFont="1" applyFill="1" applyBorder="1" applyAlignment="1">
      <alignment horizontal="center" vertical="center" wrapText="1"/>
    </xf>
    <xf numFmtId="49" fontId="10" fillId="11" borderId="3" xfId="4" applyNumberFormat="1" applyFill="1" applyBorder="1" applyAlignment="1">
      <alignment horizontal="center" vertical="center" wrapText="1"/>
    </xf>
    <xf numFmtId="0" fontId="23" fillId="0" borderId="3" xfId="4" applyFont="1" applyBorder="1" applyAlignment="1">
      <alignment horizontal="center" vertical="center" wrapText="1"/>
    </xf>
    <xf numFmtId="0" fontId="3" fillId="0" borderId="3" xfId="4" applyFont="1" applyBorder="1" applyAlignment="1">
      <alignment horizontal="left" vertical="center" wrapText="1"/>
    </xf>
    <xf numFmtId="2" fontId="3" fillId="0" borderId="3" xfId="4" applyNumberFormat="1" applyFont="1" applyBorder="1" applyAlignment="1">
      <alignment horizontal="center" vertical="center"/>
    </xf>
    <xf numFmtId="0" fontId="10" fillId="11" borderId="0" xfId="4" applyFill="1"/>
    <xf numFmtId="0" fontId="23" fillId="11" borderId="2" xfId="4" applyFont="1" applyFill="1" applyBorder="1" applyAlignment="1">
      <alignment horizontal="center" vertical="center" wrapText="1"/>
    </xf>
    <xf numFmtId="0" fontId="3" fillId="11" borderId="2" xfId="4" applyFont="1" applyFill="1" applyBorder="1" applyAlignment="1">
      <alignment horizontal="left" vertical="center" wrapText="1"/>
    </xf>
    <xf numFmtId="0" fontId="11" fillId="11" borderId="3" xfId="4" applyFont="1" applyFill="1" applyBorder="1" applyAlignment="1">
      <alignment horizontal="center" vertical="center"/>
    </xf>
    <xf numFmtId="0" fontId="10" fillId="0" borderId="6" xfId="4" applyBorder="1" applyAlignment="1">
      <alignment horizontal="left" vertical="center" wrapText="1"/>
    </xf>
    <xf numFmtId="0" fontId="11" fillId="11" borderId="3"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3" fillId="3" borderId="3" xfId="4" applyFont="1" applyFill="1" applyBorder="1" applyAlignment="1">
      <alignment horizontal="center" vertical="center" wrapText="1"/>
    </xf>
    <xf numFmtId="0" fontId="3" fillId="3" borderId="3" xfId="4" applyFont="1" applyFill="1" applyBorder="1" applyAlignment="1">
      <alignment horizontal="left" vertical="center" wrapText="1"/>
    </xf>
    <xf numFmtId="0" fontId="3" fillId="3" borderId="3" xfId="4" applyFont="1" applyFill="1" applyBorder="1" applyAlignment="1">
      <alignment horizontal="center" vertical="center"/>
    </xf>
    <xf numFmtId="4" fontId="3" fillId="3" borderId="3" xfId="4" applyNumberFormat="1" applyFont="1" applyFill="1" applyBorder="1" applyAlignment="1">
      <alignment horizontal="center" vertical="center"/>
    </xf>
    <xf numFmtId="0" fontId="3" fillId="3" borderId="5" xfId="4" applyFont="1" applyFill="1" applyBorder="1" applyAlignment="1">
      <alignment horizontal="left" vertical="center" wrapText="1"/>
    </xf>
    <xf numFmtId="0" fontId="3" fillId="3" borderId="5" xfId="4" applyFont="1" applyFill="1" applyBorder="1" applyAlignment="1">
      <alignment horizontal="center" vertical="center" wrapText="1"/>
    </xf>
    <xf numFmtId="0" fontId="10" fillId="0" borderId="3" xfId="4" applyBorder="1" applyAlignment="1">
      <alignment horizontal="left" vertical="center" wrapText="1"/>
    </xf>
    <xf numFmtId="2" fontId="10" fillId="0" borderId="0" xfId="4" applyNumberFormat="1"/>
    <xf numFmtId="0" fontId="10" fillId="0" borderId="32" xfId="4" applyBorder="1"/>
    <xf numFmtId="0" fontId="10" fillId="0" borderId="33" xfId="4" applyBorder="1"/>
    <xf numFmtId="0" fontId="10" fillId="0" borderId="34" xfId="4" applyBorder="1"/>
    <xf numFmtId="0" fontId="10" fillId="0" borderId="35" xfId="4" applyBorder="1"/>
    <xf numFmtId="0" fontId="10" fillId="0" borderId="36" xfId="4" applyBorder="1"/>
    <xf numFmtId="0" fontId="10" fillId="0" borderId="37" xfId="4" applyBorder="1"/>
    <xf numFmtId="0" fontId="10" fillId="0" borderId="38" xfId="4" applyBorder="1"/>
    <xf numFmtId="0" fontId="0" fillId="0" borderId="0" xfId="0" applyAlignment="1">
      <alignment horizontal="center" vertical="top"/>
    </xf>
    <xf numFmtId="0" fontId="0" fillId="0" borderId="0" xfId="0" applyAlignment="1">
      <alignment vertical="top"/>
    </xf>
    <xf numFmtId="0" fontId="0" fillId="0" borderId="11" xfId="0" applyBorder="1" applyAlignment="1">
      <alignment vertical="top"/>
    </xf>
    <xf numFmtId="0" fontId="10" fillId="0" borderId="39" xfId="4" applyBorder="1"/>
    <xf numFmtId="0" fontId="10" fillId="0" borderId="40" xfId="4" applyBorder="1" applyAlignment="1">
      <alignment horizontal="center"/>
    </xf>
    <xf numFmtId="0" fontId="0" fillId="3" borderId="3" xfId="4" applyFont="1" applyFill="1" applyBorder="1"/>
    <xf numFmtId="0" fontId="10" fillId="4" borderId="3" xfId="4" applyFill="1" applyBorder="1" applyAlignment="1">
      <alignment horizontal="center"/>
    </xf>
    <xf numFmtId="0" fontId="10" fillId="0" borderId="41" xfId="4" applyBorder="1"/>
    <xf numFmtId="0" fontId="10" fillId="0" borderId="42" xfId="4" applyBorder="1"/>
    <xf numFmtId="0" fontId="10" fillId="0" borderId="43" xfId="4" applyBorder="1" applyAlignment="1">
      <alignment horizontal="center"/>
    </xf>
    <xf numFmtId="0" fontId="10" fillId="0" borderId="44" xfId="4" applyBorder="1" applyAlignment="1">
      <alignment horizontal="center"/>
    </xf>
    <xf numFmtId="0" fontId="10" fillId="0" borderId="45" xfId="4" applyBorder="1" applyAlignment="1">
      <alignment horizontal="center"/>
    </xf>
    <xf numFmtId="0" fontId="10" fillId="0" borderId="46" xfId="4" applyBorder="1"/>
    <xf numFmtId="0" fontId="10" fillId="0" borderId="47" xfId="4" applyBorder="1"/>
    <xf numFmtId="0" fontId="44" fillId="0" borderId="0" xfId="0" applyFont="1"/>
    <xf numFmtId="0" fontId="4"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1" fontId="4" fillId="3" borderId="3" xfId="0" applyNumberFormat="1" applyFont="1" applyFill="1" applyBorder="1" applyAlignment="1">
      <alignment horizontal="center" vertical="center" wrapText="1"/>
    </xf>
    <xf numFmtId="164" fontId="0" fillId="0" borderId="0" xfId="5" applyFont="1" applyAlignment="1">
      <alignment horizontal="center"/>
    </xf>
    <xf numFmtId="164" fontId="0" fillId="0" borderId="0" xfId="0" applyNumberFormat="1" applyAlignment="1">
      <alignment horizontal="left" vertical="center"/>
    </xf>
    <xf numFmtId="0" fontId="0" fillId="0" borderId="0" xfId="0" applyAlignment="1">
      <alignment vertical="center" wrapText="1"/>
    </xf>
    <xf numFmtId="4" fontId="0" fillId="0" borderId="3" xfId="0" applyNumberFormat="1" applyBorder="1" applyAlignment="1">
      <alignment vertical="center"/>
    </xf>
    <xf numFmtId="0" fontId="3" fillId="6" borderId="3" xfId="0" applyFont="1" applyFill="1" applyBorder="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6" fontId="3" fillId="0" borderId="6"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 fontId="3" fillId="0" borderId="3" xfId="0" applyNumberFormat="1" applyFont="1" applyBorder="1" applyAlignment="1">
      <alignment horizontal="center" vertical="center" wrapText="1"/>
    </xf>
    <xf numFmtId="16" fontId="3" fillId="0" borderId="3" xfId="0" quotePrefix="1" applyNumberFormat="1" applyFont="1" applyBorder="1" applyAlignment="1">
      <alignment horizontal="center" vertical="center" wrapText="1"/>
    </xf>
    <xf numFmtId="0" fontId="3" fillId="0" borderId="11" xfId="0" applyFont="1" applyBorder="1" applyAlignment="1">
      <alignment horizontal="center" vertical="center" wrapText="1"/>
    </xf>
    <xf numFmtId="16" fontId="3" fillId="0" borderId="7" xfId="0" quotePrefix="1" applyNumberFormat="1" applyFont="1" applyBorder="1" applyAlignment="1">
      <alignment horizontal="center" vertical="center" wrapText="1"/>
    </xf>
    <xf numFmtId="0" fontId="3" fillId="0" borderId="3" xfId="0" quotePrefix="1" applyFont="1" applyBorder="1" applyAlignment="1">
      <alignment horizontal="center" vertical="center" wrapText="1"/>
    </xf>
    <xf numFmtId="3" fontId="3" fillId="0" borderId="2" xfId="0" applyNumberFormat="1" applyFont="1" applyBorder="1" applyAlignment="1">
      <alignment horizontal="center" vertical="center" wrapText="1"/>
    </xf>
    <xf numFmtId="16" fontId="3" fillId="0" borderId="7" xfId="0" applyNumberFormat="1" applyFont="1" applyBorder="1" applyAlignment="1">
      <alignment horizontal="center" vertical="center" wrapText="1"/>
    </xf>
    <xf numFmtId="16" fontId="3" fillId="0" borderId="3" xfId="0" quotePrefix="1" applyNumberFormat="1" applyFont="1" applyBorder="1" applyAlignment="1">
      <alignment horizontal="center" vertical="center"/>
    </xf>
    <xf numFmtId="0" fontId="3" fillId="0" borderId="14"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7" xfId="0" applyFont="1" applyBorder="1" applyAlignment="1">
      <alignment horizontal="center" vertical="center"/>
    </xf>
    <xf numFmtId="3" fontId="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3"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4" fontId="20" fillId="0" borderId="6" xfId="0" applyNumberFormat="1" applyFont="1" applyBorder="1" applyAlignment="1">
      <alignment horizontal="center" vertical="center" wrapText="1"/>
    </xf>
    <xf numFmtId="0" fontId="63" fillId="0" borderId="5"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2" xfId="0" applyFont="1" applyBorder="1" applyAlignment="1">
      <alignment horizontal="center" vertical="center"/>
    </xf>
    <xf numFmtId="0" fontId="63" fillId="0" borderId="2" xfId="0" applyFont="1" applyBorder="1" applyAlignment="1">
      <alignment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xf>
    <xf numFmtId="0" fontId="63" fillId="0" borderId="4" xfId="0" applyFont="1" applyBorder="1" applyAlignment="1">
      <alignment horizontal="center" vertical="center"/>
    </xf>
    <xf numFmtId="0" fontId="63" fillId="0" borderId="7" xfId="0" applyFont="1" applyBorder="1" applyAlignment="1">
      <alignment vertical="center" wrapText="1"/>
    </xf>
    <xf numFmtId="0" fontId="63" fillId="0" borderId="6" xfId="0" applyFont="1" applyBorder="1" applyAlignment="1">
      <alignment horizontal="center" vertical="center"/>
    </xf>
    <xf numFmtId="0" fontId="3" fillId="0" borderId="3" xfId="0" applyFont="1" applyBorder="1" applyAlignment="1">
      <alignment horizontal="left"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vertical="center" wrapText="1"/>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3" fillId="0" borderId="2" xfId="0" applyFont="1" applyBorder="1" applyAlignment="1">
      <alignment horizontal="left"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20" fillId="0" borderId="3" xfId="0" applyFont="1" applyBorder="1" applyAlignment="1">
      <alignment horizontal="left" vertical="center" wrapText="1"/>
    </xf>
    <xf numFmtId="0" fontId="46" fillId="0" borderId="3" xfId="0" applyFont="1" applyBorder="1" applyAlignment="1">
      <alignment horizontal="center" vertical="center" wrapText="1"/>
    </xf>
    <xf numFmtId="0" fontId="52" fillId="0" borderId="3" xfId="0" applyFont="1" applyBorder="1" applyAlignment="1">
      <alignment horizontal="center" vertical="center" wrapText="1"/>
    </xf>
    <xf numFmtId="4" fontId="20" fillId="0" borderId="3" xfId="0" applyNumberFormat="1" applyFont="1" applyBorder="1" applyAlignment="1">
      <alignment horizontal="center" vertical="center"/>
    </xf>
    <xf numFmtId="0" fontId="20" fillId="0" borderId="3" xfId="0" applyFont="1" applyBorder="1" applyAlignment="1">
      <alignment vertical="center" wrapText="1"/>
    </xf>
    <xf numFmtId="0" fontId="49" fillId="0" borderId="3" xfId="0" applyFont="1" applyBorder="1" applyAlignment="1">
      <alignment horizontal="center" vertical="center"/>
    </xf>
    <xf numFmtId="0" fontId="49" fillId="0" borderId="3" xfId="0" applyFont="1" applyBorder="1" applyAlignment="1">
      <alignment horizontal="center" vertical="center" wrapText="1"/>
    </xf>
    <xf numFmtId="4" fontId="20" fillId="0" borderId="3" xfId="0" applyNumberFormat="1" applyFont="1" applyBorder="1" applyAlignment="1">
      <alignment horizontal="center" vertical="center" wrapText="1"/>
    </xf>
    <xf numFmtId="0" fontId="20" fillId="0" borderId="3" xfId="9" applyFont="1" applyBorder="1" applyAlignment="1">
      <alignment horizontal="center" vertical="center"/>
    </xf>
    <xf numFmtId="0" fontId="20" fillId="0" borderId="3" xfId="9" applyFont="1" applyBorder="1" applyAlignment="1">
      <alignment horizontal="center" vertical="center" wrapText="1"/>
    </xf>
    <xf numFmtId="0" fontId="20" fillId="0" borderId="2" xfId="9" applyFont="1" applyBorder="1" applyAlignment="1">
      <alignment horizontal="center" vertical="center" wrapText="1"/>
    </xf>
    <xf numFmtId="1" fontId="20" fillId="0" borderId="3" xfId="0" applyNumberFormat="1" applyFont="1" applyBorder="1" applyAlignment="1">
      <alignment horizontal="center" vertical="center" wrapText="1"/>
    </xf>
    <xf numFmtId="2" fontId="20" fillId="0" borderId="3" xfId="0" applyNumberFormat="1" applyFont="1" applyBorder="1" applyAlignment="1">
      <alignment horizontal="center" vertical="center" wrapText="1"/>
    </xf>
    <xf numFmtId="0" fontId="20" fillId="0" borderId="0" xfId="0" applyFont="1" applyAlignment="1">
      <alignment horizontal="center" vertical="center"/>
    </xf>
    <xf numFmtId="49" fontId="46" fillId="0" borderId="3" xfId="0" applyNumberFormat="1" applyFont="1" applyBorder="1" applyAlignment="1">
      <alignment horizontal="center" vertical="center" wrapText="1"/>
    </xf>
    <xf numFmtId="0" fontId="46" fillId="0" borderId="6" xfId="0" applyFont="1" applyBorder="1" applyAlignment="1">
      <alignment horizontal="center" vertical="center" wrapText="1"/>
    </xf>
    <xf numFmtId="49" fontId="20" fillId="0" borderId="3" xfId="0" applyNumberFormat="1" applyFont="1" applyBorder="1" applyAlignment="1">
      <alignment horizontal="center" vertical="center"/>
    </xf>
    <xf numFmtId="0" fontId="52"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3" fillId="0" borderId="3" xfId="0" applyFont="1" applyBorder="1" applyAlignment="1">
      <alignment vertical="center"/>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5" fillId="0" borderId="6" xfId="0" applyFont="1" applyBorder="1" applyAlignment="1">
      <alignment horizontal="center" vertical="center" wrapText="1"/>
    </xf>
    <xf numFmtId="0" fontId="20" fillId="0" borderId="2" xfId="4" applyFont="1" applyBorder="1" applyAlignment="1" applyProtection="1">
      <alignment horizontal="center" vertical="center" wrapText="1"/>
      <protection locked="0"/>
    </xf>
    <xf numFmtId="0" fontId="20" fillId="0" borderId="7" xfId="4" applyFont="1" applyBorder="1" applyAlignment="1" applyProtection="1">
      <alignment horizontal="center" vertical="center" wrapText="1"/>
      <protection locked="0"/>
    </xf>
    <xf numFmtId="0" fontId="20" fillId="0" borderId="6" xfId="4" applyFont="1" applyBorder="1" applyAlignment="1" applyProtection="1">
      <alignment horizontal="center" vertical="center" wrapText="1"/>
      <protection locked="0"/>
    </xf>
    <xf numFmtId="0" fontId="20" fillId="0" borderId="3" xfId="4" applyFont="1" applyBorder="1" applyAlignment="1" applyProtection="1">
      <alignment horizontal="center" vertical="center" wrapText="1"/>
      <protection locked="0"/>
    </xf>
    <xf numFmtId="0" fontId="49" fillId="0" borderId="3" xfId="4" applyFont="1" applyBorder="1" applyAlignment="1" applyProtection="1">
      <alignment horizontal="center" vertical="center" wrapText="1"/>
      <protection locked="0"/>
    </xf>
    <xf numFmtId="4" fontId="20" fillId="0" borderId="3" xfId="4" applyNumberFormat="1" applyFont="1" applyBorder="1" applyAlignment="1" applyProtection="1">
      <alignment horizontal="center" vertical="center" wrapText="1"/>
      <protection locked="0"/>
    </xf>
    <xf numFmtId="0" fontId="20" fillId="0" borderId="2"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4" xfId="4" applyFont="1" applyBorder="1" applyAlignment="1" applyProtection="1">
      <alignment horizontal="center" vertical="center" wrapText="1"/>
      <protection locked="0"/>
    </xf>
    <xf numFmtId="0" fontId="20" fillId="0" borderId="8" xfId="4" applyFont="1" applyBorder="1" applyAlignment="1" applyProtection="1">
      <alignment horizontal="center" vertical="center" wrapText="1"/>
      <protection locked="0"/>
    </xf>
    <xf numFmtId="0" fontId="20" fillId="0" borderId="3"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3" xfId="4" applyFont="1" applyBorder="1" applyAlignment="1">
      <alignment horizontal="center" vertical="center"/>
    </xf>
    <xf numFmtId="0" fontId="20" fillId="0" borderId="1" xfId="4" applyFont="1" applyBorder="1" applyAlignment="1" applyProtection="1">
      <alignment horizontal="center" vertical="center" wrapText="1"/>
      <protection locked="0"/>
    </xf>
    <xf numFmtId="0" fontId="20" fillId="0" borderId="2" xfId="4" applyFont="1" applyBorder="1" applyAlignment="1">
      <alignment horizontal="center" vertical="center"/>
    </xf>
    <xf numFmtId="49" fontId="20" fillId="0" borderId="3" xfId="0" applyNumberFormat="1" applyFont="1" applyBorder="1" applyAlignment="1">
      <alignment horizontal="center" vertical="center" wrapText="1"/>
    </xf>
    <xf numFmtId="17" fontId="20" fillId="0" borderId="3" xfId="0" applyNumberFormat="1" applyFont="1" applyBorder="1" applyAlignment="1">
      <alignment horizontal="center" vertical="center" wrapText="1"/>
    </xf>
    <xf numFmtId="2" fontId="20" fillId="0" borderId="3" xfId="0" applyNumberFormat="1" applyFont="1" applyBorder="1" applyAlignment="1">
      <alignment horizontal="center" vertical="center"/>
    </xf>
    <xf numFmtId="43" fontId="20" fillId="0" borderId="3" xfId="10" applyFont="1" applyFill="1" applyBorder="1" applyAlignment="1">
      <alignment horizontal="center" vertical="center"/>
    </xf>
    <xf numFmtId="0" fontId="20"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3" fillId="0" borderId="6" xfId="0" applyFont="1" applyBorder="1"/>
    <xf numFmtId="0" fontId="33" fillId="0" borderId="7" xfId="0" applyFont="1" applyBorder="1" applyAlignment="1">
      <alignment horizontal="justify" vertical="center"/>
    </xf>
    <xf numFmtId="0" fontId="3" fillId="0" borderId="9" xfId="0" applyFont="1" applyBorder="1"/>
    <xf numFmtId="0" fontId="15" fillId="0" borderId="3" xfId="0" applyFont="1" applyBorder="1" applyAlignment="1">
      <alignment horizontal="center" vertical="center" wrapText="1"/>
    </xf>
    <xf numFmtId="0" fontId="3" fillId="0" borderId="4" xfId="0" applyFont="1" applyBorder="1" applyAlignment="1">
      <alignment vertical="center"/>
    </xf>
    <xf numFmtId="0" fontId="15" fillId="0" borderId="7" xfId="0" applyFont="1" applyBorder="1" applyAlignment="1">
      <alignment vertical="center" wrapText="1"/>
    </xf>
    <xf numFmtId="0" fontId="15" fillId="0" borderId="3" xfId="0" applyFont="1" applyBorder="1" applyAlignment="1">
      <alignment vertical="center" wrapText="1"/>
    </xf>
    <xf numFmtId="0" fontId="3" fillId="0" borderId="3" xfId="0" applyFont="1" applyBorder="1"/>
    <xf numFmtId="2" fontId="3" fillId="0" borderId="3" xfId="0" applyNumberFormat="1" applyFont="1" applyBorder="1" applyAlignment="1">
      <alignment horizontal="center" vertical="center"/>
    </xf>
    <xf numFmtId="1" fontId="3" fillId="0" borderId="3" xfId="0" applyNumberFormat="1" applyFont="1" applyBorder="1" applyAlignment="1">
      <alignment horizontal="center" vertical="center"/>
    </xf>
    <xf numFmtId="0" fontId="15" fillId="0" borderId="3" xfId="0" applyFont="1" applyBorder="1" applyAlignment="1">
      <alignment horizontal="left" vertical="center" wrapText="1"/>
    </xf>
    <xf numFmtId="0" fontId="15" fillId="0" borderId="3" xfId="0" applyFont="1" applyBorder="1" applyAlignment="1">
      <alignment horizontal="center" vertical="center"/>
    </xf>
    <xf numFmtId="0" fontId="23" fillId="0" borderId="3" xfId="0" applyFont="1" applyBorder="1" applyAlignment="1">
      <alignment horizontal="left" vertical="center" wrapText="1"/>
    </xf>
    <xf numFmtId="0" fontId="65" fillId="0" borderId="2" xfId="0" applyFont="1" applyBorder="1" applyAlignment="1">
      <alignment horizontal="center" vertical="center"/>
    </xf>
    <xf numFmtId="0" fontId="65" fillId="0" borderId="2" xfId="0" applyFont="1" applyBorder="1" applyAlignment="1">
      <alignment horizontal="center" vertical="center" wrapText="1"/>
    </xf>
    <xf numFmtId="0" fontId="65" fillId="0" borderId="3" xfId="0" applyFont="1" applyBorder="1" applyAlignment="1">
      <alignment horizontal="center" vertical="center"/>
    </xf>
    <xf numFmtId="0" fontId="65" fillId="0" borderId="6" xfId="0" applyFont="1" applyBorder="1" applyAlignment="1">
      <alignment horizontal="center" vertical="center"/>
    </xf>
    <xf numFmtId="0" fontId="65" fillId="0" borderId="6"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8" xfId="0" applyFont="1" applyBorder="1" applyAlignment="1">
      <alignment horizontal="center" vertical="center"/>
    </xf>
    <xf numFmtId="0" fontId="20" fillId="0" borderId="3" xfId="0" applyFont="1" applyBorder="1" applyAlignment="1">
      <alignment vertical="center"/>
    </xf>
    <xf numFmtId="0" fontId="20" fillId="0" borderId="0" xfId="0" applyFont="1"/>
    <xf numFmtId="2" fontId="20" fillId="0" borderId="0" xfId="0" applyNumberFormat="1" applyFont="1"/>
    <xf numFmtId="0" fontId="65" fillId="0" borderId="3" xfId="0" applyFont="1" applyBorder="1" applyAlignment="1">
      <alignment horizontal="left" vertical="center" wrapText="1"/>
    </xf>
    <xf numFmtId="2" fontId="65" fillId="0" borderId="3" xfId="0" applyNumberFormat="1" applyFont="1" applyBorder="1" applyAlignment="1">
      <alignment horizontal="center" vertical="center" wrapText="1"/>
    </xf>
    <xf numFmtId="0" fontId="65" fillId="0" borderId="2" xfId="0" applyFont="1" applyBorder="1" applyAlignment="1">
      <alignment horizontal="left" vertical="center" wrapText="1"/>
    </xf>
    <xf numFmtId="0" fontId="65" fillId="0" borderId="3" xfId="0" applyFont="1" applyBorder="1" applyAlignment="1">
      <alignment vertical="center"/>
    </xf>
    <xf numFmtId="11" fontId="20" fillId="0" borderId="2" xfId="4" applyNumberFormat="1" applyFont="1" applyBorder="1" applyAlignment="1">
      <alignment horizontal="center" vertical="center" wrapText="1"/>
    </xf>
    <xf numFmtId="0" fontId="20" fillId="0" borderId="2" xfId="9" applyFont="1" applyBorder="1" applyAlignment="1">
      <alignment horizontal="center" vertical="center"/>
    </xf>
    <xf numFmtId="4" fontId="20" fillId="0" borderId="3" xfId="9" applyNumberFormat="1" applyFont="1" applyBorder="1" applyAlignment="1">
      <alignment horizontal="center" vertical="center" wrapText="1"/>
    </xf>
    <xf numFmtId="0" fontId="20" fillId="0" borderId="6" xfId="9" applyFont="1" applyBorder="1" applyAlignment="1">
      <alignment horizontal="center" vertical="center"/>
    </xf>
    <xf numFmtId="3" fontId="20" fillId="0" borderId="3" xfId="9" applyNumberFormat="1" applyFont="1" applyBorder="1" applyAlignment="1">
      <alignment horizontal="center" vertical="center" wrapText="1"/>
    </xf>
    <xf numFmtId="11" fontId="20" fillId="0" borderId="3" xfId="4" applyNumberFormat="1" applyFont="1" applyBorder="1" applyAlignment="1">
      <alignment horizontal="center" vertical="center" wrapText="1"/>
    </xf>
    <xf numFmtId="0" fontId="3" fillId="0" borderId="3" xfId="0" applyFont="1" applyBorder="1" applyAlignment="1">
      <alignment horizontal="center" vertical="top" wrapText="1"/>
    </xf>
    <xf numFmtId="0" fontId="3" fillId="0" borderId="7" xfId="0" applyFont="1" applyBorder="1" applyAlignment="1">
      <alignment vertical="center"/>
    </xf>
    <xf numFmtId="3" fontId="20" fillId="0" borderId="3" xfId="0" applyNumberFormat="1" applyFont="1" applyBorder="1" applyAlignment="1">
      <alignment horizontal="center" vertical="center" wrapText="1"/>
    </xf>
    <xf numFmtId="0" fontId="20" fillId="0" borderId="3" xfId="0" applyFont="1" applyBorder="1" applyAlignment="1">
      <alignment horizontal="center" vertical="top" wrapText="1"/>
    </xf>
    <xf numFmtId="0" fontId="23" fillId="0" borderId="3" xfId="0" applyFont="1" applyBorder="1" applyAlignment="1">
      <alignment horizontal="center" vertical="top" wrapText="1"/>
    </xf>
    <xf numFmtId="0" fontId="68" fillId="0" borderId="3" xfId="0" applyFont="1" applyBorder="1" applyAlignment="1">
      <alignment horizontal="center" vertical="center" wrapText="1"/>
    </xf>
    <xf numFmtId="3" fontId="20" fillId="0" borderId="3" xfId="0" applyNumberFormat="1" applyFont="1" applyBorder="1" applyAlignment="1">
      <alignment horizontal="center" vertical="center"/>
    </xf>
    <xf numFmtId="0" fontId="46" fillId="0" borderId="3" xfId="9" applyFont="1" applyBorder="1" applyAlignment="1">
      <alignment horizontal="left" vertical="center" wrapText="1"/>
    </xf>
    <xf numFmtId="0" fontId="46" fillId="0" borderId="3" xfId="9" applyFont="1" applyBorder="1" applyAlignment="1">
      <alignment horizontal="center" vertical="center" wrapText="1"/>
    </xf>
    <xf numFmtId="0" fontId="46" fillId="0" borderId="7" xfId="9" applyFont="1" applyBorder="1" applyAlignment="1">
      <alignment horizontal="center" vertical="center" wrapText="1"/>
    </xf>
    <xf numFmtId="0" fontId="46" fillId="0" borderId="6" xfId="9" applyFont="1" applyBorder="1" applyAlignment="1">
      <alignment horizontal="center" vertical="center" wrapText="1"/>
    </xf>
    <xf numFmtId="0" fontId="20" fillId="0" borderId="3" xfId="12" applyFont="1" applyBorder="1" applyAlignment="1">
      <alignment horizontal="center" vertical="center" wrapText="1"/>
    </xf>
    <xf numFmtId="0" fontId="20" fillId="0" borderId="3" xfId="12" applyFont="1" applyBorder="1" applyAlignment="1">
      <alignment horizontal="center" vertical="center"/>
    </xf>
    <xf numFmtId="0" fontId="20" fillId="0" borderId="7" xfId="12" applyFont="1" applyBorder="1" applyAlignment="1">
      <alignment horizontal="center" vertical="center"/>
    </xf>
    <xf numFmtId="0" fontId="20" fillId="0" borderId="7" xfId="12" applyFont="1" applyBorder="1" applyAlignment="1">
      <alignment horizontal="center" vertical="center" wrapText="1"/>
    </xf>
    <xf numFmtId="0" fontId="20" fillId="0" borderId="6" xfId="8" applyFont="1" applyFill="1" applyBorder="1" applyAlignment="1">
      <alignment horizontal="center" vertical="center" wrapText="1"/>
    </xf>
    <xf numFmtId="0" fontId="20" fillId="0" borderId="6" xfId="8" applyFont="1" applyFill="1" applyBorder="1" applyAlignment="1">
      <alignment horizontal="center" vertical="center"/>
    </xf>
    <xf numFmtId="0" fontId="20" fillId="0" borderId="3" xfId="8" applyFont="1" applyFill="1" applyBorder="1" applyAlignment="1">
      <alignment horizontal="center" vertical="center" wrapText="1"/>
    </xf>
    <xf numFmtId="0" fontId="20" fillId="0" borderId="3" xfId="8" applyFont="1" applyFill="1" applyBorder="1" applyAlignment="1">
      <alignment horizontal="center" vertical="center"/>
    </xf>
    <xf numFmtId="0" fontId="47" fillId="0" borderId="3" xfId="9" applyFont="1" applyBorder="1" applyAlignment="1">
      <alignment horizontal="center" vertical="center" wrapText="1"/>
    </xf>
    <xf numFmtId="0" fontId="20" fillId="0" borderId="3" xfId="9" applyFont="1" applyBorder="1" applyAlignment="1">
      <alignment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xf>
    <xf numFmtId="0" fontId="46" fillId="0" borderId="18" xfId="0" applyFont="1" applyBorder="1" applyAlignment="1">
      <alignment horizontal="center" vertical="center" wrapText="1"/>
    </xf>
    <xf numFmtId="0" fontId="46" fillId="0" borderId="17" xfId="0" applyFont="1" applyBorder="1" applyAlignment="1">
      <alignment horizontal="center" vertical="center"/>
    </xf>
    <xf numFmtId="1" fontId="46" fillId="0" borderId="17" xfId="0" applyNumberFormat="1" applyFont="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Font="1" applyBorder="1" applyAlignment="1">
      <alignment horizontal="center" vertical="center"/>
    </xf>
    <xf numFmtId="0" fontId="46" fillId="0" borderId="24" xfId="0" applyFont="1" applyBorder="1" applyAlignment="1">
      <alignment horizontal="center" vertical="center" wrapText="1"/>
    </xf>
    <xf numFmtId="0" fontId="46" fillId="0" borderId="24" xfId="0" applyFont="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4" fontId="14" fillId="0" borderId="3" xfId="0" applyNumberFormat="1" applyFont="1" applyBorder="1" applyAlignment="1">
      <alignment vertical="center"/>
    </xf>
    <xf numFmtId="0" fontId="14" fillId="0" borderId="3" xfId="0" applyFont="1" applyBorder="1" applyAlignment="1">
      <alignment vertical="top" wrapText="1"/>
    </xf>
    <xf numFmtId="4" fontId="14" fillId="0" borderId="3" xfId="0" applyNumberFormat="1" applyFont="1" applyBorder="1" applyAlignment="1">
      <alignment vertical="center" wrapText="1"/>
    </xf>
    <xf numFmtId="4" fontId="14"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3" xfId="0" applyFont="1" applyBorder="1" applyAlignment="1">
      <alignment horizontal="left" vertical="center"/>
    </xf>
    <xf numFmtId="0" fontId="3" fillId="0" borderId="0" xfId="0" applyFont="1" applyAlignment="1">
      <alignment vertical="center"/>
    </xf>
    <xf numFmtId="0" fontId="3" fillId="0" borderId="0" xfId="0" applyFont="1" applyAlignment="1">
      <alignment wrapText="1"/>
    </xf>
    <xf numFmtId="17" fontId="3"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vertical="center"/>
    </xf>
    <xf numFmtId="0" fontId="3" fillId="0" borderId="5" xfId="0" applyFont="1" applyBorder="1" applyAlignment="1">
      <alignment horizontal="left"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right" vertical="center" wrapText="1"/>
    </xf>
    <xf numFmtId="3" fontId="3" fillId="0" borderId="3" xfId="0" applyNumberFormat="1" applyFont="1" applyBorder="1" applyAlignment="1">
      <alignment horizontal="left" vertical="center" wrapText="1"/>
    </xf>
    <xf numFmtId="3" fontId="3"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xf>
    <xf numFmtId="0" fontId="14" fillId="0" borderId="3" xfId="0" applyFont="1" applyBorder="1" applyAlignment="1">
      <alignment horizontal="left" vertical="center"/>
    </xf>
    <xf numFmtId="4" fontId="14" fillId="0" borderId="3" xfId="0" applyNumberFormat="1" applyFont="1" applyBorder="1" applyAlignment="1">
      <alignment horizontal="left" vertical="center"/>
    </xf>
    <xf numFmtId="0" fontId="3" fillId="0" borderId="4" xfId="0" applyFont="1" applyBorder="1" applyAlignment="1">
      <alignment horizontal="center" vertical="center"/>
    </xf>
    <xf numFmtId="0" fontId="3" fillId="0" borderId="3" xfId="7" applyFont="1" applyBorder="1" applyAlignment="1">
      <alignment horizontal="center" vertical="center"/>
    </xf>
    <xf numFmtId="168" fontId="3" fillId="0" borderId="1" xfId="7" applyNumberFormat="1" applyFont="1" applyBorder="1" applyAlignment="1">
      <alignment horizontal="center" vertical="center" wrapText="1"/>
    </xf>
    <xf numFmtId="0" fontId="23" fillId="0" borderId="4" xfId="0" applyFont="1" applyBorder="1" applyAlignment="1">
      <alignment horizontal="center" vertical="center" wrapText="1"/>
    </xf>
    <xf numFmtId="166" fontId="3" fillId="0" borderId="3" xfId="1" applyFont="1" applyFill="1" applyBorder="1" applyAlignment="1">
      <alignment horizontal="center" vertical="center" wrapText="1"/>
    </xf>
    <xf numFmtId="166" fontId="3" fillId="0" borderId="3" xfId="1" applyFont="1" applyFill="1" applyBorder="1" applyAlignment="1">
      <alignment horizontal="left" vertical="center" wrapText="1"/>
    </xf>
    <xf numFmtId="166" fontId="3" fillId="0" borderId="3" xfId="1" applyFont="1" applyFill="1" applyBorder="1" applyAlignment="1">
      <alignment vertical="center" wrapText="1"/>
    </xf>
    <xf numFmtId="0" fontId="5" fillId="0" borderId="6" xfId="0" applyFont="1" applyBorder="1" applyAlignment="1">
      <alignment horizontal="center" vertical="center"/>
    </xf>
    <xf numFmtId="0" fontId="41" fillId="0" borderId="6" xfId="0" applyFont="1" applyBorder="1" applyAlignment="1">
      <alignment horizontal="center" vertical="center" wrapText="1"/>
    </xf>
    <xf numFmtId="49" fontId="13" fillId="0" borderId="6" xfId="0" applyNumberFormat="1" applyFont="1" applyBorder="1" applyAlignment="1">
      <alignment horizontal="center" vertical="center" wrapText="1"/>
    </xf>
    <xf numFmtId="17" fontId="3" fillId="0" borderId="3" xfId="0" applyNumberFormat="1" applyFont="1" applyBorder="1" applyAlignment="1">
      <alignment vertical="center" wrapText="1"/>
    </xf>
    <xf numFmtId="4" fontId="13"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20" fillId="0" borderId="2" xfId="0" applyFont="1" applyBorder="1" applyAlignment="1">
      <alignment vertical="center" wrapText="1"/>
    </xf>
    <xf numFmtId="0" fontId="20" fillId="0" borderId="7" xfId="0" applyFont="1" applyBorder="1" applyAlignment="1">
      <alignment vertical="center" wrapText="1"/>
    </xf>
    <xf numFmtId="0" fontId="62" fillId="0" borderId="3" xfId="0" applyFont="1" applyBorder="1" applyAlignment="1">
      <alignment horizontal="center" vertical="center" wrapText="1"/>
    </xf>
    <xf numFmtId="13" fontId="20" fillId="0" borderId="3" xfId="0" applyNumberFormat="1" applyFont="1" applyBorder="1" applyAlignment="1">
      <alignment horizontal="center" vertical="center" wrapText="1"/>
    </xf>
    <xf numFmtId="4" fontId="20" fillId="0" borderId="3" xfId="0" applyNumberFormat="1" applyFont="1" applyBorder="1" applyAlignment="1">
      <alignment vertical="center" wrapText="1"/>
    </xf>
    <xf numFmtId="0" fontId="15" fillId="0" borderId="2" xfId="0" applyFont="1" applyBorder="1" applyAlignment="1">
      <alignment vertical="center"/>
    </xf>
    <xf numFmtId="4" fontId="15" fillId="0" borderId="2" xfId="0" applyNumberFormat="1" applyFont="1" applyBorder="1" applyAlignment="1">
      <alignment vertical="center"/>
    </xf>
    <xf numFmtId="0" fontId="33" fillId="0" borderId="3" xfId="0" applyFont="1" applyBorder="1" applyAlignment="1">
      <alignment horizontal="center" vertical="center" wrapText="1"/>
    </xf>
    <xf numFmtId="49" fontId="15" fillId="0" borderId="2" xfId="0" applyNumberFormat="1" applyFont="1" applyBorder="1" applyAlignment="1">
      <alignment horizontal="center" vertical="center" wrapText="1"/>
    </xf>
    <xf numFmtId="17"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33" fillId="0" borderId="5" xfId="0" applyFont="1" applyBorder="1" applyAlignment="1">
      <alignment vertical="center" wrapText="1"/>
    </xf>
    <xf numFmtId="0" fontId="15" fillId="0" borderId="7" xfId="0" applyFont="1" applyBorder="1" applyAlignment="1">
      <alignment vertical="center"/>
    </xf>
    <xf numFmtId="0" fontId="33" fillId="0" borderId="3" xfId="0" applyFont="1" applyBorder="1" applyAlignment="1">
      <alignment vertical="center" wrapText="1"/>
    </xf>
    <xf numFmtId="0" fontId="15" fillId="0" borderId="6" xfId="0" applyFont="1" applyBorder="1" applyAlignment="1">
      <alignment vertical="center"/>
    </xf>
    <xf numFmtId="0" fontId="15" fillId="0" borderId="5" xfId="0" applyFont="1" applyBorder="1" applyAlignment="1">
      <alignment horizontal="left" vertical="center" wrapText="1"/>
    </xf>
    <xf numFmtId="4" fontId="1" fillId="0" borderId="0" xfId="0" applyNumberFormat="1" applyFont="1"/>
    <xf numFmtId="0" fontId="0" fillId="6" borderId="3" xfId="0"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xf numFmtId="0" fontId="0" fillId="3" borderId="3" xfId="0" applyFill="1" applyBorder="1" applyAlignment="1">
      <alignment horizontal="center"/>
    </xf>
    <xf numFmtId="0" fontId="3" fillId="0" borderId="3" xfId="0" applyFont="1" applyBorder="1" applyAlignment="1">
      <alignment horizontal="center" vertical="center" wrapText="1"/>
    </xf>
    <xf numFmtId="165"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7"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7"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65" fontId="3" fillId="0" borderId="6" xfId="0" applyNumberFormat="1" applyFont="1" applyBorder="1" applyAlignment="1">
      <alignment horizontal="center" vertical="center"/>
    </xf>
    <xf numFmtId="0" fontId="2" fillId="4" borderId="0" xfId="0" applyFont="1" applyFill="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15"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15" fillId="0" borderId="2" xfId="0" applyFont="1" applyBorder="1" applyAlignment="1">
      <alignment horizontal="center" vertical="center"/>
    </xf>
    <xf numFmtId="0" fontId="15" fillId="0" borderId="2" xfId="0" applyFont="1" applyBorder="1" applyAlignment="1">
      <alignment vertical="center" wrapText="1"/>
    </xf>
    <xf numFmtId="0" fontId="3" fillId="0" borderId="7" xfId="0" applyFont="1" applyBorder="1" applyAlignment="1">
      <alignment vertical="center"/>
    </xf>
    <xf numFmtId="0" fontId="3" fillId="0" borderId="6" xfId="0" applyFont="1" applyBorder="1" applyAlignment="1">
      <alignment vertical="center"/>
    </xf>
    <xf numFmtId="0" fontId="15" fillId="0" borderId="2" xfId="0" applyFont="1" applyBorder="1" applyAlignment="1">
      <alignment horizontal="center" vertical="center" wrapText="1"/>
    </xf>
    <xf numFmtId="0" fontId="15" fillId="0" borderId="12" xfId="0" applyFont="1" applyBorder="1" applyAlignment="1">
      <alignment horizontal="left" vertical="center" wrapText="1"/>
    </xf>
    <xf numFmtId="0" fontId="3" fillId="0" borderId="15" xfId="0" applyFont="1" applyBorder="1" applyAlignment="1">
      <alignment vertical="center"/>
    </xf>
    <xf numFmtId="0" fontId="3" fillId="0" borderId="9" xfId="0" applyFont="1" applyBorder="1" applyAlignment="1">
      <alignment vertical="center"/>
    </xf>
    <xf numFmtId="4" fontId="15" fillId="0" borderId="2" xfId="0" applyNumberFormat="1" applyFont="1" applyBorder="1" applyAlignment="1">
      <alignment horizontal="right" vertical="center"/>
    </xf>
    <xf numFmtId="0" fontId="3" fillId="0" borderId="6" xfId="0" applyFont="1" applyBorder="1" applyAlignment="1">
      <alignment horizontal="right" vertical="center"/>
    </xf>
    <xf numFmtId="0" fontId="33" fillId="0" borderId="2" xfId="0" applyFont="1" applyBorder="1" applyAlignment="1">
      <alignment horizontal="left" vertical="center" wrapText="1"/>
    </xf>
    <xf numFmtId="17" fontId="15" fillId="0" borderId="2" xfId="0" applyNumberFormat="1" applyFont="1" applyBorder="1" applyAlignment="1">
      <alignment horizontal="center" vertical="center" wrapText="1"/>
    </xf>
    <xf numFmtId="0" fontId="15" fillId="0" borderId="2" xfId="0" applyFont="1" applyBorder="1"/>
    <xf numFmtId="0" fontId="3" fillId="0" borderId="6" xfId="0" applyFont="1" applyBorder="1"/>
    <xf numFmtId="0" fontId="15" fillId="0" borderId="6" xfId="0" applyFont="1" applyBorder="1" applyAlignment="1">
      <alignment horizontal="left" vertical="center" wrapText="1"/>
    </xf>
    <xf numFmtId="4" fontId="15" fillId="0" borderId="2" xfId="0" applyNumberFormat="1" applyFont="1" applyBorder="1" applyAlignment="1">
      <alignment vertical="center"/>
    </xf>
    <xf numFmtId="0" fontId="15" fillId="0" borderId="2" xfId="0" applyFont="1" applyBorder="1" applyAlignment="1">
      <alignment horizontal="left" vertical="center"/>
    </xf>
    <xf numFmtId="0" fontId="3" fillId="0" borderId="6" xfId="0" applyFont="1" applyBorder="1" applyAlignment="1">
      <alignment horizontal="left"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vertical="center"/>
    </xf>
    <xf numFmtId="0" fontId="15" fillId="0" borderId="7" xfId="0" applyFont="1" applyBorder="1" applyAlignment="1">
      <alignment vertical="center"/>
    </xf>
    <xf numFmtId="0" fontId="33" fillId="0" borderId="2" xfId="0" applyFont="1" applyBorder="1" applyAlignment="1">
      <alignment horizontal="center" vertical="center" wrapText="1"/>
    </xf>
    <xf numFmtId="0" fontId="28" fillId="0" borderId="0" xfId="0" applyFont="1" applyAlignment="1">
      <alignment wrapText="1"/>
    </xf>
    <xf numFmtId="0" fontId="6" fillId="0" borderId="1" xfId="0" applyFont="1" applyBorder="1" applyAlignment="1">
      <alignment horizontal="right"/>
    </xf>
    <xf numFmtId="0" fontId="4" fillId="2" borderId="2"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5" fillId="0" borderId="3" xfId="0" applyFont="1" applyBorder="1" applyAlignment="1">
      <alignment horizontal="center" vertical="center"/>
    </xf>
    <xf numFmtId="0" fontId="3" fillId="0" borderId="3" xfId="0" applyFont="1" applyBorder="1" applyAlignment="1">
      <alignment vertical="center"/>
    </xf>
    <xf numFmtId="0" fontId="15" fillId="0" borderId="3" xfId="0" applyFont="1" applyBorder="1" applyAlignment="1">
      <alignment horizontal="center" vertical="center"/>
    </xf>
    <xf numFmtId="4" fontId="15" fillId="0" borderId="2" xfId="0" applyNumberFormat="1" applyFont="1" applyBorder="1" applyAlignment="1">
      <alignment horizontal="center" vertical="center"/>
    </xf>
    <xf numFmtId="0" fontId="3" fillId="0" borderId="7" xfId="0" applyFont="1" applyBorder="1" applyAlignment="1">
      <alignment horizontal="right" vertical="center"/>
    </xf>
    <xf numFmtId="0" fontId="3" fillId="0" borderId="7" xfId="0" applyFont="1" applyBorder="1" applyAlignment="1">
      <alignment horizontal="left" vertical="center" wrapText="1"/>
    </xf>
    <xf numFmtId="0" fontId="3" fillId="0" borderId="7" xfId="0" applyFont="1" applyBorder="1" applyAlignment="1">
      <alignment vertical="center" wrapText="1"/>
    </xf>
    <xf numFmtId="0" fontId="15" fillId="0" borderId="3" xfId="0" applyFont="1" applyBorder="1"/>
    <xf numFmtId="0" fontId="3" fillId="0" borderId="3" xfId="0" applyFont="1" applyBorder="1"/>
    <xf numFmtId="0" fontId="15" fillId="0" borderId="12" xfId="0" applyFont="1" applyBorder="1" applyAlignment="1">
      <alignment horizontal="center" vertical="center"/>
    </xf>
    <xf numFmtId="4" fontId="15" fillId="0" borderId="3" xfId="0" applyNumberFormat="1" applyFont="1" applyBorder="1" applyAlignment="1">
      <alignment vertical="center"/>
    </xf>
    <xf numFmtId="4" fontId="15" fillId="0" borderId="12" xfId="0" applyNumberFormat="1" applyFont="1" applyBorder="1" applyAlignment="1">
      <alignment vertical="center"/>
    </xf>
    <xf numFmtId="4" fontId="15" fillId="0" borderId="15" xfId="0" applyNumberFormat="1" applyFont="1" applyBorder="1" applyAlignment="1">
      <alignment vertical="center"/>
    </xf>
    <xf numFmtId="0" fontId="2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7" xfId="0" applyFont="1" applyBorder="1" applyAlignment="1">
      <alignment horizontal="left" vertical="center"/>
    </xf>
    <xf numFmtId="4" fontId="15" fillId="0" borderId="7" xfId="0" applyNumberFormat="1" applyFont="1" applyBorder="1" applyAlignment="1">
      <alignment horizontal="right" vertical="center"/>
    </xf>
    <xf numFmtId="0" fontId="15" fillId="0" borderId="7" xfId="0" applyFont="1" applyBorder="1" applyAlignment="1">
      <alignment horizontal="left" vertical="center" wrapText="1"/>
    </xf>
    <xf numFmtId="0" fontId="5" fillId="0" borderId="2" xfId="0" applyFont="1" applyBorder="1" applyAlignment="1">
      <alignment horizontal="left" vertical="center"/>
    </xf>
    <xf numFmtId="0" fontId="15" fillId="0" borderId="7" xfId="0" applyFont="1" applyBorder="1" applyAlignment="1">
      <alignment vertical="center" wrapTex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xf>
    <xf numFmtId="0" fontId="3" fillId="0" borderId="7" xfId="0" applyFont="1" applyBorder="1"/>
    <xf numFmtId="0" fontId="24" fillId="0" borderId="2" xfId="0" applyFont="1" applyBorder="1" applyAlignment="1">
      <alignment horizontal="left" vertical="center" wrapText="1"/>
    </xf>
    <xf numFmtId="0" fontId="24" fillId="0" borderId="6" xfId="0" applyFont="1" applyBorder="1" applyAlignment="1">
      <alignment horizontal="left" vertical="center" wrapText="1"/>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4" fontId="20" fillId="0" borderId="2"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4" fontId="20" fillId="0" borderId="2" xfId="0" applyNumberFormat="1" applyFont="1" applyBorder="1" applyAlignment="1">
      <alignment horizontal="center" vertical="center"/>
    </xf>
    <xf numFmtId="4" fontId="20" fillId="0" borderId="7" xfId="0" applyNumberFormat="1" applyFont="1" applyBorder="1" applyAlignment="1">
      <alignment horizontal="center" vertical="center"/>
    </xf>
    <xf numFmtId="4" fontId="20" fillId="0" borderId="6" xfId="0" applyNumberFormat="1" applyFont="1" applyBorder="1" applyAlignment="1">
      <alignment horizontal="center" vertical="center"/>
    </xf>
    <xf numFmtId="0" fontId="20" fillId="0" borderId="3" xfId="0" applyFont="1" applyBorder="1" applyAlignment="1">
      <alignment horizontal="center" vertical="center" wrapText="1"/>
    </xf>
    <xf numFmtId="0" fontId="4" fillId="2" borderId="2"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wrapText="1"/>
    </xf>
    <xf numFmtId="0" fontId="4" fillId="2" borderId="6" xfId="0" applyFont="1" applyFill="1" applyBorder="1" applyAlignment="1">
      <alignment vertical="center" wrapText="1"/>
    </xf>
    <xf numFmtId="0" fontId="20" fillId="0" borderId="3" xfId="0" applyFont="1" applyBorder="1" applyAlignment="1">
      <alignment horizontal="center" vertical="center"/>
    </xf>
    <xf numFmtId="4" fontId="20" fillId="0" borderId="3" xfId="0" applyNumberFormat="1" applyFont="1" applyBorder="1" applyAlignment="1">
      <alignment horizontal="center" vertical="center" wrapText="1"/>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2" fillId="0" borderId="0" xfId="0" applyFont="1" applyAlignment="1">
      <alignment horizontal="left"/>
    </xf>
    <xf numFmtId="0" fontId="28" fillId="0" borderId="0" xfId="0" applyFont="1" applyAlignment="1">
      <alignment horizontal="left" wrapText="1"/>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10" xfId="0" applyFont="1" applyBorder="1" applyAlignment="1">
      <alignment horizontal="center"/>
    </xf>
    <xf numFmtId="4" fontId="4" fillId="2" borderId="6" xfId="0" applyNumberFormat="1" applyFont="1" applyFill="1" applyBorder="1" applyAlignment="1">
      <alignment horizontal="center" vertical="center" wrapText="1"/>
    </xf>
    <xf numFmtId="0" fontId="0" fillId="3" borderId="2" xfId="0" applyFill="1" applyBorder="1" applyAlignment="1">
      <alignment horizontal="center"/>
    </xf>
    <xf numFmtId="0" fontId="0" fillId="3" borderId="6" xfId="0" applyFill="1" applyBorder="1" applyAlignment="1">
      <alignment horizontal="center"/>
    </xf>
    <xf numFmtId="4" fontId="3" fillId="0" borderId="2"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7" fontId="3" fillId="0" borderId="6" xfId="0" applyNumberFormat="1" applyFont="1" applyBorder="1" applyAlignment="1">
      <alignment horizontal="center" vertical="center" wrapText="1"/>
    </xf>
    <xf numFmtId="4" fontId="3" fillId="0" borderId="3" xfId="0" applyNumberFormat="1"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3" fontId="3" fillId="0" borderId="3" xfId="0" applyNumberFormat="1" applyFont="1" applyBorder="1" applyAlignment="1">
      <alignment horizontal="left" vertical="center"/>
    </xf>
    <xf numFmtId="0" fontId="3" fillId="0" borderId="2" xfId="0" applyFont="1" applyBorder="1" applyAlignment="1">
      <alignment horizontal="left" vertical="center"/>
    </xf>
    <xf numFmtId="4" fontId="14" fillId="0" borderId="3" xfId="0" applyNumberFormat="1" applyFont="1" applyBorder="1" applyAlignment="1">
      <alignment horizontal="left" vertical="center"/>
    </xf>
    <xf numFmtId="0" fontId="3" fillId="0" borderId="2" xfId="0" applyFont="1" applyBorder="1" applyAlignment="1">
      <alignment horizontal="left" vertical="center" wrapText="1"/>
    </xf>
    <xf numFmtId="4" fontId="3" fillId="0" borderId="2" xfId="0" applyNumberFormat="1" applyFont="1" applyBorder="1" applyAlignment="1">
      <alignment horizontal="left" vertical="center"/>
    </xf>
    <xf numFmtId="4" fontId="3" fillId="0" borderId="7" xfId="0" applyNumberFormat="1" applyFont="1" applyBorder="1" applyAlignment="1">
      <alignment horizontal="left" vertical="center"/>
    </xf>
    <xf numFmtId="4" fontId="3" fillId="0" borderId="6" xfId="0" applyNumberFormat="1" applyFont="1" applyBorder="1" applyAlignment="1">
      <alignment horizontal="left" vertical="center"/>
    </xf>
    <xf numFmtId="4" fontId="3" fillId="0" borderId="3" xfId="0" applyNumberFormat="1"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horizontal="left" vertical="center"/>
    </xf>
    <xf numFmtId="0" fontId="14" fillId="0" borderId="3"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4" fontId="13" fillId="0" borderId="2" xfId="0" applyNumberFormat="1" applyFont="1" applyBorder="1" applyAlignment="1">
      <alignment horizontal="center" vertical="center" wrapText="1"/>
    </xf>
    <xf numFmtId="4" fontId="13" fillId="0" borderId="7"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0" fontId="3" fillId="0" borderId="2" xfId="0" applyFont="1" applyBorder="1" applyAlignment="1">
      <alignment vertical="center" wrapText="1"/>
    </xf>
    <xf numFmtId="4" fontId="3" fillId="0" borderId="7" xfId="0" applyNumberFormat="1" applyFont="1" applyBorder="1" applyAlignment="1">
      <alignment horizontal="center" vertical="center" wrapText="1"/>
    </xf>
    <xf numFmtId="0" fontId="15" fillId="0" borderId="6" xfId="0" applyFont="1" applyBorder="1" applyAlignment="1">
      <alignment horizontal="center" vertical="center"/>
    </xf>
    <xf numFmtId="49" fontId="15" fillId="0" borderId="2" xfId="0" applyNumberFormat="1" applyFont="1" applyBorder="1" applyAlignment="1">
      <alignment horizontal="center" vertical="center"/>
    </xf>
    <xf numFmtId="49" fontId="15" fillId="0" borderId="6" xfId="0" applyNumberFormat="1" applyFont="1" applyBorder="1" applyAlignment="1">
      <alignment horizontal="center" vertical="center"/>
    </xf>
    <xf numFmtId="0" fontId="21" fillId="0" borderId="3" xfId="0" applyFont="1" applyBorder="1" applyAlignment="1">
      <alignment horizontal="center" vertical="center"/>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3" fontId="3" fillId="0" borderId="6"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3" fillId="5" borderId="3" xfId="2" applyFont="1" applyFill="1" applyBorder="1" applyAlignment="1">
      <alignment horizontal="center" vertical="center"/>
    </xf>
    <xf numFmtId="0" fontId="13" fillId="5" borderId="3" xfId="2" applyFont="1" applyFill="1" applyBorder="1" applyAlignment="1">
      <alignment horizontal="center" vertical="center" wrapText="1"/>
    </xf>
    <xf numFmtId="4" fontId="13" fillId="5" borderId="3" xfId="2" applyNumberFormat="1" applyFont="1" applyFill="1" applyBorder="1" applyAlignment="1">
      <alignment horizontal="center" vertical="center" wrapText="1"/>
    </xf>
    <xf numFmtId="0" fontId="13" fillId="4" borderId="3" xfId="2" applyFont="1" applyFill="1" applyBorder="1" applyAlignment="1">
      <alignment horizontal="center" vertical="center" wrapText="1"/>
    </xf>
    <xf numFmtId="0" fontId="3" fillId="4" borderId="3" xfId="0" applyFont="1" applyFill="1" applyBorder="1" applyAlignment="1">
      <alignment horizontal="center" vertical="center" wrapText="1"/>
    </xf>
    <xf numFmtId="4" fontId="13" fillId="4" borderId="3" xfId="2" applyNumberFormat="1" applyFont="1" applyFill="1" applyBorder="1" applyAlignment="1">
      <alignment horizontal="center" vertical="center"/>
    </xf>
    <xf numFmtId="0" fontId="18" fillId="0" borderId="0" xfId="2" applyFont="1" applyAlignment="1">
      <alignment horizontal="center" vertical="center"/>
    </xf>
    <xf numFmtId="0" fontId="10" fillId="3" borderId="2" xfId="3" applyFill="1" applyBorder="1" applyAlignment="1">
      <alignment horizontal="center" vertical="center"/>
    </xf>
    <xf numFmtId="0" fontId="10" fillId="3" borderId="7" xfId="3" applyFill="1" applyBorder="1" applyAlignment="1">
      <alignment horizontal="center" vertical="center"/>
    </xf>
    <xf numFmtId="0" fontId="10" fillId="3" borderId="6" xfId="3" applyFill="1" applyBorder="1" applyAlignment="1">
      <alignment horizontal="center" vertical="center"/>
    </xf>
    <xf numFmtId="0" fontId="13" fillId="4" borderId="3" xfId="2" applyFont="1" applyFill="1" applyBorder="1" applyAlignment="1">
      <alignment horizontal="center" vertical="center"/>
    </xf>
    <xf numFmtId="0" fontId="3" fillId="0" borderId="2" xfId="0" applyFont="1" applyBorder="1" applyAlignment="1">
      <alignment horizontal="center"/>
    </xf>
    <xf numFmtId="0" fontId="3" fillId="0" borderId="6" xfId="0" applyFont="1" applyBorder="1" applyAlignment="1">
      <alignment horizontal="center"/>
    </xf>
    <xf numFmtId="4" fontId="3" fillId="0" borderId="2" xfId="0" applyNumberFormat="1" applyFont="1" applyBorder="1" applyAlignment="1">
      <alignment horizontal="center" vertical="center"/>
    </xf>
    <xf numFmtId="4" fontId="3" fillId="0" borderId="7" xfId="0" applyNumberFormat="1" applyFont="1" applyBorder="1" applyAlignment="1">
      <alignment horizontal="center" vertical="center"/>
    </xf>
    <xf numFmtId="4" fontId="14" fillId="0" borderId="3" xfId="0" applyNumberFormat="1" applyFont="1" applyBorder="1" applyAlignment="1">
      <alignment horizontal="center" vertical="center"/>
    </xf>
    <xf numFmtId="4" fontId="3" fillId="0" borderId="6"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2" borderId="3" xfId="0" applyFont="1" applyFill="1" applyBorder="1" applyAlignment="1">
      <alignment horizontal="center" vertical="center"/>
    </xf>
    <xf numFmtId="0" fontId="6" fillId="0" borderId="3" xfId="0" applyFont="1" applyBorder="1" applyAlignment="1">
      <alignment horizontal="center"/>
    </xf>
    <xf numFmtId="0" fontId="5" fillId="2" borderId="3" xfId="0" applyFont="1" applyFill="1" applyBorder="1" applyAlignment="1">
      <alignment horizontal="center" vertical="center"/>
    </xf>
    <xf numFmtId="0" fontId="3" fillId="0" borderId="3" xfId="0" applyFont="1" applyBorder="1" applyAlignment="1">
      <alignmen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0" fillId="3" borderId="3" xfId="0" applyFill="1" applyBorder="1" applyAlignment="1">
      <alignment horizontal="center" vertical="center"/>
    </xf>
    <xf numFmtId="49" fontId="3" fillId="0" borderId="2"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7" fillId="2" borderId="3" xfId="0" applyFont="1" applyFill="1" applyBorder="1" applyAlignment="1">
      <alignment horizontal="center" vertical="center"/>
    </xf>
    <xf numFmtId="0" fontId="27"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4" fontId="27" fillId="2"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xf>
    <xf numFmtId="0" fontId="3" fillId="3" borderId="8" xfId="0" applyFont="1" applyFill="1" applyBorder="1" applyAlignment="1">
      <alignment horizontal="center"/>
    </xf>
    <xf numFmtId="0" fontId="3" fillId="3" borderId="5" xfId="0" applyFont="1" applyFill="1" applyBorder="1" applyAlignment="1">
      <alignment horizontal="center"/>
    </xf>
    <xf numFmtId="0" fontId="3" fillId="3" borderId="3" xfId="0" applyFont="1" applyFill="1" applyBorder="1" applyAlignment="1">
      <alignment horizontal="center"/>
    </xf>
    <xf numFmtId="4" fontId="20" fillId="0" borderId="7" xfId="0" applyNumberFormat="1" applyFont="1" applyBorder="1" applyAlignment="1">
      <alignment horizontal="center" vertical="center" wrapText="1"/>
    </xf>
    <xf numFmtId="0" fontId="20" fillId="0" borderId="2" xfId="0" applyFont="1" applyBorder="1" applyAlignment="1">
      <alignment horizontal="center"/>
    </xf>
    <xf numFmtId="0" fontId="20" fillId="0" borderId="6" xfId="0" applyFont="1" applyBorder="1" applyAlignment="1">
      <alignment horizontal="center"/>
    </xf>
    <xf numFmtId="0" fontId="46" fillId="0" borderId="17" xfId="0" applyFont="1" applyBorder="1" applyAlignment="1">
      <alignment horizontal="center" vertical="center" wrapText="1"/>
    </xf>
    <xf numFmtId="0" fontId="46" fillId="0" borderId="19" xfId="0" applyFont="1" applyBorder="1"/>
    <xf numFmtId="4" fontId="46" fillId="0" borderId="17"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46" fillId="0" borderId="17" xfId="0" applyFont="1" applyBorder="1" applyAlignment="1">
      <alignment horizontal="center" vertical="center"/>
    </xf>
    <xf numFmtId="0" fontId="46" fillId="0" borderId="20" xfId="0" applyFont="1" applyBorder="1"/>
    <xf numFmtId="0" fontId="46" fillId="0" borderId="21" xfId="0" applyFont="1" applyBorder="1" applyAlignment="1">
      <alignment horizontal="center" vertical="center"/>
    </xf>
    <xf numFmtId="0" fontId="46" fillId="0" borderId="23" xfId="0" applyFont="1" applyBorder="1"/>
    <xf numFmtId="0" fontId="46" fillId="0" borderId="24" xfId="0" applyFont="1" applyBorder="1"/>
    <xf numFmtId="0" fontId="46" fillId="0" borderId="21" xfId="0" applyFont="1" applyBorder="1" applyAlignment="1">
      <alignment horizontal="center" vertical="center" wrapText="1"/>
    </xf>
    <xf numFmtId="0" fontId="46" fillId="0" borderId="16"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16"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20" fillId="0" borderId="3" xfId="0" applyFont="1" applyBorder="1"/>
    <xf numFmtId="0" fontId="20" fillId="0" borderId="2"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4" fontId="46" fillId="0" borderId="16" xfId="0" applyNumberFormat="1" applyFont="1" applyBorder="1" applyAlignment="1">
      <alignment horizontal="center" vertical="center" wrapText="1"/>
    </xf>
    <xf numFmtId="4" fontId="46" fillId="0" borderId="19" xfId="0" applyNumberFormat="1" applyFont="1" applyBorder="1" applyAlignment="1">
      <alignment horizontal="center" vertical="center" wrapText="1"/>
    </xf>
    <xf numFmtId="4" fontId="46" fillId="0" borderId="20" xfId="0" applyNumberFormat="1" applyFont="1" applyBorder="1" applyAlignment="1">
      <alignment horizontal="center" vertical="center" wrapText="1"/>
    </xf>
    <xf numFmtId="4" fontId="46" fillId="0" borderId="21" xfId="0" applyNumberFormat="1" applyFont="1" applyBorder="1" applyAlignment="1">
      <alignment horizontal="center" vertical="center" wrapText="1"/>
    </xf>
    <xf numFmtId="4" fontId="46" fillId="0" borderId="21" xfId="0" applyNumberFormat="1" applyFont="1" applyBorder="1" applyAlignment="1">
      <alignment horizontal="center" vertical="center"/>
    </xf>
    <xf numFmtId="0" fontId="20" fillId="0" borderId="2" xfId="0" applyFont="1" applyBorder="1" applyAlignment="1">
      <alignment vertical="center"/>
    </xf>
    <xf numFmtId="0" fontId="20" fillId="0" borderId="7" xfId="0" applyFont="1" applyBorder="1" applyAlignment="1">
      <alignment vertical="center"/>
    </xf>
    <xf numFmtId="0" fontId="20" fillId="0" borderId="6" xfId="0" applyFont="1" applyBorder="1" applyAlignment="1">
      <alignment vertical="center"/>
    </xf>
    <xf numFmtId="4" fontId="20" fillId="0" borderId="3" xfId="0" applyNumberFormat="1" applyFont="1" applyBorder="1" applyAlignment="1">
      <alignment horizontal="center" vertical="center"/>
    </xf>
    <xf numFmtId="0" fontId="20" fillId="0" borderId="12" xfId="0" applyFont="1" applyBorder="1" applyAlignment="1">
      <alignment horizontal="center" vertical="center" wrapText="1"/>
    </xf>
    <xf numFmtId="0" fontId="20" fillId="0" borderId="9" xfId="0" applyFont="1" applyBorder="1" applyAlignment="1">
      <alignment horizontal="center" vertical="center"/>
    </xf>
    <xf numFmtId="0" fontId="20" fillId="0" borderId="7" xfId="0" applyFont="1" applyBorder="1" applyAlignment="1">
      <alignment horizontal="center"/>
    </xf>
    <xf numFmtId="0" fontId="20" fillId="0" borderId="7" xfId="0" applyFont="1" applyBorder="1"/>
    <xf numFmtId="0" fontId="20" fillId="0" borderId="6" xfId="0" applyFont="1" applyBorder="1"/>
    <xf numFmtId="0" fontId="20" fillId="0" borderId="3" xfId="9" applyFont="1" applyBorder="1" applyAlignment="1">
      <alignment horizontal="center" vertical="center"/>
    </xf>
    <xf numFmtId="0" fontId="20" fillId="0" borderId="3" xfId="9" applyFont="1" applyBorder="1" applyAlignment="1">
      <alignment horizontal="center" vertical="center" wrapText="1"/>
    </xf>
    <xf numFmtId="0" fontId="20" fillId="0" borderId="2" xfId="9" applyFont="1" applyBorder="1" applyAlignment="1">
      <alignment horizontal="center" vertical="center" wrapText="1"/>
    </xf>
    <xf numFmtId="0" fontId="20" fillId="0" borderId="7" xfId="9" applyFont="1" applyBorder="1" applyAlignment="1">
      <alignment horizontal="center" vertical="center" wrapText="1"/>
    </xf>
    <xf numFmtId="0" fontId="20" fillId="0" borderId="6" xfId="9" applyFont="1" applyBorder="1" applyAlignment="1">
      <alignment horizontal="center" vertical="center" wrapText="1"/>
    </xf>
    <xf numFmtId="0" fontId="40" fillId="3" borderId="2" xfId="9" applyFill="1" applyBorder="1" applyAlignment="1">
      <alignment horizontal="center" vertical="center"/>
    </xf>
    <xf numFmtId="0" fontId="40" fillId="3" borderId="7" xfId="9" applyFill="1" applyBorder="1" applyAlignment="1">
      <alignment horizontal="center" vertical="center"/>
    </xf>
    <xf numFmtId="0" fontId="40" fillId="3" borderId="6" xfId="9" applyFill="1" applyBorder="1" applyAlignment="1">
      <alignment horizontal="center" vertical="center"/>
    </xf>
    <xf numFmtId="0" fontId="40" fillId="3" borderId="4" xfId="9" applyFill="1" applyBorder="1" applyAlignment="1">
      <alignment horizontal="center"/>
    </xf>
    <xf numFmtId="0" fontId="40" fillId="3" borderId="8" xfId="9" applyFill="1" applyBorder="1" applyAlignment="1">
      <alignment horizontal="center"/>
    </xf>
    <xf numFmtId="0" fontId="40" fillId="3" borderId="5" xfId="9" applyFill="1" applyBorder="1" applyAlignment="1">
      <alignment horizontal="center"/>
    </xf>
    <xf numFmtId="0" fontId="40" fillId="3" borderId="2" xfId="9" applyFill="1" applyBorder="1" applyAlignment="1">
      <alignment horizontal="center"/>
    </xf>
    <xf numFmtId="0" fontId="40" fillId="3" borderId="6" xfId="9" applyFill="1" applyBorder="1" applyAlignment="1">
      <alignment horizontal="center"/>
    </xf>
    <xf numFmtId="0" fontId="20" fillId="0" borderId="7" xfId="9" applyFont="1" applyBorder="1"/>
    <xf numFmtId="0" fontId="20" fillId="0" borderId="6" xfId="9" applyFont="1" applyBorder="1"/>
    <xf numFmtId="0" fontId="46" fillId="0" borderId="2" xfId="9" applyFont="1" applyBorder="1" applyAlignment="1">
      <alignment horizontal="center" vertical="center" wrapText="1"/>
    </xf>
    <xf numFmtId="0" fontId="46" fillId="0" borderId="7" xfId="9" applyFont="1" applyBorder="1" applyAlignment="1">
      <alignment horizontal="center" vertical="center" wrapText="1"/>
    </xf>
    <xf numFmtId="0" fontId="46" fillId="0" borderId="6" xfId="9" applyFont="1" applyBorder="1" applyAlignment="1">
      <alignment horizontal="center" vertical="center" wrapText="1"/>
    </xf>
    <xf numFmtId="4" fontId="46" fillId="0" borderId="2" xfId="9" applyNumberFormat="1" applyFont="1" applyBorder="1" applyAlignment="1">
      <alignment horizontal="center" vertical="center" wrapText="1"/>
    </xf>
    <xf numFmtId="4" fontId="46" fillId="0" borderId="7" xfId="9" applyNumberFormat="1" applyFont="1" applyBorder="1" applyAlignment="1">
      <alignment horizontal="center" vertical="center" wrapText="1"/>
    </xf>
    <xf numFmtId="4" fontId="46" fillId="0" borderId="6" xfId="9" applyNumberFormat="1" applyFont="1" applyBorder="1" applyAlignment="1">
      <alignment horizontal="center" vertical="center" wrapText="1"/>
    </xf>
    <xf numFmtId="0" fontId="20" fillId="0" borderId="2" xfId="9" applyFont="1" applyBorder="1" applyAlignment="1">
      <alignment horizontal="center" vertical="center"/>
    </xf>
    <xf numFmtId="0" fontId="20" fillId="0" borderId="7" xfId="9" applyFont="1" applyBorder="1" applyAlignment="1">
      <alignment horizontal="center" vertical="center"/>
    </xf>
    <xf numFmtId="4" fontId="20" fillId="0" borderId="2" xfId="9" applyNumberFormat="1" applyFont="1" applyBorder="1" applyAlignment="1">
      <alignment horizontal="center" vertical="center"/>
    </xf>
    <xf numFmtId="4" fontId="20" fillId="0" borderId="7" xfId="9" applyNumberFormat="1" applyFont="1" applyBorder="1" applyAlignment="1">
      <alignment horizontal="center" vertical="center"/>
    </xf>
    <xf numFmtId="0" fontId="47" fillId="0" borderId="7" xfId="9" applyFont="1" applyBorder="1" applyAlignment="1">
      <alignment horizontal="center" vertical="center" wrapText="1"/>
    </xf>
    <xf numFmtId="0" fontId="47" fillId="0" borderId="6" xfId="9" applyFont="1" applyBorder="1" applyAlignment="1">
      <alignment horizontal="center" vertical="center" wrapText="1"/>
    </xf>
    <xf numFmtId="49" fontId="47" fillId="0" borderId="2" xfId="9" applyNumberFormat="1" applyFont="1" applyBorder="1" applyAlignment="1">
      <alignment horizontal="center" vertical="center" wrapText="1"/>
    </xf>
    <xf numFmtId="49" fontId="20" fillId="0" borderId="7" xfId="9" applyNumberFormat="1" applyFont="1" applyBorder="1" applyAlignment="1">
      <alignment horizontal="center" vertical="center" wrapText="1"/>
    </xf>
    <xf numFmtId="49" fontId="20" fillId="0" borderId="6" xfId="9" applyNumberFormat="1" applyFont="1" applyBorder="1" applyAlignment="1">
      <alignment horizontal="center" vertical="center" wrapText="1"/>
    </xf>
    <xf numFmtId="4" fontId="20" fillId="0" borderId="2" xfId="9" applyNumberFormat="1" applyFont="1" applyBorder="1" applyAlignment="1">
      <alignment horizontal="center" vertical="center" wrapText="1"/>
    </xf>
    <xf numFmtId="4" fontId="20" fillId="0" borderId="7" xfId="9" applyNumberFormat="1" applyFont="1" applyBorder="1" applyAlignment="1">
      <alignment horizontal="center" vertical="center" wrapText="1"/>
    </xf>
    <xf numFmtId="4" fontId="20" fillId="0" borderId="6" xfId="9" applyNumberFormat="1" applyFont="1" applyBorder="1" applyAlignment="1">
      <alignment horizontal="center" vertical="center" wrapText="1"/>
    </xf>
    <xf numFmtId="0" fontId="20" fillId="0" borderId="3" xfId="12" applyFont="1" applyBorder="1" applyAlignment="1">
      <alignment horizontal="center" vertical="center" wrapText="1"/>
    </xf>
    <xf numFmtId="2" fontId="20" fillId="0" borderId="3" xfId="12" applyNumberFormat="1" applyFont="1" applyBorder="1" applyAlignment="1">
      <alignment horizontal="center" vertical="center" wrapText="1"/>
    </xf>
    <xf numFmtId="4" fontId="20" fillId="0" borderId="3" xfId="12" applyNumberFormat="1" applyFont="1" applyBorder="1" applyAlignment="1">
      <alignment horizontal="center" vertical="center"/>
    </xf>
    <xf numFmtId="0" fontId="49" fillId="0" borderId="2" xfId="9" applyFont="1" applyBorder="1" applyAlignment="1">
      <alignment horizontal="center" vertical="center"/>
    </xf>
    <xf numFmtId="0" fontId="49" fillId="0" borderId="7" xfId="9" applyFont="1" applyBorder="1" applyAlignment="1">
      <alignment horizontal="center" vertical="center"/>
    </xf>
    <xf numFmtId="0" fontId="20" fillId="0" borderId="2" xfId="12" applyFont="1" applyBorder="1" applyAlignment="1">
      <alignment horizontal="center" vertical="center" wrapText="1"/>
    </xf>
    <xf numFmtId="0" fontId="20" fillId="0" borderId="6" xfId="12" applyFont="1" applyBorder="1" applyAlignment="1">
      <alignment horizontal="center" vertical="center" wrapText="1"/>
    </xf>
    <xf numFmtId="0" fontId="47" fillId="0" borderId="2" xfId="9" applyFont="1" applyBorder="1" applyAlignment="1">
      <alignment horizontal="center" vertical="center"/>
    </xf>
    <xf numFmtId="0" fontId="20" fillId="0" borderId="6" xfId="9" applyFont="1" applyBorder="1" applyAlignment="1">
      <alignment horizontal="center" vertical="center"/>
    </xf>
    <xf numFmtId="4" fontId="20" fillId="0" borderId="3" xfId="9" applyNumberFormat="1" applyFont="1" applyBorder="1" applyAlignment="1">
      <alignment horizontal="center" vertical="center" wrapText="1"/>
    </xf>
    <xf numFmtId="4" fontId="20" fillId="0" borderId="3" xfId="9" applyNumberFormat="1" applyFont="1" applyBorder="1" applyAlignment="1">
      <alignment horizontal="center" vertical="center"/>
    </xf>
    <xf numFmtId="4" fontId="20" fillId="0" borderId="6" xfId="9" applyNumberFormat="1" applyFont="1" applyBorder="1" applyAlignment="1">
      <alignment horizontal="center" vertical="center"/>
    </xf>
    <xf numFmtId="0" fontId="46" fillId="0" borderId="3" xfId="9" applyFont="1" applyBorder="1" applyAlignment="1">
      <alignment horizontal="center" vertical="center" wrapText="1"/>
    </xf>
    <xf numFmtId="0" fontId="20" fillId="0" borderId="2" xfId="12" applyFont="1" applyBorder="1" applyAlignment="1">
      <alignment horizontal="center" vertical="center"/>
    </xf>
    <xf numFmtId="0" fontId="20" fillId="0" borderId="7" xfId="12" applyFont="1" applyBorder="1" applyAlignment="1">
      <alignment horizontal="center" vertical="center"/>
    </xf>
    <xf numFmtId="0" fontId="20" fillId="0" borderId="6" xfId="12" applyFont="1" applyBorder="1" applyAlignment="1">
      <alignment horizontal="center" vertical="center"/>
    </xf>
    <xf numFmtId="0" fontId="20" fillId="0" borderId="7" xfId="12" applyFont="1" applyBorder="1" applyAlignment="1">
      <alignment horizontal="center" vertical="center" wrapText="1"/>
    </xf>
    <xf numFmtId="4" fontId="20" fillId="0" borderId="2" xfId="12" applyNumberFormat="1" applyFont="1" applyBorder="1" applyAlignment="1">
      <alignment horizontal="center" vertical="center" wrapText="1"/>
    </xf>
    <xf numFmtId="4" fontId="20" fillId="0" borderId="7" xfId="12" applyNumberFormat="1" applyFont="1" applyBorder="1" applyAlignment="1">
      <alignment horizontal="center" vertical="center" wrapText="1"/>
    </xf>
    <xf numFmtId="4" fontId="20" fillId="0" borderId="6" xfId="12" applyNumberFormat="1" applyFont="1" applyBorder="1" applyAlignment="1">
      <alignment horizontal="center" vertical="center" wrapText="1"/>
    </xf>
    <xf numFmtId="4" fontId="20" fillId="0" borderId="2" xfId="12" applyNumberFormat="1" applyFont="1" applyBorder="1" applyAlignment="1">
      <alignment horizontal="center" vertical="center"/>
    </xf>
    <xf numFmtId="4" fontId="20" fillId="0" borderId="7" xfId="12" applyNumberFormat="1" applyFont="1" applyBorder="1" applyAlignment="1">
      <alignment horizontal="center" vertical="center"/>
    </xf>
    <xf numFmtId="4" fontId="20" fillId="0" borderId="6" xfId="12" applyNumberFormat="1" applyFont="1" applyBorder="1" applyAlignment="1">
      <alignment horizontal="center" vertical="center"/>
    </xf>
    <xf numFmtId="49" fontId="20" fillId="0" borderId="2" xfId="9" applyNumberFormat="1" applyFont="1" applyBorder="1" applyAlignment="1">
      <alignment horizontal="center" vertical="center" wrapText="1"/>
    </xf>
    <xf numFmtId="0" fontId="20" fillId="0" borderId="26" xfId="9" applyFont="1" applyBorder="1" applyAlignment="1">
      <alignment horizontal="center" vertical="center" wrapText="1"/>
    </xf>
    <xf numFmtId="0" fontId="20" fillId="0" borderId="28" xfId="9" applyFont="1" applyBorder="1" applyAlignment="1">
      <alignment horizontal="center" vertical="center" wrapText="1"/>
    </xf>
    <xf numFmtId="0" fontId="20" fillId="0" borderId="25" xfId="9" applyFont="1" applyBorder="1" applyAlignment="1">
      <alignment horizontal="center" vertical="center"/>
    </xf>
    <xf numFmtId="0" fontId="20" fillId="0" borderId="27" xfId="9" applyFont="1" applyBorder="1" applyAlignment="1">
      <alignment horizontal="center" vertical="center"/>
    </xf>
    <xf numFmtId="0" fontId="46" fillId="0" borderId="3" xfId="9" applyFont="1" applyBorder="1" applyAlignment="1">
      <alignment horizontal="center" vertical="center"/>
    </xf>
    <xf numFmtId="0" fontId="20" fillId="0" borderId="2"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6" xfId="8" applyFont="1" applyFill="1" applyBorder="1" applyAlignment="1">
      <alignment horizontal="center" vertical="center" wrapText="1"/>
    </xf>
    <xf numFmtId="0" fontId="20" fillId="0" borderId="2"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 xfId="8" applyFont="1" applyFill="1" applyBorder="1" applyAlignment="1">
      <alignment horizontal="center" vertical="center"/>
    </xf>
    <xf numFmtId="4" fontId="20" fillId="0" borderId="2" xfId="8" applyNumberFormat="1" applyFont="1" applyFill="1" applyBorder="1" applyAlignment="1">
      <alignment horizontal="center" vertical="center"/>
    </xf>
    <xf numFmtId="4" fontId="20" fillId="0" borderId="7" xfId="8" applyNumberFormat="1" applyFont="1" applyFill="1" applyBorder="1" applyAlignment="1">
      <alignment horizontal="center" vertical="center"/>
    </xf>
    <xf numFmtId="4" fontId="20" fillId="0" borderId="6" xfId="8" applyNumberFormat="1" applyFont="1" applyFill="1" applyBorder="1" applyAlignment="1">
      <alignment horizontal="center" vertical="center"/>
    </xf>
    <xf numFmtId="167" fontId="20" fillId="0" borderId="2" xfId="9" applyNumberFormat="1" applyFont="1" applyBorder="1" applyAlignment="1">
      <alignment horizontal="center" vertical="center" wrapText="1"/>
    </xf>
    <xf numFmtId="167" fontId="20" fillId="0" borderId="6" xfId="9" applyNumberFormat="1" applyFont="1" applyBorder="1" applyAlignment="1">
      <alignment horizontal="center" vertical="center" wrapText="1"/>
    </xf>
    <xf numFmtId="4" fontId="46" fillId="0" borderId="3" xfId="9" applyNumberFormat="1" applyFont="1" applyBorder="1" applyAlignment="1">
      <alignment horizontal="center" vertical="center" wrapText="1"/>
    </xf>
    <xf numFmtId="0" fontId="40" fillId="0" borderId="1" xfId="9" applyBorder="1" applyAlignment="1">
      <alignment horizontal="right"/>
    </xf>
    <xf numFmtId="0" fontId="4" fillId="2" borderId="3" xfId="9" applyFont="1" applyFill="1" applyBorder="1" applyAlignment="1">
      <alignment horizontal="center" vertical="center"/>
    </xf>
    <xf numFmtId="0" fontId="4" fillId="2" borderId="3" xfId="9" applyFont="1" applyFill="1" applyBorder="1" applyAlignment="1">
      <alignment horizontal="center" vertical="center" wrapText="1"/>
    </xf>
    <xf numFmtId="0" fontId="5" fillId="2" borderId="3" xfId="9" applyFont="1" applyFill="1" applyBorder="1" applyAlignment="1">
      <alignment horizontal="center" vertical="center"/>
    </xf>
    <xf numFmtId="0" fontId="6" fillId="0" borderId="3" xfId="9" applyFont="1" applyBorder="1" applyAlignment="1">
      <alignment horizontal="center"/>
    </xf>
    <xf numFmtId="4" fontId="4" fillId="2" borderId="3" xfId="9" applyNumberFormat="1" applyFont="1" applyFill="1" applyBorder="1" applyAlignment="1">
      <alignment horizontal="center" vertical="center" wrapText="1"/>
    </xf>
    <xf numFmtId="0" fontId="46" fillId="0" borderId="2" xfId="9" applyFont="1" applyBorder="1" applyAlignment="1">
      <alignment horizontal="center" vertical="center"/>
    </xf>
    <xf numFmtId="0" fontId="46" fillId="0" borderId="2" xfId="9" applyFont="1" applyBorder="1" applyAlignment="1">
      <alignment horizontal="left" vertical="center" wrapText="1"/>
    </xf>
    <xf numFmtId="0" fontId="20" fillId="0" borderId="6" xfId="0" applyFont="1" applyBorder="1" applyAlignment="1">
      <alignment horizontal="left" vertical="center"/>
    </xf>
    <xf numFmtId="0" fontId="46" fillId="0" borderId="6" xfId="9" applyFont="1" applyBorder="1" applyAlignment="1">
      <alignment horizontal="center" vertical="center"/>
    </xf>
    <xf numFmtId="0" fontId="20" fillId="0" borderId="2" xfId="9" applyFont="1" applyBorder="1"/>
    <xf numFmtId="0" fontId="42" fillId="9" borderId="4" xfId="4" applyFont="1" applyFill="1" applyBorder="1" applyAlignment="1">
      <alignment horizontal="center" vertical="center"/>
    </xf>
    <xf numFmtId="0" fontId="42" fillId="9" borderId="5" xfId="4" applyFont="1" applyFill="1" applyBorder="1" applyAlignment="1">
      <alignment horizontal="center" vertical="center"/>
    </xf>
    <xf numFmtId="0" fontId="42" fillId="9" borderId="12" xfId="4" applyFont="1" applyFill="1" applyBorder="1" applyAlignment="1">
      <alignment horizontal="center" vertical="center"/>
    </xf>
    <xf numFmtId="0" fontId="42" fillId="9" borderId="14" xfId="4" applyFont="1" applyFill="1" applyBorder="1" applyAlignment="1">
      <alignment horizontal="center" vertical="center"/>
    </xf>
    <xf numFmtId="0" fontId="42" fillId="9" borderId="15" xfId="4" applyFont="1" applyFill="1" applyBorder="1" applyAlignment="1">
      <alignment horizontal="center" vertical="center"/>
    </xf>
    <xf numFmtId="0" fontId="42" fillId="9" borderId="11" xfId="4" applyFont="1" applyFill="1" applyBorder="1" applyAlignment="1">
      <alignment horizontal="center" vertical="center"/>
    </xf>
    <xf numFmtId="0" fontId="42" fillId="9" borderId="9" xfId="4" applyFont="1" applyFill="1" applyBorder="1" applyAlignment="1">
      <alignment horizontal="center" vertical="center"/>
    </xf>
    <xf numFmtId="0" fontId="42" fillId="9" borderId="10" xfId="4" applyFont="1" applyFill="1" applyBorder="1" applyAlignment="1">
      <alignment horizontal="center" vertical="center"/>
    </xf>
    <xf numFmtId="44" fontId="42" fillId="9" borderId="4" xfId="4" applyNumberFormat="1" applyFont="1" applyFill="1" applyBorder="1" applyAlignment="1">
      <alignment horizontal="center" vertical="center"/>
    </xf>
    <xf numFmtId="44" fontId="42" fillId="9" borderId="8" xfId="4" applyNumberFormat="1" applyFont="1" applyFill="1" applyBorder="1" applyAlignment="1">
      <alignment horizontal="center" vertical="center"/>
    </xf>
    <xf numFmtId="44" fontId="42" fillId="9" borderId="5" xfId="4" applyNumberFormat="1" applyFont="1" applyFill="1" applyBorder="1" applyAlignment="1">
      <alignment horizontal="center" vertical="center"/>
    </xf>
    <xf numFmtId="44" fontId="21" fillId="3" borderId="2" xfId="4" applyNumberFormat="1" applyFont="1" applyFill="1" applyBorder="1" applyAlignment="1">
      <alignment horizontal="center" vertical="center"/>
    </xf>
    <xf numFmtId="44" fontId="21" fillId="3" borderId="6" xfId="4" applyNumberFormat="1" applyFont="1" applyFill="1" applyBorder="1" applyAlignment="1">
      <alignment horizontal="center" vertical="center"/>
    </xf>
    <xf numFmtId="44" fontId="21" fillId="3" borderId="4" xfId="4" applyNumberFormat="1" applyFont="1" applyFill="1" applyBorder="1" applyAlignment="1">
      <alignment horizontal="center" vertical="center"/>
    </xf>
    <xf numFmtId="44" fontId="21" fillId="3" borderId="5" xfId="4" applyNumberFormat="1" applyFont="1" applyFill="1" applyBorder="1" applyAlignment="1">
      <alignment horizontal="center" vertical="center"/>
    </xf>
    <xf numFmtId="2" fontId="21" fillId="0" borderId="3" xfId="0" applyNumberFormat="1" applyFont="1" applyBorder="1" applyAlignment="1">
      <alignment horizontal="center" vertical="center" wrapText="1"/>
    </xf>
    <xf numFmtId="2" fontId="67" fillId="0" borderId="3" xfId="0" applyNumberFormat="1" applyFont="1" applyBorder="1" applyAlignment="1">
      <alignment horizontal="center" vertical="center" wrapText="1"/>
    </xf>
    <xf numFmtId="2" fontId="20" fillId="0" borderId="2" xfId="9" applyNumberFormat="1" applyFont="1" applyBorder="1" applyAlignment="1">
      <alignment horizontal="center" vertical="center" wrapText="1"/>
    </xf>
    <xf numFmtId="2" fontId="20" fillId="0" borderId="7" xfId="9" applyNumberFormat="1" applyFont="1" applyBorder="1" applyAlignment="1">
      <alignment horizontal="center" vertical="center" wrapText="1"/>
    </xf>
    <xf numFmtId="2" fontId="20" fillId="0" borderId="6" xfId="9" applyNumberFormat="1" applyFont="1" applyBorder="1" applyAlignment="1">
      <alignment horizontal="center" vertical="center" wrapText="1"/>
    </xf>
    <xf numFmtId="0" fontId="21" fillId="0" borderId="3" xfId="0" applyFont="1" applyBorder="1" applyAlignment="1">
      <alignment horizontal="center" wrapText="1"/>
    </xf>
    <xf numFmtId="2" fontId="20" fillId="0" borderId="2" xfId="0" applyNumberFormat="1" applyFont="1" applyBorder="1" applyAlignment="1">
      <alignment horizontal="center" vertical="center"/>
    </xf>
    <xf numFmtId="2" fontId="20" fillId="0" borderId="6" xfId="0" applyNumberFormat="1" applyFont="1" applyBorder="1" applyAlignment="1">
      <alignment horizontal="center" vertical="center"/>
    </xf>
    <xf numFmtId="2" fontId="20" fillId="0" borderId="2" xfId="0" applyNumberFormat="1" applyFont="1" applyBorder="1" applyAlignment="1">
      <alignment vertical="center"/>
    </xf>
    <xf numFmtId="2" fontId="20" fillId="0" borderId="6" xfId="0" applyNumberFormat="1" applyFont="1" applyBorder="1" applyAlignment="1">
      <alignment vertical="center"/>
    </xf>
    <xf numFmtId="2" fontId="20" fillId="0" borderId="7" xfId="0" applyNumberFormat="1" applyFont="1" applyBorder="1" applyAlignment="1">
      <alignment vertical="center"/>
    </xf>
    <xf numFmtId="2" fontId="20" fillId="0" borderId="7" xfId="0" applyNumberFormat="1" applyFont="1" applyBorder="1" applyAlignment="1">
      <alignment horizontal="center" vertical="center"/>
    </xf>
    <xf numFmtId="2" fontId="23" fillId="0" borderId="2" xfId="0" applyNumberFormat="1" applyFont="1" applyBorder="1" applyAlignment="1">
      <alignment horizontal="center" vertical="center"/>
    </xf>
    <xf numFmtId="2" fontId="23" fillId="0" borderId="7" xfId="0" applyNumberFormat="1" applyFont="1" applyBorder="1" applyAlignment="1">
      <alignment horizontal="center" vertical="center"/>
    </xf>
    <xf numFmtId="2" fontId="23" fillId="0" borderId="6" xfId="0" applyNumberFormat="1" applyFont="1" applyBorder="1" applyAlignment="1">
      <alignment horizontal="center" vertical="center"/>
    </xf>
    <xf numFmtId="0" fontId="53" fillId="4" borderId="0" xfId="0" applyFont="1" applyFill="1" applyAlignment="1">
      <alignment horizontal="center" vertical="center"/>
    </xf>
    <xf numFmtId="2" fontId="20" fillId="0" borderId="3" xfId="0" applyNumberFormat="1" applyFont="1" applyBorder="1" applyAlignment="1">
      <alignment horizontal="center" vertical="center"/>
    </xf>
    <xf numFmtId="2" fontId="20" fillId="0" borderId="3" xfId="0" applyNumberFormat="1" applyFont="1" applyBorder="1" applyAlignment="1">
      <alignment vertical="center"/>
    </xf>
    <xf numFmtId="170" fontId="53" fillId="4" borderId="0" xfId="0" applyNumberFormat="1" applyFont="1" applyFill="1" applyAlignment="1">
      <alignment horizontal="center"/>
    </xf>
    <xf numFmtId="0" fontId="53" fillId="4" borderId="0" xfId="0" applyFont="1" applyFill="1" applyAlignment="1">
      <alignment horizontal="center"/>
    </xf>
    <xf numFmtId="171" fontId="53" fillId="4" borderId="0" xfId="0" applyNumberFormat="1" applyFont="1" applyFill="1"/>
    <xf numFmtId="0" fontId="53" fillId="4" borderId="0" xfId="0" applyFont="1" applyFill="1"/>
    <xf numFmtId="2" fontId="20" fillId="0" borderId="2" xfId="0" applyNumberFormat="1" applyFont="1" applyBorder="1" applyAlignment="1">
      <alignment horizontal="center" vertical="center" wrapText="1"/>
    </xf>
    <xf numFmtId="2" fontId="20" fillId="0" borderId="7" xfId="0" applyNumberFormat="1" applyFont="1" applyBorder="1" applyAlignment="1">
      <alignment horizontal="center" vertical="center" wrapText="1"/>
    </xf>
    <xf numFmtId="44" fontId="20" fillId="0" borderId="2" xfId="0" applyNumberFormat="1" applyFont="1" applyBorder="1" applyAlignment="1">
      <alignment horizontal="center" vertical="center"/>
    </xf>
    <xf numFmtId="44" fontId="20" fillId="0" borderId="6" xfId="0" applyNumberFormat="1" applyFont="1" applyBorder="1" applyAlignment="1">
      <alignment horizontal="center" vertical="center"/>
    </xf>
    <xf numFmtId="44" fontId="20" fillId="0" borderId="7" xfId="0" applyNumberFormat="1" applyFont="1" applyBorder="1" applyAlignment="1">
      <alignment horizontal="center" vertical="center"/>
    </xf>
    <xf numFmtId="2" fontId="20" fillId="0" borderId="2" xfId="0" applyNumberFormat="1" applyFont="1" applyBorder="1" applyAlignment="1">
      <alignment vertical="center" wrapText="1"/>
    </xf>
    <xf numFmtId="44" fontId="20" fillId="0" borderId="2" xfId="0" applyNumberFormat="1" applyFont="1" applyBorder="1" applyAlignment="1">
      <alignment horizontal="center" vertical="center" wrapText="1"/>
    </xf>
    <xf numFmtId="44" fontId="20" fillId="0" borderId="7" xfId="0" applyNumberFormat="1" applyFont="1" applyBorder="1" applyAlignment="1">
      <alignment horizontal="center" vertical="center" wrapText="1"/>
    </xf>
    <xf numFmtId="44" fontId="20" fillId="0" borderId="2" xfId="0" applyNumberFormat="1" applyFont="1" applyBorder="1" applyAlignment="1">
      <alignment vertical="center"/>
    </xf>
    <xf numFmtId="44" fontId="20" fillId="0" borderId="7" xfId="0" applyNumberFormat="1" applyFont="1" applyBorder="1" applyAlignment="1">
      <alignment vertical="center"/>
    </xf>
    <xf numFmtId="16" fontId="20" fillId="0" borderId="2" xfId="0" applyNumberFormat="1" applyFont="1" applyBorder="1" applyAlignment="1">
      <alignment horizontal="center" vertical="center" wrapText="1"/>
    </xf>
    <xf numFmtId="16" fontId="20" fillId="0" borderId="7" xfId="0" applyNumberFormat="1" applyFont="1" applyBorder="1" applyAlignment="1">
      <alignment horizontal="center" vertical="center" wrapText="1"/>
    </xf>
    <xf numFmtId="0" fontId="52" fillId="0" borderId="2"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44" fontId="20" fillId="0" borderId="2" xfId="0" applyNumberFormat="1" applyFont="1" applyBorder="1" applyAlignment="1">
      <alignment vertical="center" wrapText="1"/>
    </xf>
    <xf numFmtId="44" fontId="52" fillId="0" borderId="2" xfId="0" applyNumberFormat="1" applyFont="1" applyBorder="1" applyAlignment="1">
      <alignment horizontal="center" vertical="center" wrapText="1"/>
    </xf>
    <xf numFmtId="44" fontId="52" fillId="0" borderId="7" xfId="0" applyNumberFormat="1" applyFont="1" applyBorder="1" applyAlignment="1">
      <alignment horizontal="center" vertical="center" wrapText="1"/>
    </xf>
    <xf numFmtId="44" fontId="52" fillId="0" borderId="6" xfId="0" applyNumberFormat="1" applyFont="1" applyBorder="1" applyAlignment="1">
      <alignment horizontal="center" vertical="center" wrapText="1"/>
    </xf>
    <xf numFmtId="44" fontId="20" fillId="0" borderId="3" xfId="0" applyNumberFormat="1" applyFont="1" applyBorder="1" applyAlignment="1">
      <alignment horizontal="center" vertical="center" wrapText="1"/>
    </xf>
    <xf numFmtId="44" fontId="20" fillId="0" borderId="3" xfId="0" applyNumberFormat="1" applyFont="1" applyBorder="1" applyAlignment="1">
      <alignment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44" fontId="20" fillId="0" borderId="3" xfId="0" applyNumberFormat="1" applyFont="1" applyBorder="1" applyAlignment="1">
      <alignment vertical="center"/>
    </xf>
    <xf numFmtId="44" fontId="20" fillId="0" borderId="3" xfId="0" applyNumberFormat="1" applyFont="1" applyBorder="1" applyAlignment="1">
      <alignment horizontal="center" vertical="center"/>
    </xf>
    <xf numFmtId="44" fontId="20" fillId="0" borderId="6" xfId="0" applyNumberFormat="1" applyFont="1" applyBorder="1" applyAlignment="1">
      <alignment vertical="center"/>
    </xf>
    <xf numFmtId="0" fontId="0" fillId="0" borderId="1" xfId="0" applyBorder="1" applyAlignment="1">
      <alignment horizontal="center" vertical="center"/>
    </xf>
    <xf numFmtId="0" fontId="51" fillId="2" borderId="2"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2"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0" fillId="0" borderId="5" xfId="0" applyBorder="1" applyAlignment="1">
      <alignment horizontal="center" vertical="center"/>
    </xf>
    <xf numFmtId="4" fontId="51" fillId="2" borderId="3" xfId="0" applyNumberFormat="1" applyFont="1" applyFill="1" applyBorder="1" applyAlignment="1">
      <alignment horizontal="center" vertical="center" wrapText="1"/>
    </xf>
    <xf numFmtId="44" fontId="51" fillId="2" borderId="3"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164" fontId="3" fillId="0" borderId="2"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55" fillId="0" borderId="0" xfId="0" applyFont="1" applyAlignment="1">
      <alignment horizontal="center" vertical="center"/>
    </xf>
    <xf numFmtId="0" fontId="3" fillId="0" borderId="7" xfId="0" applyFont="1" applyBorder="1" applyAlignment="1">
      <alignment horizontal="center"/>
    </xf>
    <xf numFmtId="4" fontId="5" fillId="0" borderId="7" xfId="0" applyNumberFormat="1" applyFont="1" applyBorder="1" applyAlignment="1">
      <alignment horizontal="center" vertical="center" wrapText="1"/>
    </xf>
    <xf numFmtId="0" fontId="3" fillId="0" borderId="2" xfId="0" applyFont="1" applyBorder="1"/>
    <xf numFmtId="4" fontId="5" fillId="0" borderId="3" xfId="0" applyNumberFormat="1" applyFont="1" applyBorder="1" applyAlignment="1">
      <alignment horizontal="center" vertical="center" wrapText="1"/>
    </xf>
    <xf numFmtId="0" fontId="3" fillId="0" borderId="3" xfId="0" applyFont="1" applyBorder="1" applyAlignment="1">
      <alignment horizontal="center"/>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xf>
    <xf numFmtId="0" fontId="3" fillId="0" borderId="2" xfId="0" applyFont="1" applyBorder="1" applyAlignment="1">
      <alignment horizontal="left" vertical="top"/>
    </xf>
    <xf numFmtId="164" fontId="3" fillId="0" borderId="2"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wrapText="1"/>
    </xf>
    <xf numFmtId="4" fontId="3" fillId="0" borderId="3" xfId="0" applyNumberFormat="1" applyFont="1" applyBorder="1" applyAlignment="1">
      <alignment horizontal="center" vertical="center"/>
    </xf>
    <xf numFmtId="173" fontId="20" fillId="0" borderId="3" xfId="0" applyNumberFormat="1" applyFont="1" applyBorder="1" applyAlignment="1">
      <alignment horizontal="center" vertical="center"/>
    </xf>
    <xf numFmtId="173" fontId="20" fillId="0" borderId="2" xfId="0" applyNumberFormat="1" applyFont="1" applyBorder="1" applyAlignment="1">
      <alignment horizontal="center" vertical="center"/>
    </xf>
    <xf numFmtId="0" fontId="49" fillId="0" borderId="2" xfId="0" applyFont="1" applyBorder="1" applyAlignment="1">
      <alignment horizontal="center" vertical="center"/>
    </xf>
    <xf numFmtId="0" fontId="49" fillId="0" borderId="7" xfId="0" applyFont="1" applyBorder="1" applyAlignment="1">
      <alignment horizontal="center" vertical="center"/>
    </xf>
    <xf numFmtId="0" fontId="49" fillId="0" borderId="6" xfId="0" applyFont="1" applyBorder="1" applyAlignment="1">
      <alignment horizontal="center" vertical="center"/>
    </xf>
    <xf numFmtId="0" fontId="10" fillId="3" borderId="2" xfId="4" applyFill="1" applyBorder="1" applyAlignment="1">
      <alignment horizontal="center" vertical="center"/>
    </xf>
    <xf numFmtId="0" fontId="10" fillId="3" borderId="7" xfId="4" applyFill="1" applyBorder="1" applyAlignment="1">
      <alignment horizontal="center" vertical="center"/>
    </xf>
    <xf numFmtId="0" fontId="10" fillId="3" borderId="6" xfId="4" applyFill="1" applyBorder="1" applyAlignment="1">
      <alignment horizontal="center" vertical="center"/>
    </xf>
    <xf numFmtId="0" fontId="10" fillId="3" borderId="3" xfId="4" applyFill="1" applyBorder="1" applyAlignment="1">
      <alignment horizontal="center"/>
    </xf>
    <xf numFmtId="0" fontId="20" fillId="0" borderId="2" xfId="4" applyFont="1" applyBorder="1" applyAlignment="1">
      <alignment horizontal="center" vertical="center"/>
    </xf>
    <xf numFmtId="0" fontId="20" fillId="0" borderId="6" xfId="4" applyFont="1" applyBorder="1" applyAlignment="1">
      <alignment horizontal="center" vertical="center"/>
    </xf>
    <xf numFmtId="0" fontId="20" fillId="0" borderId="2" xfId="4" applyFont="1" applyBorder="1" applyAlignment="1">
      <alignment horizontal="center"/>
    </xf>
    <xf numFmtId="0" fontId="20" fillId="0" borderId="6" xfId="4" applyFont="1" applyBorder="1" applyAlignment="1">
      <alignment horizontal="center"/>
    </xf>
    <xf numFmtId="168" fontId="20" fillId="0" borderId="2" xfId="4" applyNumberFormat="1" applyFont="1" applyBorder="1" applyAlignment="1">
      <alignment horizontal="center" vertical="center"/>
    </xf>
    <xf numFmtId="168" fontId="20" fillId="0" borderId="6" xfId="4" applyNumberFormat="1" applyFont="1" applyBorder="1" applyAlignment="1">
      <alignment horizontal="center" vertical="center"/>
    </xf>
    <xf numFmtId="0" fontId="20" fillId="0" borderId="3" xfId="4" applyFont="1" applyBorder="1" applyAlignment="1">
      <alignment horizontal="center" vertical="center"/>
    </xf>
    <xf numFmtId="0" fontId="20" fillId="0" borderId="3" xfId="4" applyFont="1" applyBorder="1" applyAlignment="1">
      <alignment horizontal="center" vertical="center" wrapText="1"/>
    </xf>
    <xf numFmtId="0" fontId="20" fillId="0" borderId="2" xfId="9" applyFont="1" applyBorder="1" applyAlignment="1">
      <alignment horizontal="center" vertical="top" wrapText="1"/>
    </xf>
    <xf numFmtId="0" fontId="20" fillId="0" borderId="7" xfId="9" applyFont="1" applyBorder="1" applyAlignment="1">
      <alignment horizontal="center" vertical="top" wrapText="1"/>
    </xf>
    <xf numFmtId="0" fontId="20" fillId="0" borderId="6" xfId="9" applyFont="1" applyBorder="1" applyAlignment="1">
      <alignment horizontal="center" vertical="top" wrapText="1"/>
    </xf>
    <xf numFmtId="4" fontId="20" fillId="0" borderId="3" xfId="4" applyNumberFormat="1" applyFont="1" applyBorder="1" applyAlignment="1">
      <alignment horizontal="center" vertical="center"/>
    </xf>
    <xf numFmtId="4" fontId="20" fillId="0" borderId="3" xfId="4" applyNumberFormat="1" applyFont="1" applyBorder="1" applyAlignment="1">
      <alignment horizontal="center" vertical="center" wrapText="1"/>
    </xf>
    <xf numFmtId="0" fontId="20" fillId="0" borderId="2"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xf>
    <xf numFmtId="4" fontId="20" fillId="0" borderId="2" xfId="4" applyNumberFormat="1" applyFont="1" applyBorder="1" applyAlignment="1">
      <alignment horizontal="center" vertical="center" wrapText="1"/>
    </xf>
    <xf numFmtId="4" fontId="20" fillId="0" borderId="7" xfId="4" applyNumberFormat="1" applyFont="1" applyBorder="1" applyAlignment="1">
      <alignment horizontal="center" vertical="center" wrapText="1"/>
    </xf>
    <xf numFmtId="4" fontId="20" fillId="0" borderId="6" xfId="4" applyNumberFormat="1" applyFont="1" applyBorder="1" applyAlignment="1">
      <alignment horizontal="center" vertical="center" wrapText="1"/>
    </xf>
    <xf numFmtId="4" fontId="20" fillId="0" borderId="2" xfId="4" applyNumberFormat="1" applyFont="1" applyBorder="1" applyAlignment="1">
      <alignment horizontal="center" vertical="center"/>
    </xf>
    <xf numFmtId="4" fontId="20" fillId="0" borderId="7" xfId="4" applyNumberFormat="1" applyFont="1" applyBorder="1" applyAlignment="1">
      <alignment horizontal="center" vertical="center"/>
    </xf>
    <xf numFmtId="4" fontId="20" fillId="0" borderId="6" xfId="4" applyNumberFormat="1" applyFont="1" applyBorder="1" applyAlignment="1">
      <alignment horizontal="center" vertical="center"/>
    </xf>
    <xf numFmtId="0" fontId="10" fillId="0" borderId="1" xfId="4" applyBorder="1" applyAlignment="1">
      <alignment horizontal="right"/>
    </xf>
    <xf numFmtId="0" fontId="4" fillId="2" borderId="2" xfId="4" applyFont="1" applyFill="1" applyBorder="1" applyAlignment="1">
      <alignment horizontal="center" vertical="center"/>
    </xf>
    <xf numFmtId="0" fontId="4" fillId="2" borderId="6"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5" fillId="2" borderId="2"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2"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6" fillId="0" borderId="5" xfId="4" applyFont="1" applyBorder="1" applyAlignment="1">
      <alignment horizontal="center"/>
    </xf>
    <xf numFmtId="4" fontId="4" fillId="2" borderId="3" xfId="4" applyNumberFormat="1" applyFont="1" applyFill="1" applyBorder="1" applyAlignment="1">
      <alignment horizontal="center" vertical="center" wrapText="1"/>
    </xf>
    <xf numFmtId="4" fontId="20" fillId="4" borderId="2" xfId="0" applyNumberFormat="1" applyFont="1" applyFill="1" applyBorder="1" applyAlignment="1">
      <alignment horizontal="center" vertical="center"/>
    </xf>
    <xf numFmtId="4" fontId="20" fillId="4" borderId="6" xfId="0" applyNumberFormat="1"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4" fontId="20" fillId="4" borderId="7" xfId="0" applyNumberFormat="1" applyFont="1" applyFill="1" applyBorder="1" applyAlignment="1">
      <alignment horizontal="center" vertical="center"/>
    </xf>
    <xf numFmtId="0" fontId="20" fillId="4" borderId="7"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4" fontId="20" fillId="4" borderId="6" xfId="0" applyNumberFormat="1" applyFont="1" applyFill="1" applyBorder="1" applyAlignment="1">
      <alignment horizontal="center" vertical="center" wrapText="1"/>
    </xf>
    <xf numFmtId="4" fontId="20" fillId="4" borderId="7"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9" xfId="0" applyFont="1" applyFill="1" applyBorder="1" applyAlignment="1">
      <alignment horizontal="center" vertical="center" wrapText="1"/>
    </xf>
    <xf numFmtId="4" fontId="20" fillId="4" borderId="12" xfId="0" applyNumberFormat="1" applyFont="1" applyFill="1" applyBorder="1" applyAlignment="1">
      <alignment horizontal="center" vertical="center"/>
    </xf>
    <xf numFmtId="4" fontId="20" fillId="4" borderId="9" xfId="0" applyNumberFormat="1" applyFont="1" applyFill="1" applyBorder="1" applyAlignment="1">
      <alignment horizontal="center" vertical="center"/>
    </xf>
    <xf numFmtId="0" fontId="65" fillId="0" borderId="2"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3" xfId="0" applyFont="1" applyBorder="1" applyAlignment="1">
      <alignment horizontal="center" vertical="center"/>
    </xf>
    <xf numFmtId="0" fontId="65" fillId="0" borderId="3" xfId="0" applyFont="1" applyBorder="1" applyAlignment="1">
      <alignment horizontal="center" vertical="center" wrapText="1"/>
    </xf>
    <xf numFmtId="2" fontId="65" fillId="0" borderId="3"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2" fontId="65" fillId="0" borderId="2" xfId="0" applyNumberFormat="1" applyFont="1" applyBorder="1" applyAlignment="1">
      <alignment horizontal="center" vertical="center"/>
    </xf>
    <xf numFmtId="0" fontId="65" fillId="0" borderId="13" xfId="0" applyFont="1" applyBorder="1" applyAlignment="1">
      <alignment horizontal="center" vertical="center" wrapText="1"/>
    </xf>
    <xf numFmtId="0" fontId="65" fillId="0" borderId="0" xfId="0" applyFont="1" applyAlignment="1">
      <alignment horizontal="center" vertical="center" wrapText="1"/>
    </xf>
    <xf numFmtId="0" fontId="65" fillId="0" borderId="6" xfId="0" applyFont="1" applyBorder="1" applyAlignment="1">
      <alignment horizontal="center" vertical="center" wrapText="1"/>
    </xf>
    <xf numFmtId="2" fontId="65" fillId="0" borderId="7" xfId="0" applyNumberFormat="1" applyFont="1" applyBorder="1" applyAlignment="1">
      <alignment horizontal="center" vertical="center"/>
    </xf>
    <xf numFmtId="2" fontId="65" fillId="0" borderId="6" xfId="0" applyNumberFormat="1" applyFont="1" applyBorder="1" applyAlignment="1">
      <alignment horizontal="center" vertical="center"/>
    </xf>
    <xf numFmtId="2" fontId="65" fillId="0" borderId="3" xfId="0" applyNumberFormat="1" applyFont="1" applyBorder="1" applyAlignment="1">
      <alignment horizontal="center" vertical="center" wrapText="1"/>
    </xf>
    <xf numFmtId="2" fontId="65" fillId="0" borderId="2" xfId="0" applyNumberFormat="1" applyFont="1" applyBorder="1" applyAlignment="1">
      <alignment horizontal="center" vertical="center" wrapText="1"/>
    </xf>
    <xf numFmtId="2" fontId="52" fillId="0" borderId="3" xfId="0" applyNumberFormat="1" applyFont="1" applyBorder="1" applyAlignment="1">
      <alignment horizontal="center" vertical="center" wrapText="1"/>
    </xf>
    <xf numFmtId="2" fontId="52" fillId="0" borderId="2" xfId="0" applyNumberFormat="1" applyFont="1" applyBorder="1" applyAlignment="1">
      <alignment horizontal="center" vertical="center" wrapText="1"/>
    </xf>
    <xf numFmtId="2" fontId="52" fillId="0" borderId="7" xfId="0" applyNumberFormat="1" applyFont="1" applyBorder="1" applyAlignment="1">
      <alignment horizontal="center" vertical="center" wrapText="1"/>
    </xf>
    <xf numFmtId="2" fontId="52" fillId="0" borderId="6" xfId="0" applyNumberFormat="1" applyFont="1" applyBorder="1" applyAlignment="1">
      <alignment horizontal="center" vertical="center" wrapText="1"/>
    </xf>
    <xf numFmtId="4" fontId="52" fillId="0" borderId="2" xfId="0" applyNumberFormat="1" applyFont="1" applyBorder="1" applyAlignment="1">
      <alignment horizontal="center" vertical="center" wrapText="1"/>
    </xf>
    <xf numFmtId="4" fontId="52" fillId="0" borderId="7" xfId="0" applyNumberFormat="1" applyFont="1" applyBorder="1" applyAlignment="1">
      <alignment horizontal="center" vertical="center" wrapText="1"/>
    </xf>
    <xf numFmtId="4" fontId="52" fillId="0" borderId="6" xfId="0" applyNumberFormat="1" applyFont="1" applyBorder="1" applyAlignment="1">
      <alignment horizontal="center" vertical="center" wrapText="1"/>
    </xf>
    <xf numFmtId="0" fontId="52" fillId="0" borderId="2" xfId="0" applyFont="1" applyBorder="1" applyAlignment="1">
      <alignment horizontal="center" vertical="center"/>
    </xf>
    <xf numFmtId="0" fontId="52" fillId="0" borderId="6" xfId="0" applyFont="1" applyBorder="1" applyAlignment="1">
      <alignment horizontal="center" vertical="center"/>
    </xf>
    <xf numFmtId="2" fontId="65" fillId="0" borderId="6" xfId="0" applyNumberFormat="1" applyFont="1" applyBorder="1" applyAlignment="1">
      <alignment horizontal="center" vertical="center" wrapText="1"/>
    </xf>
    <xf numFmtId="0" fontId="65" fillId="0" borderId="2" xfId="0" applyFont="1" applyBorder="1" applyAlignment="1">
      <alignment horizontal="center"/>
    </xf>
    <xf numFmtId="0" fontId="65" fillId="0" borderId="7" xfId="0" applyFont="1" applyBorder="1" applyAlignment="1">
      <alignment horizontal="center"/>
    </xf>
    <xf numFmtId="0" fontId="65" fillId="0" borderId="6" xfId="0" applyFont="1" applyBorder="1" applyAlignment="1">
      <alignment horizontal="center"/>
    </xf>
    <xf numFmtId="0" fontId="65" fillId="0" borderId="12" xfId="0" applyFont="1" applyBorder="1" applyAlignment="1">
      <alignment horizontal="center" vertical="center"/>
    </xf>
    <xf numFmtId="0" fontId="65" fillId="0" borderId="9" xfId="0" applyFont="1" applyBorder="1" applyAlignment="1">
      <alignment horizontal="center" vertical="center"/>
    </xf>
    <xf numFmtId="0" fontId="65" fillId="0" borderId="2" xfId="0" applyFont="1" applyBorder="1" applyAlignment="1">
      <alignment horizontal="center" vertical="top" wrapText="1"/>
    </xf>
    <xf numFmtId="0" fontId="65" fillId="0" borderId="6" xfId="0" applyFont="1" applyBorder="1" applyAlignment="1">
      <alignment horizontal="center" vertical="top" wrapText="1"/>
    </xf>
    <xf numFmtId="0" fontId="65" fillId="0" borderId="2" xfId="0" applyFont="1" applyBorder="1" applyAlignment="1">
      <alignment horizontal="center" wrapText="1"/>
    </xf>
    <xf numFmtId="0" fontId="65" fillId="0" borderId="6" xfId="0" applyFont="1" applyBorder="1" applyAlignment="1">
      <alignment horizontal="center" wrapText="1"/>
    </xf>
    <xf numFmtId="0" fontId="65" fillId="0" borderId="13" xfId="0" applyFont="1" applyBorder="1" applyAlignment="1">
      <alignment horizontal="center" vertical="center"/>
    </xf>
    <xf numFmtId="0" fontId="65"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34" fillId="0" borderId="2"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4" fontId="3" fillId="0" borderId="2" xfId="0" applyNumberFormat="1" applyFont="1" applyBorder="1" applyAlignment="1">
      <alignment horizontal="center"/>
    </xf>
    <xf numFmtId="4" fontId="3" fillId="0" borderId="6" xfId="0" applyNumberFormat="1" applyFont="1" applyBorder="1" applyAlignment="1">
      <alignment horizontal="center"/>
    </xf>
    <xf numFmtId="2" fontId="3" fillId="0" borderId="3"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58" fillId="0" borderId="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0" xfId="0" applyAlignment="1">
      <alignment horizontal="right"/>
    </xf>
    <xf numFmtId="17" fontId="20" fillId="0" borderId="2" xfId="0" applyNumberFormat="1" applyFont="1" applyBorder="1" applyAlignment="1">
      <alignment horizontal="center" vertical="center" wrapText="1"/>
    </xf>
    <xf numFmtId="17" fontId="20" fillId="0" borderId="7" xfId="0" applyNumberFormat="1" applyFont="1" applyBorder="1" applyAlignment="1">
      <alignment horizontal="center" vertical="center" wrapText="1"/>
    </xf>
    <xf numFmtId="17" fontId="20" fillId="0" borderId="6" xfId="0" applyNumberFormat="1" applyFont="1" applyBorder="1" applyAlignment="1">
      <alignment horizontal="center" vertical="center" wrapText="1"/>
    </xf>
    <xf numFmtId="0" fontId="20" fillId="0" borderId="2"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4" fontId="20" fillId="0" borderId="2" xfId="0" applyNumberFormat="1" applyFont="1" applyBorder="1" applyAlignment="1">
      <alignment horizontal="center" vertical="top" wrapText="1"/>
    </xf>
    <xf numFmtId="4" fontId="20" fillId="0" borderId="7" xfId="0" applyNumberFormat="1" applyFont="1" applyBorder="1" applyAlignment="1">
      <alignment horizontal="center" vertical="top" wrapText="1"/>
    </xf>
    <xf numFmtId="4" fontId="20" fillId="0" borderId="6" xfId="0" applyNumberFormat="1" applyFont="1" applyBorder="1" applyAlignment="1">
      <alignment horizontal="center" vertical="top" wrapText="1"/>
    </xf>
    <xf numFmtId="0" fontId="49" fillId="0" borderId="3" xfId="0" applyFont="1" applyBorder="1" applyAlignment="1">
      <alignment horizontal="center" vertical="center" wrapText="1"/>
    </xf>
    <xf numFmtId="4" fontId="20" fillId="0" borderId="2" xfId="10" applyNumberFormat="1" applyFont="1" applyFill="1" applyBorder="1" applyAlignment="1">
      <alignment horizontal="center" vertical="center"/>
    </xf>
    <xf numFmtId="4" fontId="20" fillId="0" borderId="7" xfId="10" applyNumberFormat="1" applyFont="1" applyFill="1" applyBorder="1" applyAlignment="1">
      <alignment horizontal="center" vertical="center"/>
    </xf>
    <xf numFmtId="4" fontId="20" fillId="0" borderId="6" xfId="10" applyNumberFormat="1" applyFont="1" applyFill="1" applyBorder="1" applyAlignment="1">
      <alignment horizontal="center" vertical="center"/>
    </xf>
    <xf numFmtId="43" fontId="20" fillId="0" borderId="2" xfId="10" applyFont="1" applyFill="1" applyBorder="1" applyAlignment="1">
      <alignment horizontal="center" vertical="center"/>
    </xf>
    <xf numFmtId="43" fontId="20" fillId="0" borderId="7" xfId="10" applyFont="1" applyFill="1" applyBorder="1" applyAlignment="1">
      <alignment horizontal="center" vertical="center"/>
    </xf>
    <xf numFmtId="43" fontId="20" fillId="0" borderId="6" xfId="10" applyFont="1" applyFill="1" applyBorder="1" applyAlignment="1">
      <alignment horizontal="center" vertical="center"/>
    </xf>
    <xf numFmtId="0" fontId="49" fillId="0" borderId="2"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43" fontId="20" fillId="0" borderId="2" xfId="10" applyFont="1" applyFill="1" applyBorder="1" applyAlignment="1">
      <alignment horizontal="center" vertical="center" wrapText="1"/>
    </xf>
    <xf numFmtId="2" fontId="20" fillId="0" borderId="6" xfId="0" applyNumberFormat="1" applyFont="1" applyBorder="1" applyAlignment="1">
      <alignment horizontal="center" vertical="center" wrapText="1"/>
    </xf>
    <xf numFmtId="43" fontId="20" fillId="0" borderId="6" xfId="1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6" xfId="0" applyFont="1" applyBorder="1" applyAlignment="1">
      <alignment horizontal="center" vertical="center" wrapText="1"/>
    </xf>
    <xf numFmtId="4" fontId="46" fillId="0" borderId="2" xfId="0" applyNumberFormat="1" applyFont="1" applyBorder="1" applyAlignment="1">
      <alignment horizontal="center" vertical="center" wrapText="1"/>
    </xf>
    <xf numFmtId="4" fontId="46" fillId="0" borderId="6" xfId="0" applyNumberFormat="1" applyFont="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1" fillId="3" borderId="2" xfId="4" applyFont="1" applyFill="1" applyBorder="1" applyAlignment="1">
      <alignment horizontal="center" vertical="center" wrapText="1"/>
    </xf>
    <xf numFmtId="0" fontId="1" fillId="3" borderId="6" xfId="4" applyFont="1" applyFill="1" applyBorder="1" applyAlignment="1">
      <alignment horizontal="center" vertical="center" wrapText="1"/>
    </xf>
    <xf numFmtId="0" fontId="10" fillId="3" borderId="2" xfId="4" applyFill="1" applyBorder="1" applyAlignment="1">
      <alignment horizontal="center"/>
    </xf>
    <xf numFmtId="0" fontId="10" fillId="3" borderId="6" xfId="4" applyFill="1" applyBorder="1" applyAlignment="1">
      <alignment horizontal="center"/>
    </xf>
    <xf numFmtId="0" fontId="10" fillId="3" borderId="4" xfId="4" applyFill="1" applyBorder="1" applyAlignment="1">
      <alignment horizontal="center"/>
    </xf>
    <xf numFmtId="0" fontId="10" fillId="3" borderId="5" xfId="4" applyFill="1" applyBorder="1" applyAlignment="1">
      <alignment horizontal="center"/>
    </xf>
    <xf numFmtId="0" fontId="20" fillId="0" borderId="7" xfId="4" applyFont="1" applyBorder="1" applyAlignment="1">
      <alignment horizontal="center"/>
    </xf>
    <xf numFmtId="2" fontId="20" fillId="0" borderId="2" xfId="4" applyNumberFormat="1" applyFont="1" applyBorder="1" applyAlignment="1">
      <alignment horizontal="center" vertical="center"/>
    </xf>
    <xf numFmtId="2" fontId="20" fillId="0" borderId="7" xfId="4" applyNumberFormat="1" applyFont="1" applyBorder="1" applyAlignment="1">
      <alignment horizontal="center" vertical="center"/>
    </xf>
    <xf numFmtId="2" fontId="20" fillId="0" borderId="6" xfId="4" applyNumberFormat="1" applyFont="1" applyBorder="1" applyAlignment="1">
      <alignment horizontal="center" vertical="center"/>
    </xf>
    <xf numFmtId="0" fontId="20" fillId="0" borderId="2" xfId="4" applyFont="1" applyBorder="1" applyAlignment="1" applyProtection="1">
      <alignment horizontal="center" vertical="center" wrapText="1"/>
      <protection locked="0"/>
    </xf>
    <xf numFmtId="0" fontId="20" fillId="0" borderId="7" xfId="4" applyFont="1" applyBorder="1" applyAlignment="1" applyProtection="1">
      <alignment horizontal="center" vertical="center" wrapText="1"/>
      <protection locked="0"/>
    </xf>
    <xf numFmtId="0" fontId="20" fillId="0" borderId="6" xfId="4" applyFont="1" applyBorder="1" applyAlignment="1" applyProtection="1">
      <alignment horizontal="center" vertical="center" wrapText="1"/>
      <protection locked="0"/>
    </xf>
    <xf numFmtId="0" fontId="20" fillId="0" borderId="3" xfId="0" applyFont="1" applyBorder="1" applyAlignment="1">
      <alignment horizontal="center" vertical="top"/>
    </xf>
    <xf numFmtId="2" fontId="20" fillId="0" borderId="3" xfId="0" applyNumberFormat="1" applyFont="1" applyBorder="1" applyAlignment="1">
      <alignment horizontal="center" vertical="center" wrapText="1"/>
    </xf>
    <xf numFmtId="0" fontId="20" fillId="0" borderId="3" xfId="4" applyFont="1" applyBorder="1" applyAlignment="1" applyProtection="1">
      <alignment horizontal="center" vertical="center" wrapText="1"/>
      <protection locked="0"/>
    </xf>
    <xf numFmtId="4" fontId="20" fillId="0" borderId="2" xfId="4" applyNumberFormat="1" applyFont="1" applyBorder="1" applyAlignment="1" applyProtection="1">
      <alignment horizontal="center" vertical="center" wrapText="1"/>
      <protection locked="0"/>
    </xf>
    <xf numFmtId="4" fontId="20" fillId="0" borderId="7" xfId="4" applyNumberFormat="1" applyFont="1" applyBorder="1" applyAlignment="1" applyProtection="1">
      <alignment horizontal="center" vertical="center" wrapText="1"/>
      <protection locked="0"/>
    </xf>
    <xf numFmtId="4" fontId="20" fillId="0" borderId="6" xfId="4" applyNumberFormat="1" applyFont="1" applyBorder="1" applyAlignment="1" applyProtection="1">
      <alignment horizontal="center" vertical="center" wrapText="1"/>
      <protection locked="0"/>
    </xf>
    <xf numFmtId="0" fontId="49" fillId="0" borderId="2" xfId="4" applyFont="1" applyBorder="1" applyAlignment="1" applyProtection="1">
      <alignment horizontal="center" vertical="center" wrapText="1"/>
      <protection locked="0"/>
    </xf>
    <xf numFmtId="0" fontId="49" fillId="0" borderId="7" xfId="4" applyFont="1" applyBorder="1" applyAlignment="1" applyProtection="1">
      <alignment horizontal="center" vertical="center" wrapText="1"/>
      <protection locked="0"/>
    </xf>
    <xf numFmtId="0" fontId="49" fillId="0" borderId="6" xfId="4" applyFont="1" applyBorder="1" applyAlignment="1" applyProtection="1">
      <alignment horizontal="center" vertical="center" wrapText="1"/>
      <protection locked="0"/>
    </xf>
    <xf numFmtId="4" fontId="20" fillId="0" borderId="3" xfId="4" applyNumberFormat="1" applyFont="1" applyBorder="1" applyAlignment="1" applyProtection="1">
      <alignment horizontal="center" vertical="center" wrapText="1"/>
      <protection locked="0"/>
    </xf>
    <xf numFmtId="0" fontId="20" fillId="0" borderId="14" xfId="4" applyFont="1" applyBorder="1" applyAlignment="1" applyProtection="1">
      <alignment horizontal="center" vertical="center" wrapText="1"/>
      <protection locked="0"/>
    </xf>
    <xf numFmtId="0" fontId="20" fillId="0" borderId="11" xfId="4" applyFont="1" applyBorder="1" applyAlignment="1" applyProtection="1">
      <alignment horizontal="center" vertical="center" wrapText="1"/>
      <protection locked="0"/>
    </xf>
    <xf numFmtId="0" fontId="20" fillId="0" borderId="10" xfId="4" applyFont="1" applyBorder="1" applyAlignment="1" applyProtection="1">
      <alignment horizontal="center" vertical="center" wrapText="1"/>
      <protection locked="0"/>
    </xf>
    <xf numFmtId="0" fontId="20" fillId="0" borderId="12" xfId="4" applyFont="1" applyBorder="1" applyAlignment="1" applyProtection="1">
      <alignment horizontal="center" vertical="center" wrapText="1"/>
      <protection locked="0"/>
    </xf>
    <xf numFmtId="0" fontId="20" fillId="0" borderId="15" xfId="4" applyFont="1" applyBorder="1" applyAlignment="1" applyProtection="1">
      <alignment horizontal="center" vertical="center" wrapText="1"/>
      <protection locked="0"/>
    </xf>
    <xf numFmtId="0" fontId="20" fillId="0" borderId="9" xfId="4" applyFont="1" applyBorder="1" applyAlignment="1" applyProtection="1">
      <alignment horizontal="center" vertical="center" wrapText="1"/>
      <protection locked="0"/>
    </xf>
    <xf numFmtId="0" fontId="49" fillId="0" borderId="3" xfId="4" applyFont="1" applyBorder="1" applyAlignment="1" applyProtection="1">
      <alignment horizontal="center" vertical="center" wrapText="1"/>
      <protection locked="0"/>
    </xf>
    <xf numFmtId="2" fontId="20" fillId="0" borderId="3" xfId="4" applyNumberFormat="1" applyFont="1" applyBorder="1" applyAlignment="1" applyProtection="1">
      <alignment horizontal="center" vertical="center" wrapText="1"/>
      <protection locked="0"/>
    </xf>
    <xf numFmtId="2" fontId="20" fillId="0" borderId="2" xfId="4" applyNumberFormat="1" applyFont="1" applyBorder="1" applyAlignment="1" applyProtection="1">
      <alignment horizontal="center" vertical="center" wrapText="1"/>
      <protection locked="0"/>
    </xf>
    <xf numFmtId="2" fontId="20" fillId="0" borderId="7" xfId="4" applyNumberFormat="1" applyFont="1" applyBorder="1" applyAlignment="1" applyProtection="1">
      <alignment horizontal="center" vertical="center" wrapText="1"/>
      <protection locked="0"/>
    </xf>
    <xf numFmtId="2" fontId="20" fillId="0" borderId="6" xfId="4" applyNumberFormat="1" applyFont="1" applyBorder="1" applyAlignment="1" applyProtection="1">
      <alignment horizontal="center" vertical="center" wrapText="1"/>
      <protection locked="0"/>
    </xf>
    <xf numFmtId="2" fontId="20" fillId="0" borderId="2" xfId="4" applyNumberFormat="1" applyFont="1" applyBorder="1" applyAlignment="1">
      <alignment horizontal="center" vertical="center" wrapText="1"/>
    </xf>
    <xf numFmtId="2" fontId="20" fillId="0" borderId="7" xfId="4" applyNumberFormat="1" applyFont="1" applyBorder="1" applyAlignment="1">
      <alignment horizontal="center" vertical="center" wrapText="1"/>
    </xf>
    <xf numFmtId="2" fontId="20" fillId="0" borderId="6" xfId="4" applyNumberFormat="1" applyFont="1" applyBorder="1" applyAlignment="1">
      <alignment horizontal="center" vertical="center" wrapText="1"/>
    </xf>
    <xf numFmtId="0" fontId="20" fillId="0" borderId="4" xfId="4" applyFont="1" applyBorder="1" applyAlignment="1" applyProtection="1">
      <alignment horizontal="center" vertical="center" wrapText="1"/>
      <protection locked="0"/>
    </xf>
    <xf numFmtId="0" fontId="49" fillId="0" borderId="2" xfId="4" applyFont="1" applyBorder="1" applyAlignment="1">
      <alignment horizontal="center" vertical="center" wrapText="1"/>
    </xf>
    <xf numFmtId="0" fontId="49" fillId="0" borderId="7" xfId="4" applyFont="1" applyBorder="1" applyAlignment="1">
      <alignment horizontal="center" vertical="center" wrapText="1"/>
    </xf>
    <xf numFmtId="0" fontId="49" fillId="0" borderId="6" xfId="4" applyFont="1" applyBorder="1" applyAlignment="1">
      <alignment horizontal="center" vertical="center" wrapText="1"/>
    </xf>
    <xf numFmtId="0" fontId="49" fillId="0" borderId="3" xfId="4" applyFont="1" applyBorder="1" applyAlignment="1">
      <alignment horizontal="center" vertical="center" wrapText="1"/>
    </xf>
    <xf numFmtId="0" fontId="20" fillId="0" borderId="5" xfId="4" applyFont="1" applyBorder="1" applyAlignment="1" applyProtection="1">
      <alignment horizontal="center" vertical="center" wrapText="1"/>
      <protection locked="0"/>
    </xf>
    <xf numFmtId="0" fontId="20" fillId="0" borderId="3" xfId="4" applyFont="1" applyBorder="1" applyAlignment="1" applyProtection="1">
      <alignment horizontal="center" vertical="top" wrapText="1"/>
      <protection locked="0"/>
    </xf>
    <xf numFmtId="0" fontId="20" fillId="0" borderId="12" xfId="4" applyFont="1" applyBorder="1" applyAlignment="1">
      <alignment horizontal="center" vertical="center" wrapText="1"/>
    </xf>
    <xf numFmtId="0" fontId="20" fillId="0" borderId="15" xfId="4" applyFont="1" applyBorder="1" applyAlignment="1">
      <alignment horizontal="center" vertical="center" wrapText="1"/>
    </xf>
    <xf numFmtId="0" fontId="20" fillId="0" borderId="9" xfId="4" applyFont="1" applyBorder="1" applyAlignment="1">
      <alignment horizontal="center" vertical="center" wrapText="1"/>
    </xf>
    <xf numFmtId="0" fontId="3" fillId="3" borderId="2" xfId="4" applyFont="1" applyFill="1" applyBorder="1" applyAlignment="1">
      <alignment horizontal="center" vertical="center"/>
    </xf>
    <xf numFmtId="0" fontId="3" fillId="3" borderId="6" xfId="4" applyFont="1" applyFill="1" applyBorder="1" applyAlignment="1">
      <alignment horizontal="center" vertical="center"/>
    </xf>
    <xf numFmtId="4" fontId="3" fillId="3" borderId="2" xfId="4" applyNumberFormat="1" applyFont="1" applyFill="1" applyBorder="1" applyAlignment="1">
      <alignment horizontal="center" vertical="center"/>
    </xf>
    <xf numFmtId="4" fontId="3" fillId="3" borderId="6" xfId="4" applyNumberFormat="1" applyFont="1" applyFill="1" applyBorder="1" applyAlignment="1">
      <alignment horizontal="center" vertical="center"/>
    </xf>
    <xf numFmtId="0" fontId="3" fillId="3" borderId="2" xfId="4" applyFont="1" applyFill="1" applyBorder="1" applyAlignment="1">
      <alignment horizontal="center" vertical="center" wrapText="1"/>
    </xf>
    <xf numFmtId="0" fontId="10" fillId="0" borderId="6" xfId="4" applyBorder="1" applyAlignment="1">
      <alignment horizontal="center" vertical="center" wrapText="1"/>
    </xf>
    <xf numFmtId="0" fontId="61" fillId="3" borderId="4" xfId="4" applyFont="1" applyFill="1" applyBorder="1" applyAlignment="1">
      <alignment horizontal="left" vertical="center" wrapText="1"/>
    </xf>
    <xf numFmtId="0" fontId="10" fillId="0" borderId="8" xfId="4" applyBorder="1" applyAlignment="1">
      <alignment horizontal="left" vertical="center"/>
    </xf>
    <xf numFmtId="0" fontId="10" fillId="0" borderId="5" xfId="4" applyBorder="1" applyAlignment="1">
      <alignment horizontal="left" vertical="center"/>
    </xf>
    <xf numFmtId="0" fontId="10" fillId="0" borderId="6" xfId="4" applyBorder="1" applyAlignment="1">
      <alignment horizontal="center" vertical="center"/>
    </xf>
    <xf numFmtId="0" fontId="60" fillId="3" borderId="4" xfId="4" applyFont="1" applyFill="1" applyBorder="1" applyAlignment="1">
      <alignment horizontal="left" vertical="center" wrapText="1"/>
    </xf>
    <xf numFmtId="0" fontId="3" fillId="3" borderId="3" xfId="4" applyFont="1" applyFill="1" applyBorder="1" applyAlignment="1">
      <alignment horizontal="center" vertical="center" wrapText="1"/>
    </xf>
    <xf numFmtId="0" fontId="10" fillId="0" borderId="3" xfId="4" applyBorder="1" applyAlignment="1">
      <alignment horizontal="center" vertical="center" wrapText="1"/>
    </xf>
    <xf numFmtId="0" fontId="23" fillId="3" borderId="3" xfId="4" applyFont="1" applyFill="1" applyBorder="1" applyAlignment="1">
      <alignment horizontal="center" vertical="center" wrapText="1"/>
    </xf>
    <xf numFmtId="0" fontId="3" fillId="3" borderId="3" xfId="4" applyFont="1" applyFill="1" applyBorder="1" applyAlignment="1">
      <alignment horizontal="left" vertical="center" wrapText="1"/>
    </xf>
    <xf numFmtId="0" fontId="10" fillId="0" borderId="3" xfId="4" applyBorder="1" applyAlignment="1">
      <alignment horizontal="left" vertical="center" wrapText="1"/>
    </xf>
    <xf numFmtId="4" fontId="3" fillId="0" borderId="3" xfId="4" applyNumberFormat="1" applyFont="1" applyBorder="1" applyAlignment="1">
      <alignment horizontal="center" vertical="center"/>
    </xf>
    <xf numFmtId="0" fontId="3" fillId="0" borderId="3" xfId="4" applyFont="1" applyBorder="1" applyAlignment="1">
      <alignment horizontal="center" vertical="center" wrapText="1"/>
    </xf>
    <xf numFmtId="0" fontId="10" fillId="3" borderId="4" xfId="4" applyFill="1" applyBorder="1" applyAlignment="1">
      <alignment vertical="center" wrapText="1"/>
    </xf>
    <xf numFmtId="0" fontId="10" fillId="3" borderId="8" xfId="4" applyFill="1" applyBorder="1" applyAlignment="1">
      <alignment vertical="center" wrapText="1"/>
    </xf>
    <xf numFmtId="0" fontId="10" fillId="3" borderId="5" xfId="4" applyFill="1" applyBorder="1" applyAlignment="1">
      <alignment vertical="center" wrapText="1"/>
    </xf>
    <xf numFmtId="0" fontId="3" fillId="0" borderId="3" xfId="4" applyFont="1" applyBorder="1" applyAlignment="1">
      <alignment horizontal="center" vertical="center"/>
    </xf>
    <xf numFmtId="0" fontId="23" fillId="0" borderId="3" xfId="4" applyFont="1" applyBorder="1" applyAlignment="1">
      <alignment horizontal="center" vertical="center" wrapText="1"/>
    </xf>
    <xf numFmtId="0" fontId="3" fillId="0" borderId="3" xfId="4" applyFont="1" applyBorder="1" applyAlignment="1">
      <alignment horizontal="left" vertical="center" wrapText="1"/>
    </xf>
    <xf numFmtId="0" fontId="11" fillId="11" borderId="2" xfId="4" applyFont="1" applyFill="1" applyBorder="1" applyAlignment="1">
      <alignment horizontal="center" vertical="center" wrapText="1"/>
    </xf>
    <xf numFmtId="0" fontId="11" fillId="11" borderId="6" xfId="4" applyFont="1" applyFill="1" applyBorder="1" applyAlignment="1">
      <alignment horizontal="center" vertical="center" wrapText="1"/>
    </xf>
    <xf numFmtId="2" fontId="3" fillId="11" borderId="2" xfId="4" applyNumberFormat="1" applyFont="1" applyFill="1" applyBorder="1" applyAlignment="1">
      <alignment horizontal="center" vertical="center"/>
    </xf>
    <xf numFmtId="2" fontId="3" fillId="11" borderId="6" xfId="4" applyNumberFormat="1" applyFont="1" applyFill="1" applyBorder="1" applyAlignment="1">
      <alignment horizontal="center" vertical="center"/>
    </xf>
    <xf numFmtId="0" fontId="3" fillId="11" borderId="2" xfId="4" applyFont="1" applyFill="1" applyBorder="1" applyAlignment="1">
      <alignment horizontal="center" vertical="center" wrapText="1"/>
    </xf>
    <xf numFmtId="0" fontId="11" fillId="11" borderId="4" xfId="4" applyFont="1" applyFill="1" applyBorder="1" applyAlignment="1">
      <alignment horizontal="left" vertical="center" wrapText="1"/>
    </xf>
    <xf numFmtId="0" fontId="23" fillId="11" borderId="2" xfId="4" applyFont="1" applyFill="1" applyBorder="1" applyAlignment="1">
      <alignment horizontal="center" vertical="center" wrapText="1"/>
    </xf>
    <xf numFmtId="0" fontId="3" fillId="11" borderId="2" xfId="4" applyFont="1" applyFill="1" applyBorder="1" applyAlignment="1">
      <alignment horizontal="left" vertical="center" wrapText="1"/>
    </xf>
    <xf numFmtId="0" fontId="10" fillId="0" borderId="6" xfId="4" applyBorder="1" applyAlignment="1">
      <alignment horizontal="left" vertical="center" wrapText="1"/>
    </xf>
    <xf numFmtId="0" fontId="3" fillId="11" borderId="2" xfId="4" applyFont="1" applyFill="1" applyBorder="1" applyAlignment="1">
      <alignment horizontal="center" vertical="center"/>
    </xf>
    <xf numFmtId="17" fontId="3" fillId="11" borderId="2" xfId="4" applyNumberFormat="1" applyFont="1" applyFill="1" applyBorder="1" applyAlignment="1">
      <alignment horizontal="center" vertical="center" wrapText="1"/>
    </xf>
    <xf numFmtId="17" fontId="3" fillId="11" borderId="6" xfId="4" applyNumberFormat="1" applyFont="1" applyFill="1" applyBorder="1" applyAlignment="1">
      <alignment horizontal="center" vertical="center" wrapText="1"/>
    </xf>
    <xf numFmtId="17" fontId="10" fillId="11" borderId="2" xfId="4" applyNumberFormat="1" applyFill="1" applyBorder="1" applyAlignment="1">
      <alignment horizontal="center" vertical="center" wrapText="1"/>
    </xf>
    <xf numFmtId="17" fontId="10" fillId="11" borderId="6" xfId="4" applyNumberFormat="1" applyFill="1" applyBorder="1" applyAlignment="1">
      <alignment horizontal="center" vertical="center" wrapText="1"/>
    </xf>
    <xf numFmtId="0" fontId="11" fillId="11" borderId="2" xfId="4" applyFont="1" applyFill="1" applyBorder="1" applyAlignment="1">
      <alignment horizontal="center" vertical="center"/>
    </xf>
    <xf numFmtId="0" fontId="11" fillId="11" borderId="6" xfId="4" applyFont="1" applyFill="1" applyBorder="1" applyAlignment="1">
      <alignment horizontal="center" vertical="center"/>
    </xf>
    <xf numFmtId="0" fontId="10" fillId="11" borderId="2" xfId="4" applyFill="1" applyBorder="1" applyAlignment="1">
      <alignment horizontal="center" vertical="center"/>
    </xf>
    <xf numFmtId="0" fontId="10" fillId="11" borderId="6" xfId="4" applyFill="1" applyBorder="1" applyAlignment="1">
      <alignment horizontal="center" vertical="center"/>
    </xf>
    <xf numFmtId="4" fontId="10" fillId="11" borderId="2" xfId="4" applyNumberFormat="1" applyFill="1" applyBorder="1" applyAlignment="1">
      <alignment horizontal="center" vertical="center"/>
    </xf>
    <xf numFmtId="4" fontId="10" fillId="11" borderId="6" xfId="4" applyNumberFormat="1" applyFill="1" applyBorder="1" applyAlignment="1">
      <alignment horizontal="center" vertical="center"/>
    </xf>
    <xf numFmtId="0" fontId="10" fillId="11" borderId="2" xfId="4" applyFill="1" applyBorder="1" applyAlignment="1">
      <alignment horizontal="center" vertical="center" wrapText="1"/>
    </xf>
    <xf numFmtId="0" fontId="10" fillId="11" borderId="6" xfId="4" applyFill="1" applyBorder="1" applyAlignment="1">
      <alignment horizontal="center" vertical="center" wrapText="1"/>
    </xf>
    <xf numFmtId="4" fontId="10" fillId="0" borderId="2" xfId="4" applyNumberFormat="1" applyBorder="1" applyAlignment="1">
      <alignment horizontal="center" vertical="center"/>
    </xf>
    <xf numFmtId="4" fontId="10" fillId="0" borderId="6" xfId="4" applyNumberFormat="1" applyBorder="1" applyAlignment="1">
      <alignment horizontal="center" vertical="center"/>
    </xf>
    <xf numFmtId="0" fontId="10" fillId="0" borderId="2" xfId="4" applyBorder="1" applyAlignment="1">
      <alignment horizontal="center" vertical="center" wrapText="1"/>
    </xf>
    <xf numFmtId="0" fontId="1" fillId="11" borderId="2" xfId="4" applyFont="1" applyFill="1" applyBorder="1" applyAlignment="1">
      <alignment horizontal="center" vertical="center" wrapText="1"/>
    </xf>
    <xf numFmtId="0" fontId="1" fillId="11" borderId="6" xfId="4" applyFont="1" applyFill="1" applyBorder="1" applyAlignment="1">
      <alignment horizontal="center" vertical="center" wrapText="1"/>
    </xf>
    <xf numFmtId="17" fontId="10" fillId="0" borderId="2" xfId="4" applyNumberFormat="1" applyBorder="1" applyAlignment="1">
      <alignment horizontal="center" vertical="center" wrapText="1"/>
    </xf>
    <xf numFmtId="17" fontId="10" fillId="0" borderId="6" xfId="4" applyNumberFormat="1" applyBorder="1" applyAlignment="1">
      <alignment horizontal="center" vertical="center" wrapText="1"/>
    </xf>
    <xf numFmtId="0" fontId="10" fillId="0" borderId="2" xfId="4" applyBorder="1" applyAlignment="1">
      <alignment horizontal="center" vertical="center"/>
    </xf>
    <xf numFmtId="0" fontId="43" fillId="11" borderId="4" xfId="4" applyFont="1" applyFill="1" applyBorder="1" applyAlignment="1">
      <alignment horizontal="left" vertical="center" wrapText="1"/>
    </xf>
    <xf numFmtId="0" fontId="1" fillId="0" borderId="2" xfId="4" applyFont="1" applyBorder="1" applyAlignment="1">
      <alignment horizontal="center" vertical="center" wrapText="1"/>
    </xf>
    <xf numFmtId="0" fontId="1" fillId="0" borderId="6" xfId="4" applyFont="1" applyBorder="1" applyAlignment="1">
      <alignment horizontal="center" vertical="center" wrapText="1"/>
    </xf>
    <xf numFmtId="0" fontId="3" fillId="11" borderId="3" xfId="4" applyFont="1" applyFill="1" applyBorder="1" applyAlignment="1">
      <alignment horizontal="center" vertical="center" wrapText="1"/>
    </xf>
    <xf numFmtId="17" fontId="3" fillId="11" borderId="3" xfId="4" applyNumberFormat="1" applyFont="1" applyFill="1" applyBorder="1" applyAlignment="1">
      <alignment horizontal="center" vertical="center" wrapText="1"/>
    </xf>
    <xf numFmtId="0" fontId="3" fillId="11" borderId="3" xfId="4" applyFont="1" applyFill="1" applyBorder="1" applyAlignment="1">
      <alignment horizontal="center" vertical="center"/>
    </xf>
    <xf numFmtId="0" fontId="26" fillId="11" borderId="3" xfId="4" applyFont="1" applyFill="1" applyBorder="1" applyAlignment="1">
      <alignment horizontal="center" vertical="center" wrapText="1"/>
    </xf>
    <xf numFmtId="4" fontId="3" fillId="11" borderId="3" xfId="4" applyNumberFormat="1" applyFont="1" applyFill="1" applyBorder="1" applyAlignment="1">
      <alignment horizontal="center" vertical="center"/>
    </xf>
    <xf numFmtId="0" fontId="26" fillId="0" borderId="3" xfId="4" applyFont="1" applyBorder="1" applyAlignment="1">
      <alignment horizontal="center" vertical="center" wrapText="1"/>
    </xf>
    <xf numFmtId="17" fontId="3" fillId="0" borderId="3" xfId="4" applyNumberFormat="1" applyFont="1" applyBorder="1" applyAlignment="1">
      <alignment horizontal="center" vertical="center" wrapText="1"/>
    </xf>
    <xf numFmtId="0" fontId="15" fillId="0" borderId="2" xfId="4" applyFont="1" applyBorder="1" applyAlignment="1">
      <alignment horizontal="center" vertical="center" wrapText="1"/>
    </xf>
    <xf numFmtId="0" fontId="15" fillId="0" borderId="6" xfId="4" applyFont="1" applyBorder="1" applyAlignment="1">
      <alignment horizontal="center" vertical="center" wrapText="1"/>
    </xf>
    <xf numFmtId="4" fontId="50" fillId="2" borderId="3" xfId="4" applyNumberFormat="1" applyFont="1" applyFill="1" applyBorder="1" applyAlignment="1">
      <alignment horizontal="center" vertical="center" wrapText="1"/>
    </xf>
    <xf numFmtId="0" fontId="50" fillId="2" borderId="2" xfId="4" applyFont="1" applyFill="1" applyBorder="1" applyAlignment="1">
      <alignment horizontal="center" vertical="center"/>
    </xf>
    <xf numFmtId="0" fontId="50" fillId="2" borderId="6" xfId="4" applyFont="1" applyFill="1" applyBorder="1" applyAlignment="1">
      <alignment horizontal="center" vertical="center"/>
    </xf>
    <xf numFmtId="0" fontId="50" fillId="2" borderId="12" xfId="4" applyFont="1" applyFill="1" applyBorder="1" applyAlignment="1">
      <alignment horizontal="center" vertical="center" wrapText="1"/>
    </xf>
    <xf numFmtId="0" fontId="50" fillId="2" borderId="13" xfId="4" applyFont="1" applyFill="1" applyBorder="1" applyAlignment="1">
      <alignment horizontal="center" vertical="center" wrapText="1"/>
    </xf>
    <xf numFmtId="0" fontId="50" fillId="2" borderId="14" xfId="4" applyFont="1" applyFill="1" applyBorder="1" applyAlignment="1">
      <alignment horizontal="center" vertical="center" wrapText="1"/>
    </xf>
    <xf numFmtId="0" fontId="50" fillId="2" borderId="4" xfId="4" applyFont="1" applyFill="1" applyBorder="1" applyAlignment="1">
      <alignment horizontal="center" vertical="center" wrapText="1"/>
    </xf>
    <xf numFmtId="0" fontId="10" fillId="0" borderId="5" xfId="4" applyBorder="1" applyAlignment="1">
      <alignment horizontal="center"/>
    </xf>
    <xf numFmtId="0" fontId="50" fillId="2" borderId="2" xfId="4" applyFont="1" applyFill="1" applyBorder="1" applyAlignment="1">
      <alignment horizontal="center" vertical="center" wrapText="1"/>
    </xf>
    <xf numFmtId="0" fontId="50" fillId="2" borderId="6" xfId="4" applyFont="1" applyFill="1" applyBorder="1" applyAlignment="1">
      <alignment horizontal="center" vertical="center" wrapText="1"/>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5" fillId="0" borderId="7" xfId="0" applyFont="1" applyBorder="1" applyAlignment="1">
      <alignment horizontal="center" vertical="center" wrapText="1"/>
    </xf>
    <xf numFmtId="173" fontId="20" fillId="0" borderId="2" xfId="5" applyNumberFormat="1" applyFont="1" applyFill="1" applyBorder="1" applyAlignment="1">
      <alignment horizontal="center" vertical="center" wrapText="1"/>
    </xf>
    <xf numFmtId="173" fontId="20" fillId="0" borderId="7" xfId="5" applyNumberFormat="1" applyFont="1" applyFill="1" applyBorder="1" applyAlignment="1">
      <alignment horizontal="center" vertical="center" wrapText="1"/>
    </xf>
    <xf numFmtId="173" fontId="20" fillId="0" borderId="6" xfId="5" applyNumberFormat="1" applyFont="1" applyFill="1" applyBorder="1" applyAlignment="1">
      <alignment horizontal="center" vertical="center" wrapText="1"/>
    </xf>
    <xf numFmtId="164" fontId="20" fillId="0" borderId="2" xfId="5" applyFont="1" applyFill="1" applyBorder="1" applyAlignment="1">
      <alignment horizontal="center" vertical="center"/>
    </xf>
    <xf numFmtId="164" fontId="20" fillId="0" borderId="7" xfId="5" applyFont="1" applyFill="1" applyBorder="1" applyAlignment="1">
      <alignment horizontal="center" vertical="center"/>
    </xf>
    <xf numFmtId="164" fontId="20" fillId="0" borderId="6" xfId="5" applyFont="1" applyFill="1" applyBorder="1" applyAlignment="1">
      <alignment horizontal="center" vertical="center"/>
    </xf>
    <xf numFmtId="4" fontId="46" fillId="0" borderId="7" xfId="0" applyNumberFormat="1" applyFont="1" applyBorder="1" applyAlignment="1">
      <alignment horizontal="center" vertical="center" wrapText="1"/>
    </xf>
    <xf numFmtId="0" fontId="46" fillId="0" borderId="3" xfId="0" applyFont="1" applyBorder="1" applyAlignment="1">
      <alignment horizontal="center" vertical="center" wrapText="1"/>
    </xf>
    <xf numFmtId="164" fontId="20" fillId="0" borderId="2" xfId="5" applyFont="1" applyFill="1" applyBorder="1" applyAlignment="1">
      <alignment vertical="center" wrapText="1"/>
    </xf>
    <xf numFmtId="164" fontId="20" fillId="0" borderId="6" xfId="5" applyFont="1" applyFill="1" applyBorder="1" applyAlignment="1">
      <alignment vertical="center" wrapText="1"/>
    </xf>
    <xf numFmtId="4" fontId="46" fillId="0" borderId="3" xfId="0" applyNumberFormat="1" applyFont="1" applyBorder="1" applyAlignment="1">
      <alignment horizontal="center" vertical="center" wrapText="1"/>
    </xf>
    <xf numFmtId="0" fontId="46" fillId="0" borderId="7" xfId="0" applyFont="1" applyBorder="1" applyAlignment="1">
      <alignment horizontal="center" vertical="center" wrapText="1"/>
    </xf>
    <xf numFmtId="0" fontId="47" fillId="0" borderId="3" xfId="0" applyFont="1" applyBorder="1" applyAlignment="1">
      <alignment horizontal="center" vertical="center"/>
    </xf>
    <xf numFmtId="164" fontId="20" fillId="0" borderId="3" xfId="5" applyFont="1" applyFill="1" applyBorder="1" applyAlignment="1">
      <alignment horizontal="center" vertical="center"/>
    </xf>
    <xf numFmtId="173" fontId="20" fillId="0" borderId="3" xfId="5" applyNumberFormat="1" applyFont="1" applyFill="1" applyBorder="1" applyAlignment="1">
      <alignment horizontal="center" vertical="center"/>
    </xf>
    <xf numFmtId="4" fontId="46" fillId="0" borderId="3" xfId="0" applyNumberFormat="1" applyFont="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xf>
    <xf numFmtId="4" fontId="4" fillId="3" borderId="3" xfId="0" applyNumberFormat="1" applyFont="1" applyFill="1" applyBorder="1" applyAlignment="1">
      <alignment horizontal="center" vertical="center" wrapText="1"/>
    </xf>
    <xf numFmtId="167" fontId="20" fillId="0" borderId="3" xfId="0" applyNumberFormat="1" applyFont="1" applyBorder="1" applyAlignment="1">
      <alignment horizontal="center" vertical="center" wrapText="1"/>
    </xf>
    <xf numFmtId="167" fontId="20" fillId="0" borderId="2" xfId="0" applyNumberFormat="1" applyFont="1" applyBorder="1" applyAlignment="1">
      <alignment horizontal="center" vertical="center" wrapText="1"/>
    </xf>
    <xf numFmtId="167" fontId="20" fillId="0" borderId="6" xfId="0" applyNumberFormat="1" applyFont="1" applyBorder="1" applyAlignment="1">
      <alignment horizontal="center" vertical="center" wrapText="1"/>
    </xf>
    <xf numFmtId="168" fontId="20" fillId="0" borderId="2" xfId="0" applyNumberFormat="1" applyFont="1" applyBorder="1" applyAlignment="1">
      <alignment horizontal="center" vertical="center" wrapText="1"/>
    </xf>
    <xf numFmtId="168" fontId="20" fillId="0" borderId="7" xfId="0" applyNumberFormat="1" applyFont="1" applyBorder="1" applyAlignment="1">
      <alignment horizontal="center" vertical="center" wrapText="1"/>
    </xf>
    <xf numFmtId="168" fontId="20" fillId="0" borderId="6" xfId="0" applyNumberFormat="1" applyFont="1" applyBorder="1" applyAlignment="1">
      <alignment horizontal="center" vertical="center" wrapText="1"/>
    </xf>
    <xf numFmtId="167" fontId="20" fillId="0" borderId="7" xfId="0" applyNumberFormat="1" applyFont="1" applyBorder="1" applyAlignment="1">
      <alignment horizontal="center" vertical="center" wrapText="1"/>
    </xf>
    <xf numFmtId="0" fontId="46" fillId="0" borderId="2" xfId="0" applyFont="1" applyBorder="1" applyAlignment="1">
      <alignment horizontal="center" vertical="center"/>
    </xf>
    <xf numFmtId="1" fontId="20" fillId="0" borderId="3" xfId="0" applyNumberFormat="1" applyFont="1" applyBorder="1" applyAlignment="1">
      <alignment horizontal="center" vertical="center" wrapText="1"/>
    </xf>
    <xf numFmtId="2" fontId="62" fillId="0" borderId="3" xfId="0" applyNumberFormat="1" applyFont="1" applyBorder="1" applyAlignment="1">
      <alignment horizontal="center" vertical="center" wrapText="1"/>
    </xf>
    <xf numFmtId="1" fontId="20" fillId="0" borderId="2" xfId="0" applyNumberFormat="1" applyFont="1" applyBorder="1" applyAlignment="1">
      <alignment horizontal="center" vertical="center" wrapText="1"/>
    </xf>
    <xf numFmtId="1" fontId="20" fillId="0" borderId="6" xfId="0" applyNumberFormat="1" applyFont="1" applyBorder="1" applyAlignment="1">
      <alignment horizontal="center" vertical="center" wrapText="1"/>
    </xf>
    <xf numFmtId="2" fontId="62" fillId="0" borderId="2" xfId="0" applyNumberFormat="1" applyFont="1" applyBorder="1" applyAlignment="1">
      <alignment horizontal="center" vertical="center" wrapText="1"/>
    </xf>
    <xf numFmtId="2" fontId="62" fillId="0" borderId="6" xfId="0" applyNumberFormat="1" applyFont="1" applyBorder="1" applyAlignment="1">
      <alignment horizontal="center" vertical="center" wrapText="1"/>
    </xf>
    <xf numFmtId="167" fontId="20" fillId="0" borderId="2" xfId="0" applyNumberFormat="1" applyFont="1" applyBorder="1" applyAlignment="1">
      <alignment horizontal="center" vertical="center"/>
    </xf>
    <xf numFmtId="167" fontId="20" fillId="0" borderId="6" xfId="0" applyNumberFormat="1" applyFont="1" applyBorder="1" applyAlignment="1">
      <alignment horizontal="center" vertical="center"/>
    </xf>
    <xf numFmtId="167" fontId="20" fillId="0" borderId="7" xfId="0" applyNumberFormat="1" applyFont="1" applyBorder="1" applyAlignment="1">
      <alignment horizontal="center" vertical="center"/>
    </xf>
    <xf numFmtId="49" fontId="20" fillId="0" borderId="2"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0" fontId="20" fillId="0" borderId="12" xfId="9" applyFont="1" applyBorder="1" applyAlignment="1">
      <alignment horizontal="center" vertical="center"/>
    </xf>
    <xf numFmtId="0" fontId="20" fillId="0" borderId="15" xfId="9" applyFont="1" applyBorder="1" applyAlignment="1">
      <alignment horizontal="center" vertical="center"/>
    </xf>
    <xf numFmtId="0" fontId="20" fillId="0" borderId="9" xfId="9" applyFont="1" applyBorder="1" applyAlignment="1">
      <alignment horizontal="center" vertical="center"/>
    </xf>
    <xf numFmtId="0" fontId="20" fillId="0" borderId="2" xfId="9" applyFont="1" applyBorder="1" applyAlignment="1">
      <alignment horizontal="left" vertical="center" wrapText="1"/>
    </xf>
    <xf numFmtId="0" fontId="20" fillId="0" borderId="7" xfId="9" applyFont="1" applyBorder="1" applyAlignment="1">
      <alignment horizontal="left" vertical="center" wrapText="1"/>
    </xf>
    <xf numFmtId="0" fontId="20" fillId="0" borderId="6" xfId="9" applyFont="1" applyBorder="1" applyAlignment="1">
      <alignment horizontal="left" vertical="center" wrapText="1"/>
    </xf>
    <xf numFmtId="0" fontId="20" fillId="0" borderId="2" xfId="0" applyFont="1" applyBorder="1" applyAlignment="1">
      <alignment horizontal="center" wrapText="1"/>
    </xf>
    <xf numFmtId="0" fontId="20" fillId="0" borderId="7"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left" vertical="center" wrapText="1"/>
    </xf>
    <xf numFmtId="0" fontId="20" fillId="0" borderId="3" xfId="0" applyFont="1" applyBorder="1" applyAlignment="1">
      <alignment vertical="center" wrapText="1"/>
    </xf>
    <xf numFmtId="0" fontId="46" fillId="0" borderId="3" xfId="0" applyFont="1" applyBorder="1" applyAlignment="1">
      <alignment horizontal="center" vertical="center"/>
    </xf>
    <xf numFmtId="4" fontId="52" fillId="0" borderId="3" xfId="0" applyNumberFormat="1" applyFont="1" applyBorder="1" applyAlignment="1">
      <alignment horizontal="center" vertical="center" wrapText="1"/>
    </xf>
    <xf numFmtId="0" fontId="63" fillId="0" borderId="2"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2" xfId="0" applyFont="1" applyBorder="1" applyAlignment="1">
      <alignment horizontal="center" vertical="center"/>
    </xf>
    <xf numFmtId="0" fontId="63" fillId="0" borderId="7" xfId="0" applyFont="1" applyBorder="1" applyAlignment="1">
      <alignment horizontal="center" vertical="center"/>
    </xf>
    <xf numFmtId="0" fontId="63" fillId="0" borderId="6" xfId="0" applyFont="1" applyBorder="1" applyAlignment="1">
      <alignment horizontal="center" vertical="center"/>
    </xf>
    <xf numFmtId="4" fontId="63" fillId="0" borderId="2" xfId="0" applyNumberFormat="1" applyFont="1" applyBorder="1" applyAlignment="1">
      <alignment horizontal="center" vertical="center"/>
    </xf>
    <xf numFmtId="4" fontId="63" fillId="0" borderId="7" xfId="0" applyNumberFormat="1" applyFont="1" applyBorder="1" applyAlignment="1">
      <alignment horizontal="center" vertical="center"/>
    </xf>
    <xf numFmtId="4" fontId="63" fillId="0" borderId="6" xfId="0" applyNumberFormat="1" applyFont="1" applyBorder="1" applyAlignment="1">
      <alignment horizontal="center" vertical="center"/>
    </xf>
    <xf numFmtId="2" fontId="63" fillId="0" borderId="2" xfId="0" applyNumberFormat="1" applyFont="1" applyBorder="1" applyAlignment="1">
      <alignment horizontal="center" vertical="center"/>
    </xf>
    <xf numFmtId="2" fontId="63" fillId="0" borderId="7" xfId="0" applyNumberFormat="1" applyFont="1" applyBorder="1" applyAlignment="1">
      <alignment horizontal="center" vertical="center"/>
    </xf>
    <xf numFmtId="2" fontId="63" fillId="0" borderId="6" xfId="0" applyNumberFormat="1" applyFont="1" applyBorder="1" applyAlignment="1">
      <alignment horizontal="center" vertical="center"/>
    </xf>
    <xf numFmtId="0" fontId="64" fillId="0" borderId="2" xfId="6" applyFont="1" applyBorder="1" applyAlignment="1">
      <alignment horizontal="center" vertical="center" wrapText="1"/>
    </xf>
    <xf numFmtId="0" fontId="64" fillId="0" borderId="7" xfId="6" applyFont="1" applyBorder="1" applyAlignment="1">
      <alignment horizontal="center" vertical="center" wrapText="1"/>
    </xf>
    <xf numFmtId="0" fontId="64" fillId="0" borderId="6" xfId="6" applyFont="1" applyBorder="1" applyAlignment="1">
      <alignment horizontal="center" vertical="center" wrapText="1"/>
    </xf>
    <xf numFmtId="4" fontId="63" fillId="0" borderId="3" xfId="0" applyNumberFormat="1" applyFont="1" applyBorder="1" applyAlignment="1">
      <alignment horizontal="center" vertical="center"/>
    </xf>
    <xf numFmtId="0" fontId="63" fillId="0" borderId="3" xfId="0" applyFont="1" applyBorder="1" applyAlignment="1">
      <alignment horizontal="center" vertical="center" wrapText="1"/>
    </xf>
    <xf numFmtId="0" fontId="64" fillId="0" borderId="3" xfId="6" applyFont="1" applyBorder="1" applyAlignment="1">
      <alignment horizontal="center" vertical="center" wrapText="1"/>
    </xf>
    <xf numFmtId="0" fontId="63" fillId="0" borderId="3"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46" fillId="0" borderId="16" xfId="6" applyFont="1" applyBorder="1" applyAlignment="1">
      <alignment horizontal="center" vertical="center" wrapText="1"/>
    </xf>
    <xf numFmtId="0" fontId="46" fillId="0" borderId="50" xfId="6" applyFont="1" applyBorder="1" applyAlignment="1">
      <alignment horizontal="center" vertical="center" wrapText="1"/>
    </xf>
    <xf numFmtId="0" fontId="20" fillId="0" borderId="51" xfId="0" applyFont="1" applyBorder="1" applyAlignment="1">
      <alignment horizontal="center" vertical="center"/>
    </xf>
    <xf numFmtId="0" fontId="46" fillId="0" borderId="19" xfId="6" applyFont="1" applyBorder="1" applyAlignment="1">
      <alignment horizontal="center" vertical="center" wrapText="1"/>
    </xf>
    <xf numFmtId="0" fontId="46" fillId="0" borderId="2" xfId="6" applyFont="1" applyBorder="1" applyAlignment="1">
      <alignment horizontal="center" vertical="center" wrapText="1"/>
    </xf>
    <xf numFmtId="0" fontId="46" fillId="0" borderId="7" xfId="6" applyFont="1" applyBorder="1" applyAlignment="1">
      <alignment horizontal="center" vertical="center" wrapText="1"/>
    </xf>
    <xf numFmtId="0" fontId="46" fillId="0" borderId="6" xfId="6" applyFont="1" applyBorder="1" applyAlignment="1">
      <alignment horizontal="center" vertical="center" wrapText="1"/>
    </xf>
    <xf numFmtId="0" fontId="46" fillId="0" borderId="48" xfId="6" applyFont="1" applyBorder="1" applyAlignment="1">
      <alignment horizontal="center" vertical="center" wrapText="1"/>
    </xf>
    <xf numFmtId="0" fontId="46" fillId="0" borderId="49" xfId="6" applyFont="1" applyBorder="1" applyAlignment="1">
      <alignment horizontal="center" vertical="center" wrapText="1"/>
    </xf>
  </cellXfs>
  <cellStyles count="13">
    <cellStyle name="Dziesiętny 2" xfId="1" xr:uid="{00000000-0005-0000-0000-000000000000}"/>
    <cellStyle name="Dziesiętny 2 2" xfId="5" xr:uid="{00000000-0005-0000-0000-000001000000}"/>
    <cellStyle name="Dziesiętny 2 3" xfId="10" xr:uid="{F0E7C12B-DC5F-454F-B85C-617F08AF05D9}"/>
    <cellStyle name="Dziesiętny 3" xfId="11" xr:uid="{6B5C28D5-9966-41EC-842A-B5C67FE786B1}"/>
    <cellStyle name="Neutralny 2" xfId="8" xr:uid="{00000000-0005-0000-0000-000002000000}"/>
    <cellStyle name="Normalny" xfId="0" builtinId="0"/>
    <cellStyle name="Normalny 2" xfId="2" xr:uid="{00000000-0005-0000-0000-000004000000}"/>
    <cellStyle name="Normalny 2 2" xfId="4" xr:uid="{00000000-0005-0000-0000-000005000000}"/>
    <cellStyle name="Normalny 2 3" xfId="7" xr:uid="{00000000-0005-0000-0000-000006000000}"/>
    <cellStyle name="Normalny 3" xfId="9" xr:uid="{00000000-0005-0000-0000-000007000000}"/>
    <cellStyle name="Normalny 3 2" xfId="12" xr:uid="{A73C643B-A312-4714-ACF6-C63936F8AD42}"/>
    <cellStyle name="Normalny 5" xfId="6" xr:uid="{00000000-0005-0000-0000-000008000000}"/>
    <cellStyle name="Normalny 7"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2"/>
  <sheetViews>
    <sheetView tabSelected="1" topLeftCell="A28" zoomScale="130" zoomScaleNormal="130" workbookViewId="0">
      <selection activeCell="C6" sqref="C6"/>
    </sheetView>
  </sheetViews>
  <sheetFormatPr defaultColWidth="9.140625" defaultRowHeight="15"/>
  <cols>
    <col min="2" max="2" width="29.5703125" customWidth="1"/>
    <col min="3" max="3" width="13.5703125" customWidth="1"/>
    <col min="4" max="4" width="21.7109375" customWidth="1"/>
    <col min="6" max="6" width="13.42578125" bestFit="1" customWidth="1"/>
    <col min="7" max="7" width="13.42578125" customWidth="1"/>
  </cols>
  <sheetData>
    <row r="1" spans="2:7" ht="7.5" customHeight="1">
      <c r="B1" s="555"/>
      <c r="C1" s="555"/>
      <c r="D1" s="555"/>
      <c r="E1" s="555"/>
      <c r="F1" s="555"/>
      <c r="G1" s="555"/>
    </row>
    <row r="2" spans="2:7">
      <c r="B2" s="555" t="s">
        <v>3471</v>
      </c>
      <c r="C2" s="555"/>
      <c r="D2" s="555"/>
      <c r="E2" s="555"/>
      <c r="F2" s="555"/>
      <c r="G2" s="555"/>
    </row>
    <row r="3" spans="2:7" ht="52.5" customHeight="1">
      <c r="B3" s="556" t="s">
        <v>1481</v>
      </c>
      <c r="C3" s="557"/>
      <c r="D3" s="557"/>
      <c r="E3" s="557"/>
      <c r="F3" s="557"/>
      <c r="G3" s="557"/>
    </row>
    <row r="5" spans="2:7">
      <c r="B5" s="554"/>
      <c r="C5" s="554" t="s">
        <v>1353</v>
      </c>
      <c r="D5" s="554"/>
    </row>
    <row r="6" spans="2:7">
      <c r="B6" s="554"/>
      <c r="C6" s="48" t="s">
        <v>612</v>
      </c>
      <c r="D6" s="49" t="s">
        <v>32</v>
      </c>
    </row>
    <row r="7" spans="2:7">
      <c r="B7" s="50" t="s">
        <v>613</v>
      </c>
      <c r="C7" s="100">
        <v>14</v>
      </c>
      <c r="D7" s="101">
        <v>777000</v>
      </c>
    </row>
    <row r="8" spans="2:7">
      <c r="B8" s="50" t="s">
        <v>614</v>
      </c>
      <c r="C8" s="5">
        <v>30</v>
      </c>
      <c r="D8" s="51">
        <v>1256940</v>
      </c>
    </row>
    <row r="9" spans="2:7">
      <c r="B9" s="50" t="s">
        <v>615</v>
      </c>
      <c r="C9" s="5">
        <v>11</v>
      </c>
      <c r="D9" s="51">
        <v>1798730.99</v>
      </c>
    </row>
    <row r="10" spans="2:7">
      <c r="B10" s="50" t="s">
        <v>616</v>
      </c>
      <c r="C10" s="5">
        <v>9</v>
      </c>
      <c r="D10" s="51">
        <v>483911.37</v>
      </c>
    </row>
    <row r="11" spans="2:7">
      <c r="B11" s="50" t="s">
        <v>617</v>
      </c>
      <c r="C11" s="5">
        <v>7</v>
      </c>
      <c r="D11" s="51">
        <v>737739.64</v>
      </c>
    </row>
    <row r="12" spans="2:7">
      <c r="B12" s="50" t="s">
        <v>618</v>
      </c>
      <c r="C12" s="5">
        <v>3</v>
      </c>
      <c r="D12" s="51">
        <v>185000</v>
      </c>
    </row>
    <row r="13" spans="2:7">
      <c r="B13" s="50" t="s">
        <v>619</v>
      </c>
      <c r="C13" s="5">
        <v>25</v>
      </c>
      <c r="D13" s="51">
        <v>2260000</v>
      </c>
    </row>
    <row r="14" spans="2:7">
      <c r="B14" s="50" t="s">
        <v>620</v>
      </c>
      <c r="C14" s="5">
        <v>7</v>
      </c>
      <c r="D14" s="137">
        <v>492700</v>
      </c>
    </row>
    <row r="15" spans="2:7">
      <c r="B15" s="50" t="s">
        <v>621</v>
      </c>
      <c r="C15" s="5">
        <v>12</v>
      </c>
      <c r="D15" s="51">
        <v>1416000</v>
      </c>
    </row>
    <row r="16" spans="2:7">
      <c r="B16" s="50" t="s">
        <v>622</v>
      </c>
      <c r="C16" s="100">
        <v>20</v>
      </c>
      <c r="D16" s="101">
        <v>791546.3</v>
      </c>
    </row>
    <row r="17" spans="2:4">
      <c r="B17" s="50" t="s">
        <v>623</v>
      </c>
      <c r="C17" s="5">
        <v>7</v>
      </c>
      <c r="D17" s="51">
        <v>322000</v>
      </c>
    </row>
    <row r="18" spans="2:4">
      <c r="B18" s="50" t="s">
        <v>624</v>
      </c>
      <c r="C18" s="5">
        <v>6</v>
      </c>
      <c r="D18" s="51">
        <v>381850</v>
      </c>
    </row>
    <row r="19" spans="2:4">
      <c r="B19" s="50" t="s">
        <v>625</v>
      </c>
      <c r="C19" s="5">
        <v>5</v>
      </c>
      <c r="D19" s="51">
        <v>233801.2</v>
      </c>
    </row>
    <row r="20" spans="2:4">
      <c r="B20" s="50" t="s">
        <v>626</v>
      </c>
      <c r="C20" s="100">
        <v>12</v>
      </c>
      <c r="D20" s="135">
        <v>1006000</v>
      </c>
    </row>
    <row r="21" spans="2:4">
      <c r="B21" s="50" t="s">
        <v>627</v>
      </c>
      <c r="C21" s="5">
        <v>15</v>
      </c>
      <c r="D21" s="51">
        <v>588000</v>
      </c>
    </row>
    <row r="22" spans="2:4">
      <c r="B22" s="329" t="s">
        <v>628</v>
      </c>
      <c r="C22" s="196">
        <v>23</v>
      </c>
      <c r="D22" s="135">
        <v>952464.01</v>
      </c>
    </row>
    <row r="23" spans="2:4" ht="31.5" customHeight="1">
      <c r="B23" s="52" t="s">
        <v>777</v>
      </c>
      <c r="C23" s="145">
        <v>24</v>
      </c>
      <c r="D23" s="146">
        <v>11188630.99</v>
      </c>
    </row>
    <row r="24" spans="2:4" ht="31.5" customHeight="1">
      <c r="B24" s="52" t="s">
        <v>3351</v>
      </c>
      <c r="C24" s="145">
        <v>23</v>
      </c>
      <c r="D24" s="146">
        <v>8790103.2100000009</v>
      </c>
    </row>
    <row r="25" spans="2:4" ht="31.5" customHeight="1">
      <c r="B25" s="52" t="s">
        <v>3334</v>
      </c>
      <c r="C25" s="14">
        <v>31</v>
      </c>
      <c r="D25" s="134">
        <v>6094408.4000000004</v>
      </c>
    </row>
    <row r="26" spans="2:4">
      <c r="B26" s="50" t="s">
        <v>3335</v>
      </c>
      <c r="C26" s="14">
        <v>58</v>
      </c>
      <c r="D26" s="134">
        <v>1527094</v>
      </c>
    </row>
    <row r="27" spans="2:4">
      <c r="B27" s="50" t="s">
        <v>3336</v>
      </c>
      <c r="C27" s="5">
        <v>16</v>
      </c>
      <c r="D27" s="51">
        <v>1224000</v>
      </c>
    </row>
    <row r="28" spans="2:4">
      <c r="B28" s="50" t="s">
        <v>3337</v>
      </c>
      <c r="C28" s="5">
        <v>21</v>
      </c>
      <c r="D28" s="51">
        <v>1051958.1300000001</v>
      </c>
    </row>
    <row r="29" spans="2:4">
      <c r="B29" s="50" t="s">
        <v>3338</v>
      </c>
      <c r="C29" s="5">
        <v>16</v>
      </c>
      <c r="D29" s="51">
        <v>1325000</v>
      </c>
    </row>
    <row r="30" spans="2:4">
      <c r="B30" s="50" t="s">
        <v>3339</v>
      </c>
      <c r="C30" s="5">
        <v>16</v>
      </c>
      <c r="D30" s="51">
        <v>1100297</v>
      </c>
    </row>
    <row r="31" spans="2:4">
      <c r="B31" s="50" t="s">
        <v>3340</v>
      </c>
      <c r="C31" s="5">
        <v>12</v>
      </c>
      <c r="D31" s="51">
        <v>995000</v>
      </c>
    </row>
    <row r="32" spans="2:4">
      <c r="B32" s="50" t="s">
        <v>3341</v>
      </c>
      <c r="C32" s="5">
        <v>22</v>
      </c>
      <c r="D32" s="51">
        <v>1610000</v>
      </c>
    </row>
    <row r="33" spans="2:4">
      <c r="B33" s="50" t="s">
        <v>3342</v>
      </c>
      <c r="C33" s="5">
        <v>35</v>
      </c>
      <c r="D33" s="51">
        <v>1317894.7200000002</v>
      </c>
    </row>
    <row r="34" spans="2:4">
      <c r="B34" s="50" t="s">
        <v>3343</v>
      </c>
      <c r="C34" s="5">
        <v>13</v>
      </c>
      <c r="D34" s="51">
        <v>1553099</v>
      </c>
    </row>
    <row r="35" spans="2:4">
      <c r="B35" s="50" t="s">
        <v>3344</v>
      </c>
      <c r="C35" s="5">
        <v>23</v>
      </c>
      <c r="D35" s="51">
        <v>1071000</v>
      </c>
    </row>
    <row r="36" spans="2:4">
      <c r="B36" s="50" t="s">
        <v>3345</v>
      </c>
      <c r="C36" s="5">
        <v>17</v>
      </c>
      <c r="D36" s="51">
        <v>1194000</v>
      </c>
    </row>
    <row r="37" spans="2:4">
      <c r="B37" s="50" t="s">
        <v>3346</v>
      </c>
      <c r="C37" s="5">
        <v>12</v>
      </c>
      <c r="D37" s="51">
        <v>854953.46</v>
      </c>
    </row>
    <row r="38" spans="2:4">
      <c r="B38" s="50" t="s">
        <v>3347</v>
      </c>
      <c r="C38" s="5">
        <v>18</v>
      </c>
      <c r="D38" s="51">
        <v>1129159.8</v>
      </c>
    </row>
    <row r="39" spans="2:4">
      <c r="B39" s="50" t="s">
        <v>3348</v>
      </c>
      <c r="C39" s="5">
        <v>15</v>
      </c>
      <c r="D39" s="51">
        <v>1666000</v>
      </c>
    </row>
    <row r="40" spans="2:4">
      <c r="B40" s="50" t="s">
        <v>3349</v>
      </c>
      <c r="C40" s="5">
        <v>13</v>
      </c>
      <c r="D40" s="51">
        <v>1581000</v>
      </c>
    </row>
    <row r="41" spans="2:4">
      <c r="B41" s="50" t="s">
        <v>3350</v>
      </c>
      <c r="C41" s="9">
        <v>17</v>
      </c>
      <c r="D41" s="328">
        <v>1621768.7</v>
      </c>
    </row>
    <row r="42" spans="2:4">
      <c r="B42" s="53" t="s">
        <v>629</v>
      </c>
      <c r="C42" s="54">
        <f>SUM(C7:C41)</f>
        <v>608</v>
      </c>
      <c r="D42" s="55">
        <f>SUM(D7:D41)</f>
        <v>60579050.920000002</v>
      </c>
    </row>
  </sheetData>
  <mergeCells count="5">
    <mergeCell ref="B5:B6"/>
    <mergeCell ref="B1:G1"/>
    <mergeCell ref="B2:G2"/>
    <mergeCell ref="B3:G3"/>
    <mergeCell ref="C5:D5"/>
  </mergeCells>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9"/>
  <sheetViews>
    <sheetView zoomScale="68" zoomScaleNormal="68" zoomScaleSheetLayoutView="40" workbookViewId="0">
      <selection activeCell="L25" sqref="L25:L27"/>
    </sheetView>
  </sheetViews>
  <sheetFormatPr defaultColWidth="9.140625" defaultRowHeight="15"/>
  <cols>
    <col min="1" max="1" width="5.28515625" style="1" customWidth="1"/>
    <col min="5" max="5" width="33.5703125" customWidth="1"/>
    <col min="6" max="6" width="68" customWidth="1"/>
    <col min="7" max="7" width="70.42578125" customWidth="1"/>
    <col min="8" max="8" width="20" customWidth="1"/>
    <col min="9" max="10" width="19" customWidth="1"/>
    <col min="11" max="11" width="16.85546875" customWidth="1"/>
    <col min="12" max="12" width="25.140625" customWidth="1"/>
    <col min="15" max="15" width="16.28515625" style="68" customWidth="1"/>
    <col min="16" max="16" width="15.85546875" style="68" customWidth="1"/>
    <col min="17" max="17" width="12.5703125" style="68" customWidth="1"/>
    <col min="18" max="18" width="14" style="68" bestFit="1" customWidth="1"/>
    <col min="19" max="19" width="24.85546875" customWidth="1"/>
  </cols>
  <sheetData>
    <row r="1" spans="1:19" ht="18.75">
      <c r="A1" s="20" t="s">
        <v>3360</v>
      </c>
      <c r="E1" s="21"/>
      <c r="F1" s="21"/>
      <c r="L1" s="1"/>
      <c r="O1" s="126"/>
      <c r="P1" s="127"/>
      <c r="Q1" s="126"/>
      <c r="R1" s="126"/>
    </row>
    <row r="2" spans="1:19">
      <c r="A2" s="22"/>
      <c r="E2" s="21"/>
      <c r="F2" s="21"/>
      <c r="L2" s="585"/>
      <c r="M2" s="585"/>
      <c r="N2" s="585"/>
      <c r="O2" s="585"/>
      <c r="P2" s="585"/>
      <c r="Q2" s="585"/>
      <c r="R2" s="585"/>
      <c r="S2" s="585"/>
    </row>
    <row r="3" spans="1:19">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300">
      <c r="A6" s="336">
        <v>1</v>
      </c>
      <c r="B6" s="336">
        <v>6</v>
      </c>
      <c r="C6" s="336">
        <v>1</v>
      </c>
      <c r="D6" s="336">
        <v>3</v>
      </c>
      <c r="E6" s="336" t="s">
        <v>652</v>
      </c>
      <c r="F6" s="372" t="s">
        <v>321</v>
      </c>
      <c r="G6" s="336" t="s">
        <v>653</v>
      </c>
      <c r="H6" s="338" t="s">
        <v>45</v>
      </c>
      <c r="I6" s="336" t="s">
        <v>46</v>
      </c>
      <c r="J6" s="336">
        <v>1</v>
      </c>
      <c r="K6" s="336" t="s">
        <v>41</v>
      </c>
      <c r="L6" s="336" t="s">
        <v>322</v>
      </c>
      <c r="M6" s="336" t="s">
        <v>69</v>
      </c>
      <c r="N6" s="336"/>
      <c r="O6" s="336">
        <v>50000</v>
      </c>
      <c r="P6" s="336"/>
      <c r="Q6" s="336">
        <v>50000</v>
      </c>
      <c r="R6" s="336"/>
      <c r="S6" s="512" t="s">
        <v>311</v>
      </c>
    </row>
    <row r="7" spans="1:19" s="6" customFormat="1" ht="34.15" customHeight="1">
      <c r="A7" s="563">
        <v>2</v>
      </c>
      <c r="B7" s="563">
        <v>6</v>
      </c>
      <c r="C7" s="563">
        <v>5</v>
      </c>
      <c r="D7" s="563">
        <v>4</v>
      </c>
      <c r="E7" s="564" t="s">
        <v>306</v>
      </c>
      <c r="F7" s="564" t="s">
        <v>307</v>
      </c>
      <c r="G7" s="564" t="s">
        <v>308</v>
      </c>
      <c r="H7" s="563" t="s">
        <v>74</v>
      </c>
      <c r="I7" s="374" t="s">
        <v>75</v>
      </c>
      <c r="J7" s="336">
        <v>1</v>
      </c>
      <c r="K7" s="145" t="s">
        <v>41</v>
      </c>
      <c r="L7" s="564" t="s">
        <v>309</v>
      </c>
      <c r="M7" s="563" t="s">
        <v>310</v>
      </c>
      <c r="N7" s="563"/>
      <c r="O7" s="563">
        <v>30000</v>
      </c>
      <c r="P7" s="563"/>
      <c r="Q7" s="563">
        <v>30000</v>
      </c>
      <c r="R7" s="563"/>
      <c r="S7" s="564" t="s">
        <v>311</v>
      </c>
    </row>
    <row r="8" spans="1:19" ht="57.6" customHeight="1">
      <c r="A8" s="580"/>
      <c r="B8" s="580"/>
      <c r="C8" s="580"/>
      <c r="D8" s="580"/>
      <c r="E8" s="572"/>
      <c r="F8" s="572"/>
      <c r="G8" s="572"/>
      <c r="H8" s="580"/>
      <c r="I8" s="374" t="s">
        <v>1298</v>
      </c>
      <c r="J8" s="336">
        <v>54</v>
      </c>
      <c r="K8" s="145" t="s">
        <v>774</v>
      </c>
      <c r="L8" s="572"/>
      <c r="M8" s="580"/>
      <c r="N8" s="580"/>
      <c r="O8" s="580"/>
      <c r="P8" s="580"/>
      <c r="Q8" s="580"/>
      <c r="R8" s="580"/>
      <c r="S8" s="572"/>
    </row>
    <row r="9" spans="1:19" ht="33.6" customHeight="1">
      <c r="A9" s="564">
        <v>3</v>
      </c>
      <c r="B9" s="564">
        <v>6</v>
      </c>
      <c r="C9" s="564">
        <v>1</v>
      </c>
      <c r="D9" s="564">
        <v>6</v>
      </c>
      <c r="E9" s="719" t="s">
        <v>654</v>
      </c>
      <c r="F9" s="564" t="s">
        <v>655</v>
      </c>
      <c r="G9" s="564" t="s">
        <v>763</v>
      </c>
      <c r="H9" s="564" t="s">
        <v>656</v>
      </c>
      <c r="I9" s="336" t="s">
        <v>1299</v>
      </c>
      <c r="J9" s="336">
        <v>1</v>
      </c>
      <c r="K9" s="336" t="s">
        <v>41</v>
      </c>
      <c r="L9" s="564" t="s">
        <v>320</v>
      </c>
      <c r="M9" s="564" t="s">
        <v>69</v>
      </c>
      <c r="N9" s="564"/>
      <c r="O9" s="567">
        <v>45000</v>
      </c>
      <c r="P9" s="564"/>
      <c r="Q9" s="567">
        <v>45000</v>
      </c>
      <c r="R9" s="564"/>
      <c r="S9" s="564" t="s">
        <v>311</v>
      </c>
    </row>
    <row r="10" spans="1:19" ht="49.9" customHeight="1">
      <c r="A10" s="572"/>
      <c r="B10" s="572"/>
      <c r="C10" s="572"/>
      <c r="D10" s="572"/>
      <c r="E10" s="719"/>
      <c r="F10" s="572"/>
      <c r="G10" s="572"/>
      <c r="H10" s="572"/>
      <c r="I10" s="336" t="s">
        <v>51</v>
      </c>
      <c r="J10" s="336">
        <v>1</v>
      </c>
      <c r="K10" s="336" t="s">
        <v>41</v>
      </c>
      <c r="L10" s="572"/>
      <c r="M10" s="572"/>
      <c r="N10" s="572"/>
      <c r="O10" s="574"/>
      <c r="P10" s="572"/>
      <c r="Q10" s="574"/>
      <c r="R10" s="572"/>
      <c r="S10" s="572"/>
    </row>
    <row r="11" spans="1:19" ht="48.6" customHeight="1">
      <c r="A11" s="564">
        <v>4</v>
      </c>
      <c r="B11" s="564">
        <v>6</v>
      </c>
      <c r="C11" s="564">
        <v>1</v>
      </c>
      <c r="D11" s="564">
        <v>6</v>
      </c>
      <c r="E11" s="564" t="s">
        <v>657</v>
      </c>
      <c r="F11" s="564" t="s">
        <v>715</v>
      </c>
      <c r="G11" s="564" t="s">
        <v>658</v>
      </c>
      <c r="H11" s="564" t="s">
        <v>659</v>
      </c>
      <c r="I11" s="372" t="s">
        <v>1300</v>
      </c>
      <c r="J11" s="336">
        <v>1</v>
      </c>
      <c r="K11" s="336" t="s">
        <v>41</v>
      </c>
      <c r="L11" s="564" t="s">
        <v>318</v>
      </c>
      <c r="M11" s="564" t="s">
        <v>68</v>
      </c>
      <c r="N11" s="564"/>
      <c r="O11" s="564">
        <v>35000</v>
      </c>
      <c r="P11" s="564"/>
      <c r="Q11" s="564">
        <v>35000</v>
      </c>
      <c r="R11" s="564"/>
      <c r="S11" s="564" t="s">
        <v>311</v>
      </c>
    </row>
    <row r="12" spans="1:19" ht="95.45" customHeight="1">
      <c r="A12" s="572"/>
      <c r="B12" s="572"/>
      <c r="C12" s="572"/>
      <c r="D12" s="572"/>
      <c r="E12" s="572"/>
      <c r="F12" s="572"/>
      <c r="G12" s="572"/>
      <c r="H12" s="572"/>
      <c r="I12" s="372" t="s">
        <v>46</v>
      </c>
      <c r="J12" s="336">
        <v>4</v>
      </c>
      <c r="K12" s="336" t="s">
        <v>41</v>
      </c>
      <c r="L12" s="572"/>
      <c r="M12" s="572"/>
      <c r="N12" s="572"/>
      <c r="O12" s="572"/>
      <c r="P12" s="572"/>
      <c r="Q12" s="572"/>
      <c r="R12" s="572"/>
      <c r="S12" s="572"/>
    </row>
    <row r="13" spans="1:19" ht="119.25" customHeight="1">
      <c r="A13" s="336">
        <v>5</v>
      </c>
      <c r="B13" s="336">
        <v>6</v>
      </c>
      <c r="C13" s="336">
        <v>3</v>
      </c>
      <c r="D13" s="336">
        <v>10</v>
      </c>
      <c r="E13" s="336" t="s">
        <v>312</v>
      </c>
      <c r="F13" s="372" t="s">
        <v>313</v>
      </c>
      <c r="G13" s="372" t="s">
        <v>314</v>
      </c>
      <c r="H13" s="336" t="s">
        <v>315</v>
      </c>
      <c r="I13" s="336" t="s">
        <v>660</v>
      </c>
      <c r="J13" s="336">
        <v>1</v>
      </c>
      <c r="K13" s="336" t="s">
        <v>41</v>
      </c>
      <c r="L13" s="372" t="s">
        <v>316</v>
      </c>
      <c r="M13" s="336" t="s">
        <v>317</v>
      </c>
      <c r="N13" s="372"/>
      <c r="O13" s="351">
        <v>530000</v>
      </c>
      <c r="P13" s="336"/>
      <c r="Q13" s="351">
        <v>530000</v>
      </c>
      <c r="R13" s="336"/>
      <c r="S13" s="372" t="s">
        <v>311</v>
      </c>
    </row>
    <row r="14" spans="1:19" ht="236.25" customHeight="1">
      <c r="A14" s="372">
        <v>6</v>
      </c>
      <c r="B14" s="336">
        <v>6</v>
      </c>
      <c r="C14" s="336">
        <v>3</v>
      </c>
      <c r="D14" s="336">
        <v>10</v>
      </c>
      <c r="E14" s="509" t="s">
        <v>661</v>
      </c>
      <c r="F14" s="372" t="s">
        <v>662</v>
      </c>
      <c r="G14" s="372" t="s">
        <v>663</v>
      </c>
      <c r="H14" s="336" t="s">
        <v>664</v>
      </c>
      <c r="I14" s="336" t="s">
        <v>665</v>
      </c>
      <c r="J14" s="336">
        <v>1</v>
      </c>
      <c r="K14" s="336" t="s">
        <v>41</v>
      </c>
      <c r="L14" s="336" t="s">
        <v>319</v>
      </c>
      <c r="M14" s="336" t="s">
        <v>69</v>
      </c>
      <c r="N14" s="372"/>
      <c r="O14" s="336">
        <v>50000</v>
      </c>
      <c r="P14" s="336"/>
      <c r="Q14" s="336">
        <v>50000</v>
      </c>
      <c r="R14" s="336"/>
      <c r="S14" s="372" t="s">
        <v>311</v>
      </c>
    </row>
    <row r="15" spans="1:19" ht="54" customHeight="1">
      <c r="A15" s="559">
        <v>7</v>
      </c>
      <c r="B15" s="559">
        <v>6</v>
      </c>
      <c r="C15" s="559">
        <v>1</v>
      </c>
      <c r="D15" s="559">
        <v>13</v>
      </c>
      <c r="E15" s="559" t="s">
        <v>666</v>
      </c>
      <c r="F15" s="559" t="s">
        <v>630</v>
      </c>
      <c r="G15" s="559" t="s">
        <v>323</v>
      </c>
      <c r="H15" s="559" t="s">
        <v>324</v>
      </c>
      <c r="I15" s="336" t="s">
        <v>1301</v>
      </c>
      <c r="J15" s="336">
        <v>1</v>
      </c>
      <c r="K15" s="337" t="s">
        <v>41</v>
      </c>
      <c r="L15" s="559" t="s">
        <v>117</v>
      </c>
      <c r="M15" s="559" t="s">
        <v>69</v>
      </c>
      <c r="N15" s="559"/>
      <c r="O15" s="561">
        <v>25000</v>
      </c>
      <c r="P15" s="559"/>
      <c r="Q15" s="561">
        <v>25000</v>
      </c>
      <c r="R15" s="559"/>
      <c r="S15" s="559" t="s">
        <v>311</v>
      </c>
    </row>
    <row r="16" spans="1:19" ht="84.75" customHeight="1">
      <c r="A16" s="559"/>
      <c r="B16" s="559"/>
      <c r="C16" s="559"/>
      <c r="D16" s="559"/>
      <c r="E16" s="559"/>
      <c r="F16" s="559"/>
      <c r="G16" s="559"/>
      <c r="H16" s="559"/>
      <c r="I16" s="145" t="s">
        <v>1172</v>
      </c>
      <c r="J16" s="145">
        <v>2</v>
      </c>
      <c r="K16" s="145" t="s">
        <v>41</v>
      </c>
      <c r="L16" s="559"/>
      <c r="M16" s="559"/>
      <c r="N16" s="559"/>
      <c r="O16" s="561"/>
      <c r="P16" s="559"/>
      <c r="Q16" s="561"/>
      <c r="R16" s="559"/>
      <c r="S16" s="559"/>
    </row>
    <row r="17" spans="1:22" ht="66" customHeight="1">
      <c r="A17" s="563">
        <v>8</v>
      </c>
      <c r="B17" s="563">
        <v>6</v>
      </c>
      <c r="C17" s="563">
        <v>5</v>
      </c>
      <c r="D17" s="563">
        <v>4</v>
      </c>
      <c r="E17" s="564" t="s">
        <v>306</v>
      </c>
      <c r="F17" s="564" t="s">
        <v>307</v>
      </c>
      <c r="G17" s="564" t="s">
        <v>308</v>
      </c>
      <c r="H17" s="563" t="s">
        <v>74</v>
      </c>
      <c r="I17" s="408" t="s">
        <v>75</v>
      </c>
      <c r="J17" s="408">
        <v>1</v>
      </c>
      <c r="K17" s="408" t="s">
        <v>41</v>
      </c>
      <c r="L17" s="564" t="s">
        <v>309</v>
      </c>
      <c r="M17" s="726"/>
      <c r="N17" s="563" t="s">
        <v>43</v>
      </c>
      <c r="O17" s="724"/>
      <c r="P17" s="577">
        <v>20000</v>
      </c>
      <c r="Q17" s="724"/>
      <c r="R17" s="577">
        <v>20000</v>
      </c>
      <c r="S17" s="564" t="s">
        <v>311</v>
      </c>
    </row>
    <row r="18" spans="1:22" ht="66" customHeight="1">
      <c r="A18" s="580"/>
      <c r="B18" s="580"/>
      <c r="C18" s="580"/>
      <c r="D18" s="580"/>
      <c r="E18" s="572"/>
      <c r="F18" s="572"/>
      <c r="G18" s="572"/>
      <c r="H18" s="580"/>
      <c r="I18" s="374" t="s">
        <v>1302</v>
      </c>
      <c r="J18" s="336">
        <v>52</v>
      </c>
      <c r="K18" s="145" t="s">
        <v>774</v>
      </c>
      <c r="L18" s="572"/>
      <c r="M18" s="727"/>
      <c r="N18" s="580"/>
      <c r="O18" s="725"/>
      <c r="P18" s="723"/>
      <c r="Q18" s="725"/>
      <c r="R18" s="723"/>
      <c r="S18" s="572"/>
    </row>
    <row r="19" spans="1:22" ht="28.5" customHeight="1">
      <c r="A19" s="564">
        <v>9</v>
      </c>
      <c r="B19" s="564">
        <v>6</v>
      </c>
      <c r="C19" s="564">
        <v>1</v>
      </c>
      <c r="D19" s="564">
        <v>6</v>
      </c>
      <c r="E19" s="564" t="s">
        <v>657</v>
      </c>
      <c r="F19" s="564" t="s">
        <v>715</v>
      </c>
      <c r="G19" s="564" t="s">
        <v>658</v>
      </c>
      <c r="H19" s="564" t="s">
        <v>659</v>
      </c>
      <c r="I19" s="513" t="s">
        <v>51</v>
      </c>
      <c r="J19" s="513">
        <v>1</v>
      </c>
      <c r="K19" s="513" t="s">
        <v>41</v>
      </c>
      <c r="L19" s="564" t="s">
        <v>318</v>
      </c>
      <c r="M19" s="617"/>
      <c r="N19" s="564" t="s">
        <v>68</v>
      </c>
      <c r="O19" s="617"/>
      <c r="P19" s="567">
        <v>25000</v>
      </c>
      <c r="Q19" s="617"/>
      <c r="R19" s="567">
        <v>25000</v>
      </c>
      <c r="S19" s="564" t="s">
        <v>311</v>
      </c>
    </row>
    <row r="20" spans="1:22" ht="24">
      <c r="A20" s="571"/>
      <c r="B20" s="571"/>
      <c r="C20" s="571"/>
      <c r="D20" s="571"/>
      <c r="E20" s="571"/>
      <c r="F20" s="571"/>
      <c r="G20" s="571"/>
      <c r="H20" s="571"/>
      <c r="I20" s="513" t="s">
        <v>52</v>
      </c>
      <c r="J20" s="513">
        <v>200</v>
      </c>
      <c r="K20" s="513" t="s">
        <v>774</v>
      </c>
      <c r="L20" s="571"/>
      <c r="M20" s="728"/>
      <c r="N20" s="571"/>
      <c r="O20" s="728"/>
      <c r="P20" s="573"/>
      <c r="Q20" s="728"/>
      <c r="R20" s="573"/>
      <c r="S20" s="571"/>
    </row>
    <row r="21" spans="1:22">
      <c r="A21" s="571"/>
      <c r="B21" s="571"/>
      <c r="C21" s="571"/>
      <c r="D21" s="571"/>
      <c r="E21" s="571"/>
      <c r="F21" s="571"/>
      <c r="G21" s="571"/>
      <c r="H21" s="571"/>
      <c r="I21" s="513" t="s">
        <v>1303</v>
      </c>
      <c r="J21" s="513">
        <v>4</v>
      </c>
      <c r="K21" s="513" t="s">
        <v>41</v>
      </c>
      <c r="L21" s="571"/>
      <c r="M21" s="728"/>
      <c r="N21" s="571"/>
      <c r="O21" s="728"/>
      <c r="P21" s="573"/>
      <c r="Q21" s="728"/>
      <c r="R21" s="573"/>
      <c r="S21" s="571"/>
    </row>
    <row r="22" spans="1:22" ht="24">
      <c r="A22" s="571"/>
      <c r="B22" s="571"/>
      <c r="C22" s="571"/>
      <c r="D22" s="571"/>
      <c r="E22" s="571"/>
      <c r="F22" s="571"/>
      <c r="G22" s="571"/>
      <c r="H22" s="571"/>
      <c r="I22" s="513" t="s">
        <v>743</v>
      </c>
      <c r="J22" s="513">
        <v>50</v>
      </c>
      <c r="K22" s="513" t="s">
        <v>774</v>
      </c>
      <c r="L22" s="571"/>
      <c r="M22" s="728"/>
      <c r="N22" s="571"/>
      <c r="O22" s="728"/>
      <c r="P22" s="573"/>
      <c r="Q22" s="728"/>
      <c r="R22" s="573"/>
      <c r="S22" s="571"/>
    </row>
    <row r="23" spans="1:22">
      <c r="A23" s="571"/>
      <c r="B23" s="571"/>
      <c r="C23" s="571"/>
      <c r="D23" s="571"/>
      <c r="E23" s="571"/>
      <c r="F23" s="571"/>
      <c r="G23" s="571"/>
      <c r="H23" s="571"/>
      <c r="I23" s="513" t="s">
        <v>1136</v>
      </c>
      <c r="J23" s="513">
        <v>8</v>
      </c>
      <c r="K23" s="513" t="s">
        <v>774</v>
      </c>
      <c r="L23" s="571"/>
      <c r="M23" s="728"/>
      <c r="N23" s="571"/>
      <c r="O23" s="728"/>
      <c r="P23" s="573"/>
      <c r="Q23" s="728"/>
      <c r="R23" s="573"/>
      <c r="S23" s="571"/>
    </row>
    <row r="24" spans="1:22">
      <c r="A24" s="572"/>
      <c r="B24" s="572"/>
      <c r="C24" s="572"/>
      <c r="D24" s="572"/>
      <c r="E24" s="572"/>
      <c r="F24" s="572"/>
      <c r="G24" s="572"/>
      <c r="H24" s="572"/>
      <c r="I24" s="336" t="s">
        <v>1304</v>
      </c>
      <c r="J24" s="336">
        <v>8</v>
      </c>
      <c r="K24" s="336" t="s">
        <v>774</v>
      </c>
      <c r="L24" s="572"/>
      <c r="M24" s="618"/>
      <c r="N24" s="572"/>
      <c r="O24" s="618"/>
      <c r="P24" s="574"/>
      <c r="Q24" s="618"/>
      <c r="R24" s="574"/>
      <c r="S24" s="572"/>
    </row>
    <row r="25" spans="1:22">
      <c r="A25" s="559">
        <v>10</v>
      </c>
      <c r="B25" s="559">
        <v>6</v>
      </c>
      <c r="C25" s="559">
        <v>3</v>
      </c>
      <c r="D25" s="559">
        <v>10</v>
      </c>
      <c r="E25" s="729" t="s">
        <v>312</v>
      </c>
      <c r="F25" s="559" t="s">
        <v>313</v>
      </c>
      <c r="G25" s="559" t="s">
        <v>314</v>
      </c>
      <c r="H25" s="559" t="s">
        <v>315</v>
      </c>
      <c r="I25" s="336" t="s">
        <v>1305</v>
      </c>
      <c r="J25" s="336">
        <v>1</v>
      </c>
      <c r="K25" s="336" t="s">
        <v>41</v>
      </c>
      <c r="L25" s="559" t="s">
        <v>316</v>
      </c>
      <c r="M25" s="559"/>
      <c r="N25" s="559" t="s">
        <v>68</v>
      </c>
      <c r="O25" s="559"/>
      <c r="P25" s="561">
        <v>526000</v>
      </c>
      <c r="Q25" s="559"/>
      <c r="R25" s="561">
        <v>526000</v>
      </c>
      <c r="S25" s="559" t="s">
        <v>311</v>
      </c>
    </row>
    <row r="26" spans="1:22">
      <c r="A26" s="559"/>
      <c r="B26" s="559"/>
      <c r="C26" s="559"/>
      <c r="D26" s="559"/>
      <c r="E26" s="730"/>
      <c r="F26" s="559"/>
      <c r="G26" s="559"/>
      <c r="H26" s="559"/>
      <c r="I26" s="336" t="s">
        <v>129</v>
      </c>
      <c r="J26" s="336">
        <v>8000</v>
      </c>
      <c r="K26" s="336" t="s">
        <v>774</v>
      </c>
      <c r="L26" s="559"/>
      <c r="M26" s="559"/>
      <c r="N26" s="559"/>
      <c r="O26" s="559"/>
      <c r="P26" s="561"/>
      <c r="Q26" s="559"/>
      <c r="R26" s="561"/>
      <c r="S26" s="559"/>
    </row>
    <row r="27" spans="1:22" ht="243" customHeight="1">
      <c r="A27" s="559"/>
      <c r="B27" s="559"/>
      <c r="C27" s="559"/>
      <c r="D27" s="559"/>
      <c r="E27" s="731"/>
      <c r="F27" s="559"/>
      <c r="G27" s="559"/>
      <c r="H27" s="559"/>
      <c r="I27" s="336" t="s">
        <v>60</v>
      </c>
      <c r="J27" s="336">
        <v>80</v>
      </c>
      <c r="K27" s="336" t="s">
        <v>578</v>
      </c>
      <c r="L27" s="559"/>
      <c r="M27" s="559"/>
      <c r="N27" s="559"/>
      <c r="O27" s="559"/>
      <c r="P27" s="561"/>
      <c r="Q27" s="559"/>
      <c r="R27" s="561"/>
      <c r="S27" s="559"/>
    </row>
    <row r="28" spans="1:22">
      <c r="A28" s="559">
        <v>11</v>
      </c>
      <c r="B28" s="559">
        <v>6</v>
      </c>
      <c r="C28" s="559">
        <v>1</v>
      </c>
      <c r="D28" s="559">
        <v>6</v>
      </c>
      <c r="E28" s="719" t="s">
        <v>654</v>
      </c>
      <c r="F28" s="559" t="s">
        <v>655</v>
      </c>
      <c r="G28" s="559" t="s">
        <v>763</v>
      </c>
      <c r="H28" s="559" t="s">
        <v>656</v>
      </c>
      <c r="I28" s="336" t="s">
        <v>1306</v>
      </c>
      <c r="J28" s="336">
        <v>1</v>
      </c>
      <c r="K28" s="336" t="s">
        <v>41</v>
      </c>
      <c r="L28" s="720" t="s">
        <v>320</v>
      </c>
      <c r="M28" s="559"/>
      <c r="N28" s="559" t="s">
        <v>68</v>
      </c>
      <c r="O28" s="559"/>
      <c r="P28" s="561">
        <v>30000</v>
      </c>
      <c r="Q28" s="559"/>
      <c r="R28" s="561">
        <v>30000</v>
      </c>
      <c r="S28" s="559" t="s">
        <v>311</v>
      </c>
      <c r="T28" s="68"/>
      <c r="U28" s="68"/>
      <c r="V28" s="68"/>
    </row>
    <row r="29" spans="1:22" ht="30">
      <c r="A29" s="559"/>
      <c r="B29" s="559"/>
      <c r="C29" s="559"/>
      <c r="D29" s="559"/>
      <c r="E29" s="719"/>
      <c r="F29" s="559"/>
      <c r="G29" s="559"/>
      <c r="H29" s="559"/>
      <c r="I29" s="336" t="s">
        <v>743</v>
      </c>
      <c r="J29" s="336">
        <v>30</v>
      </c>
      <c r="K29" s="336" t="s">
        <v>48</v>
      </c>
      <c r="L29" s="721"/>
      <c r="M29" s="559"/>
      <c r="N29" s="559"/>
      <c r="O29" s="559"/>
      <c r="P29" s="561"/>
      <c r="Q29" s="559"/>
      <c r="R29" s="561"/>
      <c r="S29" s="559"/>
      <c r="T29" s="68"/>
      <c r="U29" s="68"/>
      <c r="V29" s="68"/>
    </row>
    <row r="30" spans="1:22">
      <c r="A30" s="559"/>
      <c r="B30" s="559"/>
      <c r="C30" s="559"/>
      <c r="D30" s="559"/>
      <c r="E30" s="719"/>
      <c r="F30" s="559"/>
      <c r="G30" s="559"/>
      <c r="H30" s="559"/>
      <c r="I30" s="336" t="s">
        <v>1136</v>
      </c>
      <c r="J30" s="336">
        <v>10</v>
      </c>
      <c r="K30" s="336" t="s">
        <v>48</v>
      </c>
      <c r="L30" s="721"/>
      <c r="M30" s="559"/>
      <c r="N30" s="559"/>
      <c r="O30" s="559"/>
      <c r="P30" s="561"/>
      <c r="Q30" s="559"/>
      <c r="R30" s="561"/>
      <c r="S30" s="559"/>
    </row>
    <row r="31" spans="1:22">
      <c r="A31" s="559"/>
      <c r="B31" s="559"/>
      <c r="C31" s="559"/>
      <c r="D31" s="559"/>
      <c r="E31" s="719"/>
      <c r="F31" s="559"/>
      <c r="G31" s="559"/>
      <c r="H31" s="559"/>
      <c r="I31" s="336" t="s">
        <v>1304</v>
      </c>
      <c r="J31" s="336">
        <v>5</v>
      </c>
      <c r="K31" s="336" t="s">
        <v>48</v>
      </c>
      <c r="L31" s="721"/>
      <c r="M31" s="559"/>
      <c r="N31" s="559"/>
      <c r="O31" s="559"/>
      <c r="P31" s="561"/>
      <c r="Q31" s="559"/>
      <c r="R31" s="561"/>
      <c r="S31" s="559"/>
    </row>
    <row r="32" spans="1:22">
      <c r="A32" s="559"/>
      <c r="B32" s="559"/>
      <c r="C32" s="559"/>
      <c r="D32" s="559"/>
      <c r="E32" s="719"/>
      <c r="F32" s="559"/>
      <c r="G32" s="559"/>
      <c r="H32" s="559"/>
      <c r="I32" s="336" t="s">
        <v>51</v>
      </c>
      <c r="J32" s="336">
        <v>1</v>
      </c>
      <c r="K32" s="336" t="s">
        <v>41</v>
      </c>
      <c r="L32" s="721"/>
      <c r="M32" s="559"/>
      <c r="N32" s="559"/>
      <c r="O32" s="559"/>
      <c r="P32" s="561"/>
      <c r="Q32" s="559"/>
      <c r="R32" s="561"/>
      <c r="S32" s="559"/>
    </row>
    <row r="33" spans="1:19" ht="30">
      <c r="A33" s="559"/>
      <c r="B33" s="559"/>
      <c r="C33" s="559"/>
      <c r="D33" s="559"/>
      <c r="E33" s="719"/>
      <c r="F33" s="559"/>
      <c r="G33" s="559"/>
      <c r="H33" s="559"/>
      <c r="I33" s="336" t="s">
        <v>52</v>
      </c>
      <c r="J33" s="336">
        <v>160</v>
      </c>
      <c r="K33" s="336" t="s">
        <v>48</v>
      </c>
      <c r="L33" s="722"/>
      <c r="M33" s="559"/>
      <c r="N33" s="559"/>
      <c r="O33" s="559"/>
      <c r="P33" s="561"/>
      <c r="Q33" s="559"/>
      <c r="R33" s="561"/>
      <c r="S33" s="559"/>
    </row>
    <row r="34" spans="1:19" ht="180">
      <c r="A34" s="372">
        <v>12</v>
      </c>
      <c r="B34" s="336">
        <v>6</v>
      </c>
      <c r="C34" s="336">
        <v>3</v>
      </c>
      <c r="D34" s="336">
        <v>10</v>
      </c>
      <c r="E34" s="516" t="s">
        <v>661</v>
      </c>
      <c r="F34" s="372" t="s">
        <v>662</v>
      </c>
      <c r="G34" s="372" t="s">
        <v>663</v>
      </c>
      <c r="H34" s="336" t="s">
        <v>664</v>
      </c>
      <c r="I34" s="336" t="s">
        <v>665</v>
      </c>
      <c r="J34" s="336">
        <v>1</v>
      </c>
      <c r="K34" s="336" t="s">
        <v>41</v>
      </c>
      <c r="L34" s="336" t="s">
        <v>319</v>
      </c>
      <c r="M34" s="336"/>
      <c r="N34" s="372" t="s">
        <v>69</v>
      </c>
      <c r="O34" s="517"/>
      <c r="P34" s="518">
        <v>50000</v>
      </c>
      <c r="Q34" s="519"/>
      <c r="R34" s="518">
        <v>50000</v>
      </c>
      <c r="S34" s="372" t="s">
        <v>311</v>
      </c>
    </row>
    <row r="36" spans="1:19">
      <c r="O36" s="674"/>
      <c r="P36" s="558" t="s">
        <v>30</v>
      </c>
      <c r="Q36" s="558"/>
      <c r="R36" s="558"/>
      <c r="S36" s="68"/>
    </row>
    <row r="37" spans="1:19">
      <c r="O37" s="675"/>
      <c r="P37" s="558" t="s">
        <v>31</v>
      </c>
      <c r="Q37" s="558" t="s">
        <v>32</v>
      </c>
      <c r="R37" s="558"/>
      <c r="S37" s="68"/>
    </row>
    <row r="38" spans="1:19">
      <c r="O38" s="676"/>
      <c r="P38" s="558"/>
      <c r="Q38" s="12">
        <v>2022</v>
      </c>
      <c r="R38" s="12">
        <v>2023</v>
      </c>
      <c r="S38" s="68"/>
    </row>
    <row r="39" spans="1:19">
      <c r="O39" s="57" t="s">
        <v>1353</v>
      </c>
      <c r="P39" s="14">
        <v>12</v>
      </c>
      <c r="Q39" s="24">
        <f>Q15+Q14+Q13+Q11+Q9+Q7+Q6</f>
        <v>765000</v>
      </c>
      <c r="R39" s="98">
        <f>R34+R28+R25+R19+R17</f>
        <v>651000</v>
      </c>
    </row>
  </sheetData>
  <mergeCells count="147">
    <mergeCell ref="O36:O38"/>
    <mergeCell ref="P36:R36"/>
    <mergeCell ref="P37:P38"/>
    <mergeCell ref="Q37:R37"/>
    <mergeCell ref="A19:A24"/>
    <mergeCell ref="B19:B24"/>
    <mergeCell ref="C19:C24"/>
    <mergeCell ref="G19:G24"/>
    <mergeCell ref="H19:H24"/>
    <mergeCell ref="L19:L24"/>
    <mergeCell ref="A25:A27"/>
    <mergeCell ref="B25:B27"/>
    <mergeCell ref="C25:C27"/>
    <mergeCell ref="D25:D27"/>
    <mergeCell ref="E25:E27"/>
    <mergeCell ref="F25:F27"/>
    <mergeCell ref="G25:G27"/>
    <mergeCell ref="H25:H27"/>
    <mergeCell ref="L25:L27"/>
    <mergeCell ref="M25:M27"/>
    <mergeCell ref="N25:N27"/>
    <mergeCell ref="O25:O27"/>
    <mergeCell ref="P25:P27"/>
    <mergeCell ref="Q25:Q27"/>
    <mergeCell ref="G17:G18"/>
    <mergeCell ref="H17:H18"/>
    <mergeCell ref="L17:L18"/>
    <mergeCell ref="S19:S24"/>
    <mergeCell ref="M19:M24"/>
    <mergeCell ref="N19:N24"/>
    <mergeCell ref="O19:O24"/>
    <mergeCell ref="P19:P24"/>
    <mergeCell ref="Q19:Q24"/>
    <mergeCell ref="R19:R24"/>
    <mergeCell ref="A17:A18"/>
    <mergeCell ref="B17:B18"/>
    <mergeCell ref="C17:C18"/>
    <mergeCell ref="D17:D18"/>
    <mergeCell ref="E17:E18"/>
    <mergeCell ref="F17:F18"/>
    <mergeCell ref="D19:D24"/>
    <mergeCell ref="E19:E24"/>
    <mergeCell ref="F19:F24"/>
    <mergeCell ref="S15:S16"/>
    <mergeCell ref="P17:P18"/>
    <mergeCell ref="Q17:Q18"/>
    <mergeCell ref="R17:R18"/>
    <mergeCell ref="S17:S18"/>
    <mergeCell ref="L15:L16"/>
    <mergeCell ref="M15:M16"/>
    <mergeCell ref="N15:N16"/>
    <mergeCell ref="O15:O16"/>
    <mergeCell ref="P15:P16"/>
    <mergeCell ref="Q15:Q16"/>
    <mergeCell ref="M17:M18"/>
    <mergeCell ref="N17:N18"/>
    <mergeCell ref="O17:O18"/>
    <mergeCell ref="A15:A16"/>
    <mergeCell ref="B15:B16"/>
    <mergeCell ref="C15:C16"/>
    <mergeCell ref="D15:D16"/>
    <mergeCell ref="E15:E16"/>
    <mergeCell ref="F15:F16"/>
    <mergeCell ref="G15:G16"/>
    <mergeCell ref="H15:H16"/>
    <mergeCell ref="R15:R16"/>
    <mergeCell ref="O11:O12"/>
    <mergeCell ref="P11:P12"/>
    <mergeCell ref="Q11:Q12"/>
    <mergeCell ref="R11:R12"/>
    <mergeCell ref="S11:S12"/>
    <mergeCell ref="F11:F12"/>
    <mergeCell ref="G11:G12"/>
    <mergeCell ref="H11:H12"/>
    <mergeCell ref="L11:L12"/>
    <mergeCell ref="M11:M12"/>
    <mergeCell ref="N11:N12"/>
    <mergeCell ref="A11:A12"/>
    <mergeCell ref="B11:B12"/>
    <mergeCell ref="C11:C12"/>
    <mergeCell ref="D11:D12"/>
    <mergeCell ref="E11:E12"/>
    <mergeCell ref="G9:G10"/>
    <mergeCell ref="H9:H10"/>
    <mergeCell ref="L9:L10"/>
    <mergeCell ref="M9:M10"/>
    <mergeCell ref="A9:A10"/>
    <mergeCell ref="B9:B10"/>
    <mergeCell ref="C9:C10"/>
    <mergeCell ref="D9:D10"/>
    <mergeCell ref="E9:E10"/>
    <mergeCell ref="F9:F10"/>
    <mergeCell ref="S7:S8"/>
    <mergeCell ref="F7:F8"/>
    <mergeCell ref="G7:G8"/>
    <mergeCell ref="H7:H8"/>
    <mergeCell ref="L7:L8"/>
    <mergeCell ref="M7:M8"/>
    <mergeCell ref="N7:N8"/>
    <mergeCell ref="P9:P10"/>
    <mergeCell ref="Q9:Q10"/>
    <mergeCell ref="R9:R10"/>
    <mergeCell ref="S9:S10"/>
    <mergeCell ref="N9:N10"/>
    <mergeCell ref="O9:O10"/>
    <mergeCell ref="A7:A8"/>
    <mergeCell ref="B7:B8"/>
    <mergeCell ref="C7:C8"/>
    <mergeCell ref="D7:D8"/>
    <mergeCell ref="E7:E8"/>
    <mergeCell ref="O7:O8"/>
    <mergeCell ref="P7:P8"/>
    <mergeCell ref="Q7:Q8"/>
    <mergeCell ref="R7:R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R25:R27"/>
    <mergeCell ref="S25:S27"/>
    <mergeCell ref="A28:A33"/>
    <mergeCell ref="B28:B33"/>
    <mergeCell ref="C28:C33"/>
    <mergeCell ref="D28:D33"/>
    <mergeCell ref="E28:E33"/>
    <mergeCell ref="F28:F33"/>
    <mergeCell ref="G28:G33"/>
    <mergeCell ref="H28:H33"/>
    <mergeCell ref="L28:L33"/>
    <mergeCell ref="M28:M33"/>
    <mergeCell ref="N28:N33"/>
    <mergeCell ref="O28:O33"/>
    <mergeCell ref="P28:P33"/>
    <mergeCell ref="Q28:Q33"/>
    <mergeCell ref="R28:R33"/>
    <mergeCell ref="S28:S33"/>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8"/>
  <sheetViews>
    <sheetView zoomScale="55" zoomScaleNormal="55" workbookViewId="0">
      <selection activeCell="I9" sqref="I9"/>
    </sheetView>
  </sheetViews>
  <sheetFormatPr defaultColWidth="8.5703125" defaultRowHeight="15"/>
  <cols>
    <col min="1" max="1" width="4.7109375" style="31" customWidth="1"/>
    <col min="2" max="2" width="8.85546875" style="31" customWidth="1"/>
    <col min="3" max="3" width="11.42578125" style="31" customWidth="1"/>
    <col min="4" max="4" width="11.28515625" style="31" customWidth="1"/>
    <col min="5" max="5" width="23" style="31" customWidth="1"/>
    <col min="6" max="6" width="35.7109375" style="31" customWidth="1"/>
    <col min="7" max="7" width="64.7109375" style="31" customWidth="1"/>
    <col min="8" max="8" width="24.28515625" style="31" customWidth="1"/>
    <col min="9" max="9" width="21.140625" style="31" customWidth="1"/>
    <col min="10" max="10" width="17.28515625" style="31" customWidth="1"/>
    <col min="11" max="11" width="11.5703125" style="31" customWidth="1"/>
    <col min="12" max="12" width="32.140625" style="31" customWidth="1"/>
    <col min="13" max="13" width="12.140625" style="31" customWidth="1"/>
    <col min="14" max="14" width="12.7109375" style="31" customWidth="1"/>
    <col min="15" max="15" width="17.85546875" style="31" customWidth="1"/>
    <col min="16" max="16" width="17.28515625" style="31" customWidth="1"/>
    <col min="17" max="18" width="18" style="31" customWidth="1"/>
    <col min="19" max="19" width="21.28515625" style="31" customWidth="1"/>
    <col min="20" max="20" width="19.5703125" style="31" customWidth="1"/>
    <col min="21" max="259" width="8.5703125" style="31"/>
    <col min="260" max="260" width="4.7109375" style="31" customWidth="1"/>
    <col min="261" max="261" width="9.7109375" style="31" customWidth="1"/>
    <col min="262" max="262" width="10" style="31" customWidth="1"/>
    <col min="263" max="263" width="8.85546875" style="31" customWidth="1"/>
    <col min="264" max="264" width="22.85546875" style="31" customWidth="1"/>
    <col min="265" max="265" width="59.7109375" style="31" customWidth="1"/>
    <col min="266" max="266" width="57.85546875" style="31" customWidth="1"/>
    <col min="267" max="267" width="35.28515625" style="31" customWidth="1"/>
    <col min="268" max="268" width="28.140625" style="31" customWidth="1"/>
    <col min="269" max="269" width="33.140625" style="31" customWidth="1"/>
    <col min="270" max="270" width="26" style="31" customWidth="1"/>
    <col min="271" max="271" width="19.140625" style="31" customWidth="1"/>
    <col min="272" max="272" width="10.42578125" style="31" customWidth="1"/>
    <col min="273" max="273" width="11.85546875" style="31" customWidth="1"/>
    <col min="274" max="274" width="14.7109375" style="31" customWidth="1"/>
    <col min="275" max="275" width="9" style="31" customWidth="1"/>
    <col min="276" max="515" width="8.5703125" style="31"/>
    <col min="516" max="516" width="4.7109375" style="31" customWidth="1"/>
    <col min="517" max="517" width="9.7109375" style="31" customWidth="1"/>
    <col min="518" max="518" width="10" style="31" customWidth="1"/>
    <col min="519" max="519" width="8.85546875" style="31" customWidth="1"/>
    <col min="520" max="520" width="22.85546875" style="31" customWidth="1"/>
    <col min="521" max="521" width="59.7109375" style="31" customWidth="1"/>
    <col min="522" max="522" width="57.85546875" style="31" customWidth="1"/>
    <col min="523" max="523" width="35.28515625" style="31" customWidth="1"/>
    <col min="524" max="524" width="28.140625" style="31" customWidth="1"/>
    <col min="525" max="525" width="33.140625" style="31" customWidth="1"/>
    <col min="526" max="526" width="26" style="31" customWidth="1"/>
    <col min="527" max="527" width="19.140625" style="31" customWidth="1"/>
    <col min="528" max="528" width="10.42578125" style="31" customWidth="1"/>
    <col min="529" max="529" width="11.85546875" style="31" customWidth="1"/>
    <col min="530" max="530" width="14.7109375" style="31" customWidth="1"/>
    <col min="531" max="531" width="9" style="31" customWidth="1"/>
    <col min="532" max="771" width="8.5703125" style="31"/>
    <col min="772" max="772" width="4.7109375" style="31" customWidth="1"/>
    <col min="773" max="773" width="9.7109375" style="31" customWidth="1"/>
    <col min="774" max="774" width="10" style="31" customWidth="1"/>
    <col min="775" max="775" width="8.85546875" style="31" customWidth="1"/>
    <col min="776" max="776" width="22.85546875" style="31" customWidth="1"/>
    <col min="777" max="777" width="59.7109375" style="31" customWidth="1"/>
    <col min="778" max="778" width="57.85546875" style="31" customWidth="1"/>
    <col min="779" max="779" width="35.28515625" style="31" customWidth="1"/>
    <col min="780" max="780" width="28.140625" style="31" customWidth="1"/>
    <col min="781" max="781" width="33.140625" style="31" customWidth="1"/>
    <col min="782" max="782" width="26" style="31" customWidth="1"/>
    <col min="783" max="783" width="19.140625" style="31" customWidth="1"/>
    <col min="784" max="784" width="10.42578125" style="31" customWidth="1"/>
    <col min="785" max="785" width="11.85546875" style="31" customWidth="1"/>
    <col min="786" max="786" width="14.7109375" style="31" customWidth="1"/>
    <col min="787" max="787" width="9" style="31" customWidth="1"/>
    <col min="788" max="16384" width="8.5703125" style="31"/>
  </cols>
  <sheetData>
    <row r="1" spans="1:20" s="89" customFormat="1" ht="18.75">
      <c r="A1" s="88" t="s">
        <v>3361</v>
      </c>
      <c r="F1" s="90"/>
      <c r="G1" s="90"/>
    </row>
    <row r="2" spans="1:20">
      <c r="O2" s="32"/>
      <c r="P2" s="32"/>
      <c r="Q2" s="32"/>
      <c r="R2" s="32"/>
    </row>
    <row r="3" spans="1:20" s="34" customFormat="1" ht="47.25" customHeight="1">
      <c r="A3" s="732" t="s">
        <v>101</v>
      </c>
      <c r="B3" s="733" t="s">
        <v>1</v>
      </c>
      <c r="C3" s="733" t="s">
        <v>2</v>
      </c>
      <c r="D3" s="733" t="s">
        <v>3</v>
      </c>
      <c r="E3" s="732" t="s">
        <v>4</v>
      </c>
      <c r="F3" s="732" t="s">
        <v>33</v>
      </c>
      <c r="G3" s="733" t="s">
        <v>34</v>
      </c>
      <c r="H3" s="732" t="s">
        <v>5</v>
      </c>
      <c r="I3" s="733" t="s">
        <v>6</v>
      </c>
      <c r="J3" s="733"/>
      <c r="K3" s="733"/>
      <c r="L3" s="732" t="s">
        <v>7</v>
      </c>
      <c r="M3" s="733" t="s">
        <v>8</v>
      </c>
      <c r="N3" s="733"/>
      <c r="O3" s="734" t="s">
        <v>9</v>
      </c>
      <c r="P3" s="734"/>
      <c r="Q3" s="734" t="s">
        <v>10</v>
      </c>
      <c r="R3" s="734"/>
      <c r="S3" s="732" t="s">
        <v>11</v>
      </c>
      <c r="T3" s="33"/>
    </row>
    <row r="4" spans="1:20" s="34" customFormat="1" ht="35.25" customHeight="1">
      <c r="A4" s="732"/>
      <c r="B4" s="733"/>
      <c r="C4" s="733"/>
      <c r="D4" s="733"/>
      <c r="E4" s="732"/>
      <c r="F4" s="732"/>
      <c r="G4" s="733"/>
      <c r="H4" s="732"/>
      <c r="I4" s="129" t="s">
        <v>37</v>
      </c>
      <c r="J4" s="128" t="s">
        <v>35</v>
      </c>
      <c r="K4" s="128" t="s">
        <v>325</v>
      </c>
      <c r="L4" s="732"/>
      <c r="M4" s="128">
        <v>2022</v>
      </c>
      <c r="N4" s="128">
        <v>2023</v>
      </c>
      <c r="O4" s="128">
        <v>2022</v>
      </c>
      <c r="P4" s="128">
        <v>2023</v>
      </c>
      <c r="Q4" s="128">
        <v>2022</v>
      </c>
      <c r="R4" s="128">
        <v>2023</v>
      </c>
      <c r="S4" s="732"/>
      <c r="T4" s="33"/>
    </row>
    <row r="5" spans="1:20" s="34" customFormat="1" ht="15.75" customHeight="1">
      <c r="A5" s="129" t="s">
        <v>12</v>
      </c>
      <c r="B5" s="128" t="s">
        <v>13</v>
      </c>
      <c r="C5" s="128" t="s">
        <v>14</v>
      </c>
      <c r="D5" s="128" t="s">
        <v>15</v>
      </c>
      <c r="E5" s="129" t="s">
        <v>16</v>
      </c>
      <c r="F5" s="129" t="s">
        <v>17</v>
      </c>
      <c r="G5" s="129" t="s">
        <v>18</v>
      </c>
      <c r="H5" s="128" t="s">
        <v>19</v>
      </c>
      <c r="I5" s="128" t="s">
        <v>20</v>
      </c>
      <c r="J5" s="129" t="s">
        <v>21</v>
      </c>
      <c r="K5" s="128" t="s">
        <v>22</v>
      </c>
      <c r="L5" s="128" t="s">
        <v>23</v>
      </c>
      <c r="M5" s="35" t="s">
        <v>24</v>
      </c>
      <c r="N5" s="35" t="s">
        <v>25</v>
      </c>
      <c r="O5" s="35" t="s">
        <v>26</v>
      </c>
      <c r="P5" s="35" t="s">
        <v>27</v>
      </c>
      <c r="Q5" s="129" t="s">
        <v>36</v>
      </c>
      <c r="R5" s="128" t="s">
        <v>28</v>
      </c>
      <c r="S5" s="128" t="s">
        <v>29</v>
      </c>
      <c r="T5" s="33"/>
    </row>
    <row r="6" spans="1:20" ht="229.9" customHeight="1">
      <c r="A6" s="37">
        <v>1</v>
      </c>
      <c r="B6" s="37">
        <v>6</v>
      </c>
      <c r="C6" s="37">
        <v>5</v>
      </c>
      <c r="D6" s="37">
        <v>11</v>
      </c>
      <c r="E6" s="37" t="s">
        <v>327</v>
      </c>
      <c r="F6" s="37" t="s">
        <v>328</v>
      </c>
      <c r="G6" s="37" t="s">
        <v>329</v>
      </c>
      <c r="H6" s="37" t="s">
        <v>154</v>
      </c>
      <c r="I6" s="37" t="s">
        <v>330</v>
      </c>
      <c r="J6" s="36" t="s">
        <v>985</v>
      </c>
      <c r="K6" s="37" t="s">
        <v>41</v>
      </c>
      <c r="L6" s="37" t="s">
        <v>332</v>
      </c>
      <c r="M6" s="36" t="s">
        <v>69</v>
      </c>
      <c r="N6" s="38" t="s">
        <v>69</v>
      </c>
      <c r="O6" s="39">
        <v>45000</v>
      </c>
      <c r="P6" s="39">
        <v>45000</v>
      </c>
      <c r="Q6" s="39">
        <v>45000</v>
      </c>
      <c r="R6" s="39">
        <v>45000</v>
      </c>
      <c r="S6" s="37" t="s">
        <v>333</v>
      </c>
    </row>
    <row r="7" spans="1:20" ht="157.15" customHeight="1">
      <c r="A7" s="37">
        <v>2</v>
      </c>
      <c r="B7" s="37">
        <v>2</v>
      </c>
      <c r="C7" s="37">
        <v>1</v>
      </c>
      <c r="D7" s="37">
        <v>6</v>
      </c>
      <c r="E7" s="37" t="s">
        <v>335</v>
      </c>
      <c r="F7" s="40" t="s">
        <v>336</v>
      </c>
      <c r="G7" s="37" t="s">
        <v>337</v>
      </c>
      <c r="H7" s="37" t="s">
        <v>154</v>
      </c>
      <c r="I7" s="37" t="s">
        <v>330</v>
      </c>
      <c r="J7" s="36" t="s">
        <v>986</v>
      </c>
      <c r="K7" s="37" t="s">
        <v>41</v>
      </c>
      <c r="L7" s="37" t="s">
        <v>338</v>
      </c>
      <c r="M7" s="36" t="s">
        <v>68</v>
      </c>
      <c r="N7" s="36" t="s">
        <v>68</v>
      </c>
      <c r="O7" s="38">
        <v>7500</v>
      </c>
      <c r="P7" s="38">
        <v>7500</v>
      </c>
      <c r="Q7" s="38">
        <v>7500</v>
      </c>
      <c r="R7" s="38">
        <v>7500</v>
      </c>
      <c r="S7" s="37" t="s">
        <v>333</v>
      </c>
    </row>
    <row r="8" spans="1:20" ht="157.15" customHeight="1">
      <c r="A8" s="37">
        <v>3</v>
      </c>
      <c r="B8" s="36">
        <v>3</v>
      </c>
      <c r="C8" s="36">
        <v>1</v>
      </c>
      <c r="D8" s="36">
        <v>9</v>
      </c>
      <c r="E8" s="37" t="s">
        <v>339</v>
      </c>
      <c r="F8" s="40" t="s">
        <v>340</v>
      </c>
      <c r="G8" s="37" t="s">
        <v>341</v>
      </c>
      <c r="H8" s="37" t="s">
        <v>342</v>
      </c>
      <c r="I8" s="37" t="s">
        <v>343</v>
      </c>
      <c r="J8" s="37" t="s">
        <v>344</v>
      </c>
      <c r="K8" s="37" t="s">
        <v>41</v>
      </c>
      <c r="L8" s="37" t="s">
        <v>345</v>
      </c>
      <c r="M8" s="37" t="s">
        <v>43</v>
      </c>
      <c r="N8" s="38" t="s">
        <v>156</v>
      </c>
      <c r="O8" s="39">
        <v>53119.5</v>
      </c>
      <c r="P8" s="38" t="s">
        <v>156</v>
      </c>
      <c r="Q8" s="39">
        <v>53119.5</v>
      </c>
      <c r="R8" s="38" t="s">
        <v>156</v>
      </c>
      <c r="S8" s="37" t="s">
        <v>333</v>
      </c>
    </row>
    <row r="9" spans="1:20" ht="159" customHeight="1">
      <c r="A9" s="37">
        <v>4</v>
      </c>
      <c r="B9" s="36">
        <v>3</v>
      </c>
      <c r="C9" s="36">
        <v>1</v>
      </c>
      <c r="D9" s="36">
        <v>6</v>
      </c>
      <c r="E9" s="37" t="s">
        <v>346</v>
      </c>
      <c r="F9" s="37" t="s">
        <v>347</v>
      </c>
      <c r="G9" s="37" t="s">
        <v>348</v>
      </c>
      <c r="H9" s="37" t="s">
        <v>349</v>
      </c>
      <c r="I9" s="37" t="s">
        <v>350</v>
      </c>
      <c r="J9" s="131" t="s">
        <v>351</v>
      </c>
      <c r="K9" s="37" t="s">
        <v>41</v>
      </c>
      <c r="L9" s="37" t="s">
        <v>352</v>
      </c>
      <c r="M9" s="37" t="s">
        <v>43</v>
      </c>
      <c r="N9" s="38" t="s">
        <v>156</v>
      </c>
      <c r="O9" s="39">
        <v>31197.8</v>
      </c>
      <c r="P9" s="38" t="s">
        <v>156</v>
      </c>
      <c r="Q9" s="39">
        <v>31197.8</v>
      </c>
      <c r="R9" s="38" t="s">
        <v>156</v>
      </c>
      <c r="S9" s="37" t="s">
        <v>333</v>
      </c>
    </row>
    <row r="10" spans="1:20" ht="234.6" customHeight="1">
      <c r="A10" s="37" t="s">
        <v>353</v>
      </c>
      <c r="B10" s="37">
        <v>2</v>
      </c>
      <c r="C10" s="37">
        <v>1</v>
      </c>
      <c r="D10" s="37">
        <v>6</v>
      </c>
      <c r="E10" s="37" t="s">
        <v>354</v>
      </c>
      <c r="F10" s="37" t="s">
        <v>355</v>
      </c>
      <c r="G10" s="37" t="s">
        <v>356</v>
      </c>
      <c r="H10" s="37" t="s">
        <v>154</v>
      </c>
      <c r="I10" s="37" t="s">
        <v>330</v>
      </c>
      <c r="J10" s="36" t="s">
        <v>331</v>
      </c>
      <c r="K10" s="37" t="s">
        <v>41</v>
      </c>
      <c r="L10" s="37" t="s">
        <v>357</v>
      </c>
      <c r="M10" s="36" t="s">
        <v>68</v>
      </c>
      <c r="N10" s="38" t="s">
        <v>156</v>
      </c>
      <c r="O10" s="39">
        <v>5000</v>
      </c>
      <c r="P10" s="38" t="s">
        <v>156</v>
      </c>
      <c r="Q10" s="39">
        <v>5000</v>
      </c>
      <c r="R10" s="38" t="s">
        <v>156</v>
      </c>
      <c r="S10" s="37" t="s">
        <v>333</v>
      </c>
    </row>
    <row r="11" spans="1:20" ht="223.15" customHeight="1">
      <c r="A11" s="37" t="s">
        <v>358</v>
      </c>
      <c r="B11" s="37">
        <v>2</v>
      </c>
      <c r="C11" s="37">
        <v>1</v>
      </c>
      <c r="D11" s="37">
        <v>6</v>
      </c>
      <c r="E11" s="37" t="s">
        <v>359</v>
      </c>
      <c r="F11" s="40" t="s">
        <v>360</v>
      </c>
      <c r="G11" s="37" t="s">
        <v>361</v>
      </c>
      <c r="H11" s="37" t="s">
        <v>154</v>
      </c>
      <c r="I11" s="37" t="s">
        <v>330</v>
      </c>
      <c r="J11" s="36" t="s">
        <v>331</v>
      </c>
      <c r="K11" s="37" t="s">
        <v>41</v>
      </c>
      <c r="L11" s="37" t="s">
        <v>362</v>
      </c>
      <c r="M11" s="36" t="s">
        <v>90</v>
      </c>
      <c r="N11" s="38" t="s">
        <v>156</v>
      </c>
      <c r="O11" s="39">
        <v>9000</v>
      </c>
      <c r="P11" s="38" t="s">
        <v>156</v>
      </c>
      <c r="Q11" s="39">
        <v>9000</v>
      </c>
      <c r="R11" s="38" t="s">
        <v>156</v>
      </c>
      <c r="S11" s="37" t="s">
        <v>333</v>
      </c>
    </row>
    <row r="12" spans="1:20" ht="143.44999999999999" customHeight="1">
      <c r="A12" s="37">
        <v>7</v>
      </c>
      <c r="B12" s="36">
        <v>3</v>
      </c>
      <c r="C12" s="36">
        <v>1</v>
      </c>
      <c r="D12" s="36">
        <v>9</v>
      </c>
      <c r="E12" s="37" t="s">
        <v>363</v>
      </c>
      <c r="F12" s="37" t="s">
        <v>364</v>
      </c>
      <c r="G12" s="37" t="s">
        <v>987</v>
      </c>
      <c r="H12" s="37" t="s">
        <v>988</v>
      </c>
      <c r="I12" s="37" t="s">
        <v>989</v>
      </c>
      <c r="J12" s="36">
        <v>42</v>
      </c>
      <c r="K12" s="37" t="s">
        <v>41</v>
      </c>
      <c r="L12" s="37" t="s">
        <v>365</v>
      </c>
      <c r="M12" s="36" t="s">
        <v>90</v>
      </c>
      <c r="N12" s="36" t="s">
        <v>90</v>
      </c>
      <c r="O12" s="39">
        <v>68413</v>
      </c>
      <c r="P12" s="38">
        <v>30000</v>
      </c>
      <c r="Q12" s="39">
        <v>68413</v>
      </c>
      <c r="R12" s="38">
        <v>30000</v>
      </c>
      <c r="S12" s="37" t="s">
        <v>333</v>
      </c>
    </row>
    <row r="13" spans="1:20" ht="193.5" customHeight="1">
      <c r="A13" s="37">
        <v>8</v>
      </c>
      <c r="B13" s="37">
        <v>2</v>
      </c>
      <c r="C13" s="37">
        <v>1</v>
      </c>
      <c r="D13" s="37">
        <v>6</v>
      </c>
      <c r="E13" s="37" t="s">
        <v>366</v>
      </c>
      <c r="F13" s="40" t="s">
        <v>367</v>
      </c>
      <c r="G13" s="37" t="s">
        <v>368</v>
      </c>
      <c r="H13" s="37" t="s">
        <v>154</v>
      </c>
      <c r="I13" s="37" t="s">
        <v>330</v>
      </c>
      <c r="J13" s="36" t="s">
        <v>990</v>
      </c>
      <c r="K13" s="37" t="s">
        <v>1442</v>
      </c>
      <c r="L13" s="41" t="s">
        <v>369</v>
      </c>
      <c r="M13" s="36" t="s">
        <v>68</v>
      </c>
      <c r="N13" s="36" t="s">
        <v>68</v>
      </c>
      <c r="O13" s="39">
        <v>10000</v>
      </c>
      <c r="P13" s="39">
        <v>10000</v>
      </c>
      <c r="Q13" s="39">
        <v>10000</v>
      </c>
      <c r="R13" s="39">
        <v>10000</v>
      </c>
      <c r="S13" s="37" t="s">
        <v>333</v>
      </c>
    </row>
    <row r="14" spans="1:20" ht="164.25" customHeight="1">
      <c r="A14" s="37" t="s">
        <v>370</v>
      </c>
      <c r="B14" s="37">
        <v>1</v>
      </c>
      <c r="C14" s="37">
        <v>1</v>
      </c>
      <c r="D14" s="37">
        <v>6</v>
      </c>
      <c r="E14" s="37" t="s">
        <v>371</v>
      </c>
      <c r="F14" s="37" t="s">
        <v>372</v>
      </c>
      <c r="G14" s="132" t="s">
        <v>373</v>
      </c>
      <c r="H14" s="37" t="s">
        <v>374</v>
      </c>
      <c r="I14" s="37" t="s">
        <v>375</v>
      </c>
      <c r="J14" s="37" t="s">
        <v>376</v>
      </c>
      <c r="K14" s="37" t="s">
        <v>1442</v>
      </c>
      <c r="L14" s="37" t="s">
        <v>377</v>
      </c>
      <c r="M14" s="37" t="s">
        <v>69</v>
      </c>
      <c r="N14" s="38" t="s">
        <v>156</v>
      </c>
      <c r="O14" s="38">
        <v>5000</v>
      </c>
      <c r="P14" s="38" t="s">
        <v>156</v>
      </c>
      <c r="Q14" s="38">
        <v>5000</v>
      </c>
      <c r="R14" s="38" t="s">
        <v>156</v>
      </c>
      <c r="S14" s="37" t="s">
        <v>333</v>
      </c>
    </row>
    <row r="15" spans="1:20" ht="138.75" customHeight="1">
      <c r="A15" s="37">
        <v>10</v>
      </c>
      <c r="B15" s="36">
        <v>3</v>
      </c>
      <c r="C15" s="36">
        <v>1</v>
      </c>
      <c r="D15" s="36">
        <v>6</v>
      </c>
      <c r="E15" s="37" t="s">
        <v>378</v>
      </c>
      <c r="F15" s="37" t="s">
        <v>379</v>
      </c>
      <c r="G15" s="37" t="s">
        <v>380</v>
      </c>
      <c r="H15" s="37" t="s">
        <v>154</v>
      </c>
      <c r="I15" s="37" t="s">
        <v>330</v>
      </c>
      <c r="J15" s="36" t="s">
        <v>1115</v>
      </c>
      <c r="K15" s="37" t="s">
        <v>1442</v>
      </c>
      <c r="L15" s="41" t="s">
        <v>381</v>
      </c>
      <c r="M15" s="36" t="s">
        <v>69</v>
      </c>
      <c r="N15" s="36" t="s">
        <v>69</v>
      </c>
      <c r="O15" s="39">
        <v>10420</v>
      </c>
      <c r="P15" s="38">
        <v>12500</v>
      </c>
      <c r="Q15" s="39">
        <v>10420</v>
      </c>
      <c r="R15" s="38">
        <v>12500</v>
      </c>
      <c r="S15" s="37" t="s">
        <v>333</v>
      </c>
    </row>
    <row r="16" spans="1:20" ht="136.9" customHeight="1">
      <c r="A16" s="37">
        <v>11</v>
      </c>
      <c r="B16" s="133">
        <v>6</v>
      </c>
      <c r="C16" s="133">
        <v>1</v>
      </c>
      <c r="D16" s="133">
        <v>6</v>
      </c>
      <c r="E16" s="37" t="s">
        <v>991</v>
      </c>
      <c r="F16" s="37" t="s">
        <v>992</v>
      </c>
      <c r="G16" s="37" t="s">
        <v>993</v>
      </c>
      <c r="H16" s="11" t="s">
        <v>772</v>
      </c>
      <c r="I16" s="11" t="s">
        <v>994</v>
      </c>
      <c r="J16" s="27" t="s">
        <v>1454</v>
      </c>
      <c r="K16" s="37" t="s">
        <v>1444</v>
      </c>
      <c r="L16" s="133" t="s">
        <v>995</v>
      </c>
      <c r="M16" s="36" t="s">
        <v>68</v>
      </c>
      <c r="N16" s="36"/>
      <c r="O16" s="39">
        <v>45000</v>
      </c>
      <c r="P16" s="39"/>
      <c r="Q16" s="39">
        <v>45000</v>
      </c>
      <c r="R16" s="39"/>
      <c r="S16" s="37" t="s">
        <v>333</v>
      </c>
    </row>
    <row r="17" spans="1:19" ht="318.60000000000002" customHeight="1">
      <c r="A17" s="37" t="s">
        <v>996</v>
      </c>
      <c r="B17" s="36">
        <v>3</v>
      </c>
      <c r="C17" s="36">
        <v>1</v>
      </c>
      <c r="D17" s="36">
        <v>6</v>
      </c>
      <c r="E17" s="37" t="s">
        <v>997</v>
      </c>
      <c r="F17" s="37" t="s">
        <v>998</v>
      </c>
      <c r="G17" s="37" t="s">
        <v>999</v>
      </c>
      <c r="H17" s="37" t="s">
        <v>1116</v>
      </c>
      <c r="I17" s="37" t="s">
        <v>1000</v>
      </c>
      <c r="J17" s="37" t="s">
        <v>1001</v>
      </c>
      <c r="K17" s="37" t="s">
        <v>1444</v>
      </c>
      <c r="L17" s="37" t="s">
        <v>1002</v>
      </c>
      <c r="M17" s="36" t="s">
        <v>68</v>
      </c>
      <c r="N17" s="36" t="s">
        <v>156</v>
      </c>
      <c r="O17" s="39">
        <v>68050</v>
      </c>
      <c r="P17" s="36" t="s">
        <v>156</v>
      </c>
      <c r="Q17" s="39">
        <v>68050</v>
      </c>
      <c r="R17" s="36" t="s">
        <v>156</v>
      </c>
      <c r="S17" s="37" t="s">
        <v>333</v>
      </c>
    </row>
    <row r="18" spans="1:19" ht="135.75" customHeight="1">
      <c r="A18" s="37" t="s">
        <v>1003</v>
      </c>
      <c r="B18" s="36">
        <v>3</v>
      </c>
      <c r="C18" s="36">
        <v>1</v>
      </c>
      <c r="D18" s="36">
        <v>6</v>
      </c>
      <c r="E18" s="37" t="s">
        <v>1004</v>
      </c>
      <c r="F18" s="37" t="s">
        <v>998</v>
      </c>
      <c r="G18" s="37" t="s">
        <v>1265</v>
      </c>
      <c r="H18" s="37" t="s">
        <v>374</v>
      </c>
      <c r="I18" s="37" t="s">
        <v>375</v>
      </c>
      <c r="J18" s="37" t="s">
        <v>1005</v>
      </c>
      <c r="K18" s="37" t="s">
        <v>1444</v>
      </c>
      <c r="L18" s="37" t="s">
        <v>1006</v>
      </c>
      <c r="M18" s="36" t="s">
        <v>136</v>
      </c>
      <c r="N18" s="36" t="s">
        <v>156</v>
      </c>
      <c r="O18" s="39">
        <v>25050</v>
      </c>
      <c r="P18" s="36" t="s">
        <v>156</v>
      </c>
      <c r="Q18" s="39">
        <v>25050</v>
      </c>
      <c r="R18" s="36" t="s">
        <v>156</v>
      </c>
      <c r="S18" s="37" t="s">
        <v>333</v>
      </c>
    </row>
    <row r="19" spans="1:19" ht="90">
      <c r="A19" s="37" t="s">
        <v>1007</v>
      </c>
      <c r="B19" s="11">
        <v>1</v>
      </c>
      <c r="C19" s="11">
        <v>1</v>
      </c>
      <c r="D19" s="11">
        <v>6</v>
      </c>
      <c r="E19" s="37" t="s">
        <v>1008</v>
      </c>
      <c r="F19" s="37" t="s">
        <v>1009</v>
      </c>
      <c r="G19" s="37" t="s">
        <v>1266</v>
      </c>
      <c r="H19" s="11" t="s">
        <v>452</v>
      </c>
      <c r="I19" s="11" t="s">
        <v>1010</v>
      </c>
      <c r="J19" s="27" t="s">
        <v>102</v>
      </c>
      <c r="K19" s="11" t="s">
        <v>41</v>
      </c>
      <c r="L19" s="37" t="s">
        <v>1011</v>
      </c>
      <c r="M19" s="36" t="s">
        <v>68</v>
      </c>
      <c r="N19" s="36" t="s">
        <v>156</v>
      </c>
      <c r="O19" s="39">
        <v>20000</v>
      </c>
      <c r="P19" s="36" t="s">
        <v>156</v>
      </c>
      <c r="Q19" s="39">
        <v>20000</v>
      </c>
      <c r="R19" s="36" t="s">
        <v>156</v>
      </c>
      <c r="S19" s="37" t="s">
        <v>333</v>
      </c>
    </row>
    <row r="20" spans="1:19" ht="58.5" customHeight="1">
      <c r="A20" s="37" t="s">
        <v>1012</v>
      </c>
      <c r="B20" s="11">
        <v>6</v>
      </c>
      <c r="C20" s="11">
        <v>1</v>
      </c>
      <c r="D20" s="11">
        <v>6</v>
      </c>
      <c r="E20" s="37" t="s">
        <v>1013</v>
      </c>
      <c r="F20" s="37" t="s">
        <v>1014</v>
      </c>
      <c r="G20" s="37" t="s">
        <v>1015</v>
      </c>
      <c r="H20" s="11" t="s">
        <v>1016</v>
      </c>
      <c r="I20" s="11" t="s">
        <v>1017</v>
      </c>
      <c r="J20" s="58" t="s">
        <v>1018</v>
      </c>
      <c r="K20" s="37" t="s">
        <v>1444</v>
      </c>
      <c r="L20" s="36" t="s">
        <v>1019</v>
      </c>
      <c r="M20" s="36" t="s">
        <v>136</v>
      </c>
      <c r="N20" s="36" t="s">
        <v>156</v>
      </c>
      <c r="O20" s="39">
        <v>500</v>
      </c>
      <c r="P20" s="36" t="s">
        <v>156</v>
      </c>
      <c r="Q20" s="39">
        <v>500</v>
      </c>
      <c r="R20" s="36" t="s">
        <v>156</v>
      </c>
      <c r="S20" s="37" t="s">
        <v>333</v>
      </c>
    </row>
    <row r="21" spans="1:19" ht="140.25" customHeight="1">
      <c r="A21" s="37">
        <v>16</v>
      </c>
      <c r="B21" s="133">
        <v>1</v>
      </c>
      <c r="C21" s="133">
        <v>1</v>
      </c>
      <c r="D21" s="133">
        <v>6</v>
      </c>
      <c r="E21" s="36" t="s">
        <v>1020</v>
      </c>
      <c r="F21" s="37" t="s">
        <v>1267</v>
      </c>
      <c r="G21" s="37" t="s">
        <v>1021</v>
      </c>
      <c r="H21" s="11" t="s">
        <v>772</v>
      </c>
      <c r="I21" s="11" t="s">
        <v>994</v>
      </c>
      <c r="J21" s="27" t="s">
        <v>1455</v>
      </c>
      <c r="K21" s="37" t="s">
        <v>1442</v>
      </c>
      <c r="L21" s="36" t="s">
        <v>381</v>
      </c>
      <c r="M21" s="36" t="s">
        <v>136</v>
      </c>
      <c r="N21" s="36" t="s">
        <v>69</v>
      </c>
      <c r="O21" s="39">
        <v>18296</v>
      </c>
      <c r="P21" s="39">
        <v>75000</v>
      </c>
      <c r="Q21" s="39">
        <v>18296</v>
      </c>
      <c r="R21" s="39">
        <v>75000</v>
      </c>
      <c r="S21" s="37" t="s">
        <v>333</v>
      </c>
    </row>
    <row r="22" spans="1:19" ht="57" customHeight="1">
      <c r="A22" s="735">
        <v>17</v>
      </c>
      <c r="B22" s="736">
        <v>1</v>
      </c>
      <c r="C22" s="736">
        <v>1</v>
      </c>
      <c r="D22" s="736">
        <v>6</v>
      </c>
      <c r="E22" s="735" t="s">
        <v>1333</v>
      </c>
      <c r="F22" s="735" t="s">
        <v>1022</v>
      </c>
      <c r="G22" s="735" t="s">
        <v>1023</v>
      </c>
      <c r="H22" s="736" t="s">
        <v>452</v>
      </c>
      <c r="I22" s="132" t="s">
        <v>1010</v>
      </c>
      <c r="J22" s="27" t="s">
        <v>102</v>
      </c>
      <c r="K22" s="11" t="s">
        <v>41</v>
      </c>
      <c r="L22" s="735" t="s">
        <v>1024</v>
      </c>
      <c r="M22" s="742" t="s">
        <v>156</v>
      </c>
      <c r="N22" s="742" t="s">
        <v>310</v>
      </c>
      <c r="O22" s="742" t="s">
        <v>156</v>
      </c>
      <c r="P22" s="737">
        <v>50000</v>
      </c>
      <c r="Q22" s="742" t="s">
        <v>156</v>
      </c>
      <c r="R22" s="737">
        <v>50000</v>
      </c>
      <c r="S22" s="735" t="s">
        <v>333</v>
      </c>
    </row>
    <row r="23" spans="1:19" ht="76.5" customHeight="1">
      <c r="A23" s="735"/>
      <c r="B23" s="736"/>
      <c r="C23" s="736"/>
      <c r="D23" s="736"/>
      <c r="E23" s="735"/>
      <c r="F23" s="735"/>
      <c r="G23" s="735"/>
      <c r="H23" s="736"/>
      <c r="I23" s="11" t="s">
        <v>1334</v>
      </c>
      <c r="J23" s="27" t="s">
        <v>1335</v>
      </c>
      <c r="K23" s="11" t="s">
        <v>41</v>
      </c>
      <c r="L23" s="735"/>
      <c r="M23" s="742"/>
      <c r="N23" s="742"/>
      <c r="O23" s="742"/>
      <c r="P23" s="737"/>
      <c r="Q23" s="742"/>
      <c r="R23" s="737"/>
      <c r="S23" s="735"/>
    </row>
    <row r="24" spans="1:19" ht="105">
      <c r="A24" s="37">
        <v>18</v>
      </c>
      <c r="B24" s="11">
        <v>5</v>
      </c>
      <c r="C24" s="11">
        <v>1</v>
      </c>
      <c r="D24" s="11">
        <v>6</v>
      </c>
      <c r="E24" s="11" t="s">
        <v>1384</v>
      </c>
      <c r="F24" s="11" t="s">
        <v>1385</v>
      </c>
      <c r="G24" s="11" t="s">
        <v>1386</v>
      </c>
      <c r="H24" s="11" t="s">
        <v>772</v>
      </c>
      <c r="I24" s="11" t="s">
        <v>994</v>
      </c>
      <c r="J24" s="11" t="s">
        <v>1387</v>
      </c>
      <c r="K24" s="11" t="s">
        <v>1442</v>
      </c>
      <c r="L24" s="11" t="s">
        <v>1388</v>
      </c>
      <c r="M24" s="11" t="s">
        <v>1389</v>
      </c>
      <c r="N24" s="11" t="s">
        <v>68</v>
      </c>
      <c r="O24" s="11" t="s">
        <v>1389</v>
      </c>
      <c r="P24" s="66">
        <v>40000</v>
      </c>
      <c r="Q24" s="11" t="s">
        <v>1389</v>
      </c>
      <c r="R24" s="66">
        <v>40000</v>
      </c>
      <c r="S24" s="11" t="s">
        <v>333</v>
      </c>
    </row>
    <row r="25" spans="1:19" ht="180">
      <c r="A25" s="37">
        <v>19</v>
      </c>
      <c r="B25" s="11">
        <v>6</v>
      </c>
      <c r="C25" s="11">
        <v>1</v>
      </c>
      <c r="D25" s="11">
        <v>6</v>
      </c>
      <c r="E25" s="11" t="s">
        <v>1390</v>
      </c>
      <c r="F25" s="11" t="s">
        <v>1435</v>
      </c>
      <c r="G25" s="11" t="s">
        <v>1391</v>
      </c>
      <c r="H25" s="37" t="s">
        <v>374</v>
      </c>
      <c r="I25" s="37" t="s">
        <v>375</v>
      </c>
      <c r="J25" s="131" t="s">
        <v>1392</v>
      </c>
      <c r="K25" s="37" t="s">
        <v>1445</v>
      </c>
      <c r="L25" s="11" t="s">
        <v>1332</v>
      </c>
      <c r="M25" s="11" t="s">
        <v>1389</v>
      </c>
      <c r="N25" s="11" t="s">
        <v>127</v>
      </c>
      <c r="O25" s="11" t="s">
        <v>1389</v>
      </c>
      <c r="P25" s="66">
        <v>25000</v>
      </c>
      <c r="Q25" s="11" t="s">
        <v>1389</v>
      </c>
      <c r="R25" s="66">
        <v>25000</v>
      </c>
      <c r="S25" s="11" t="s">
        <v>333</v>
      </c>
    </row>
    <row r="26" spans="1:19" ht="171.75" customHeight="1">
      <c r="A26" s="37">
        <v>20</v>
      </c>
      <c r="B26" s="133">
        <v>6</v>
      </c>
      <c r="C26" s="133">
        <v>1</v>
      </c>
      <c r="D26" s="133">
        <v>6</v>
      </c>
      <c r="E26" s="37" t="s">
        <v>991</v>
      </c>
      <c r="F26" s="37" t="s">
        <v>992</v>
      </c>
      <c r="G26" s="37" t="s">
        <v>993</v>
      </c>
      <c r="H26" s="11" t="s">
        <v>772</v>
      </c>
      <c r="I26" s="11" t="s">
        <v>994</v>
      </c>
      <c r="J26" s="27" t="s">
        <v>697</v>
      </c>
      <c r="K26" s="37" t="s">
        <v>1444</v>
      </c>
      <c r="L26" s="133" t="s">
        <v>995</v>
      </c>
      <c r="M26" s="11" t="s">
        <v>1389</v>
      </c>
      <c r="N26" s="36" t="s">
        <v>68</v>
      </c>
      <c r="O26" s="39" t="s">
        <v>156</v>
      </c>
      <c r="P26" s="39">
        <v>75000</v>
      </c>
      <c r="Q26" s="39" t="s">
        <v>156</v>
      </c>
      <c r="R26" s="39">
        <v>75000</v>
      </c>
      <c r="S26" s="37" t="s">
        <v>333</v>
      </c>
    </row>
    <row r="28" spans="1:19">
      <c r="O28" s="739"/>
      <c r="P28" s="115" t="s">
        <v>30</v>
      </c>
      <c r="Q28" s="115"/>
      <c r="R28" s="115"/>
    </row>
    <row r="29" spans="1:19">
      <c r="O29" s="740"/>
      <c r="P29" s="115" t="s">
        <v>31</v>
      </c>
      <c r="Q29" s="115" t="s">
        <v>32</v>
      </c>
      <c r="R29" s="115"/>
    </row>
    <row r="30" spans="1:19">
      <c r="O30" s="741"/>
      <c r="P30" s="115"/>
      <c r="Q30" s="115">
        <v>2022</v>
      </c>
      <c r="R30" s="115">
        <v>2023</v>
      </c>
    </row>
    <row r="31" spans="1:19">
      <c r="O31" s="136" t="s">
        <v>1353</v>
      </c>
      <c r="P31" s="108">
        <v>20</v>
      </c>
      <c r="Q31" s="102">
        <f>Q6+Q7+Q8+Q9+Q10+Q11+Q12+Q13+Q14+Q15+Q16+Q17+Q18+Q20+Q19+Q21</f>
        <v>421546.3</v>
      </c>
      <c r="R31" s="107">
        <f>R25+R24+R22+R21+R26+R15+R13+R12+R7+R6</f>
        <v>370000</v>
      </c>
    </row>
    <row r="32" spans="1:19" ht="15.75">
      <c r="L32" s="114"/>
    </row>
    <row r="33" spans="11:13" ht="15.75">
      <c r="L33" s="114"/>
    </row>
    <row r="34" spans="11:13" ht="15.75">
      <c r="K34" s="738"/>
      <c r="L34" s="738"/>
      <c r="M34" s="738"/>
    </row>
    <row r="35" spans="11:13" ht="15.75">
      <c r="L35" s="103"/>
    </row>
    <row r="36" spans="11:13" ht="15.75">
      <c r="L36" s="103"/>
    </row>
    <row r="37" spans="11:13" ht="15.75">
      <c r="L37" s="104"/>
    </row>
    <row r="38" spans="11:13" ht="15.75">
      <c r="L38" s="105"/>
    </row>
  </sheetData>
  <mergeCells count="32">
    <mergeCell ref="S22:S23"/>
    <mergeCell ref="F22:F23"/>
    <mergeCell ref="G22:G23"/>
    <mergeCell ref="H22:H23"/>
    <mergeCell ref="M22:M23"/>
    <mergeCell ref="N22:N23"/>
    <mergeCell ref="K34:M34"/>
    <mergeCell ref="O28:O30"/>
    <mergeCell ref="O22:O23"/>
    <mergeCell ref="P22:P23"/>
    <mergeCell ref="Q22:Q23"/>
    <mergeCell ref="F3:F4"/>
    <mergeCell ref="Q3:R3"/>
    <mergeCell ref="A22:A23"/>
    <mergeCell ref="B22:B23"/>
    <mergeCell ref="C22:C23"/>
    <mergeCell ref="D22:D23"/>
    <mergeCell ref="E22:E23"/>
    <mergeCell ref="R22:R23"/>
    <mergeCell ref="A3:A4"/>
    <mergeCell ref="B3:B4"/>
    <mergeCell ref="C3:C4"/>
    <mergeCell ref="D3:D4"/>
    <mergeCell ref="E3:E4"/>
    <mergeCell ref="L22:L23"/>
    <mergeCell ref="S3:S4"/>
    <mergeCell ref="G3:G4"/>
    <mergeCell ref="H3:H4"/>
    <mergeCell ref="I3:K3"/>
    <mergeCell ref="L3:L4"/>
    <mergeCell ref="M3:N3"/>
    <mergeCell ref="O3:P3"/>
  </mergeCells>
  <pageMargins left="0.70833333333333304" right="0.70833333333333304" top="0.74791666666666701" bottom="0.74791666666666701" header="0.51180555555555496" footer="0.51180555555555496"/>
  <pageSetup paperSize="8" scale="50"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1">
    <pageSetUpPr fitToPage="1"/>
  </sheetPr>
  <dimension ref="A1:S29"/>
  <sheetViews>
    <sheetView zoomScale="66" zoomScaleNormal="66" workbookViewId="0">
      <selection activeCell="L43" sqref="L43"/>
    </sheetView>
  </sheetViews>
  <sheetFormatPr defaultColWidth="9.140625" defaultRowHeight="15"/>
  <cols>
    <col min="1" max="1" width="5.28515625" style="1" customWidth="1"/>
    <col min="5" max="5" width="21.7109375" customWidth="1"/>
    <col min="6" max="6" width="54.42578125" customWidth="1"/>
    <col min="7" max="7" width="75.7109375" customWidth="1"/>
    <col min="8" max="8" width="17.42578125" customWidth="1"/>
    <col min="9" max="10" width="19" customWidth="1"/>
    <col min="11" max="11" width="16.85546875" customWidth="1"/>
    <col min="12" max="12" width="32.42578125" customWidth="1"/>
    <col min="15" max="15" width="13" customWidth="1"/>
    <col min="16" max="16" width="12.42578125" customWidth="1"/>
    <col min="17" max="17" width="12.5703125" customWidth="1"/>
    <col min="18" max="18" width="13.42578125" customWidth="1"/>
    <col min="19" max="19" width="20.140625" customWidth="1"/>
  </cols>
  <sheetData>
    <row r="1" spans="1:19" ht="18.75">
      <c r="A1" s="20" t="s">
        <v>3362</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86.25" customHeight="1">
      <c r="A6" s="749">
        <v>1</v>
      </c>
      <c r="B6" s="749" t="s">
        <v>136</v>
      </c>
      <c r="C6" s="749">
        <v>2.2999999999999998</v>
      </c>
      <c r="D6" s="749">
        <v>10</v>
      </c>
      <c r="E6" s="705" t="s">
        <v>1025</v>
      </c>
      <c r="F6" s="703" t="s">
        <v>1026</v>
      </c>
      <c r="G6" s="750" t="s">
        <v>1367</v>
      </c>
      <c r="H6" s="754" t="s">
        <v>169</v>
      </c>
      <c r="I6" s="510" t="s">
        <v>170</v>
      </c>
      <c r="J6" s="354">
        <v>1</v>
      </c>
      <c r="K6" s="511" t="s">
        <v>71</v>
      </c>
      <c r="L6" s="703" t="s">
        <v>1368</v>
      </c>
      <c r="M6" s="749" t="s">
        <v>69</v>
      </c>
      <c r="N6" s="749"/>
      <c r="O6" s="747">
        <v>90000</v>
      </c>
      <c r="P6" s="747"/>
      <c r="Q6" s="747">
        <v>90000</v>
      </c>
      <c r="R6" s="747"/>
      <c r="S6" s="705" t="s">
        <v>382</v>
      </c>
    </row>
    <row r="7" spans="1:19" ht="86.25" customHeight="1">
      <c r="A7" s="749"/>
      <c r="B7" s="749"/>
      <c r="C7" s="749"/>
      <c r="D7" s="749"/>
      <c r="E7" s="705"/>
      <c r="F7" s="703"/>
      <c r="G7" s="750"/>
      <c r="H7" s="755"/>
      <c r="I7" s="510" t="s">
        <v>129</v>
      </c>
      <c r="J7" s="354">
        <v>1000</v>
      </c>
      <c r="K7" s="511" t="s">
        <v>48</v>
      </c>
      <c r="L7" s="703"/>
      <c r="M7" s="749"/>
      <c r="N7" s="749"/>
      <c r="O7" s="747"/>
      <c r="P7" s="747"/>
      <c r="Q7" s="747"/>
      <c r="R7" s="747"/>
      <c r="S7" s="705"/>
    </row>
    <row r="8" spans="1:19" ht="86.25" customHeight="1">
      <c r="A8" s="749"/>
      <c r="B8" s="749"/>
      <c r="C8" s="749"/>
      <c r="D8" s="749"/>
      <c r="E8" s="705"/>
      <c r="F8" s="703"/>
      <c r="G8" s="750"/>
      <c r="H8" s="756"/>
      <c r="I8" s="510" t="s">
        <v>1027</v>
      </c>
      <c r="J8" s="354">
        <v>2</v>
      </c>
      <c r="K8" s="511" t="s">
        <v>384</v>
      </c>
      <c r="L8" s="703"/>
      <c r="M8" s="749"/>
      <c r="N8" s="749"/>
      <c r="O8" s="747"/>
      <c r="P8" s="747"/>
      <c r="Q8" s="747"/>
      <c r="R8" s="747"/>
      <c r="S8" s="705"/>
    </row>
    <row r="9" spans="1:19" ht="86.25" customHeight="1">
      <c r="A9" s="749"/>
      <c r="B9" s="749"/>
      <c r="C9" s="749"/>
      <c r="D9" s="749"/>
      <c r="E9" s="705"/>
      <c r="F9" s="703"/>
      <c r="G9" s="750"/>
      <c r="H9" s="749" t="s">
        <v>45</v>
      </c>
      <c r="I9" s="510" t="s">
        <v>46</v>
      </c>
      <c r="J9" s="354">
        <v>1</v>
      </c>
      <c r="K9" s="511" t="s">
        <v>71</v>
      </c>
      <c r="L9" s="703"/>
      <c r="M9" s="749"/>
      <c r="N9" s="749"/>
      <c r="O9" s="747"/>
      <c r="P9" s="747"/>
      <c r="Q9" s="747"/>
      <c r="R9" s="747"/>
      <c r="S9" s="705"/>
    </row>
    <row r="10" spans="1:19" ht="110.25" customHeight="1">
      <c r="A10" s="749"/>
      <c r="B10" s="749"/>
      <c r="C10" s="749"/>
      <c r="D10" s="749"/>
      <c r="E10" s="705"/>
      <c r="F10" s="703"/>
      <c r="G10" s="750"/>
      <c r="H10" s="749"/>
      <c r="I10" s="510" t="s">
        <v>743</v>
      </c>
      <c r="J10" s="354">
        <v>16</v>
      </c>
      <c r="K10" s="511" t="s">
        <v>776</v>
      </c>
      <c r="L10" s="703"/>
      <c r="M10" s="749"/>
      <c r="N10" s="749"/>
      <c r="O10" s="747"/>
      <c r="P10" s="747"/>
      <c r="Q10" s="747"/>
      <c r="R10" s="747"/>
      <c r="S10" s="705"/>
    </row>
    <row r="11" spans="1:19" ht="42" customHeight="1">
      <c r="A11" s="563">
        <v>2</v>
      </c>
      <c r="B11" s="563" t="s">
        <v>121</v>
      </c>
      <c r="C11" s="563">
        <v>1</v>
      </c>
      <c r="D11" s="563">
        <v>6</v>
      </c>
      <c r="E11" s="564" t="s">
        <v>1318</v>
      </c>
      <c r="F11" s="698" t="s">
        <v>1319</v>
      </c>
      <c r="G11" s="751" t="s">
        <v>1327</v>
      </c>
      <c r="H11" s="563" t="s">
        <v>50</v>
      </c>
      <c r="I11" s="377" t="s">
        <v>51</v>
      </c>
      <c r="J11" s="349" t="s">
        <v>102</v>
      </c>
      <c r="K11" s="405" t="s">
        <v>71</v>
      </c>
      <c r="L11" s="698" t="s">
        <v>1320</v>
      </c>
      <c r="M11" s="563" t="s">
        <v>91</v>
      </c>
      <c r="N11" s="563"/>
      <c r="O11" s="745">
        <v>17500</v>
      </c>
      <c r="P11" s="745"/>
      <c r="Q11" s="745">
        <v>17500</v>
      </c>
      <c r="R11" s="745"/>
      <c r="S11" s="564" t="s">
        <v>382</v>
      </c>
    </row>
    <row r="12" spans="1:19" ht="152.25" customHeight="1">
      <c r="A12" s="579"/>
      <c r="B12" s="579"/>
      <c r="C12" s="579"/>
      <c r="D12" s="579"/>
      <c r="E12" s="571"/>
      <c r="F12" s="634"/>
      <c r="G12" s="752"/>
      <c r="H12" s="579"/>
      <c r="I12" s="377" t="s">
        <v>52</v>
      </c>
      <c r="J12" s="349" t="s">
        <v>1321</v>
      </c>
      <c r="K12" s="401" t="s">
        <v>48</v>
      </c>
      <c r="L12" s="634"/>
      <c r="M12" s="579"/>
      <c r="N12" s="579"/>
      <c r="O12" s="746"/>
      <c r="P12" s="746"/>
      <c r="Q12" s="746"/>
      <c r="R12" s="746"/>
      <c r="S12" s="571"/>
    </row>
    <row r="13" spans="1:19" ht="46.5" customHeight="1">
      <c r="A13" s="563">
        <v>3</v>
      </c>
      <c r="B13" s="563" t="s">
        <v>121</v>
      </c>
      <c r="C13" s="563">
        <v>1</v>
      </c>
      <c r="D13" s="563">
        <v>6</v>
      </c>
      <c r="E13" s="564" t="s">
        <v>1322</v>
      </c>
      <c r="F13" s="698" t="s">
        <v>1323</v>
      </c>
      <c r="G13" s="698" t="s">
        <v>1328</v>
      </c>
      <c r="H13" s="563" t="s">
        <v>50</v>
      </c>
      <c r="I13" s="377" t="s">
        <v>51</v>
      </c>
      <c r="J13" s="349" t="s">
        <v>102</v>
      </c>
      <c r="K13" s="405" t="s">
        <v>71</v>
      </c>
      <c r="L13" s="698" t="s">
        <v>387</v>
      </c>
      <c r="M13" s="563" t="s">
        <v>317</v>
      </c>
      <c r="N13" s="563"/>
      <c r="O13" s="745">
        <v>51000</v>
      </c>
      <c r="P13" s="745"/>
      <c r="Q13" s="745">
        <v>51000</v>
      </c>
      <c r="R13" s="745"/>
      <c r="S13" s="564" t="s">
        <v>382</v>
      </c>
    </row>
    <row r="14" spans="1:19" ht="110.25" customHeight="1">
      <c r="A14" s="580"/>
      <c r="B14" s="580"/>
      <c r="C14" s="580"/>
      <c r="D14" s="580"/>
      <c r="E14" s="572"/>
      <c r="F14" s="597"/>
      <c r="G14" s="597"/>
      <c r="H14" s="580"/>
      <c r="I14" s="377" t="s">
        <v>52</v>
      </c>
      <c r="J14" s="349" t="s">
        <v>1311</v>
      </c>
      <c r="K14" s="405" t="s">
        <v>48</v>
      </c>
      <c r="L14" s="597"/>
      <c r="M14" s="580"/>
      <c r="N14" s="580"/>
      <c r="O14" s="748"/>
      <c r="P14" s="748"/>
      <c r="Q14" s="748"/>
      <c r="R14" s="748"/>
      <c r="S14" s="572"/>
    </row>
    <row r="15" spans="1:19" ht="59.25" customHeight="1">
      <c r="A15" s="563">
        <v>4</v>
      </c>
      <c r="B15" s="563" t="s">
        <v>121</v>
      </c>
      <c r="C15" s="563">
        <v>2</v>
      </c>
      <c r="D15" s="563">
        <v>3</v>
      </c>
      <c r="E15" s="564" t="s">
        <v>1324</v>
      </c>
      <c r="F15" s="698" t="s">
        <v>1325</v>
      </c>
      <c r="G15" s="698" t="s">
        <v>1329</v>
      </c>
      <c r="H15" s="563" t="s">
        <v>159</v>
      </c>
      <c r="I15" s="377" t="s">
        <v>160</v>
      </c>
      <c r="J15" s="349" t="s">
        <v>102</v>
      </c>
      <c r="K15" s="405" t="s">
        <v>71</v>
      </c>
      <c r="L15" s="698" t="s">
        <v>1326</v>
      </c>
      <c r="M15" s="563" t="s">
        <v>317</v>
      </c>
      <c r="N15" s="563"/>
      <c r="O15" s="745">
        <v>13500</v>
      </c>
      <c r="P15" s="745"/>
      <c r="Q15" s="745">
        <v>13500</v>
      </c>
      <c r="R15" s="745"/>
      <c r="S15" s="564" t="s">
        <v>382</v>
      </c>
    </row>
    <row r="16" spans="1:19" ht="84.75" customHeight="1">
      <c r="A16" s="579"/>
      <c r="B16" s="579"/>
      <c r="C16" s="579"/>
      <c r="D16" s="579"/>
      <c r="E16" s="571"/>
      <c r="F16" s="634"/>
      <c r="G16" s="634"/>
      <c r="H16" s="579"/>
      <c r="I16" s="377" t="s">
        <v>1330</v>
      </c>
      <c r="J16" s="349" t="s">
        <v>386</v>
      </c>
      <c r="K16" s="401" t="s">
        <v>48</v>
      </c>
      <c r="L16" s="634"/>
      <c r="M16" s="579"/>
      <c r="N16" s="579"/>
      <c r="O16" s="746"/>
      <c r="P16" s="746"/>
      <c r="Q16" s="746"/>
      <c r="R16" s="746"/>
      <c r="S16" s="571"/>
    </row>
    <row r="17" spans="1:19" ht="83.25" customHeight="1">
      <c r="A17" s="563">
        <v>5</v>
      </c>
      <c r="B17" s="563" t="s">
        <v>1512</v>
      </c>
      <c r="C17" s="563">
        <v>1</v>
      </c>
      <c r="D17" s="563">
        <v>6</v>
      </c>
      <c r="E17" s="564" t="s">
        <v>1028</v>
      </c>
      <c r="F17" s="564" t="s">
        <v>1513</v>
      </c>
      <c r="G17" s="751" t="s">
        <v>1514</v>
      </c>
      <c r="H17" s="563" t="s">
        <v>1515</v>
      </c>
      <c r="I17" s="372" t="s">
        <v>1516</v>
      </c>
      <c r="J17" s="145">
        <v>1</v>
      </c>
      <c r="K17" s="374" t="s">
        <v>71</v>
      </c>
      <c r="L17" s="564" t="s">
        <v>1517</v>
      </c>
      <c r="M17" s="563"/>
      <c r="N17" s="563" t="s">
        <v>1518</v>
      </c>
      <c r="O17" s="745"/>
      <c r="P17" s="745">
        <v>64500</v>
      </c>
      <c r="Q17" s="745"/>
      <c r="R17" s="745">
        <v>64500</v>
      </c>
      <c r="S17" s="564" t="s">
        <v>382</v>
      </c>
    </row>
    <row r="18" spans="1:19" ht="83.25" customHeight="1">
      <c r="A18" s="579"/>
      <c r="B18" s="579"/>
      <c r="C18" s="579"/>
      <c r="D18" s="579"/>
      <c r="E18" s="571"/>
      <c r="F18" s="571"/>
      <c r="G18" s="752"/>
      <c r="H18" s="580"/>
      <c r="I18" s="372" t="s">
        <v>1519</v>
      </c>
      <c r="J18" s="145">
        <v>300</v>
      </c>
      <c r="K18" s="374" t="s">
        <v>48</v>
      </c>
      <c r="L18" s="571"/>
      <c r="M18" s="579"/>
      <c r="N18" s="579"/>
      <c r="O18" s="746"/>
      <c r="P18" s="746"/>
      <c r="Q18" s="746"/>
      <c r="R18" s="746"/>
      <c r="S18" s="571"/>
    </row>
    <row r="19" spans="1:19" ht="83.25" customHeight="1">
      <c r="A19" s="579"/>
      <c r="B19" s="579"/>
      <c r="C19" s="579"/>
      <c r="D19" s="579"/>
      <c r="E19" s="571"/>
      <c r="F19" s="571"/>
      <c r="G19" s="752"/>
      <c r="H19" s="563" t="s">
        <v>45</v>
      </c>
      <c r="I19" s="372" t="s">
        <v>46</v>
      </c>
      <c r="J19" s="145">
        <v>1</v>
      </c>
      <c r="K19" s="405" t="s">
        <v>71</v>
      </c>
      <c r="L19" s="571"/>
      <c r="M19" s="579"/>
      <c r="N19" s="579"/>
      <c r="O19" s="746"/>
      <c r="P19" s="746"/>
      <c r="Q19" s="746"/>
      <c r="R19" s="746"/>
      <c r="S19" s="571"/>
    </row>
    <row r="20" spans="1:19" ht="83.25" customHeight="1">
      <c r="A20" s="580"/>
      <c r="B20" s="580"/>
      <c r="C20" s="580"/>
      <c r="D20" s="580"/>
      <c r="E20" s="572"/>
      <c r="F20" s="572"/>
      <c r="G20" s="753"/>
      <c r="H20" s="580"/>
      <c r="I20" s="372" t="s">
        <v>743</v>
      </c>
      <c r="J20" s="145">
        <v>50</v>
      </c>
      <c r="K20" s="374" t="s">
        <v>1029</v>
      </c>
      <c r="L20" s="572"/>
      <c r="M20" s="580"/>
      <c r="N20" s="580"/>
      <c r="O20" s="748"/>
      <c r="P20" s="748"/>
      <c r="Q20" s="748"/>
      <c r="R20" s="748"/>
      <c r="S20" s="572"/>
    </row>
    <row r="21" spans="1:19" ht="59.25" customHeight="1">
      <c r="A21" s="563">
        <v>6</v>
      </c>
      <c r="B21" s="563" t="s">
        <v>126</v>
      </c>
      <c r="C21" s="563">
        <v>5</v>
      </c>
      <c r="D21" s="563">
        <v>11</v>
      </c>
      <c r="E21" s="564" t="s">
        <v>1520</v>
      </c>
      <c r="F21" s="698" t="s">
        <v>1521</v>
      </c>
      <c r="G21" s="698" t="s">
        <v>1522</v>
      </c>
      <c r="H21" s="563" t="s">
        <v>1523</v>
      </c>
      <c r="I21" s="377" t="s">
        <v>1524</v>
      </c>
      <c r="J21" s="349" t="s">
        <v>102</v>
      </c>
      <c r="K21" s="405" t="s">
        <v>71</v>
      </c>
      <c r="L21" s="698" t="s">
        <v>1525</v>
      </c>
      <c r="M21" s="563"/>
      <c r="N21" s="563" t="s">
        <v>317</v>
      </c>
      <c r="O21" s="745"/>
      <c r="P21" s="745">
        <v>30000</v>
      </c>
      <c r="Q21" s="745"/>
      <c r="R21" s="745">
        <v>30000</v>
      </c>
      <c r="S21" s="564" t="s">
        <v>382</v>
      </c>
    </row>
    <row r="22" spans="1:19" ht="132.75" customHeight="1">
      <c r="A22" s="579"/>
      <c r="B22" s="579"/>
      <c r="C22" s="579"/>
      <c r="D22" s="579"/>
      <c r="E22" s="571"/>
      <c r="F22" s="634"/>
      <c r="G22" s="634"/>
      <c r="H22" s="579"/>
      <c r="I22" s="377" t="s">
        <v>1460</v>
      </c>
      <c r="J22" s="349" t="s">
        <v>1462</v>
      </c>
      <c r="K22" s="401" t="s">
        <v>48</v>
      </c>
      <c r="L22" s="634"/>
      <c r="M22" s="579"/>
      <c r="N22" s="579"/>
      <c r="O22" s="746"/>
      <c r="P22" s="746"/>
      <c r="Q22" s="746"/>
      <c r="R22" s="746"/>
      <c r="S22" s="571"/>
    </row>
    <row r="23" spans="1:19" ht="59.25" customHeight="1">
      <c r="A23" s="563">
        <v>7</v>
      </c>
      <c r="B23" s="563" t="s">
        <v>121</v>
      </c>
      <c r="C23" s="563">
        <v>1</v>
      </c>
      <c r="D23" s="563">
        <v>6</v>
      </c>
      <c r="E23" s="564" t="s">
        <v>1526</v>
      </c>
      <c r="F23" s="698" t="s">
        <v>1527</v>
      </c>
      <c r="G23" s="698" t="s">
        <v>1528</v>
      </c>
      <c r="H23" s="563" t="s">
        <v>50</v>
      </c>
      <c r="I23" s="377" t="s">
        <v>51</v>
      </c>
      <c r="J23" s="349" t="s">
        <v>102</v>
      </c>
      <c r="K23" s="405" t="s">
        <v>71</v>
      </c>
      <c r="L23" s="698" t="s">
        <v>1529</v>
      </c>
      <c r="M23" s="743"/>
      <c r="N23" s="563" t="s">
        <v>317</v>
      </c>
      <c r="O23" s="745"/>
      <c r="P23" s="745">
        <v>55500</v>
      </c>
      <c r="Q23" s="745"/>
      <c r="R23" s="745">
        <v>55500</v>
      </c>
      <c r="S23" s="564" t="s">
        <v>382</v>
      </c>
    </row>
    <row r="24" spans="1:19" ht="81.75" customHeight="1">
      <c r="A24" s="580"/>
      <c r="B24" s="580"/>
      <c r="C24" s="580"/>
      <c r="D24" s="580"/>
      <c r="E24" s="572"/>
      <c r="F24" s="597"/>
      <c r="G24" s="597"/>
      <c r="H24" s="580"/>
      <c r="I24" s="377" t="s">
        <v>52</v>
      </c>
      <c r="J24" s="349" t="s">
        <v>1311</v>
      </c>
      <c r="K24" s="405" t="s">
        <v>48</v>
      </c>
      <c r="L24" s="597"/>
      <c r="M24" s="744"/>
      <c r="N24" s="580"/>
      <c r="O24" s="748"/>
      <c r="P24" s="748"/>
      <c r="Q24" s="748"/>
      <c r="R24" s="748"/>
      <c r="S24" s="572"/>
    </row>
    <row r="26" spans="1:19" ht="15.75">
      <c r="G26" s="7"/>
      <c r="O26" s="674"/>
      <c r="P26" s="558" t="s">
        <v>30</v>
      </c>
      <c r="Q26" s="558"/>
      <c r="R26" s="558"/>
    </row>
    <row r="27" spans="1:19">
      <c r="G27" s="8"/>
      <c r="O27" s="675"/>
      <c r="P27" s="558" t="s">
        <v>31</v>
      </c>
      <c r="Q27" s="558" t="s">
        <v>32</v>
      </c>
      <c r="R27" s="558"/>
    </row>
    <row r="28" spans="1:19">
      <c r="G28" s="8"/>
      <c r="O28" s="676"/>
      <c r="P28" s="558"/>
      <c r="Q28" s="12">
        <v>2022</v>
      </c>
      <c r="R28" s="12">
        <v>2023</v>
      </c>
    </row>
    <row r="29" spans="1:19">
      <c r="O29" s="57" t="s">
        <v>1353</v>
      </c>
      <c r="P29" s="14">
        <v>7</v>
      </c>
      <c r="Q29" s="24">
        <f>Q6+Q11+Q13+Q15</f>
        <v>172000</v>
      </c>
      <c r="R29" s="98">
        <f>R23+R21+R17</f>
        <v>150000</v>
      </c>
    </row>
  </sheetData>
  <mergeCells count="133">
    <mergeCell ref="B11:B12"/>
    <mergeCell ref="C11:C12"/>
    <mergeCell ref="D11:D12"/>
    <mergeCell ref="E11:E12"/>
    <mergeCell ref="F11:F12"/>
    <mergeCell ref="G11:G12"/>
    <mergeCell ref="S15:S16"/>
    <mergeCell ref="A15:A16"/>
    <mergeCell ref="B15:B16"/>
    <mergeCell ref="C15:C16"/>
    <mergeCell ref="D15:D16"/>
    <mergeCell ref="E15:E16"/>
    <mergeCell ref="F15:F16"/>
    <mergeCell ref="G15:G16"/>
    <mergeCell ref="H15:H16"/>
    <mergeCell ref="M11:M12"/>
    <mergeCell ref="M15:M16"/>
    <mergeCell ref="H11:H12"/>
    <mergeCell ref="L11:L12"/>
    <mergeCell ref="H13:H14"/>
    <mergeCell ref="L13:L14"/>
    <mergeCell ref="L15:L16"/>
    <mergeCell ref="A6:A10"/>
    <mergeCell ref="B6:B10"/>
    <mergeCell ref="E6:E10"/>
    <mergeCell ref="S11:S12"/>
    <mergeCell ref="M13:M14"/>
    <mergeCell ref="N13:N14"/>
    <mergeCell ref="O13:O14"/>
    <mergeCell ref="P13:P14"/>
    <mergeCell ref="Q13:Q14"/>
    <mergeCell ref="R13:R14"/>
    <mergeCell ref="S13:S14"/>
    <mergeCell ref="P6:P10"/>
    <mergeCell ref="Q6:Q10"/>
    <mergeCell ref="S6:S10"/>
    <mergeCell ref="A13:A14"/>
    <mergeCell ref="B13:B14"/>
    <mergeCell ref="C13:C14"/>
    <mergeCell ref="D13:D14"/>
    <mergeCell ref="E13:E14"/>
    <mergeCell ref="F13:F14"/>
    <mergeCell ref="G13:G14"/>
    <mergeCell ref="C6:C10"/>
    <mergeCell ref="D6:D10"/>
    <mergeCell ref="A11:A12"/>
    <mergeCell ref="L2:S2"/>
    <mergeCell ref="A3:A4"/>
    <mergeCell ref="B3:B4"/>
    <mergeCell ref="C3:C4"/>
    <mergeCell ref="D3:D4"/>
    <mergeCell ref="E3:E4"/>
    <mergeCell ref="G3:G4"/>
    <mergeCell ref="H3:H4"/>
    <mergeCell ref="I3:K3"/>
    <mergeCell ref="L3:L4"/>
    <mergeCell ref="S3:S4"/>
    <mergeCell ref="M3:N3"/>
    <mergeCell ref="O3:P3"/>
    <mergeCell ref="Q3:R3"/>
    <mergeCell ref="F3:F4"/>
    <mergeCell ref="H9:H10"/>
    <mergeCell ref="M6:M10"/>
    <mergeCell ref="F6:F10"/>
    <mergeCell ref="G6:G10"/>
    <mergeCell ref="N6:N10"/>
    <mergeCell ref="O6:O10"/>
    <mergeCell ref="R15:R16"/>
    <mergeCell ref="G17:G20"/>
    <mergeCell ref="H17:H18"/>
    <mergeCell ref="L17:L20"/>
    <mergeCell ref="H6:H8"/>
    <mergeCell ref="L6:L10"/>
    <mergeCell ref="M17:M20"/>
    <mergeCell ref="O26:O28"/>
    <mergeCell ref="P26:R26"/>
    <mergeCell ref="P27:P28"/>
    <mergeCell ref="Q27:R27"/>
    <mergeCell ref="R6:R10"/>
    <mergeCell ref="N11:N12"/>
    <mergeCell ref="O11:O12"/>
    <mergeCell ref="P11:P12"/>
    <mergeCell ref="Q11:Q12"/>
    <mergeCell ref="R11:R12"/>
    <mergeCell ref="N15:N16"/>
    <mergeCell ref="O15:O16"/>
    <mergeCell ref="P15:P16"/>
    <mergeCell ref="Q15:Q16"/>
    <mergeCell ref="N17:N20"/>
    <mergeCell ref="O17:O20"/>
    <mergeCell ref="P17:P20"/>
    <mergeCell ref="Q17:Q20"/>
    <mergeCell ref="O23:O24"/>
    <mergeCell ref="P23:P24"/>
    <mergeCell ref="Q23:Q24"/>
    <mergeCell ref="R23:R24"/>
    <mergeCell ref="R17:R20"/>
    <mergeCell ref="N23:N24"/>
    <mergeCell ref="S17:S20"/>
    <mergeCell ref="H19:H20"/>
    <mergeCell ref="A21:A22"/>
    <mergeCell ref="B21:B22"/>
    <mergeCell ref="C21:C22"/>
    <mergeCell ref="D21:D22"/>
    <mergeCell ref="E21:E22"/>
    <mergeCell ref="F21:F22"/>
    <mergeCell ref="G21:G22"/>
    <mergeCell ref="H21:H22"/>
    <mergeCell ref="L21:L22"/>
    <mergeCell ref="M21:M22"/>
    <mergeCell ref="N21:N22"/>
    <mergeCell ref="O21:O22"/>
    <mergeCell ref="P21:P22"/>
    <mergeCell ref="Q21:Q22"/>
    <mergeCell ref="R21:R22"/>
    <mergeCell ref="S21:S22"/>
    <mergeCell ref="A17:A20"/>
    <mergeCell ref="B17:B20"/>
    <mergeCell ref="C17:C20"/>
    <mergeCell ref="D17:D20"/>
    <mergeCell ref="E17:E20"/>
    <mergeCell ref="F17:F20"/>
    <mergeCell ref="S23:S24"/>
    <mergeCell ref="A23:A24"/>
    <mergeCell ref="B23:B24"/>
    <mergeCell ref="C23:C24"/>
    <mergeCell ref="D23:D24"/>
    <mergeCell ref="E23:E24"/>
    <mergeCell ref="F23:F24"/>
    <mergeCell ref="G23:G24"/>
    <mergeCell ref="H23:H24"/>
    <mergeCell ref="L23:L24"/>
    <mergeCell ref="M23:M24"/>
  </mergeCells>
  <pageMargins left="0.7" right="0.7" top="0.75" bottom="0.75" header="0.3" footer="0.3"/>
  <pageSetup paperSize="9"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6"/>
  <sheetViews>
    <sheetView zoomScale="60" zoomScaleNormal="60" workbookViewId="0">
      <selection activeCell="G14" sqref="G14:G15"/>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7.140625" customWidth="1"/>
    <col min="9" max="10" width="19" customWidth="1"/>
    <col min="11" max="11" width="16.85546875" customWidth="1"/>
    <col min="12" max="12" width="25.140625" customWidth="1"/>
    <col min="13" max="13" width="10.5703125" bestFit="1" customWidth="1"/>
    <col min="14" max="14" width="10.140625" bestFit="1" customWidth="1"/>
    <col min="15" max="15" width="16.28515625" customWidth="1"/>
    <col min="16" max="16" width="15.85546875" customWidth="1"/>
    <col min="17" max="17" width="12.5703125" customWidth="1"/>
    <col min="18" max="18" width="14" bestFit="1" customWidth="1"/>
    <col min="19" max="19" width="18.28515625" customWidth="1"/>
  </cols>
  <sheetData>
    <row r="1" spans="1:19" ht="18.75">
      <c r="A1" s="20" t="s">
        <v>3363</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310.5" customHeight="1">
      <c r="A6" s="145" t="s">
        <v>326</v>
      </c>
      <c r="B6" s="145" t="s">
        <v>126</v>
      </c>
      <c r="C6" s="145" t="s">
        <v>38</v>
      </c>
      <c r="D6" s="336">
        <v>3</v>
      </c>
      <c r="E6" s="336" t="s">
        <v>720</v>
      </c>
      <c r="F6" s="336" t="s">
        <v>389</v>
      </c>
      <c r="G6" s="336" t="s">
        <v>631</v>
      </c>
      <c r="H6" s="336" t="s">
        <v>388</v>
      </c>
      <c r="I6" s="336" t="s">
        <v>390</v>
      </c>
      <c r="J6" s="348" t="s">
        <v>391</v>
      </c>
      <c r="K6" s="405" t="s">
        <v>392</v>
      </c>
      <c r="L6" s="336" t="s">
        <v>393</v>
      </c>
      <c r="M6" s="23" t="s">
        <v>69</v>
      </c>
      <c r="N6" s="438"/>
      <c r="O6" s="23">
        <v>51850</v>
      </c>
      <c r="P6" s="23"/>
      <c r="Q6" s="23">
        <v>51850</v>
      </c>
      <c r="R6" s="336"/>
      <c r="S6" s="336" t="s">
        <v>394</v>
      </c>
    </row>
    <row r="7" spans="1:19" ht="405" customHeight="1">
      <c r="A7" s="145" t="s">
        <v>334</v>
      </c>
      <c r="B7" s="336" t="s">
        <v>126</v>
      </c>
      <c r="C7" s="336" t="s">
        <v>469</v>
      </c>
      <c r="D7" s="336">
        <v>10</v>
      </c>
      <c r="E7" s="336" t="s">
        <v>721</v>
      </c>
      <c r="F7" s="336" t="s">
        <v>722</v>
      </c>
      <c r="G7" s="336" t="s">
        <v>764</v>
      </c>
      <c r="H7" s="336" t="s">
        <v>395</v>
      </c>
      <c r="I7" s="336" t="s">
        <v>396</v>
      </c>
      <c r="J7" s="336">
        <v>6</v>
      </c>
      <c r="K7" s="405" t="s">
        <v>392</v>
      </c>
      <c r="L7" s="336" t="s">
        <v>723</v>
      </c>
      <c r="M7" s="23" t="s">
        <v>127</v>
      </c>
      <c r="N7" s="405"/>
      <c r="O7" s="23">
        <v>110000</v>
      </c>
      <c r="P7" s="405"/>
      <c r="Q7" s="23">
        <v>110000</v>
      </c>
      <c r="R7" s="405"/>
      <c r="S7" s="336" t="s">
        <v>394</v>
      </c>
    </row>
    <row r="8" spans="1:19" ht="144.75" customHeight="1">
      <c r="A8" s="145">
        <v>3</v>
      </c>
      <c r="B8" s="145" t="s">
        <v>126</v>
      </c>
      <c r="C8" s="145">
        <v>1</v>
      </c>
      <c r="D8" s="145">
        <v>3</v>
      </c>
      <c r="E8" s="336" t="s">
        <v>1207</v>
      </c>
      <c r="F8" s="336" t="s">
        <v>1030</v>
      </c>
      <c r="G8" s="336" t="s">
        <v>1208</v>
      </c>
      <c r="H8" s="336" t="s">
        <v>1209</v>
      </c>
      <c r="I8" s="336" t="s">
        <v>1210</v>
      </c>
      <c r="J8" s="145">
        <v>6</v>
      </c>
      <c r="K8" s="145" t="s">
        <v>71</v>
      </c>
      <c r="L8" s="336" t="s">
        <v>1033</v>
      </c>
      <c r="M8" s="145"/>
      <c r="N8" s="145" t="s">
        <v>69</v>
      </c>
      <c r="O8" s="145"/>
      <c r="P8" s="23">
        <v>60000</v>
      </c>
      <c r="Q8" s="145"/>
      <c r="R8" s="23">
        <v>60000</v>
      </c>
      <c r="S8" s="336" t="s">
        <v>394</v>
      </c>
    </row>
    <row r="9" spans="1:19" ht="105">
      <c r="A9" s="145">
        <v>4</v>
      </c>
      <c r="B9" s="145" t="s">
        <v>126</v>
      </c>
      <c r="C9" s="145">
        <v>1</v>
      </c>
      <c r="D9" s="145">
        <v>3</v>
      </c>
      <c r="E9" s="336" t="s">
        <v>1211</v>
      </c>
      <c r="F9" s="336" t="s">
        <v>1031</v>
      </c>
      <c r="G9" s="336" t="s">
        <v>1212</v>
      </c>
      <c r="H9" s="145" t="s">
        <v>452</v>
      </c>
      <c r="I9" s="336" t="s">
        <v>1032</v>
      </c>
      <c r="J9" s="145" t="s">
        <v>1530</v>
      </c>
      <c r="K9" s="145" t="s">
        <v>71</v>
      </c>
      <c r="L9" s="336" t="s">
        <v>1033</v>
      </c>
      <c r="M9" s="145"/>
      <c r="N9" s="145" t="s">
        <v>69</v>
      </c>
      <c r="O9" s="145"/>
      <c r="P9" s="23">
        <v>25830</v>
      </c>
      <c r="Q9" s="145"/>
      <c r="R9" s="23">
        <v>25830</v>
      </c>
      <c r="S9" s="336" t="s">
        <v>394</v>
      </c>
    </row>
    <row r="10" spans="1:19" ht="375">
      <c r="A10" s="145">
        <v>5</v>
      </c>
      <c r="B10" s="336" t="s">
        <v>126</v>
      </c>
      <c r="C10" s="336" t="s">
        <v>469</v>
      </c>
      <c r="D10" s="336">
        <v>10</v>
      </c>
      <c r="E10" s="336" t="s">
        <v>721</v>
      </c>
      <c r="F10" s="336" t="s">
        <v>722</v>
      </c>
      <c r="G10" s="336" t="s">
        <v>1393</v>
      </c>
      <c r="H10" s="336" t="s">
        <v>395</v>
      </c>
      <c r="I10" s="336" t="s">
        <v>396</v>
      </c>
      <c r="J10" s="336">
        <v>1</v>
      </c>
      <c r="K10" s="145" t="s">
        <v>392</v>
      </c>
      <c r="L10" s="336" t="s">
        <v>1394</v>
      </c>
      <c r="M10" s="23"/>
      <c r="N10" s="145" t="s">
        <v>127</v>
      </c>
      <c r="O10" s="23"/>
      <c r="P10" s="23">
        <v>65000</v>
      </c>
      <c r="Q10" s="23"/>
      <c r="R10" s="23">
        <v>65000</v>
      </c>
      <c r="S10" s="336" t="s">
        <v>394</v>
      </c>
    </row>
    <row r="11" spans="1:19" ht="185.25">
      <c r="A11" s="336">
        <v>6</v>
      </c>
      <c r="B11" s="336" t="s">
        <v>126</v>
      </c>
      <c r="C11" s="336">
        <v>1</v>
      </c>
      <c r="D11" s="336">
        <v>6</v>
      </c>
      <c r="E11" s="336" t="s">
        <v>1531</v>
      </c>
      <c r="F11" s="336" t="s">
        <v>1532</v>
      </c>
      <c r="G11" s="336" t="s">
        <v>1533</v>
      </c>
      <c r="H11" s="336" t="s">
        <v>1459</v>
      </c>
      <c r="I11" s="336" t="s">
        <v>1534</v>
      </c>
      <c r="J11" s="336" t="s">
        <v>1535</v>
      </c>
      <c r="K11" s="336" t="s">
        <v>392</v>
      </c>
      <c r="L11" s="509" t="s">
        <v>1536</v>
      </c>
      <c r="M11" s="336"/>
      <c r="N11" s="336" t="s">
        <v>68</v>
      </c>
      <c r="O11" s="336"/>
      <c r="P11" s="378">
        <v>69170</v>
      </c>
      <c r="Q11" s="336"/>
      <c r="R11" s="378">
        <v>69170</v>
      </c>
      <c r="S11" s="336" t="s">
        <v>394</v>
      </c>
    </row>
    <row r="13" spans="1:19">
      <c r="O13" s="674"/>
      <c r="P13" s="558" t="s">
        <v>30</v>
      </c>
      <c r="Q13" s="558"/>
      <c r="R13" s="558"/>
    </row>
    <row r="14" spans="1:19">
      <c r="O14" s="675"/>
      <c r="P14" s="558" t="s">
        <v>31</v>
      </c>
      <c r="Q14" s="558" t="s">
        <v>32</v>
      </c>
      <c r="R14" s="558"/>
    </row>
    <row r="15" spans="1:19">
      <c r="O15" s="676"/>
      <c r="P15" s="558"/>
      <c r="Q15" s="12">
        <v>2022</v>
      </c>
      <c r="R15" s="12">
        <v>2023</v>
      </c>
    </row>
    <row r="16" spans="1:19">
      <c r="O16" s="57" t="s">
        <v>1353</v>
      </c>
      <c r="P16" s="14">
        <v>6</v>
      </c>
      <c r="Q16" s="24">
        <f>Q6+Q7</f>
        <v>161850</v>
      </c>
      <c r="R16" s="98">
        <f>R11+R10+R9+R8</f>
        <v>220000</v>
      </c>
    </row>
  </sheetData>
  <mergeCells count="19">
    <mergeCell ref="L2:S2"/>
    <mergeCell ref="M3:N3"/>
    <mergeCell ref="O3:P3"/>
    <mergeCell ref="Q3:R3"/>
    <mergeCell ref="S3:S4"/>
    <mergeCell ref="L3:L4"/>
    <mergeCell ref="A3:A4"/>
    <mergeCell ref="B3:B4"/>
    <mergeCell ref="C3:C4"/>
    <mergeCell ref="O13:O15"/>
    <mergeCell ref="P13:R13"/>
    <mergeCell ref="P14:P15"/>
    <mergeCell ref="Q14:R14"/>
    <mergeCell ref="I3:K3"/>
    <mergeCell ref="D3:D4"/>
    <mergeCell ref="E3:E4"/>
    <mergeCell ref="F3:F4"/>
    <mergeCell ref="G3:G4"/>
    <mergeCell ref="H3:H4"/>
  </mergeCells>
  <pageMargins left="0.25" right="0.25" top="0.75" bottom="0.75" header="0.3" footer="0.3"/>
  <pageSetup paperSize="8"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15"/>
  <sheetViews>
    <sheetView zoomScale="60" zoomScaleNormal="60" workbookViewId="0">
      <selection activeCell="I9" sqref="I9"/>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8" customWidth="1"/>
    <col min="19" max="19" width="18.28515625" customWidth="1"/>
    <col min="21" max="21" width="11" bestFit="1" customWidth="1"/>
    <col min="22" max="22" width="19.140625" customWidth="1"/>
  </cols>
  <sheetData>
    <row r="1" spans="1:19" s="91" customFormat="1" ht="18.75">
      <c r="A1" s="20" t="s">
        <v>3364</v>
      </c>
      <c r="E1" s="92"/>
      <c r="F1" s="92"/>
      <c r="L1" s="93"/>
      <c r="M1" s="93"/>
      <c r="N1" s="93"/>
      <c r="O1" s="93"/>
      <c r="P1" s="93"/>
      <c r="Q1" s="93"/>
      <c r="R1" s="93"/>
      <c r="S1" s="93"/>
    </row>
    <row r="2" spans="1:19" ht="15.75">
      <c r="A2" s="22"/>
      <c r="E2" s="21"/>
      <c r="F2" s="21"/>
      <c r="L2" s="2"/>
      <c r="M2" s="2"/>
      <c r="N2" s="2"/>
      <c r="O2" s="42"/>
      <c r="P2" s="42"/>
      <c r="Q2" s="42"/>
      <c r="R2" s="42"/>
      <c r="S2" s="2"/>
    </row>
    <row r="3" spans="1:19" ht="47.2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285">
      <c r="A6" s="145">
        <v>1</v>
      </c>
      <c r="B6" s="145">
        <v>3</v>
      </c>
      <c r="C6" s="145">
        <v>1</v>
      </c>
      <c r="D6" s="336">
        <v>6</v>
      </c>
      <c r="E6" s="336" t="s">
        <v>718</v>
      </c>
      <c r="F6" s="336" t="s">
        <v>635</v>
      </c>
      <c r="G6" s="336" t="s">
        <v>636</v>
      </c>
      <c r="H6" s="336" t="s">
        <v>399</v>
      </c>
      <c r="I6" s="336" t="s">
        <v>637</v>
      </c>
      <c r="J6" s="336" t="s">
        <v>638</v>
      </c>
      <c r="K6" s="348" t="s">
        <v>639</v>
      </c>
      <c r="L6" s="336" t="s">
        <v>732</v>
      </c>
      <c r="M6" s="507" t="s">
        <v>400</v>
      </c>
      <c r="N6" s="23"/>
      <c r="O6" s="23">
        <v>28957</v>
      </c>
      <c r="P6" s="23"/>
      <c r="Q6" s="23">
        <f>O6</f>
        <v>28957</v>
      </c>
      <c r="R6" s="146"/>
      <c r="S6" s="336" t="s">
        <v>1538</v>
      </c>
    </row>
    <row r="7" spans="1:19" ht="256.5" customHeight="1">
      <c r="A7" s="145">
        <v>2</v>
      </c>
      <c r="B7" s="145">
        <v>1</v>
      </c>
      <c r="C7" s="145">
        <v>1</v>
      </c>
      <c r="D7" s="145">
        <v>6</v>
      </c>
      <c r="E7" s="336" t="s">
        <v>719</v>
      </c>
      <c r="F7" s="336" t="s">
        <v>640</v>
      </c>
      <c r="G7" s="336" t="s">
        <v>641</v>
      </c>
      <c r="H7" s="336" t="s">
        <v>399</v>
      </c>
      <c r="I7" s="336" t="s">
        <v>637</v>
      </c>
      <c r="J7" s="336" t="s">
        <v>3446</v>
      </c>
      <c r="K7" s="348" t="s">
        <v>642</v>
      </c>
      <c r="L7" s="336" t="s">
        <v>401</v>
      </c>
      <c r="M7" s="405" t="s">
        <v>1046</v>
      </c>
      <c r="N7" s="405"/>
      <c r="O7" s="23">
        <v>0</v>
      </c>
      <c r="P7" s="146">
        <v>31080</v>
      </c>
      <c r="Q7" s="23">
        <f>O7</f>
        <v>0</v>
      </c>
      <c r="R7" s="378">
        <f>P7</f>
        <v>31080</v>
      </c>
      <c r="S7" s="336" t="s">
        <v>1538</v>
      </c>
    </row>
    <row r="8" spans="1:19" ht="165">
      <c r="A8" s="145">
        <v>3</v>
      </c>
      <c r="B8" s="336">
        <v>3</v>
      </c>
      <c r="C8" s="336">
        <v>2</v>
      </c>
      <c r="D8" s="336">
        <v>10</v>
      </c>
      <c r="E8" s="495" t="s">
        <v>1034</v>
      </c>
      <c r="F8" s="495" t="s">
        <v>1035</v>
      </c>
      <c r="G8" s="502" t="s">
        <v>1036</v>
      </c>
      <c r="H8" s="336" t="s">
        <v>397</v>
      </c>
      <c r="I8" s="336" t="s">
        <v>633</v>
      </c>
      <c r="J8" s="336" t="s">
        <v>1037</v>
      </c>
      <c r="K8" s="348" t="s">
        <v>634</v>
      </c>
      <c r="L8" s="336" t="s">
        <v>1103</v>
      </c>
      <c r="M8" s="374" t="s">
        <v>398</v>
      </c>
      <c r="N8" s="374"/>
      <c r="O8" s="378">
        <v>47500</v>
      </c>
      <c r="P8" s="378"/>
      <c r="Q8" s="378">
        <f>O8</f>
        <v>47500</v>
      </c>
      <c r="R8" s="437"/>
      <c r="S8" s="336" t="s">
        <v>1538</v>
      </c>
    </row>
    <row r="9" spans="1:19" ht="159.75" customHeight="1">
      <c r="A9" s="372">
        <v>4</v>
      </c>
      <c r="B9" s="495">
        <v>1</v>
      </c>
      <c r="C9" s="495">
        <v>1</v>
      </c>
      <c r="D9" s="495">
        <v>6</v>
      </c>
      <c r="E9" s="495" t="s">
        <v>1038</v>
      </c>
      <c r="F9" s="495" t="s">
        <v>1039</v>
      </c>
      <c r="G9" s="495" t="s">
        <v>1040</v>
      </c>
      <c r="H9" s="495" t="s">
        <v>1041</v>
      </c>
      <c r="I9" s="495" t="s">
        <v>1042</v>
      </c>
      <c r="J9" s="495" t="s">
        <v>1043</v>
      </c>
      <c r="K9" s="508" t="s">
        <v>634</v>
      </c>
      <c r="L9" s="495" t="s">
        <v>1044</v>
      </c>
      <c r="M9" s="495" t="s">
        <v>1045</v>
      </c>
      <c r="N9" s="495" t="s">
        <v>775</v>
      </c>
      <c r="O9" s="500">
        <v>27264.2</v>
      </c>
      <c r="P9" s="500">
        <v>44000</v>
      </c>
      <c r="Q9" s="500">
        <f>O9</f>
        <v>27264.2</v>
      </c>
      <c r="R9" s="500">
        <f>P9</f>
        <v>44000</v>
      </c>
      <c r="S9" s="495" t="s">
        <v>1539</v>
      </c>
    </row>
    <row r="10" spans="1:19" ht="165">
      <c r="A10" s="145">
        <v>5</v>
      </c>
      <c r="B10" s="336">
        <v>3</v>
      </c>
      <c r="C10" s="336">
        <v>2</v>
      </c>
      <c r="D10" s="336">
        <v>10</v>
      </c>
      <c r="E10" s="495" t="s">
        <v>1034</v>
      </c>
      <c r="F10" s="495" t="s">
        <v>1035</v>
      </c>
      <c r="G10" s="336" t="s">
        <v>1036</v>
      </c>
      <c r="H10" s="336" t="s">
        <v>397</v>
      </c>
      <c r="I10" s="336" t="s">
        <v>633</v>
      </c>
      <c r="J10" s="336" t="s">
        <v>1537</v>
      </c>
      <c r="K10" s="348" t="s">
        <v>634</v>
      </c>
      <c r="L10" s="336" t="s">
        <v>1103</v>
      </c>
      <c r="M10" s="374"/>
      <c r="N10" s="374" t="s">
        <v>1461</v>
      </c>
      <c r="O10" s="378"/>
      <c r="P10" s="378">
        <v>55000</v>
      </c>
      <c r="Q10" s="378"/>
      <c r="R10" s="23">
        <f>P10</f>
        <v>55000</v>
      </c>
      <c r="S10" s="336" t="s">
        <v>1538</v>
      </c>
    </row>
    <row r="12" spans="1:19" ht="15.75">
      <c r="G12" s="7"/>
      <c r="O12" s="674"/>
      <c r="P12" s="558" t="s">
        <v>30</v>
      </c>
      <c r="Q12" s="558"/>
      <c r="R12" s="558"/>
    </row>
    <row r="13" spans="1:19">
      <c r="G13" s="43"/>
      <c r="O13" s="675"/>
      <c r="P13" s="558" t="s">
        <v>31</v>
      </c>
      <c r="Q13" s="558" t="s">
        <v>32</v>
      </c>
      <c r="R13" s="558"/>
    </row>
    <row r="14" spans="1:19">
      <c r="G14" s="8"/>
      <c r="O14" s="676"/>
      <c r="P14" s="558"/>
      <c r="Q14" s="12">
        <v>2022</v>
      </c>
      <c r="R14" s="12">
        <v>2023</v>
      </c>
    </row>
    <row r="15" spans="1:19">
      <c r="O15" s="57" t="s">
        <v>1353</v>
      </c>
      <c r="P15" s="14">
        <v>5</v>
      </c>
      <c r="Q15" s="24">
        <f>Q9+Q8+Q6</f>
        <v>103721.2</v>
      </c>
      <c r="R15" s="98">
        <f>R10+R9+R7</f>
        <v>130080</v>
      </c>
    </row>
  </sheetData>
  <mergeCells count="18">
    <mergeCell ref="F3:F4"/>
    <mergeCell ref="A3:A4"/>
    <mergeCell ref="B3:B4"/>
    <mergeCell ref="C3:C4"/>
    <mergeCell ref="D3:D4"/>
    <mergeCell ref="E3:E4"/>
    <mergeCell ref="O12:O14"/>
    <mergeCell ref="P12:R12"/>
    <mergeCell ref="P13:P14"/>
    <mergeCell ref="Q13:R13"/>
    <mergeCell ref="Q3:R3"/>
    <mergeCell ref="O3:P3"/>
    <mergeCell ref="S3:S4"/>
    <mergeCell ref="G3:G4"/>
    <mergeCell ref="H3:H4"/>
    <mergeCell ref="I3:K3"/>
    <mergeCell ref="L3:L4"/>
    <mergeCell ref="M3:N3"/>
  </mergeCells>
  <pageMargins left="0.7" right="0.7" top="0.75" bottom="0.75" header="0.3" footer="0.3"/>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6"/>
  <sheetViews>
    <sheetView zoomScale="70" zoomScaleNormal="70" zoomScaleSheetLayoutView="50" workbookViewId="0">
      <selection activeCell="M33" sqref="M33"/>
    </sheetView>
  </sheetViews>
  <sheetFormatPr defaultColWidth="9.140625" defaultRowHeight="15"/>
  <cols>
    <col min="1" max="1" width="0.28515625" customWidth="1"/>
    <col min="2" max="2" width="5.28515625" style="1" customWidth="1"/>
    <col min="6" max="6" width="18.28515625" customWidth="1"/>
    <col min="7" max="7" width="54.42578125" customWidth="1"/>
    <col min="8" max="8" width="67.140625" customWidth="1"/>
    <col min="9" max="9" width="18.42578125" customWidth="1"/>
    <col min="10" max="10" width="25" customWidth="1"/>
    <col min="11" max="11" width="34.5703125" customWidth="1"/>
    <col min="12" max="12" width="12.85546875" bestFit="1" customWidth="1"/>
    <col min="13" max="13" width="34" customWidth="1"/>
    <col min="15" max="15" width="5" bestFit="1" customWidth="1"/>
    <col min="16" max="16" width="12.7109375" customWidth="1"/>
    <col min="17" max="17" width="13" customWidth="1"/>
    <col min="18" max="18" width="12.42578125" customWidth="1"/>
    <col min="19" max="19" width="13" customWidth="1"/>
    <col min="20" max="20" width="16.42578125" customWidth="1"/>
  </cols>
  <sheetData>
    <row r="1" spans="1:20" ht="18" customHeight="1">
      <c r="B1" s="680" t="s">
        <v>3365</v>
      </c>
      <c r="C1" s="557"/>
      <c r="D1" s="557"/>
      <c r="E1" s="557"/>
      <c r="F1" s="557"/>
      <c r="G1" s="557"/>
      <c r="H1" s="557"/>
      <c r="M1" s="1"/>
      <c r="P1" s="2"/>
      <c r="Q1" s="3"/>
      <c r="R1" s="2"/>
      <c r="S1" s="2"/>
    </row>
    <row r="2" spans="1:20">
      <c r="B2" s="22"/>
      <c r="F2" s="21"/>
      <c r="G2" s="21"/>
      <c r="M2" s="585"/>
      <c r="N2" s="585"/>
      <c r="O2" s="585"/>
      <c r="P2" s="585"/>
      <c r="Q2" s="585"/>
      <c r="R2" s="585"/>
      <c r="S2" s="585"/>
      <c r="T2" s="585"/>
    </row>
    <row r="3" spans="1:20" ht="45.75" customHeight="1">
      <c r="B3" s="759" t="s">
        <v>0</v>
      </c>
      <c r="C3" s="592" t="s">
        <v>1</v>
      </c>
      <c r="D3" s="592" t="s">
        <v>2</v>
      </c>
      <c r="E3" s="592" t="s">
        <v>3</v>
      </c>
      <c r="F3" s="761" t="s">
        <v>4</v>
      </c>
      <c r="G3" s="761" t="s">
        <v>33</v>
      </c>
      <c r="H3" s="759" t="s">
        <v>34</v>
      </c>
      <c r="I3" s="592" t="s">
        <v>5</v>
      </c>
      <c r="J3" s="592" t="s">
        <v>6</v>
      </c>
      <c r="K3" s="592"/>
      <c r="L3" s="592"/>
      <c r="M3" s="759" t="s">
        <v>7</v>
      </c>
      <c r="N3" s="592" t="s">
        <v>8</v>
      </c>
      <c r="O3" s="760"/>
      <c r="P3" s="595" t="s">
        <v>9</v>
      </c>
      <c r="Q3" s="595"/>
      <c r="R3" s="595" t="s">
        <v>10</v>
      </c>
      <c r="S3" s="595"/>
      <c r="T3" s="759" t="s">
        <v>11</v>
      </c>
    </row>
    <row r="4" spans="1:20" ht="25.5">
      <c r="B4" s="759"/>
      <c r="C4" s="592"/>
      <c r="D4" s="592"/>
      <c r="E4" s="592"/>
      <c r="F4" s="761"/>
      <c r="G4" s="761"/>
      <c r="H4" s="759"/>
      <c r="I4" s="592"/>
      <c r="J4" s="18" t="s">
        <v>37</v>
      </c>
      <c r="K4" s="18" t="s">
        <v>35</v>
      </c>
      <c r="L4" s="18" t="s">
        <v>100</v>
      </c>
      <c r="M4" s="759"/>
      <c r="N4" s="18">
        <v>2022</v>
      </c>
      <c r="O4" s="18">
        <v>2023</v>
      </c>
      <c r="P4" s="4">
        <v>2022</v>
      </c>
      <c r="Q4" s="4">
        <v>2023</v>
      </c>
      <c r="R4" s="4">
        <v>2022</v>
      </c>
      <c r="S4" s="4">
        <v>2023</v>
      </c>
      <c r="T4" s="759"/>
    </row>
    <row r="5" spans="1:20">
      <c r="B5" s="120" t="s">
        <v>12</v>
      </c>
      <c r="C5" s="18" t="s">
        <v>13</v>
      </c>
      <c r="D5" s="18" t="s">
        <v>14</v>
      </c>
      <c r="E5" s="18" t="s">
        <v>15</v>
      </c>
      <c r="F5" s="121" t="s">
        <v>16</v>
      </c>
      <c r="G5" s="121" t="s">
        <v>17</v>
      </c>
      <c r="H5" s="120" t="s">
        <v>18</v>
      </c>
      <c r="I5" s="120" t="s">
        <v>19</v>
      </c>
      <c r="J5" s="18" t="s">
        <v>20</v>
      </c>
      <c r="K5" s="18" t="s">
        <v>21</v>
      </c>
      <c r="L5" s="18" t="s">
        <v>22</v>
      </c>
      <c r="M5" s="120" t="s">
        <v>23</v>
      </c>
      <c r="N5" s="18" t="s">
        <v>24</v>
      </c>
      <c r="O5" s="18" t="s">
        <v>25</v>
      </c>
      <c r="P5" s="13" t="s">
        <v>26</v>
      </c>
      <c r="Q5" s="13" t="s">
        <v>27</v>
      </c>
      <c r="R5" s="13" t="s">
        <v>36</v>
      </c>
      <c r="S5" s="13" t="s">
        <v>28</v>
      </c>
      <c r="T5" s="120" t="s">
        <v>29</v>
      </c>
    </row>
    <row r="6" spans="1:20" s="6" customFormat="1" ht="85.5" customHeight="1">
      <c r="A6" s="505"/>
      <c r="B6" s="564">
        <v>1</v>
      </c>
      <c r="C6" s="564" t="s">
        <v>126</v>
      </c>
      <c r="D6" s="564">
        <v>1</v>
      </c>
      <c r="E6" s="564">
        <v>6</v>
      </c>
      <c r="F6" s="564" t="s">
        <v>667</v>
      </c>
      <c r="G6" s="564" t="s">
        <v>668</v>
      </c>
      <c r="H6" s="564" t="s">
        <v>669</v>
      </c>
      <c r="I6" s="564" t="s">
        <v>50</v>
      </c>
      <c r="J6" s="336" t="s">
        <v>50</v>
      </c>
      <c r="K6" s="348" t="s">
        <v>1310</v>
      </c>
      <c r="L6" s="564" t="s">
        <v>71</v>
      </c>
      <c r="M6" s="564" t="s">
        <v>716</v>
      </c>
      <c r="N6" s="564" t="s">
        <v>670</v>
      </c>
      <c r="O6" s="564"/>
      <c r="P6" s="688">
        <v>35000</v>
      </c>
      <c r="Q6" s="564"/>
      <c r="R6" s="688">
        <v>35000</v>
      </c>
      <c r="S6" s="564"/>
      <c r="T6" s="559" t="s">
        <v>403</v>
      </c>
    </row>
    <row r="7" spans="1:20" s="6" customFormat="1" ht="80.25" customHeight="1">
      <c r="A7" s="505"/>
      <c r="B7" s="598"/>
      <c r="C7" s="598"/>
      <c r="D7" s="598"/>
      <c r="E7" s="598"/>
      <c r="F7" s="598"/>
      <c r="G7" s="598"/>
      <c r="H7" s="598"/>
      <c r="I7" s="598"/>
      <c r="J7" s="336" t="s">
        <v>1312</v>
      </c>
      <c r="K7" s="336">
        <v>80</v>
      </c>
      <c r="L7" s="598"/>
      <c r="M7" s="598"/>
      <c r="N7" s="598"/>
      <c r="O7" s="598"/>
      <c r="P7" s="598"/>
      <c r="Q7" s="598"/>
      <c r="R7" s="598"/>
      <c r="S7" s="598"/>
      <c r="T7" s="762"/>
    </row>
    <row r="8" spans="1:20" ht="130.5" customHeight="1">
      <c r="A8" s="21"/>
      <c r="B8" s="336">
        <v>2</v>
      </c>
      <c r="C8" s="336">
        <v>3</v>
      </c>
      <c r="D8" s="336">
        <v>3</v>
      </c>
      <c r="E8" s="336">
        <v>10</v>
      </c>
      <c r="F8" s="336" t="s">
        <v>404</v>
      </c>
      <c r="G8" s="336" t="s">
        <v>405</v>
      </c>
      <c r="H8" s="336" t="s">
        <v>406</v>
      </c>
      <c r="I8" s="336" t="s">
        <v>315</v>
      </c>
      <c r="J8" s="336" t="s">
        <v>315</v>
      </c>
      <c r="K8" s="336">
        <v>1</v>
      </c>
      <c r="L8" s="336" t="s">
        <v>151</v>
      </c>
      <c r="M8" s="336" t="s">
        <v>407</v>
      </c>
      <c r="N8" s="336" t="s">
        <v>69</v>
      </c>
      <c r="O8" s="336" t="s">
        <v>43</v>
      </c>
      <c r="P8" s="378">
        <v>60000</v>
      </c>
      <c r="Q8" s="378"/>
      <c r="R8" s="378">
        <v>60000</v>
      </c>
      <c r="S8" s="378"/>
      <c r="T8" s="336" t="s">
        <v>403</v>
      </c>
    </row>
    <row r="9" spans="1:20" ht="81" customHeight="1">
      <c r="A9" s="21"/>
      <c r="B9" s="564">
        <v>3</v>
      </c>
      <c r="C9" s="564">
        <v>6</v>
      </c>
      <c r="D9" s="564">
        <v>5</v>
      </c>
      <c r="E9" s="564">
        <v>11</v>
      </c>
      <c r="F9" s="564" t="s">
        <v>671</v>
      </c>
      <c r="G9" s="564" t="s">
        <v>408</v>
      </c>
      <c r="H9" s="564" t="s">
        <v>672</v>
      </c>
      <c r="I9" s="564" t="s">
        <v>140</v>
      </c>
      <c r="J9" s="336" t="s">
        <v>181</v>
      </c>
      <c r="K9" s="336">
        <v>1</v>
      </c>
      <c r="L9" s="564" t="s">
        <v>151</v>
      </c>
      <c r="M9" s="564" t="s">
        <v>409</v>
      </c>
      <c r="N9" s="564" t="s">
        <v>402</v>
      </c>
      <c r="O9" s="564"/>
      <c r="P9" s="688">
        <v>130000</v>
      </c>
      <c r="Q9" s="564"/>
      <c r="R9" s="688">
        <v>130000</v>
      </c>
      <c r="S9" s="564"/>
      <c r="T9" s="559" t="s">
        <v>403</v>
      </c>
    </row>
    <row r="10" spans="1:20" ht="81.75" customHeight="1">
      <c r="A10" s="21"/>
      <c r="B10" s="598"/>
      <c r="C10" s="598"/>
      <c r="D10" s="598"/>
      <c r="E10" s="598"/>
      <c r="F10" s="598"/>
      <c r="G10" s="598"/>
      <c r="H10" s="598"/>
      <c r="I10" s="598"/>
      <c r="J10" s="336" t="s">
        <v>179</v>
      </c>
      <c r="K10" s="336">
        <v>40</v>
      </c>
      <c r="L10" s="598"/>
      <c r="M10" s="598"/>
      <c r="N10" s="598"/>
      <c r="O10" s="598"/>
      <c r="P10" s="598"/>
      <c r="Q10" s="598"/>
      <c r="R10" s="598"/>
      <c r="S10" s="598"/>
      <c r="T10" s="762"/>
    </row>
    <row r="11" spans="1:20" ht="49.5" customHeight="1">
      <c r="A11" s="21"/>
      <c r="B11" s="564">
        <v>4</v>
      </c>
      <c r="C11" s="564">
        <v>6</v>
      </c>
      <c r="D11" s="564">
        <v>1</v>
      </c>
      <c r="E11" s="564">
        <v>13</v>
      </c>
      <c r="F11" s="564" t="s">
        <v>1047</v>
      </c>
      <c r="G11" s="564" t="s">
        <v>1048</v>
      </c>
      <c r="H11" s="564" t="s">
        <v>1049</v>
      </c>
      <c r="I11" s="564" t="s">
        <v>50</v>
      </c>
      <c r="J11" s="336" t="s">
        <v>51</v>
      </c>
      <c r="K11" s="336">
        <v>1</v>
      </c>
      <c r="L11" s="564" t="s">
        <v>151</v>
      </c>
      <c r="M11" s="564" t="s">
        <v>1050</v>
      </c>
      <c r="N11" s="564" t="s">
        <v>1051</v>
      </c>
      <c r="O11" s="714"/>
      <c r="P11" s="688">
        <v>84000</v>
      </c>
      <c r="Q11" s="714"/>
      <c r="R11" s="688">
        <v>84000</v>
      </c>
      <c r="S11" s="714"/>
      <c r="T11" s="559" t="s">
        <v>403</v>
      </c>
    </row>
    <row r="12" spans="1:20" ht="73.5" customHeight="1">
      <c r="A12" s="21"/>
      <c r="B12" s="572"/>
      <c r="C12" s="572"/>
      <c r="D12" s="572"/>
      <c r="E12" s="572"/>
      <c r="F12" s="572"/>
      <c r="G12" s="572"/>
      <c r="H12" s="572"/>
      <c r="I12" s="572"/>
      <c r="J12" s="336" t="s">
        <v>52</v>
      </c>
      <c r="K12" s="336">
        <v>150</v>
      </c>
      <c r="L12" s="572"/>
      <c r="M12" s="572"/>
      <c r="N12" s="572"/>
      <c r="O12" s="598"/>
      <c r="P12" s="572"/>
      <c r="Q12" s="598"/>
      <c r="R12" s="572"/>
      <c r="S12" s="598"/>
      <c r="T12" s="559"/>
    </row>
    <row r="13" spans="1:20" ht="114.75" customHeight="1">
      <c r="A13" s="506"/>
      <c r="B13" s="694">
        <v>5</v>
      </c>
      <c r="C13" s="559">
        <v>6</v>
      </c>
      <c r="D13" s="559">
        <v>1</v>
      </c>
      <c r="E13" s="559">
        <v>13</v>
      </c>
      <c r="F13" s="559" t="s">
        <v>1052</v>
      </c>
      <c r="G13" s="559" t="s">
        <v>1053</v>
      </c>
      <c r="H13" s="763" t="s">
        <v>1054</v>
      </c>
      <c r="I13" s="564" t="s">
        <v>1055</v>
      </c>
      <c r="J13" s="336" t="s">
        <v>1314</v>
      </c>
      <c r="K13" s="336">
        <v>1</v>
      </c>
      <c r="L13" s="564" t="s">
        <v>151</v>
      </c>
      <c r="M13" s="564" t="s">
        <v>1056</v>
      </c>
      <c r="N13" s="698"/>
      <c r="O13" s="698" t="s">
        <v>43</v>
      </c>
      <c r="P13" s="698"/>
      <c r="Q13" s="688">
        <v>120000</v>
      </c>
      <c r="R13" s="698"/>
      <c r="S13" s="688">
        <v>120000</v>
      </c>
      <c r="T13" s="559" t="s">
        <v>403</v>
      </c>
    </row>
    <row r="14" spans="1:20" ht="155.25" customHeight="1">
      <c r="A14" s="506"/>
      <c r="B14" s="694"/>
      <c r="C14" s="559"/>
      <c r="D14" s="559"/>
      <c r="E14" s="559"/>
      <c r="F14" s="559"/>
      <c r="G14" s="559"/>
      <c r="H14" s="764"/>
      <c r="I14" s="572"/>
      <c r="J14" s="336" t="s">
        <v>1315</v>
      </c>
      <c r="K14" s="336">
        <v>100</v>
      </c>
      <c r="L14" s="572"/>
      <c r="M14" s="572"/>
      <c r="N14" s="597"/>
      <c r="O14" s="597"/>
      <c r="P14" s="597"/>
      <c r="Q14" s="572"/>
      <c r="R14" s="597"/>
      <c r="S14" s="572"/>
      <c r="T14" s="559"/>
    </row>
    <row r="15" spans="1:20" ht="117.75" customHeight="1">
      <c r="A15" s="506"/>
      <c r="B15" s="698">
        <v>6</v>
      </c>
      <c r="C15" s="564">
        <v>6</v>
      </c>
      <c r="D15" s="564">
        <v>1</v>
      </c>
      <c r="E15" s="564">
        <v>9</v>
      </c>
      <c r="F15" s="564" t="s">
        <v>1398</v>
      </c>
      <c r="G15" s="564" t="s">
        <v>1399</v>
      </c>
      <c r="H15" s="564" t="s">
        <v>1400</v>
      </c>
      <c r="I15" s="564" t="s">
        <v>45</v>
      </c>
      <c r="J15" s="336" t="s">
        <v>46</v>
      </c>
      <c r="K15" s="336">
        <v>1</v>
      </c>
      <c r="L15" s="564" t="s">
        <v>71</v>
      </c>
      <c r="M15" s="564" t="s">
        <v>1555</v>
      </c>
      <c r="N15" s="698"/>
      <c r="O15" s="564" t="s">
        <v>43</v>
      </c>
      <c r="P15" s="698"/>
      <c r="Q15" s="688">
        <v>40000</v>
      </c>
      <c r="R15" s="698"/>
      <c r="S15" s="688">
        <v>40000</v>
      </c>
      <c r="T15" s="559" t="s">
        <v>403</v>
      </c>
    </row>
    <row r="16" spans="1:20" ht="117.75" customHeight="1">
      <c r="A16" s="506"/>
      <c r="B16" s="597"/>
      <c r="C16" s="572"/>
      <c r="D16" s="572"/>
      <c r="E16" s="572"/>
      <c r="F16" s="572"/>
      <c r="G16" s="572"/>
      <c r="H16" s="572"/>
      <c r="I16" s="572"/>
      <c r="J16" s="336" t="s">
        <v>1136</v>
      </c>
      <c r="K16" s="336">
        <v>9</v>
      </c>
      <c r="L16" s="572"/>
      <c r="M16" s="572"/>
      <c r="N16" s="597"/>
      <c r="O16" s="572"/>
      <c r="P16" s="597"/>
      <c r="Q16" s="572"/>
      <c r="R16" s="597"/>
      <c r="S16" s="572"/>
      <c r="T16" s="559"/>
    </row>
    <row r="17" spans="1:20" ht="45" customHeight="1">
      <c r="A17" s="21"/>
      <c r="B17" s="698">
        <v>7</v>
      </c>
      <c r="C17" s="564">
        <v>6</v>
      </c>
      <c r="D17" s="564">
        <v>1</v>
      </c>
      <c r="E17" s="564">
        <v>13</v>
      </c>
      <c r="F17" s="564" t="s">
        <v>1059</v>
      </c>
      <c r="G17" s="564" t="s">
        <v>1057</v>
      </c>
      <c r="H17" s="564" t="s">
        <v>1058</v>
      </c>
      <c r="I17" s="564" t="s">
        <v>50</v>
      </c>
      <c r="J17" s="336" t="s">
        <v>51</v>
      </c>
      <c r="K17" s="336">
        <v>1</v>
      </c>
      <c r="L17" s="564" t="s">
        <v>151</v>
      </c>
      <c r="M17" s="564" t="s">
        <v>1317</v>
      </c>
      <c r="N17" s="698"/>
      <c r="O17" s="564" t="s">
        <v>43</v>
      </c>
      <c r="P17" s="698"/>
      <c r="Q17" s="688">
        <v>95000</v>
      </c>
      <c r="R17" s="698"/>
      <c r="S17" s="688">
        <v>95000</v>
      </c>
      <c r="T17" s="559" t="s">
        <v>403</v>
      </c>
    </row>
    <row r="18" spans="1:20" ht="55.5" customHeight="1">
      <c r="A18" s="21"/>
      <c r="B18" s="597"/>
      <c r="C18" s="572"/>
      <c r="D18" s="572"/>
      <c r="E18" s="572"/>
      <c r="F18" s="572"/>
      <c r="G18" s="572"/>
      <c r="H18" s="572"/>
      <c r="I18" s="572"/>
      <c r="J18" s="336" t="s">
        <v>1316</v>
      </c>
      <c r="K18" s="336">
        <v>100</v>
      </c>
      <c r="L18" s="572"/>
      <c r="M18" s="572"/>
      <c r="N18" s="597"/>
      <c r="O18" s="572"/>
      <c r="P18" s="597"/>
      <c r="Q18" s="689"/>
      <c r="R18" s="597"/>
      <c r="S18" s="572"/>
      <c r="T18" s="559"/>
    </row>
    <row r="19" spans="1:20" ht="40.5" customHeight="1">
      <c r="A19" s="21"/>
      <c r="B19" s="564">
        <v>8</v>
      </c>
      <c r="C19" s="564">
        <v>3</v>
      </c>
      <c r="D19" s="564">
        <v>3</v>
      </c>
      <c r="E19" s="564">
        <v>10</v>
      </c>
      <c r="F19" s="564" t="s">
        <v>1252</v>
      </c>
      <c r="G19" s="564" t="s">
        <v>405</v>
      </c>
      <c r="H19" s="564" t="s">
        <v>1253</v>
      </c>
      <c r="I19" s="564" t="s">
        <v>315</v>
      </c>
      <c r="J19" s="336" t="s">
        <v>1305</v>
      </c>
      <c r="K19" s="336">
        <v>1</v>
      </c>
      <c r="L19" s="564" t="s">
        <v>151</v>
      </c>
      <c r="M19" s="564" t="s">
        <v>1449</v>
      </c>
      <c r="N19" s="564"/>
      <c r="O19" s="564" t="s">
        <v>43</v>
      </c>
      <c r="P19" s="688"/>
      <c r="Q19" s="688">
        <v>125000</v>
      </c>
      <c r="R19" s="688"/>
      <c r="S19" s="688">
        <v>125000</v>
      </c>
      <c r="T19" s="559" t="s">
        <v>403</v>
      </c>
    </row>
    <row r="20" spans="1:20" ht="54.75" customHeight="1">
      <c r="A20" s="21"/>
      <c r="B20" s="571"/>
      <c r="C20" s="571"/>
      <c r="D20" s="571"/>
      <c r="E20" s="571"/>
      <c r="F20" s="571"/>
      <c r="G20" s="571"/>
      <c r="H20" s="571"/>
      <c r="I20" s="571"/>
      <c r="J20" s="336" t="s">
        <v>1313</v>
      </c>
      <c r="K20" s="336">
        <v>30</v>
      </c>
      <c r="L20" s="571"/>
      <c r="M20" s="571"/>
      <c r="N20" s="571"/>
      <c r="O20" s="571"/>
      <c r="P20" s="571"/>
      <c r="Q20" s="571"/>
      <c r="R20" s="571"/>
      <c r="S20" s="571"/>
      <c r="T20" s="559"/>
    </row>
    <row r="21" spans="1:20">
      <c r="A21" s="21"/>
      <c r="B21" s="572"/>
      <c r="C21" s="572"/>
      <c r="D21" s="572"/>
      <c r="E21" s="572"/>
      <c r="F21" s="572"/>
      <c r="G21" s="572"/>
      <c r="H21" s="572"/>
      <c r="I21" s="572"/>
      <c r="J21" s="336" t="s">
        <v>129</v>
      </c>
      <c r="K21" s="336">
        <v>2000</v>
      </c>
      <c r="L21" s="572"/>
      <c r="M21" s="572"/>
      <c r="N21" s="572"/>
      <c r="O21" s="572"/>
      <c r="P21" s="572"/>
      <c r="Q21" s="572"/>
      <c r="R21" s="572"/>
      <c r="S21" s="572"/>
      <c r="T21" s="559"/>
    </row>
    <row r="22" spans="1:20" ht="90">
      <c r="A22" s="21"/>
      <c r="B22" s="331">
        <v>9</v>
      </c>
      <c r="C22" s="331">
        <v>3</v>
      </c>
      <c r="D22" s="331">
        <v>3</v>
      </c>
      <c r="E22" s="331">
        <v>10</v>
      </c>
      <c r="F22" s="331" t="s">
        <v>404</v>
      </c>
      <c r="G22" s="331" t="s">
        <v>405</v>
      </c>
      <c r="H22" s="331" t="s">
        <v>406</v>
      </c>
      <c r="I22" s="331" t="s">
        <v>315</v>
      </c>
      <c r="J22" s="331" t="s">
        <v>315</v>
      </c>
      <c r="K22" s="331">
        <v>1</v>
      </c>
      <c r="L22" s="331" t="s">
        <v>151</v>
      </c>
      <c r="M22" s="331" t="s">
        <v>1450</v>
      </c>
      <c r="N22" s="331"/>
      <c r="O22" s="331" t="s">
        <v>43</v>
      </c>
      <c r="P22" s="379"/>
      <c r="Q22" s="379">
        <v>70000</v>
      </c>
      <c r="R22" s="379"/>
      <c r="S22" s="379">
        <v>70000</v>
      </c>
      <c r="T22" s="336" t="s">
        <v>403</v>
      </c>
    </row>
    <row r="23" spans="1:20" ht="45" customHeight="1">
      <c r="A23" s="21"/>
      <c r="B23" s="720">
        <v>10</v>
      </c>
      <c r="C23" s="720">
        <v>6</v>
      </c>
      <c r="D23" s="720">
        <v>1</v>
      </c>
      <c r="E23" s="720">
        <v>3</v>
      </c>
      <c r="F23" s="720" t="s">
        <v>399</v>
      </c>
      <c r="G23" s="720" t="s">
        <v>1446</v>
      </c>
      <c r="H23" s="720" t="s">
        <v>1447</v>
      </c>
      <c r="I23" s="720" t="s">
        <v>140</v>
      </c>
      <c r="J23" s="336" t="s">
        <v>1395</v>
      </c>
      <c r="K23" s="336">
        <v>1</v>
      </c>
      <c r="L23" s="564" t="s">
        <v>151</v>
      </c>
      <c r="M23" s="720" t="s">
        <v>1540</v>
      </c>
      <c r="N23" s="720"/>
      <c r="O23" s="720" t="s">
        <v>69</v>
      </c>
      <c r="P23" s="720"/>
      <c r="Q23" s="758">
        <v>73000</v>
      </c>
      <c r="R23" s="720"/>
      <c r="S23" s="688">
        <v>73000</v>
      </c>
      <c r="T23" s="559" t="s">
        <v>403</v>
      </c>
    </row>
    <row r="24" spans="1:20" ht="45" customHeight="1">
      <c r="A24" s="21"/>
      <c r="B24" s="721"/>
      <c r="C24" s="721"/>
      <c r="D24" s="721"/>
      <c r="E24" s="721"/>
      <c r="F24" s="721"/>
      <c r="G24" s="721"/>
      <c r="H24" s="721"/>
      <c r="I24" s="721"/>
      <c r="J24" s="336" t="s">
        <v>769</v>
      </c>
      <c r="K24" s="336">
        <v>22</v>
      </c>
      <c r="L24" s="572"/>
      <c r="M24" s="721"/>
      <c r="N24" s="721"/>
      <c r="O24" s="721"/>
      <c r="P24" s="721"/>
      <c r="Q24" s="721"/>
      <c r="R24" s="721"/>
      <c r="S24" s="715"/>
      <c r="T24" s="559"/>
    </row>
    <row r="25" spans="1:20" ht="45" customHeight="1">
      <c r="A25" s="21"/>
      <c r="B25" s="722"/>
      <c r="C25" s="722"/>
      <c r="D25" s="722"/>
      <c r="E25" s="722"/>
      <c r="F25" s="722"/>
      <c r="G25" s="722"/>
      <c r="H25" s="722"/>
      <c r="I25" s="722"/>
      <c r="J25" s="336" t="s">
        <v>1448</v>
      </c>
      <c r="K25" s="336">
        <v>1</v>
      </c>
      <c r="L25" s="336" t="s">
        <v>71</v>
      </c>
      <c r="M25" s="722"/>
      <c r="N25" s="722"/>
      <c r="O25" s="722"/>
      <c r="P25" s="722"/>
      <c r="Q25" s="722"/>
      <c r="R25" s="722"/>
      <c r="S25" s="689"/>
      <c r="T25" s="559"/>
    </row>
    <row r="26" spans="1:20" ht="42" customHeight="1">
      <c r="A26" s="21"/>
      <c r="B26" s="564">
        <v>11</v>
      </c>
      <c r="C26" s="564">
        <v>6</v>
      </c>
      <c r="D26" s="564">
        <v>1</v>
      </c>
      <c r="E26" s="564">
        <v>13</v>
      </c>
      <c r="F26" s="564" t="s">
        <v>1396</v>
      </c>
      <c r="G26" s="564" t="s">
        <v>1397</v>
      </c>
      <c r="H26" s="564" t="s">
        <v>1049</v>
      </c>
      <c r="I26" s="564" t="s">
        <v>50</v>
      </c>
      <c r="J26" s="336" t="s">
        <v>51</v>
      </c>
      <c r="K26" s="336">
        <v>1</v>
      </c>
      <c r="L26" s="564" t="s">
        <v>151</v>
      </c>
      <c r="M26" s="564" t="s">
        <v>1050</v>
      </c>
      <c r="N26" s="564"/>
      <c r="O26" s="564" t="s">
        <v>69</v>
      </c>
      <c r="P26" s="688"/>
      <c r="Q26" s="766" t="s">
        <v>1541</v>
      </c>
      <c r="R26" s="688"/>
      <c r="S26" s="688">
        <v>95000</v>
      </c>
      <c r="T26" s="559" t="s">
        <v>403</v>
      </c>
    </row>
    <row r="27" spans="1:20" ht="74.45" customHeight="1">
      <c r="A27" s="21"/>
      <c r="B27" s="572"/>
      <c r="C27" s="572"/>
      <c r="D27" s="572"/>
      <c r="E27" s="572"/>
      <c r="F27" s="572"/>
      <c r="G27" s="572"/>
      <c r="H27" s="572"/>
      <c r="I27" s="572"/>
      <c r="J27" s="336" t="s">
        <v>52</v>
      </c>
      <c r="K27" s="336">
        <v>120</v>
      </c>
      <c r="L27" s="572"/>
      <c r="M27" s="572"/>
      <c r="N27" s="572"/>
      <c r="O27" s="572"/>
      <c r="P27" s="572"/>
      <c r="Q27" s="767"/>
      <c r="R27" s="572"/>
      <c r="S27" s="572"/>
      <c r="T27" s="559"/>
    </row>
    <row r="28" spans="1:20" ht="43.15" customHeight="1">
      <c r="A28" s="21"/>
      <c r="B28" s="564">
        <v>12</v>
      </c>
      <c r="C28" s="564">
        <v>3</v>
      </c>
      <c r="D28" s="564">
        <v>3</v>
      </c>
      <c r="E28" s="564">
        <v>10</v>
      </c>
      <c r="F28" s="564" t="s">
        <v>1542</v>
      </c>
      <c r="G28" s="564" t="s">
        <v>405</v>
      </c>
      <c r="H28" s="564" t="s">
        <v>1049</v>
      </c>
      <c r="I28" s="559" t="s">
        <v>50</v>
      </c>
      <c r="J28" s="336" t="s">
        <v>51</v>
      </c>
      <c r="K28" s="336">
        <v>1</v>
      </c>
      <c r="L28" s="559" t="s">
        <v>151</v>
      </c>
      <c r="M28" s="559" t="s">
        <v>1543</v>
      </c>
      <c r="N28" s="559"/>
      <c r="O28" s="559" t="s">
        <v>69</v>
      </c>
      <c r="P28" s="757"/>
      <c r="Q28" s="768" t="s">
        <v>1544</v>
      </c>
      <c r="R28" s="757"/>
      <c r="S28" s="757">
        <v>79000</v>
      </c>
      <c r="T28" s="559" t="s">
        <v>403</v>
      </c>
    </row>
    <row r="29" spans="1:20" ht="53.25" customHeight="1">
      <c r="A29" s="21"/>
      <c r="B29" s="572"/>
      <c r="C29" s="572"/>
      <c r="D29" s="572"/>
      <c r="E29" s="572"/>
      <c r="F29" s="572"/>
      <c r="G29" s="572"/>
      <c r="H29" s="572"/>
      <c r="I29" s="559"/>
      <c r="J29" s="336" t="s">
        <v>52</v>
      </c>
      <c r="K29" s="336">
        <v>120</v>
      </c>
      <c r="L29" s="559"/>
      <c r="M29" s="559"/>
      <c r="N29" s="559"/>
      <c r="O29" s="559"/>
      <c r="P29" s="559"/>
      <c r="Q29" s="768"/>
      <c r="R29" s="559"/>
      <c r="S29" s="559"/>
      <c r="T29" s="559"/>
    </row>
    <row r="30" spans="1:20">
      <c r="B30" s="68"/>
      <c r="C30" s="6"/>
      <c r="D30" s="6"/>
      <c r="E30" s="6"/>
      <c r="F30" s="6"/>
      <c r="G30" s="6"/>
      <c r="H30" s="6"/>
      <c r="I30" s="6"/>
      <c r="J30" s="6"/>
      <c r="K30" s="6"/>
      <c r="L30" s="6"/>
      <c r="M30" s="6"/>
      <c r="N30" s="6"/>
      <c r="O30" s="6"/>
      <c r="P30" s="6"/>
    </row>
    <row r="31" spans="1:20">
      <c r="B31" s="68"/>
      <c r="C31" s="6"/>
      <c r="D31" s="6"/>
      <c r="E31" s="6"/>
      <c r="F31" s="6"/>
      <c r="G31" s="6"/>
      <c r="H31" s="6"/>
      <c r="I31" s="6"/>
      <c r="J31" s="6"/>
      <c r="K31" s="6"/>
      <c r="L31" s="6"/>
      <c r="M31" s="6"/>
      <c r="N31" s="6"/>
      <c r="O31" s="6"/>
      <c r="P31" s="6"/>
      <c r="Q31" s="765"/>
      <c r="R31" s="677" t="s">
        <v>30</v>
      </c>
      <c r="S31" s="678"/>
      <c r="T31" s="679"/>
    </row>
    <row r="32" spans="1:20">
      <c r="B32" s="68"/>
      <c r="C32" s="6"/>
      <c r="D32" s="6"/>
      <c r="E32" s="6"/>
      <c r="F32" s="6"/>
      <c r="G32" s="6"/>
      <c r="H32" s="6"/>
      <c r="I32" s="6"/>
      <c r="J32" s="6"/>
      <c r="K32" s="6"/>
      <c r="L32" s="6"/>
      <c r="M32" s="6"/>
      <c r="N32" s="6"/>
      <c r="O32" s="6"/>
      <c r="Q32" s="765"/>
      <c r="R32" s="558" t="s">
        <v>31</v>
      </c>
      <c r="S32" s="677" t="s">
        <v>32</v>
      </c>
      <c r="T32" s="679"/>
    </row>
    <row r="33" spans="8:20">
      <c r="Q33" s="765"/>
      <c r="R33" s="558"/>
      <c r="S33" s="12">
        <v>2022</v>
      </c>
      <c r="T33" s="12">
        <v>2023</v>
      </c>
    </row>
    <row r="34" spans="8:20">
      <c r="Q34" s="57" t="s">
        <v>3389</v>
      </c>
      <c r="R34" s="14">
        <v>12</v>
      </c>
      <c r="S34" s="24">
        <f>R11+R9+R8+R6</f>
        <v>309000</v>
      </c>
      <c r="T34" s="98">
        <f>S28+S26+S23+S22+S19+S17+S15+S13</f>
        <v>697000</v>
      </c>
    </row>
    <row r="39" spans="8:20">
      <c r="I39" s="122"/>
    </row>
    <row r="43" spans="8:20">
      <c r="H43" t="s">
        <v>1254</v>
      </c>
    </row>
    <row r="46" spans="8:20">
      <c r="H46" s="1"/>
    </row>
  </sheetData>
  <mergeCells count="190">
    <mergeCell ref="I26:I27"/>
    <mergeCell ref="H26:H27"/>
    <mergeCell ref="G26:G27"/>
    <mergeCell ref="F26:F27"/>
    <mergeCell ref="E26:E27"/>
    <mergeCell ref="D26:D27"/>
    <mergeCell ref="C26:C27"/>
    <mergeCell ref="Q31:Q33"/>
    <mergeCell ref="R31:T31"/>
    <mergeCell ref="R32:R33"/>
    <mergeCell ref="S32:T32"/>
    <mergeCell ref="Q26:Q27"/>
    <mergeCell ref="P26:P27"/>
    <mergeCell ref="O26:O27"/>
    <mergeCell ref="N26:N27"/>
    <mergeCell ref="M26:M27"/>
    <mergeCell ref="L26:L27"/>
    <mergeCell ref="I28:I29"/>
    <mergeCell ref="L28:L29"/>
    <mergeCell ref="M28:M29"/>
    <mergeCell ref="N28:N29"/>
    <mergeCell ref="O28:O29"/>
    <mergeCell ref="P28:P29"/>
    <mergeCell ref="Q28:Q29"/>
    <mergeCell ref="B19:B21"/>
    <mergeCell ref="C19:C21"/>
    <mergeCell ref="D19:D21"/>
    <mergeCell ref="S13:S14"/>
    <mergeCell ref="T13:T14"/>
    <mergeCell ref="H13:H14"/>
    <mergeCell ref="I13:I14"/>
    <mergeCell ref="L13:L14"/>
    <mergeCell ref="M13:M14"/>
    <mergeCell ref="N13:N14"/>
    <mergeCell ref="O13:O14"/>
    <mergeCell ref="P13:P14"/>
    <mergeCell ref="Q13:Q14"/>
    <mergeCell ref="R13:R14"/>
    <mergeCell ref="B13:B14"/>
    <mergeCell ref="C13:C14"/>
    <mergeCell ref="D13:D14"/>
    <mergeCell ref="E13:E14"/>
    <mergeCell ref="F13:F14"/>
    <mergeCell ref="G13:G14"/>
    <mergeCell ref="N15:N16"/>
    <mergeCell ref="O15:O16"/>
    <mergeCell ref="P15:P16"/>
    <mergeCell ref="Q15:Q16"/>
    <mergeCell ref="B11:B12"/>
    <mergeCell ref="C11:C12"/>
    <mergeCell ref="D11:D12"/>
    <mergeCell ref="E11:E12"/>
    <mergeCell ref="F11:F12"/>
    <mergeCell ref="G11:G12"/>
    <mergeCell ref="Q9:Q10"/>
    <mergeCell ref="P11:P12"/>
    <mergeCell ref="Q11:Q12"/>
    <mergeCell ref="R11:R12"/>
    <mergeCell ref="S11:S12"/>
    <mergeCell ref="T11:T12"/>
    <mergeCell ref="H11:H12"/>
    <mergeCell ref="I11:I12"/>
    <mergeCell ref="L11:L12"/>
    <mergeCell ref="M11:M12"/>
    <mergeCell ref="N11:N12"/>
    <mergeCell ref="O11:O12"/>
    <mergeCell ref="S6:S7"/>
    <mergeCell ref="T6:T7"/>
    <mergeCell ref="G6:G7"/>
    <mergeCell ref="H6:H7"/>
    <mergeCell ref="I6:I7"/>
    <mergeCell ref="L6:L7"/>
    <mergeCell ref="M6:M7"/>
    <mergeCell ref="N6:N7"/>
    <mergeCell ref="B9:B10"/>
    <mergeCell ref="C9:C10"/>
    <mergeCell ref="D9:D10"/>
    <mergeCell ref="E9:E10"/>
    <mergeCell ref="F9:F10"/>
    <mergeCell ref="G9:G10"/>
    <mergeCell ref="H9:H10"/>
    <mergeCell ref="I9:I10"/>
    <mergeCell ref="R9:R10"/>
    <mergeCell ref="S9:S10"/>
    <mergeCell ref="T9:T10"/>
    <mergeCell ref="L9:L10"/>
    <mergeCell ref="M9:M10"/>
    <mergeCell ref="N9:N10"/>
    <mergeCell ref="O9:O10"/>
    <mergeCell ref="P9:P10"/>
    <mergeCell ref="B6:B7"/>
    <mergeCell ref="C6:C7"/>
    <mergeCell ref="D6:D7"/>
    <mergeCell ref="E6:E7"/>
    <mergeCell ref="F6:F7"/>
    <mergeCell ref="O6:O7"/>
    <mergeCell ref="P6:P7"/>
    <mergeCell ref="Q6:Q7"/>
    <mergeCell ref="R6:R7"/>
    <mergeCell ref="J3:L3"/>
    <mergeCell ref="M3:M4"/>
    <mergeCell ref="N3:O3"/>
    <mergeCell ref="P3:Q3"/>
    <mergeCell ref="R3:S3"/>
    <mergeCell ref="T3:T4"/>
    <mergeCell ref="B1:H1"/>
    <mergeCell ref="M2:T2"/>
    <mergeCell ref="B3:B4"/>
    <mergeCell ref="C3:C4"/>
    <mergeCell ref="D3:D4"/>
    <mergeCell ref="E3:E4"/>
    <mergeCell ref="F3:F4"/>
    <mergeCell ref="G3:G4"/>
    <mergeCell ref="H3:H4"/>
    <mergeCell ref="I3:I4"/>
    <mergeCell ref="R15:R16"/>
    <mergeCell ref="S15:S16"/>
    <mergeCell ref="T15:T16"/>
    <mergeCell ref="B15:B16"/>
    <mergeCell ref="C15:C16"/>
    <mergeCell ref="D15:D16"/>
    <mergeCell ref="E15:E16"/>
    <mergeCell ref="F15:F16"/>
    <mergeCell ref="G15:G16"/>
    <mergeCell ref="H15:H16"/>
    <mergeCell ref="I15:I16"/>
    <mergeCell ref="L15:L16"/>
    <mergeCell ref="B17:B18"/>
    <mergeCell ref="C17:C18"/>
    <mergeCell ref="D17:D18"/>
    <mergeCell ref="E17:E18"/>
    <mergeCell ref="F17:F18"/>
    <mergeCell ref="G17:G18"/>
    <mergeCell ref="H17:H18"/>
    <mergeCell ref="I17:I18"/>
    <mergeCell ref="M15:M16"/>
    <mergeCell ref="L17:L18"/>
    <mergeCell ref="M17:M18"/>
    <mergeCell ref="N17:N18"/>
    <mergeCell ref="O17:O18"/>
    <mergeCell ref="P17:P18"/>
    <mergeCell ref="Q17:Q18"/>
    <mergeCell ref="R17:R18"/>
    <mergeCell ref="S17:S18"/>
    <mergeCell ref="T17:T18"/>
    <mergeCell ref="P19:P21"/>
    <mergeCell ref="Q19:Q21"/>
    <mergeCell ref="R19:R21"/>
    <mergeCell ref="S19:S21"/>
    <mergeCell ref="T19:T21"/>
    <mergeCell ref="O23:O25"/>
    <mergeCell ref="P23:P25"/>
    <mergeCell ref="Q23:Q25"/>
    <mergeCell ref="R23:R25"/>
    <mergeCell ref="S23:S25"/>
    <mergeCell ref="I23:I25"/>
    <mergeCell ref="L23:L24"/>
    <mergeCell ref="E19:E21"/>
    <mergeCell ref="F19:F21"/>
    <mergeCell ref="G19:G21"/>
    <mergeCell ref="H19:H21"/>
    <mergeCell ref="I19:I21"/>
    <mergeCell ref="L19:L21"/>
    <mergeCell ref="M19:M21"/>
    <mergeCell ref="N19:N21"/>
    <mergeCell ref="O19:O21"/>
    <mergeCell ref="R28:R29"/>
    <mergeCell ref="S28:S29"/>
    <mergeCell ref="T28:T29"/>
    <mergeCell ref="T26:T27"/>
    <mergeCell ref="S26:S27"/>
    <mergeCell ref="R26:R27"/>
    <mergeCell ref="B23:B25"/>
    <mergeCell ref="C23:C25"/>
    <mergeCell ref="D23:D25"/>
    <mergeCell ref="E23:E25"/>
    <mergeCell ref="F23:F25"/>
    <mergeCell ref="G23:G25"/>
    <mergeCell ref="H23:H25"/>
    <mergeCell ref="B26:B27"/>
    <mergeCell ref="B28:B29"/>
    <mergeCell ref="C28:C29"/>
    <mergeCell ref="D28:D29"/>
    <mergeCell ref="E28:E29"/>
    <mergeCell ref="F28:F29"/>
    <mergeCell ref="G28:G29"/>
    <mergeCell ref="H28:H29"/>
    <mergeCell ref="T23:T25"/>
    <mergeCell ref="M23:M25"/>
    <mergeCell ref="N23:N25"/>
  </mergeCells>
  <printOptions horizontalCentered="1"/>
  <pageMargins left="0" right="0" top="0.74803149606299213" bottom="0.74803149606299213" header="0.31496062992125984" footer="0.31496062992125984"/>
  <pageSetup paperSize="9" scale="3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5">
    <pageSetUpPr fitToPage="1"/>
  </sheetPr>
  <dimension ref="A1:S25"/>
  <sheetViews>
    <sheetView zoomScale="60" zoomScaleNormal="60" workbookViewId="0">
      <selection activeCell="S20" sqref="A6:S20"/>
    </sheetView>
  </sheetViews>
  <sheetFormatPr defaultColWidth="9.140625" defaultRowHeight="15"/>
  <cols>
    <col min="1" max="1" width="5.28515625" style="1" customWidth="1"/>
    <col min="5" max="5" width="52.42578125" customWidth="1"/>
    <col min="6" max="6" width="60.5703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20" t="s">
        <v>3366</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156" customHeight="1">
      <c r="A6" s="145">
        <v>1</v>
      </c>
      <c r="B6" s="336" t="s">
        <v>126</v>
      </c>
      <c r="C6" s="336" t="s">
        <v>38</v>
      </c>
      <c r="D6" s="145">
        <v>3</v>
      </c>
      <c r="E6" s="336" t="s">
        <v>454</v>
      </c>
      <c r="F6" s="336" t="s">
        <v>447</v>
      </c>
      <c r="G6" s="336" t="s">
        <v>453</v>
      </c>
      <c r="H6" s="145" t="s">
        <v>452</v>
      </c>
      <c r="I6" s="336" t="s">
        <v>451</v>
      </c>
      <c r="J6" s="336" t="s">
        <v>450</v>
      </c>
      <c r="K6" s="336" t="s">
        <v>449</v>
      </c>
      <c r="L6" s="336" t="s">
        <v>442</v>
      </c>
      <c r="M6" s="145" t="s">
        <v>43</v>
      </c>
      <c r="N6" s="145"/>
      <c r="O6" s="145">
        <v>35000</v>
      </c>
      <c r="P6" s="145"/>
      <c r="Q6" s="145">
        <v>35000</v>
      </c>
      <c r="R6" s="145"/>
      <c r="S6" s="336" t="s">
        <v>410</v>
      </c>
    </row>
    <row r="7" spans="1:19" s="6" customFormat="1" ht="90" customHeight="1">
      <c r="A7" s="145">
        <v>2</v>
      </c>
      <c r="B7" s="336" t="s">
        <v>126</v>
      </c>
      <c r="C7" s="336" t="s">
        <v>38</v>
      </c>
      <c r="D7" s="145">
        <v>3</v>
      </c>
      <c r="E7" s="336" t="s">
        <v>448</v>
      </c>
      <c r="F7" s="336" t="s">
        <v>447</v>
      </c>
      <c r="G7" s="336" t="s">
        <v>446</v>
      </c>
      <c r="H7" s="145" t="s">
        <v>445</v>
      </c>
      <c r="I7" s="336" t="s">
        <v>444</v>
      </c>
      <c r="J7" s="145">
        <v>11</v>
      </c>
      <c r="K7" s="336" t="s">
        <v>443</v>
      </c>
      <c r="L7" s="336" t="s">
        <v>442</v>
      </c>
      <c r="M7" s="145" t="s">
        <v>43</v>
      </c>
      <c r="N7" s="405"/>
      <c r="O7" s="145">
        <v>40000</v>
      </c>
      <c r="P7" s="405"/>
      <c r="Q7" s="145">
        <v>35000</v>
      </c>
      <c r="R7" s="405"/>
      <c r="S7" s="336" t="s">
        <v>410</v>
      </c>
    </row>
    <row r="8" spans="1:19" ht="132.75" customHeight="1">
      <c r="A8" s="145">
        <v>3</v>
      </c>
      <c r="B8" s="336" t="s">
        <v>126</v>
      </c>
      <c r="C8" s="336">
        <v>1</v>
      </c>
      <c r="D8" s="145">
        <v>3</v>
      </c>
      <c r="E8" s="336" t="s">
        <v>441</v>
      </c>
      <c r="F8" s="336" t="s">
        <v>440</v>
      </c>
      <c r="G8" s="336" t="s">
        <v>439</v>
      </c>
      <c r="H8" s="145" t="s">
        <v>154</v>
      </c>
      <c r="I8" s="336" t="s">
        <v>438</v>
      </c>
      <c r="J8" s="336" t="s">
        <v>437</v>
      </c>
      <c r="K8" s="336" t="s">
        <v>431</v>
      </c>
      <c r="L8" s="336" t="s">
        <v>436</v>
      </c>
      <c r="M8" s="145" t="s">
        <v>69</v>
      </c>
      <c r="N8" s="405"/>
      <c r="O8" s="145">
        <v>25000</v>
      </c>
      <c r="P8" s="145"/>
      <c r="Q8" s="145">
        <v>25000</v>
      </c>
      <c r="R8" s="405"/>
      <c r="S8" s="336" t="s">
        <v>410</v>
      </c>
    </row>
    <row r="9" spans="1:19" ht="138.75" customHeight="1">
      <c r="A9" s="145">
        <v>4</v>
      </c>
      <c r="B9" s="336" t="s">
        <v>126</v>
      </c>
      <c r="C9" s="145">
        <v>1</v>
      </c>
      <c r="D9" s="145">
        <v>6</v>
      </c>
      <c r="E9" s="336" t="s">
        <v>435</v>
      </c>
      <c r="F9" s="336" t="s">
        <v>434</v>
      </c>
      <c r="G9" s="336" t="s">
        <v>433</v>
      </c>
      <c r="H9" s="405" t="s">
        <v>399</v>
      </c>
      <c r="I9" s="336" t="s">
        <v>419</v>
      </c>
      <c r="J9" s="336" t="s">
        <v>432</v>
      </c>
      <c r="K9" s="336" t="s">
        <v>431</v>
      </c>
      <c r="L9" s="336" t="s">
        <v>430</v>
      </c>
      <c r="M9" s="145" t="s">
        <v>91</v>
      </c>
      <c r="N9" s="405"/>
      <c r="O9" s="145">
        <v>70000</v>
      </c>
      <c r="P9" s="405"/>
      <c r="Q9" s="145">
        <v>70000</v>
      </c>
      <c r="R9" s="405"/>
      <c r="S9" s="336" t="s">
        <v>410</v>
      </c>
    </row>
    <row r="10" spans="1:19" ht="135">
      <c r="A10" s="145">
        <v>5</v>
      </c>
      <c r="B10" s="336" t="s">
        <v>126</v>
      </c>
      <c r="C10" s="145">
        <v>1</v>
      </c>
      <c r="D10" s="145">
        <v>6</v>
      </c>
      <c r="E10" s="336" t="s">
        <v>429</v>
      </c>
      <c r="F10" s="336" t="s">
        <v>428</v>
      </c>
      <c r="G10" s="336" t="s">
        <v>427</v>
      </c>
      <c r="H10" s="336" t="s">
        <v>395</v>
      </c>
      <c r="I10" s="336" t="s">
        <v>426</v>
      </c>
      <c r="J10" s="336" t="s">
        <v>1371</v>
      </c>
      <c r="K10" s="336" t="s">
        <v>425</v>
      </c>
      <c r="L10" s="336" t="s">
        <v>424</v>
      </c>
      <c r="M10" s="145" t="s">
        <v>68</v>
      </c>
      <c r="N10" s="405"/>
      <c r="O10" s="145">
        <v>60000</v>
      </c>
      <c r="P10" s="405"/>
      <c r="Q10" s="145">
        <v>35000</v>
      </c>
      <c r="R10" s="405"/>
      <c r="S10" s="336" t="s">
        <v>410</v>
      </c>
    </row>
    <row r="11" spans="1:19" ht="135">
      <c r="A11" s="145">
        <v>6</v>
      </c>
      <c r="B11" s="336" t="s">
        <v>126</v>
      </c>
      <c r="C11" s="145">
        <v>1</v>
      </c>
      <c r="D11" s="145">
        <v>6</v>
      </c>
      <c r="E11" s="336" t="s">
        <v>423</v>
      </c>
      <c r="F11" s="336" t="s">
        <v>1079</v>
      </c>
      <c r="G11" s="336" t="s">
        <v>1080</v>
      </c>
      <c r="H11" s="336" t="s">
        <v>1081</v>
      </c>
      <c r="I11" s="336" t="s">
        <v>1082</v>
      </c>
      <c r="J11" s="336">
        <v>1</v>
      </c>
      <c r="K11" s="336" t="s">
        <v>41</v>
      </c>
      <c r="L11" s="336" t="s">
        <v>422</v>
      </c>
      <c r="M11" s="145" t="s">
        <v>91</v>
      </c>
      <c r="N11" s="405"/>
      <c r="O11" s="145">
        <v>60000</v>
      </c>
      <c r="P11" s="405"/>
      <c r="Q11" s="145">
        <v>30000</v>
      </c>
      <c r="R11" s="405"/>
      <c r="S11" s="336" t="s">
        <v>410</v>
      </c>
    </row>
    <row r="12" spans="1:19" ht="120">
      <c r="A12" s="145">
        <v>7</v>
      </c>
      <c r="B12" s="336" t="s">
        <v>126</v>
      </c>
      <c r="C12" s="145">
        <v>1</v>
      </c>
      <c r="D12" s="145">
        <v>13</v>
      </c>
      <c r="E12" s="336" t="s">
        <v>417</v>
      </c>
      <c r="F12" s="336" t="s">
        <v>416</v>
      </c>
      <c r="G12" s="336" t="s">
        <v>415</v>
      </c>
      <c r="H12" s="145" t="s">
        <v>154</v>
      </c>
      <c r="I12" s="336" t="s">
        <v>414</v>
      </c>
      <c r="J12" s="336" t="s">
        <v>413</v>
      </c>
      <c r="K12" s="336" t="s">
        <v>412</v>
      </c>
      <c r="L12" s="374" t="s">
        <v>411</v>
      </c>
      <c r="M12" s="145" t="s">
        <v>90</v>
      </c>
      <c r="N12" s="405"/>
      <c r="O12" s="145">
        <v>50000</v>
      </c>
      <c r="P12" s="405"/>
      <c r="Q12" s="145">
        <v>40000</v>
      </c>
      <c r="R12" s="405"/>
      <c r="S12" s="336" t="s">
        <v>410</v>
      </c>
    </row>
    <row r="13" spans="1:19" ht="150">
      <c r="A13" s="145">
        <v>8</v>
      </c>
      <c r="B13" s="336" t="s">
        <v>126</v>
      </c>
      <c r="C13" s="336" t="s">
        <v>38</v>
      </c>
      <c r="D13" s="145">
        <v>3</v>
      </c>
      <c r="E13" s="336" t="s">
        <v>454</v>
      </c>
      <c r="F13" s="336" t="s">
        <v>447</v>
      </c>
      <c r="G13" s="336" t="s">
        <v>1213</v>
      </c>
      <c r="H13" s="145" t="s">
        <v>452</v>
      </c>
      <c r="I13" s="336" t="s">
        <v>451</v>
      </c>
      <c r="J13" s="336" t="s">
        <v>450</v>
      </c>
      <c r="K13" s="336" t="s">
        <v>449</v>
      </c>
      <c r="L13" s="336" t="s">
        <v>442</v>
      </c>
      <c r="M13" s="405"/>
      <c r="N13" s="145" t="s">
        <v>43</v>
      </c>
      <c r="O13" s="145"/>
      <c r="P13" s="145">
        <v>45000</v>
      </c>
      <c r="Q13" s="145"/>
      <c r="R13" s="145">
        <v>45000</v>
      </c>
      <c r="S13" s="336" t="s">
        <v>410</v>
      </c>
    </row>
    <row r="14" spans="1:19" ht="120">
      <c r="A14" s="145">
        <v>9</v>
      </c>
      <c r="B14" s="336" t="s">
        <v>126</v>
      </c>
      <c r="C14" s="336" t="s">
        <v>38</v>
      </c>
      <c r="D14" s="145">
        <v>3</v>
      </c>
      <c r="E14" s="336" t="s">
        <v>448</v>
      </c>
      <c r="F14" s="336" t="s">
        <v>447</v>
      </c>
      <c r="G14" s="336" t="s">
        <v>1214</v>
      </c>
      <c r="H14" s="145" t="s">
        <v>445</v>
      </c>
      <c r="I14" s="336" t="s">
        <v>444</v>
      </c>
      <c r="J14" s="145">
        <v>11</v>
      </c>
      <c r="K14" s="336" t="s">
        <v>443</v>
      </c>
      <c r="L14" s="336" t="s">
        <v>442</v>
      </c>
      <c r="M14" s="405"/>
      <c r="N14" s="145" t="s">
        <v>43</v>
      </c>
      <c r="O14" s="145"/>
      <c r="P14" s="145">
        <v>45000</v>
      </c>
      <c r="Q14" s="145"/>
      <c r="R14" s="145">
        <v>45000</v>
      </c>
      <c r="S14" s="336" t="s">
        <v>410</v>
      </c>
    </row>
    <row r="15" spans="1:19" ht="105">
      <c r="A15" s="145">
        <v>10</v>
      </c>
      <c r="B15" s="336" t="s">
        <v>126</v>
      </c>
      <c r="C15" s="336">
        <v>1</v>
      </c>
      <c r="D15" s="145">
        <v>3</v>
      </c>
      <c r="E15" s="336" t="s">
        <v>441</v>
      </c>
      <c r="F15" s="336" t="s">
        <v>440</v>
      </c>
      <c r="G15" s="336" t="s">
        <v>1548</v>
      </c>
      <c r="H15" s="145" t="s">
        <v>154</v>
      </c>
      <c r="I15" s="336" t="s">
        <v>438</v>
      </c>
      <c r="J15" s="336" t="s">
        <v>1549</v>
      </c>
      <c r="K15" s="336" t="s">
        <v>431</v>
      </c>
      <c r="L15" s="336" t="s">
        <v>436</v>
      </c>
      <c r="M15" s="437"/>
      <c r="N15" s="145" t="s">
        <v>310</v>
      </c>
      <c r="O15" s="437"/>
      <c r="P15" s="145">
        <v>40000</v>
      </c>
      <c r="Q15" s="437"/>
      <c r="R15" s="145">
        <v>40000</v>
      </c>
      <c r="S15" s="336" t="s">
        <v>410</v>
      </c>
    </row>
    <row r="16" spans="1:19" ht="60">
      <c r="A16" s="145">
        <v>11</v>
      </c>
      <c r="B16" s="145" t="s">
        <v>126</v>
      </c>
      <c r="C16" s="145">
        <v>1</v>
      </c>
      <c r="D16" s="145">
        <v>3</v>
      </c>
      <c r="E16" s="336" t="s">
        <v>1083</v>
      </c>
      <c r="F16" s="336" t="s">
        <v>1547</v>
      </c>
      <c r="G16" s="372" t="s">
        <v>1436</v>
      </c>
      <c r="H16" s="145" t="s">
        <v>452</v>
      </c>
      <c r="I16" s="336" t="s">
        <v>1084</v>
      </c>
      <c r="J16" s="336" t="s">
        <v>1085</v>
      </c>
      <c r="K16" s="336" t="s">
        <v>863</v>
      </c>
      <c r="L16" s="336" t="s">
        <v>442</v>
      </c>
      <c r="M16" s="437"/>
      <c r="N16" s="145" t="s">
        <v>43</v>
      </c>
      <c r="O16" s="504"/>
      <c r="P16" s="145">
        <v>15000</v>
      </c>
      <c r="Q16" s="145"/>
      <c r="R16" s="145">
        <v>15000</v>
      </c>
      <c r="S16" s="336" t="s">
        <v>410</v>
      </c>
    </row>
    <row r="17" spans="1:19" ht="165">
      <c r="A17" s="145">
        <v>12</v>
      </c>
      <c r="B17" s="336" t="s">
        <v>126</v>
      </c>
      <c r="C17" s="145">
        <v>1</v>
      </c>
      <c r="D17" s="145">
        <v>6</v>
      </c>
      <c r="E17" s="336" t="s">
        <v>435</v>
      </c>
      <c r="F17" s="336" t="s">
        <v>434</v>
      </c>
      <c r="G17" s="336" t="s">
        <v>433</v>
      </c>
      <c r="H17" s="405" t="s">
        <v>399</v>
      </c>
      <c r="I17" s="336" t="s">
        <v>419</v>
      </c>
      <c r="J17" s="336" t="s">
        <v>432</v>
      </c>
      <c r="K17" s="336" t="s">
        <v>431</v>
      </c>
      <c r="L17" s="336" t="s">
        <v>430</v>
      </c>
      <c r="M17" s="437"/>
      <c r="N17" s="145" t="s">
        <v>91</v>
      </c>
      <c r="O17" s="145"/>
      <c r="P17" s="145">
        <v>80000</v>
      </c>
      <c r="Q17" s="145"/>
      <c r="R17" s="145">
        <v>80000</v>
      </c>
      <c r="S17" s="336" t="s">
        <v>410</v>
      </c>
    </row>
    <row r="18" spans="1:19" ht="135">
      <c r="A18" s="145">
        <v>13</v>
      </c>
      <c r="B18" s="336" t="s">
        <v>126</v>
      </c>
      <c r="C18" s="145">
        <v>1</v>
      </c>
      <c r="D18" s="145">
        <v>6</v>
      </c>
      <c r="E18" s="336" t="s">
        <v>423</v>
      </c>
      <c r="F18" s="336" t="s">
        <v>1079</v>
      </c>
      <c r="G18" s="336" t="s">
        <v>1307</v>
      </c>
      <c r="H18" s="336" t="s">
        <v>1081</v>
      </c>
      <c r="I18" s="336" t="s">
        <v>1215</v>
      </c>
      <c r="J18" s="336" t="s">
        <v>1216</v>
      </c>
      <c r="K18" s="336" t="s">
        <v>418</v>
      </c>
      <c r="L18" s="336" t="s">
        <v>422</v>
      </c>
      <c r="M18" s="437"/>
      <c r="N18" s="145" t="s">
        <v>91</v>
      </c>
      <c r="O18" s="145"/>
      <c r="P18" s="145">
        <v>60000</v>
      </c>
      <c r="Q18" s="145"/>
      <c r="R18" s="145">
        <v>40000</v>
      </c>
      <c r="S18" s="336" t="s">
        <v>410</v>
      </c>
    </row>
    <row r="19" spans="1:19" ht="105">
      <c r="A19" s="145">
        <v>14</v>
      </c>
      <c r="B19" s="336" t="s">
        <v>126</v>
      </c>
      <c r="C19" s="145">
        <v>5</v>
      </c>
      <c r="D19" s="145">
        <v>11</v>
      </c>
      <c r="E19" s="336" t="s">
        <v>421</v>
      </c>
      <c r="F19" s="336" t="s">
        <v>420</v>
      </c>
      <c r="G19" s="336" t="s">
        <v>731</v>
      </c>
      <c r="H19" s="405" t="s">
        <v>399</v>
      </c>
      <c r="I19" s="336" t="s">
        <v>419</v>
      </c>
      <c r="J19" s="336" t="s">
        <v>1545</v>
      </c>
      <c r="K19" s="336" t="s">
        <v>418</v>
      </c>
      <c r="L19" s="336" t="s">
        <v>1546</v>
      </c>
      <c r="M19" s="437"/>
      <c r="N19" s="145" t="s">
        <v>69</v>
      </c>
      <c r="O19" s="145"/>
      <c r="P19" s="145">
        <v>15000</v>
      </c>
      <c r="Q19" s="145"/>
      <c r="R19" s="145">
        <v>15000</v>
      </c>
      <c r="S19" s="336" t="s">
        <v>410</v>
      </c>
    </row>
    <row r="20" spans="1:19" ht="120">
      <c r="A20" s="145">
        <v>15</v>
      </c>
      <c r="B20" s="336" t="s">
        <v>126</v>
      </c>
      <c r="C20" s="145">
        <v>2</v>
      </c>
      <c r="D20" s="145">
        <v>12</v>
      </c>
      <c r="E20" s="336" t="s">
        <v>1337</v>
      </c>
      <c r="F20" s="336" t="s">
        <v>1338</v>
      </c>
      <c r="G20" s="336" t="s">
        <v>1437</v>
      </c>
      <c r="H20" s="336" t="s">
        <v>1339</v>
      </c>
      <c r="I20" s="336" t="s">
        <v>1340</v>
      </c>
      <c r="J20" s="336" t="s">
        <v>1341</v>
      </c>
      <c r="K20" s="336" t="s">
        <v>1342</v>
      </c>
      <c r="L20" s="374" t="s">
        <v>1086</v>
      </c>
      <c r="M20" s="437"/>
      <c r="N20" s="145" t="s">
        <v>90</v>
      </c>
      <c r="O20" s="145"/>
      <c r="P20" s="145">
        <v>38000</v>
      </c>
      <c r="Q20" s="145"/>
      <c r="R20" s="145">
        <v>38000</v>
      </c>
      <c r="S20" s="336" t="s">
        <v>410</v>
      </c>
    </row>
    <row r="21" spans="1:19">
      <c r="A21" s="44"/>
      <c r="B21" s="44"/>
      <c r="C21" s="44"/>
      <c r="D21" s="44"/>
      <c r="E21" s="44"/>
      <c r="F21" s="44"/>
      <c r="G21" s="44"/>
      <c r="H21" s="44"/>
      <c r="I21" s="44"/>
      <c r="J21" s="44"/>
      <c r="K21" s="44"/>
      <c r="L21" s="44"/>
      <c r="M21" s="44"/>
      <c r="N21" s="44"/>
      <c r="O21" s="44"/>
      <c r="P21" s="44"/>
      <c r="Q21" s="44"/>
      <c r="R21" s="44"/>
      <c r="S21" s="44"/>
    </row>
    <row r="22" spans="1:19" ht="15.75">
      <c r="G22" s="7"/>
      <c r="O22" s="674"/>
      <c r="P22" s="677" t="s">
        <v>30</v>
      </c>
      <c r="Q22" s="678"/>
      <c r="R22" s="679"/>
    </row>
    <row r="23" spans="1:19">
      <c r="G23" s="8"/>
      <c r="O23" s="675"/>
      <c r="P23" s="686" t="s">
        <v>31</v>
      </c>
      <c r="Q23" s="677" t="s">
        <v>32</v>
      </c>
      <c r="R23" s="679"/>
    </row>
    <row r="24" spans="1:19">
      <c r="G24" s="8"/>
      <c r="O24" s="676"/>
      <c r="P24" s="687"/>
      <c r="Q24" s="12">
        <v>2022</v>
      </c>
      <c r="R24" s="12">
        <v>2023</v>
      </c>
    </row>
    <row r="25" spans="1:19">
      <c r="O25" s="57" t="s">
        <v>3389</v>
      </c>
      <c r="P25" s="9">
        <v>15</v>
      </c>
      <c r="Q25" s="23">
        <f>Q12+Q11+Q10+Q9+Q8+Q7+Q6</f>
        <v>270000</v>
      </c>
      <c r="R25" s="23">
        <f>R20+R19+R18+R17+R16+R15+R14+R13</f>
        <v>318000</v>
      </c>
    </row>
  </sheetData>
  <mergeCells count="19">
    <mergeCell ref="L2:S2"/>
    <mergeCell ref="A3:A4"/>
    <mergeCell ref="B3:B4"/>
    <mergeCell ref="C3:C4"/>
    <mergeCell ref="D3:D4"/>
    <mergeCell ref="S3:S4"/>
    <mergeCell ref="E3:E4"/>
    <mergeCell ref="G3:G4"/>
    <mergeCell ref="F3:F4"/>
    <mergeCell ref="M3:N3"/>
    <mergeCell ref="H3:H4"/>
    <mergeCell ref="I3:K3"/>
    <mergeCell ref="L3:L4"/>
    <mergeCell ref="O22:O24"/>
    <mergeCell ref="P22:R22"/>
    <mergeCell ref="P23:P24"/>
    <mergeCell ref="Q23:R23"/>
    <mergeCell ref="O3:P3"/>
    <mergeCell ref="Q3:R3"/>
  </mergeCells>
  <pageMargins left="0.7" right="0.7" top="0.75" bottom="0.75" header="0.3" footer="0.3"/>
  <pageSetup paperSize="8"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3"/>
  <sheetViews>
    <sheetView zoomScale="60" zoomScaleNormal="60" workbookViewId="0">
      <selection activeCell="L38" sqref="L38"/>
    </sheetView>
  </sheetViews>
  <sheetFormatPr defaultColWidth="9.140625" defaultRowHeight="15"/>
  <cols>
    <col min="1" max="1" width="5.28515625" style="1" customWidth="1"/>
    <col min="5" max="5" width="30" customWidth="1"/>
    <col min="6" max="6" width="54.42578125" customWidth="1"/>
    <col min="7" max="7" width="63.7109375" customWidth="1"/>
    <col min="8" max="8" width="14.42578125" customWidth="1"/>
    <col min="9" max="10" width="19" customWidth="1"/>
    <col min="11" max="11" width="16.85546875" customWidth="1"/>
    <col min="12" max="12" width="32.5703125" customWidth="1"/>
    <col min="15" max="15" width="16.28515625" customWidth="1"/>
    <col min="16" max="16" width="15.85546875" customWidth="1"/>
    <col min="17" max="17" width="12.5703125" customWidth="1"/>
    <col min="18" max="18" width="15.42578125" bestFit="1" customWidth="1"/>
    <col min="19" max="19" width="24.7109375" customWidth="1"/>
    <col min="21" max="21" width="9.7109375" bestFit="1" customWidth="1"/>
    <col min="22" max="22" width="10.85546875" bestFit="1" customWidth="1"/>
  </cols>
  <sheetData>
    <row r="1" spans="1:22" ht="18.75">
      <c r="A1" s="20" t="s">
        <v>3367</v>
      </c>
      <c r="E1" s="21"/>
      <c r="F1" s="21"/>
      <c r="L1" s="1"/>
      <c r="O1" s="2"/>
      <c r="P1" s="3"/>
      <c r="Q1" s="2"/>
      <c r="R1" s="2"/>
    </row>
    <row r="2" spans="1:22">
      <c r="A2" s="22"/>
      <c r="E2" s="21"/>
      <c r="F2" s="21"/>
      <c r="L2" s="585"/>
      <c r="M2" s="585"/>
      <c r="N2" s="585"/>
      <c r="O2" s="585"/>
      <c r="P2" s="585"/>
      <c r="Q2" s="585"/>
      <c r="R2" s="585"/>
      <c r="S2" s="585"/>
    </row>
    <row r="3" spans="1:22"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22">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22">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22" ht="122.45" customHeight="1">
      <c r="A6" s="358">
        <v>1</v>
      </c>
      <c r="B6" s="358" t="s">
        <v>126</v>
      </c>
      <c r="C6" s="358">
        <v>1</v>
      </c>
      <c r="D6" s="358">
        <v>6</v>
      </c>
      <c r="E6" s="358" t="s">
        <v>490</v>
      </c>
      <c r="F6" s="380" t="s">
        <v>489</v>
      </c>
      <c r="G6" s="357" t="s">
        <v>488</v>
      </c>
      <c r="H6" s="392" t="s">
        <v>487</v>
      </c>
      <c r="I6" s="357" t="s">
        <v>486</v>
      </c>
      <c r="J6" s="357" t="s">
        <v>1406</v>
      </c>
      <c r="K6" s="358" t="s">
        <v>1442</v>
      </c>
      <c r="L6" s="357" t="s">
        <v>485</v>
      </c>
      <c r="M6" s="358" t="s">
        <v>317</v>
      </c>
      <c r="N6" s="452"/>
      <c r="O6" s="383">
        <v>119107.95</v>
      </c>
      <c r="P6" s="452"/>
      <c r="Q6" s="383">
        <v>119107.95</v>
      </c>
      <c r="R6" s="452"/>
      <c r="S6" s="357" t="s">
        <v>455</v>
      </c>
      <c r="V6" s="2"/>
    </row>
    <row r="7" spans="1:22" ht="75">
      <c r="A7" s="358">
        <v>2</v>
      </c>
      <c r="B7" s="358" t="s">
        <v>126</v>
      </c>
      <c r="C7" s="358">
        <v>1</v>
      </c>
      <c r="D7" s="358">
        <v>6</v>
      </c>
      <c r="E7" s="357" t="s">
        <v>692</v>
      </c>
      <c r="F7" s="357" t="s">
        <v>484</v>
      </c>
      <c r="G7" s="357" t="s">
        <v>1071</v>
      </c>
      <c r="H7" s="357" t="s">
        <v>482</v>
      </c>
      <c r="I7" s="357" t="s">
        <v>1407</v>
      </c>
      <c r="J7" s="424" t="s">
        <v>1408</v>
      </c>
      <c r="K7" s="357" t="s">
        <v>1442</v>
      </c>
      <c r="L7" s="357" t="s">
        <v>693</v>
      </c>
      <c r="M7" s="357" t="s">
        <v>127</v>
      </c>
      <c r="N7" s="357"/>
      <c r="O7" s="387">
        <v>64622.21</v>
      </c>
      <c r="P7" s="357"/>
      <c r="Q7" s="387">
        <v>64622.21</v>
      </c>
      <c r="R7" s="357"/>
      <c r="S7" s="357" t="s">
        <v>455</v>
      </c>
      <c r="V7" s="2"/>
    </row>
    <row r="8" spans="1:22" ht="135">
      <c r="A8" s="358">
        <v>3</v>
      </c>
      <c r="B8" s="358" t="s">
        <v>126</v>
      </c>
      <c r="C8" s="358">
        <v>1</v>
      </c>
      <c r="D8" s="358">
        <v>6</v>
      </c>
      <c r="E8" s="357" t="s">
        <v>481</v>
      </c>
      <c r="F8" s="357" t="s">
        <v>694</v>
      </c>
      <c r="G8" s="357" t="s">
        <v>480</v>
      </c>
      <c r="H8" s="357" t="s">
        <v>475</v>
      </c>
      <c r="I8" s="357" t="s">
        <v>474</v>
      </c>
      <c r="J8" s="424" t="s">
        <v>473</v>
      </c>
      <c r="K8" s="357" t="s">
        <v>41</v>
      </c>
      <c r="L8" s="357" t="s">
        <v>479</v>
      </c>
      <c r="M8" s="357" t="s">
        <v>127</v>
      </c>
      <c r="N8" s="357"/>
      <c r="O8" s="387">
        <v>16000</v>
      </c>
      <c r="P8" s="357"/>
      <c r="Q8" s="387">
        <v>16000</v>
      </c>
      <c r="R8" s="357"/>
      <c r="S8" s="357" t="s">
        <v>455</v>
      </c>
    </row>
    <row r="9" spans="1:22" ht="90">
      <c r="A9" s="358">
        <v>4</v>
      </c>
      <c r="B9" s="358" t="s">
        <v>126</v>
      </c>
      <c r="C9" s="358">
        <v>1</v>
      </c>
      <c r="D9" s="358">
        <v>6</v>
      </c>
      <c r="E9" s="357" t="s">
        <v>478</v>
      </c>
      <c r="F9" s="357" t="s">
        <v>477</v>
      </c>
      <c r="G9" s="357" t="s">
        <v>476</v>
      </c>
      <c r="H9" s="357" t="s">
        <v>898</v>
      </c>
      <c r="I9" s="357" t="s">
        <v>1409</v>
      </c>
      <c r="J9" s="424" t="s">
        <v>1410</v>
      </c>
      <c r="K9" s="357" t="s">
        <v>1442</v>
      </c>
      <c r="L9" s="357" t="s">
        <v>472</v>
      </c>
      <c r="M9" s="357" t="s">
        <v>91</v>
      </c>
      <c r="N9" s="357"/>
      <c r="O9" s="387">
        <v>34399.64</v>
      </c>
      <c r="P9" s="357"/>
      <c r="Q9" s="387">
        <v>34399.64</v>
      </c>
      <c r="R9" s="357"/>
      <c r="S9" s="357" t="s">
        <v>455</v>
      </c>
      <c r="U9" s="2"/>
    </row>
    <row r="10" spans="1:22" ht="120">
      <c r="A10" s="358">
        <v>5</v>
      </c>
      <c r="B10" s="358" t="s">
        <v>136</v>
      </c>
      <c r="C10" s="358">
        <v>1</v>
      </c>
      <c r="D10" s="358">
        <v>9</v>
      </c>
      <c r="E10" s="357" t="s">
        <v>1411</v>
      </c>
      <c r="F10" s="357" t="s">
        <v>1060</v>
      </c>
      <c r="G10" s="357" t="s">
        <v>1061</v>
      </c>
      <c r="H10" s="357" t="s">
        <v>695</v>
      </c>
      <c r="I10" s="357" t="s">
        <v>696</v>
      </c>
      <c r="J10" s="424" t="s">
        <v>1451</v>
      </c>
      <c r="K10" s="357" t="s">
        <v>1442</v>
      </c>
      <c r="L10" s="357" t="s">
        <v>1412</v>
      </c>
      <c r="M10" s="357" t="s">
        <v>68</v>
      </c>
      <c r="N10" s="357"/>
      <c r="O10" s="387">
        <v>38754.21</v>
      </c>
      <c r="P10" s="357"/>
      <c r="Q10" s="387">
        <v>38754.21</v>
      </c>
      <c r="R10" s="357"/>
      <c r="S10" s="357" t="s">
        <v>455</v>
      </c>
      <c r="U10" s="2"/>
    </row>
    <row r="11" spans="1:22" ht="120">
      <c r="A11" s="358">
        <v>6</v>
      </c>
      <c r="B11" s="358" t="s">
        <v>136</v>
      </c>
      <c r="C11" s="358" t="s">
        <v>95</v>
      </c>
      <c r="D11" s="358">
        <v>10</v>
      </c>
      <c r="E11" s="357" t="s">
        <v>698</v>
      </c>
      <c r="F11" s="357" t="s">
        <v>462</v>
      </c>
      <c r="G11" s="357" t="s">
        <v>461</v>
      </c>
      <c r="H11" s="357" t="s">
        <v>460</v>
      </c>
      <c r="I11" s="357" t="s">
        <v>459</v>
      </c>
      <c r="J11" s="424" t="s">
        <v>1369</v>
      </c>
      <c r="K11" s="357" t="s">
        <v>41</v>
      </c>
      <c r="L11" s="357" t="s">
        <v>458</v>
      </c>
      <c r="M11" s="357" t="s">
        <v>91</v>
      </c>
      <c r="N11" s="357"/>
      <c r="O11" s="387">
        <v>15375</v>
      </c>
      <c r="P11" s="357"/>
      <c r="Q11" s="387">
        <v>15375</v>
      </c>
      <c r="R11" s="357"/>
      <c r="S11" s="357" t="s">
        <v>455</v>
      </c>
    </row>
    <row r="12" spans="1:22" ht="120">
      <c r="A12" s="358">
        <v>7</v>
      </c>
      <c r="B12" s="358" t="s">
        <v>136</v>
      </c>
      <c r="C12" s="358" t="s">
        <v>469</v>
      </c>
      <c r="D12" s="358">
        <v>10</v>
      </c>
      <c r="E12" s="357" t="s">
        <v>470</v>
      </c>
      <c r="F12" s="357" t="s">
        <v>462</v>
      </c>
      <c r="G12" s="357" t="s">
        <v>461</v>
      </c>
      <c r="H12" s="357" t="s">
        <v>460</v>
      </c>
      <c r="I12" s="357" t="s">
        <v>459</v>
      </c>
      <c r="J12" s="424" t="s">
        <v>1370</v>
      </c>
      <c r="K12" s="357" t="s">
        <v>41</v>
      </c>
      <c r="L12" s="357" t="s">
        <v>458</v>
      </c>
      <c r="M12" s="357" t="s">
        <v>91</v>
      </c>
      <c r="N12" s="357"/>
      <c r="O12" s="387">
        <v>14865</v>
      </c>
      <c r="P12" s="357"/>
      <c r="Q12" s="387">
        <v>14865</v>
      </c>
      <c r="R12" s="357"/>
      <c r="S12" s="357" t="s">
        <v>455</v>
      </c>
    </row>
    <row r="13" spans="1:22" ht="120">
      <c r="A13" s="358">
        <v>8</v>
      </c>
      <c r="B13" s="358" t="s">
        <v>136</v>
      </c>
      <c r="C13" s="358" t="s">
        <v>469</v>
      </c>
      <c r="D13" s="358">
        <v>10</v>
      </c>
      <c r="E13" s="357" t="s">
        <v>468</v>
      </c>
      <c r="F13" s="357" t="s">
        <v>462</v>
      </c>
      <c r="G13" s="357" t="s">
        <v>461</v>
      </c>
      <c r="H13" s="357" t="s">
        <v>460</v>
      </c>
      <c r="I13" s="357" t="s">
        <v>459</v>
      </c>
      <c r="J13" s="424" t="s">
        <v>471</v>
      </c>
      <c r="K13" s="357" t="s">
        <v>41</v>
      </c>
      <c r="L13" s="357" t="s">
        <v>458</v>
      </c>
      <c r="M13" s="357" t="s">
        <v>136</v>
      </c>
      <c r="N13" s="357"/>
      <c r="O13" s="387">
        <v>12760</v>
      </c>
      <c r="P13" s="357"/>
      <c r="Q13" s="387">
        <v>12760</v>
      </c>
      <c r="R13" s="357"/>
      <c r="S13" s="357" t="s">
        <v>455</v>
      </c>
    </row>
    <row r="14" spans="1:22" ht="45">
      <c r="A14" s="358">
        <v>9</v>
      </c>
      <c r="B14" s="358" t="s">
        <v>136</v>
      </c>
      <c r="C14" s="358" t="s">
        <v>95</v>
      </c>
      <c r="D14" s="358">
        <v>13</v>
      </c>
      <c r="E14" s="357" t="s">
        <v>467</v>
      </c>
      <c r="F14" s="357" t="s">
        <v>466</v>
      </c>
      <c r="G14" s="357" t="s">
        <v>465</v>
      </c>
      <c r="H14" s="357" t="s">
        <v>137</v>
      </c>
      <c r="I14" s="357" t="s">
        <v>464</v>
      </c>
      <c r="J14" s="424" t="s">
        <v>1062</v>
      </c>
      <c r="K14" s="357" t="s">
        <v>1442</v>
      </c>
      <c r="L14" s="357" t="s">
        <v>463</v>
      </c>
      <c r="M14" s="357" t="s">
        <v>317</v>
      </c>
      <c r="N14" s="357"/>
      <c r="O14" s="387">
        <v>30000</v>
      </c>
      <c r="P14" s="357"/>
      <c r="Q14" s="387">
        <v>30000</v>
      </c>
      <c r="R14" s="357"/>
      <c r="S14" s="357" t="s">
        <v>455</v>
      </c>
    </row>
    <row r="15" spans="1:22" ht="75">
      <c r="A15" s="358">
        <v>10</v>
      </c>
      <c r="B15" s="387" t="s">
        <v>136</v>
      </c>
      <c r="C15" s="391">
        <v>3</v>
      </c>
      <c r="D15" s="391">
        <v>10</v>
      </c>
      <c r="E15" s="387" t="s">
        <v>63</v>
      </c>
      <c r="F15" s="387" t="s">
        <v>702</v>
      </c>
      <c r="G15" s="387" t="s">
        <v>703</v>
      </c>
      <c r="H15" s="387" t="s">
        <v>315</v>
      </c>
      <c r="I15" s="387" t="s">
        <v>704</v>
      </c>
      <c r="J15" s="424" t="s">
        <v>1452</v>
      </c>
      <c r="K15" s="387" t="s">
        <v>41</v>
      </c>
      <c r="L15" s="387" t="s">
        <v>705</v>
      </c>
      <c r="M15" s="358" t="s">
        <v>68</v>
      </c>
      <c r="N15" s="358"/>
      <c r="O15" s="383">
        <v>56580</v>
      </c>
      <c r="P15" s="383"/>
      <c r="Q15" s="383">
        <v>56580</v>
      </c>
      <c r="R15" s="383"/>
      <c r="S15" s="357" t="s">
        <v>455</v>
      </c>
    </row>
    <row r="16" spans="1:22" ht="73.5" customHeight="1">
      <c r="A16" s="358">
        <v>11</v>
      </c>
      <c r="B16" s="358" t="s">
        <v>126</v>
      </c>
      <c r="C16" s="358">
        <v>1</v>
      </c>
      <c r="D16" s="358">
        <v>6</v>
      </c>
      <c r="E16" s="358" t="s">
        <v>490</v>
      </c>
      <c r="F16" s="357" t="s">
        <v>489</v>
      </c>
      <c r="G16" s="357" t="s">
        <v>488</v>
      </c>
      <c r="H16" s="392" t="s">
        <v>487</v>
      </c>
      <c r="I16" s="357" t="s">
        <v>486</v>
      </c>
      <c r="J16" s="357" t="s">
        <v>1406</v>
      </c>
      <c r="K16" s="358" t="s">
        <v>1442</v>
      </c>
      <c r="L16" s="357" t="s">
        <v>485</v>
      </c>
      <c r="M16" s="358"/>
      <c r="N16" s="358" t="s">
        <v>68</v>
      </c>
      <c r="O16" s="383"/>
      <c r="P16" s="383">
        <v>140000</v>
      </c>
      <c r="Q16" s="383"/>
      <c r="R16" s="383">
        <v>140000</v>
      </c>
      <c r="S16" s="357" t="s">
        <v>455</v>
      </c>
    </row>
    <row r="17" spans="1:19" ht="75">
      <c r="A17" s="358">
        <v>12</v>
      </c>
      <c r="B17" s="358" t="s">
        <v>126</v>
      </c>
      <c r="C17" s="358">
        <v>1</v>
      </c>
      <c r="D17" s="358">
        <v>6</v>
      </c>
      <c r="E17" s="357" t="s">
        <v>692</v>
      </c>
      <c r="F17" s="357" t="s">
        <v>484</v>
      </c>
      <c r="G17" s="357" t="s">
        <v>483</v>
      </c>
      <c r="H17" s="357" t="s">
        <v>482</v>
      </c>
      <c r="I17" s="357" t="s">
        <v>1217</v>
      </c>
      <c r="J17" s="424" t="s">
        <v>1218</v>
      </c>
      <c r="K17" s="357" t="s">
        <v>1442</v>
      </c>
      <c r="L17" s="357" t="s">
        <v>693</v>
      </c>
      <c r="M17" s="357"/>
      <c r="N17" s="357" t="s">
        <v>91</v>
      </c>
      <c r="O17" s="387"/>
      <c r="P17" s="387">
        <v>80000</v>
      </c>
      <c r="Q17" s="387"/>
      <c r="R17" s="387">
        <v>80000</v>
      </c>
      <c r="S17" s="357" t="s">
        <v>455</v>
      </c>
    </row>
    <row r="18" spans="1:19" ht="107.25" customHeight="1">
      <c r="A18" s="358">
        <v>13</v>
      </c>
      <c r="B18" s="358" t="s">
        <v>126</v>
      </c>
      <c r="C18" s="358">
        <v>1</v>
      </c>
      <c r="D18" s="358">
        <v>6</v>
      </c>
      <c r="E18" s="357" t="s">
        <v>481</v>
      </c>
      <c r="F18" s="357" t="s">
        <v>694</v>
      </c>
      <c r="G18" s="357" t="s">
        <v>480</v>
      </c>
      <c r="H18" s="357" t="s">
        <v>475</v>
      </c>
      <c r="I18" s="357" t="s">
        <v>1219</v>
      </c>
      <c r="J18" s="424" t="s">
        <v>1220</v>
      </c>
      <c r="K18" s="357" t="s">
        <v>1442</v>
      </c>
      <c r="L18" s="357" t="s">
        <v>479</v>
      </c>
      <c r="M18" s="357"/>
      <c r="N18" s="357" t="s">
        <v>91</v>
      </c>
      <c r="O18" s="387"/>
      <c r="P18" s="387">
        <v>25000</v>
      </c>
      <c r="Q18" s="387"/>
      <c r="R18" s="387">
        <v>25000</v>
      </c>
      <c r="S18" s="357" t="s">
        <v>455</v>
      </c>
    </row>
    <row r="19" spans="1:19" ht="90">
      <c r="A19" s="358">
        <v>14</v>
      </c>
      <c r="B19" s="358" t="s">
        <v>126</v>
      </c>
      <c r="C19" s="358">
        <v>1</v>
      </c>
      <c r="D19" s="358">
        <v>6</v>
      </c>
      <c r="E19" s="357" t="s">
        <v>478</v>
      </c>
      <c r="F19" s="357" t="s">
        <v>477</v>
      </c>
      <c r="G19" s="357" t="s">
        <v>476</v>
      </c>
      <c r="H19" s="357" t="s">
        <v>1221</v>
      </c>
      <c r="I19" s="357" t="s">
        <v>1222</v>
      </c>
      <c r="J19" s="424" t="s">
        <v>3444</v>
      </c>
      <c r="K19" s="357" t="s">
        <v>1442</v>
      </c>
      <c r="L19" s="357" t="s">
        <v>472</v>
      </c>
      <c r="M19" s="357"/>
      <c r="N19" s="357" t="s">
        <v>91</v>
      </c>
      <c r="O19" s="387"/>
      <c r="P19" s="387">
        <v>60000</v>
      </c>
      <c r="Q19" s="387"/>
      <c r="R19" s="387">
        <v>60000</v>
      </c>
      <c r="S19" s="357" t="s">
        <v>455</v>
      </c>
    </row>
    <row r="20" spans="1:19" ht="106.5" customHeight="1">
      <c r="A20" s="358">
        <v>15</v>
      </c>
      <c r="B20" s="358" t="s">
        <v>126</v>
      </c>
      <c r="C20" s="358">
        <v>1</v>
      </c>
      <c r="D20" s="358">
        <v>6</v>
      </c>
      <c r="E20" s="357" t="s">
        <v>1063</v>
      </c>
      <c r="F20" s="357" t="s">
        <v>1064</v>
      </c>
      <c r="G20" s="357" t="s">
        <v>717</v>
      </c>
      <c r="H20" s="357" t="s">
        <v>772</v>
      </c>
      <c r="I20" s="357" t="s">
        <v>1223</v>
      </c>
      <c r="J20" s="424" t="s">
        <v>3445</v>
      </c>
      <c r="K20" s="357" t="s">
        <v>1442</v>
      </c>
      <c r="L20" s="357" t="s">
        <v>1072</v>
      </c>
      <c r="M20" s="357"/>
      <c r="N20" s="357" t="s">
        <v>69</v>
      </c>
      <c r="O20" s="387"/>
      <c r="P20" s="387">
        <v>49000</v>
      </c>
      <c r="Q20" s="387"/>
      <c r="R20" s="387">
        <v>49000</v>
      </c>
      <c r="S20" s="357" t="s">
        <v>455</v>
      </c>
    </row>
    <row r="21" spans="1:19" ht="120">
      <c r="A21" s="358">
        <v>16</v>
      </c>
      <c r="B21" s="358" t="s">
        <v>136</v>
      </c>
      <c r="C21" s="358" t="s">
        <v>95</v>
      </c>
      <c r="D21" s="358">
        <v>10</v>
      </c>
      <c r="E21" s="357" t="s">
        <v>698</v>
      </c>
      <c r="F21" s="357" t="s">
        <v>462</v>
      </c>
      <c r="G21" s="357" t="s">
        <v>461</v>
      </c>
      <c r="H21" s="357" t="s">
        <v>460</v>
      </c>
      <c r="I21" s="357" t="s">
        <v>459</v>
      </c>
      <c r="J21" s="424" t="s">
        <v>471</v>
      </c>
      <c r="K21" s="357" t="s">
        <v>41</v>
      </c>
      <c r="L21" s="357" t="s">
        <v>458</v>
      </c>
      <c r="M21" s="357"/>
      <c r="N21" s="357" t="s">
        <v>91</v>
      </c>
      <c r="O21" s="387"/>
      <c r="P21" s="387">
        <v>17000</v>
      </c>
      <c r="Q21" s="387"/>
      <c r="R21" s="387">
        <v>17000</v>
      </c>
      <c r="S21" s="357" t="s">
        <v>455</v>
      </c>
    </row>
    <row r="22" spans="1:19" ht="120">
      <c r="A22" s="358">
        <v>17</v>
      </c>
      <c r="B22" s="358" t="s">
        <v>136</v>
      </c>
      <c r="C22" s="358">
        <v>1</v>
      </c>
      <c r="D22" s="358">
        <v>9</v>
      </c>
      <c r="E22" s="357" t="s">
        <v>470</v>
      </c>
      <c r="F22" s="357" t="s">
        <v>484</v>
      </c>
      <c r="G22" s="357" t="s">
        <v>1224</v>
      </c>
      <c r="H22" s="357" t="s">
        <v>1225</v>
      </c>
      <c r="I22" s="357" t="s">
        <v>1226</v>
      </c>
      <c r="J22" s="424" t="s">
        <v>1227</v>
      </c>
      <c r="K22" s="357" t="s">
        <v>1442</v>
      </c>
      <c r="L22" s="357" t="s">
        <v>1228</v>
      </c>
      <c r="M22" s="357"/>
      <c r="N22" s="357" t="s">
        <v>91</v>
      </c>
      <c r="O22" s="387"/>
      <c r="P22" s="387">
        <v>17000</v>
      </c>
      <c r="Q22" s="387"/>
      <c r="R22" s="387">
        <v>17000</v>
      </c>
      <c r="S22" s="357" t="s">
        <v>455</v>
      </c>
    </row>
    <row r="23" spans="1:19" ht="120">
      <c r="A23" s="358">
        <v>18</v>
      </c>
      <c r="B23" s="358" t="s">
        <v>136</v>
      </c>
      <c r="C23" s="358" t="s">
        <v>469</v>
      </c>
      <c r="D23" s="358">
        <v>10</v>
      </c>
      <c r="E23" s="357" t="s">
        <v>468</v>
      </c>
      <c r="F23" s="357" t="s">
        <v>462</v>
      </c>
      <c r="G23" s="357" t="s">
        <v>461</v>
      </c>
      <c r="H23" s="357" t="s">
        <v>460</v>
      </c>
      <c r="I23" s="357" t="s">
        <v>459</v>
      </c>
      <c r="J23" s="424" t="s">
        <v>471</v>
      </c>
      <c r="K23" s="357" t="s">
        <v>41</v>
      </c>
      <c r="L23" s="357" t="s">
        <v>458</v>
      </c>
      <c r="M23" s="357"/>
      <c r="N23" s="357" t="s">
        <v>91</v>
      </c>
      <c r="O23" s="387"/>
      <c r="P23" s="387">
        <v>15500</v>
      </c>
      <c r="Q23" s="387"/>
      <c r="R23" s="387">
        <v>15500</v>
      </c>
      <c r="S23" s="357" t="s">
        <v>455</v>
      </c>
    </row>
    <row r="24" spans="1:19" ht="105">
      <c r="A24" s="358">
        <v>19</v>
      </c>
      <c r="B24" s="358" t="s">
        <v>126</v>
      </c>
      <c r="C24" s="358">
        <v>1</v>
      </c>
      <c r="D24" s="358">
        <v>13</v>
      </c>
      <c r="E24" s="357" t="s">
        <v>1065</v>
      </c>
      <c r="F24" s="357" t="s">
        <v>1066</v>
      </c>
      <c r="G24" s="357" t="s">
        <v>1067</v>
      </c>
      <c r="H24" s="357" t="s">
        <v>50</v>
      </c>
      <c r="I24" s="357" t="s">
        <v>1068</v>
      </c>
      <c r="J24" s="424" t="s">
        <v>697</v>
      </c>
      <c r="K24" s="357" t="s">
        <v>1442</v>
      </c>
      <c r="L24" s="357" t="s">
        <v>1069</v>
      </c>
      <c r="M24" s="357"/>
      <c r="N24" s="357" t="s">
        <v>43</v>
      </c>
      <c r="O24" s="387"/>
      <c r="P24" s="387">
        <v>50000</v>
      </c>
      <c r="Q24" s="387"/>
      <c r="R24" s="387">
        <v>50000</v>
      </c>
      <c r="S24" s="357" t="s">
        <v>455</v>
      </c>
    </row>
    <row r="25" spans="1:19" ht="93.75" customHeight="1">
      <c r="A25" s="358">
        <v>20</v>
      </c>
      <c r="B25" s="358" t="s">
        <v>127</v>
      </c>
      <c r="C25" s="358">
        <v>1</v>
      </c>
      <c r="D25" s="358">
        <v>3</v>
      </c>
      <c r="E25" s="357" t="s">
        <v>1070</v>
      </c>
      <c r="F25" s="357" t="s">
        <v>1073</v>
      </c>
      <c r="G25" s="357" t="s">
        <v>699</v>
      </c>
      <c r="H25" s="503" t="s">
        <v>700</v>
      </c>
      <c r="I25" s="357" t="s">
        <v>457</v>
      </c>
      <c r="J25" s="424" t="s">
        <v>701</v>
      </c>
      <c r="K25" s="357" t="s">
        <v>41</v>
      </c>
      <c r="L25" s="357" t="s">
        <v>456</v>
      </c>
      <c r="M25" s="357"/>
      <c r="N25" s="357" t="s">
        <v>43</v>
      </c>
      <c r="O25" s="387"/>
      <c r="P25" s="387">
        <v>30000</v>
      </c>
      <c r="Q25" s="387"/>
      <c r="R25" s="387">
        <v>30000</v>
      </c>
      <c r="S25" s="357" t="s">
        <v>455</v>
      </c>
    </row>
    <row r="26" spans="1:19" ht="60">
      <c r="A26" s="358">
        <v>21</v>
      </c>
      <c r="B26" s="358" t="s">
        <v>126</v>
      </c>
      <c r="C26" s="358">
        <v>1</v>
      </c>
      <c r="D26" s="358">
        <v>6</v>
      </c>
      <c r="E26" s="387" t="s">
        <v>1229</v>
      </c>
      <c r="F26" s="387" t="s">
        <v>1230</v>
      </c>
      <c r="G26" s="357" t="s">
        <v>1067</v>
      </c>
      <c r="H26" s="357" t="s">
        <v>50</v>
      </c>
      <c r="I26" s="357" t="s">
        <v>1068</v>
      </c>
      <c r="J26" s="424" t="s">
        <v>697</v>
      </c>
      <c r="K26" s="357" t="s">
        <v>41</v>
      </c>
      <c r="L26" s="387" t="s">
        <v>1231</v>
      </c>
      <c r="M26" s="358"/>
      <c r="N26" s="358" t="s">
        <v>43</v>
      </c>
      <c r="O26" s="383"/>
      <c r="P26" s="383">
        <v>45000</v>
      </c>
      <c r="Q26" s="383"/>
      <c r="R26" s="383">
        <v>45000</v>
      </c>
      <c r="S26" s="357" t="s">
        <v>455</v>
      </c>
    </row>
    <row r="27" spans="1:19" ht="99" customHeight="1">
      <c r="A27" s="358">
        <v>22</v>
      </c>
      <c r="B27" s="358" t="s">
        <v>126</v>
      </c>
      <c r="C27" s="358">
        <v>1</v>
      </c>
      <c r="D27" s="358">
        <v>6</v>
      </c>
      <c r="E27" s="387" t="s">
        <v>1401</v>
      </c>
      <c r="F27" s="387" t="s">
        <v>1402</v>
      </c>
      <c r="G27" s="357" t="s">
        <v>1403</v>
      </c>
      <c r="H27" s="357" t="s">
        <v>137</v>
      </c>
      <c r="I27" s="357" t="s">
        <v>1404</v>
      </c>
      <c r="J27" s="424" t="s">
        <v>697</v>
      </c>
      <c r="K27" s="357" t="s">
        <v>1442</v>
      </c>
      <c r="L27" s="387" t="s">
        <v>1405</v>
      </c>
      <c r="M27" s="358"/>
      <c r="N27" s="358" t="s">
        <v>91</v>
      </c>
      <c r="O27" s="383"/>
      <c r="P27" s="383">
        <v>10500</v>
      </c>
      <c r="Q27" s="383"/>
      <c r="R27" s="383">
        <v>10500</v>
      </c>
      <c r="S27" s="357" t="s">
        <v>455</v>
      </c>
    </row>
    <row r="28" spans="1:19" ht="60">
      <c r="A28" s="389">
        <v>23</v>
      </c>
      <c r="B28" s="358" t="s">
        <v>126</v>
      </c>
      <c r="C28" s="358">
        <v>1</v>
      </c>
      <c r="D28" s="358">
        <v>6</v>
      </c>
      <c r="E28" s="387" t="s">
        <v>3386</v>
      </c>
      <c r="F28" s="387" t="s">
        <v>1402</v>
      </c>
      <c r="G28" s="357" t="s">
        <v>1403</v>
      </c>
      <c r="H28" s="357" t="s">
        <v>137</v>
      </c>
      <c r="I28" s="357" t="s">
        <v>1404</v>
      </c>
      <c r="J28" s="424" t="s">
        <v>697</v>
      </c>
      <c r="K28" s="357" t="s">
        <v>1442</v>
      </c>
      <c r="L28" s="387" t="s">
        <v>3387</v>
      </c>
      <c r="M28" s="389"/>
      <c r="N28" s="389" t="s">
        <v>136</v>
      </c>
      <c r="O28" s="461"/>
      <c r="P28" s="461">
        <v>11000</v>
      </c>
      <c r="Q28" s="461"/>
      <c r="R28" s="461">
        <v>11000</v>
      </c>
      <c r="S28" s="389" t="s">
        <v>3388</v>
      </c>
    </row>
    <row r="29" spans="1:19">
      <c r="A29" s="70"/>
      <c r="B29" s="67"/>
      <c r="C29" s="95"/>
      <c r="D29" s="95"/>
      <c r="E29" s="67"/>
      <c r="F29" s="67"/>
      <c r="G29" s="67"/>
      <c r="H29" s="67"/>
      <c r="I29" s="67"/>
      <c r="J29" s="96"/>
      <c r="K29" s="67"/>
      <c r="L29" s="67"/>
      <c r="M29" s="70"/>
      <c r="N29" s="70"/>
      <c r="O29" s="94"/>
      <c r="P29" s="24"/>
      <c r="Q29" s="24"/>
      <c r="R29" s="24"/>
      <c r="S29" s="56"/>
    </row>
    <row r="30" spans="1:19" ht="15.75">
      <c r="G30" s="7"/>
      <c r="O30" s="674"/>
      <c r="P30" s="558" t="s">
        <v>30</v>
      </c>
      <c r="Q30" s="558"/>
      <c r="R30" s="558"/>
    </row>
    <row r="31" spans="1:19">
      <c r="G31" s="8"/>
      <c r="O31" s="675"/>
      <c r="P31" s="558" t="s">
        <v>31</v>
      </c>
      <c r="Q31" s="558" t="s">
        <v>32</v>
      </c>
      <c r="R31" s="558"/>
    </row>
    <row r="32" spans="1:19">
      <c r="G32" s="8"/>
      <c r="O32" s="676"/>
      <c r="P32" s="558"/>
      <c r="Q32" s="12">
        <v>2022</v>
      </c>
      <c r="R32" s="12">
        <v>2023</v>
      </c>
    </row>
    <row r="33" spans="15:18">
      <c r="O33" s="99" t="s">
        <v>1353</v>
      </c>
      <c r="P33" s="9">
        <v>23</v>
      </c>
      <c r="Q33" s="23">
        <f>Q15+Q14+Q13+Q12+Q11+Q10+Q9+Q8+Q7+Q6</f>
        <v>402464.01</v>
      </c>
      <c r="R33" s="106">
        <f>R27+R26+R25+R24+R23+R22+R20+R21+R19+R18+R17+R16+R28</f>
        <v>550000</v>
      </c>
    </row>
  </sheetData>
  <mergeCells count="19">
    <mergeCell ref="P30:R30"/>
    <mergeCell ref="P31:P32"/>
    <mergeCell ref="Q31:R31"/>
    <mergeCell ref="A3:A4"/>
    <mergeCell ref="B3:B4"/>
    <mergeCell ref="C3:C4"/>
    <mergeCell ref="D3:D4"/>
    <mergeCell ref="O30:O32"/>
    <mergeCell ref="E3:E4"/>
    <mergeCell ref="F3:F4"/>
    <mergeCell ref="G3:G4"/>
    <mergeCell ref="H3:H4"/>
    <mergeCell ref="I3:K3"/>
    <mergeCell ref="L2:S2"/>
    <mergeCell ref="M3:N3"/>
    <mergeCell ref="O3:P3"/>
    <mergeCell ref="Q3:R3"/>
    <mergeCell ref="S3:S4"/>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C470-82B6-449C-B3E9-A82E574EABD6}">
  <dimension ref="A1:S38"/>
  <sheetViews>
    <sheetView topLeftCell="A4" zoomScale="50" zoomScaleNormal="50" workbookViewId="0">
      <pane ySplit="3" topLeftCell="A7" activePane="bottomLeft" state="frozen"/>
      <selection activeCell="H6" sqref="H6:H7"/>
      <selection pane="bottomLeft" activeCell="F11" sqref="F11"/>
    </sheetView>
  </sheetViews>
  <sheetFormatPr defaultRowHeight="15.75"/>
  <cols>
    <col min="1" max="1" width="10.5703125" style="71" customWidth="1"/>
    <col min="2" max="2" width="22" style="71" customWidth="1"/>
    <col min="3" max="3" width="11.42578125" style="71" customWidth="1"/>
    <col min="4" max="4" width="11.5703125" style="71" customWidth="1"/>
    <col min="5" max="5" width="64.85546875" style="72" customWidth="1"/>
    <col min="6" max="7" width="91.85546875" style="71" customWidth="1"/>
    <col min="8" max="8" width="33.140625" style="71" customWidth="1"/>
    <col min="9" max="10" width="32.85546875" style="71" customWidth="1"/>
    <col min="11" max="11" width="26.140625" style="71" customWidth="1"/>
    <col min="12" max="12" width="73.140625" style="71" bestFit="1" customWidth="1"/>
    <col min="13" max="13" width="11.140625" style="73" customWidth="1"/>
    <col min="14" max="14" width="11.85546875" style="74" customWidth="1"/>
    <col min="15" max="15" width="18.42578125" style="71" customWidth="1"/>
    <col min="16" max="16" width="19" style="71" customWidth="1"/>
    <col min="17" max="18" width="19.42578125" style="71" customWidth="1"/>
    <col min="19" max="19" width="39.5703125" style="71" customWidth="1"/>
    <col min="20" max="20" width="9.140625" style="71"/>
    <col min="21" max="21" width="12.85546875" style="71" bestFit="1" customWidth="1"/>
    <col min="22" max="250" width="9.140625" style="71"/>
    <col min="251" max="251" width="4.5703125" style="71" bestFit="1" customWidth="1"/>
    <col min="252" max="252" width="9.5703125" style="71" bestFit="1" customWidth="1"/>
    <col min="253" max="253" width="10" style="71" bestFit="1" customWidth="1"/>
    <col min="254" max="254" width="8.85546875" style="71" bestFit="1" customWidth="1"/>
    <col min="255" max="255" width="22.85546875" style="71" customWidth="1"/>
    <col min="256" max="256" width="59.5703125" style="71" bestFit="1" customWidth="1"/>
    <col min="257" max="257" width="57.85546875" style="71" bestFit="1" customWidth="1"/>
    <col min="258" max="258" width="35.42578125" style="71" bestFit="1" customWidth="1"/>
    <col min="259" max="259" width="28.140625" style="71" bestFit="1" customWidth="1"/>
    <col min="260" max="260" width="33.140625" style="71" bestFit="1" customWidth="1"/>
    <col min="261" max="261" width="26" style="71" bestFit="1" customWidth="1"/>
    <col min="262" max="262" width="19.140625" style="71" bestFit="1" customWidth="1"/>
    <col min="263" max="263" width="10.42578125" style="71" customWidth="1"/>
    <col min="264" max="264" width="11.85546875" style="71" customWidth="1"/>
    <col min="265" max="265" width="14.5703125" style="71" customWidth="1"/>
    <col min="266" max="266" width="9" style="71" bestFit="1" customWidth="1"/>
    <col min="267" max="506" width="9.140625" style="71"/>
    <col min="507" max="507" width="4.5703125" style="71" bestFit="1" customWidth="1"/>
    <col min="508" max="508" width="9.5703125" style="71" bestFit="1" customWidth="1"/>
    <col min="509" max="509" width="10" style="71" bestFit="1" customWidth="1"/>
    <col min="510" max="510" width="8.85546875" style="71" bestFit="1" customWidth="1"/>
    <col min="511" max="511" width="22.85546875" style="71" customWidth="1"/>
    <col min="512" max="512" width="59.5703125" style="71" bestFit="1" customWidth="1"/>
    <col min="513" max="513" width="57.85546875" style="71" bestFit="1" customWidth="1"/>
    <col min="514" max="514" width="35.42578125" style="71" bestFit="1" customWidth="1"/>
    <col min="515" max="515" width="28.140625" style="71" bestFit="1" customWidth="1"/>
    <col min="516" max="516" width="33.140625" style="71" bestFit="1" customWidth="1"/>
    <col min="517" max="517" width="26" style="71" bestFit="1" customWidth="1"/>
    <col min="518" max="518" width="19.140625" style="71" bestFit="1" customWidth="1"/>
    <col min="519" max="519" width="10.42578125" style="71" customWidth="1"/>
    <col min="520" max="520" width="11.85546875" style="71" customWidth="1"/>
    <col min="521" max="521" width="14.5703125" style="71" customWidth="1"/>
    <col min="522" max="522" width="9" style="71" bestFit="1" customWidth="1"/>
    <col min="523" max="762" width="9.140625" style="71"/>
    <col min="763" max="763" width="4.5703125" style="71" bestFit="1" customWidth="1"/>
    <col min="764" max="764" width="9.5703125" style="71" bestFit="1" customWidth="1"/>
    <col min="765" max="765" width="10" style="71" bestFit="1" customWidth="1"/>
    <col min="766" max="766" width="8.85546875" style="71" bestFit="1" customWidth="1"/>
    <col min="767" max="767" width="22.85546875" style="71" customWidth="1"/>
    <col min="768" max="768" width="59.5703125" style="71" bestFit="1" customWidth="1"/>
    <col min="769" max="769" width="57.85546875" style="71" bestFit="1" customWidth="1"/>
    <col min="770" max="770" width="35.42578125" style="71" bestFit="1" customWidth="1"/>
    <col min="771" max="771" width="28.140625" style="71" bestFit="1" customWidth="1"/>
    <col min="772" max="772" width="33.140625" style="71" bestFit="1" customWidth="1"/>
    <col min="773" max="773" width="26" style="71" bestFit="1" customWidth="1"/>
    <col min="774" max="774" width="19.140625" style="71" bestFit="1" customWidth="1"/>
    <col min="775" max="775" width="10.42578125" style="71" customWidth="1"/>
    <col min="776" max="776" width="11.85546875" style="71" customWidth="1"/>
    <col min="777" max="777" width="14.5703125" style="71" customWidth="1"/>
    <col min="778" max="778" width="9" style="71" bestFit="1" customWidth="1"/>
    <col min="779" max="1018" width="9.140625" style="71"/>
    <col min="1019" max="1019" width="4.5703125" style="71" bestFit="1" customWidth="1"/>
    <col min="1020" max="1020" width="9.5703125" style="71" bestFit="1" customWidth="1"/>
    <col min="1021" max="1021" width="10" style="71" bestFit="1" customWidth="1"/>
    <col min="1022" max="1022" width="8.85546875" style="71" bestFit="1" customWidth="1"/>
    <col min="1023" max="1023" width="22.85546875" style="71" customWidth="1"/>
    <col min="1024" max="1024" width="59.5703125" style="71" bestFit="1" customWidth="1"/>
    <col min="1025" max="1025" width="57.85546875" style="71" bestFit="1" customWidth="1"/>
    <col min="1026" max="1026" width="35.42578125" style="71" bestFit="1" customWidth="1"/>
    <col min="1027" max="1027" width="28.140625" style="71" bestFit="1" customWidth="1"/>
    <col min="1028" max="1028" width="33.140625" style="71" bestFit="1" customWidth="1"/>
    <col min="1029" max="1029" width="26" style="71" bestFit="1" customWidth="1"/>
    <col min="1030" max="1030" width="19.140625" style="71" bestFit="1" customWidth="1"/>
    <col min="1031" max="1031" width="10.42578125" style="71" customWidth="1"/>
    <col min="1032" max="1032" width="11.85546875" style="71" customWidth="1"/>
    <col min="1033" max="1033" width="14.5703125" style="71" customWidth="1"/>
    <col min="1034" max="1034" width="9" style="71" bestFit="1" customWidth="1"/>
    <col min="1035" max="1274" width="9.140625" style="71"/>
    <col min="1275" max="1275" width="4.5703125" style="71" bestFit="1" customWidth="1"/>
    <col min="1276" max="1276" width="9.5703125" style="71" bestFit="1" customWidth="1"/>
    <col min="1277" max="1277" width="10" style="71" bestFit="1" customWidth="1"/>
    <col min="1278" max="1278" width="8.85546875" style="71" bestFit="1" customWidth="1"/>
    <col min="1279" max="1279" width="22.85546875" style="71" customWidth="1"/>
    <col min="1280" max="1280" width="59.5703125" style="71" bestFit="1" customWidth="1"/>
    <col min="1281" max="1281" width="57.85546875" style="71" bestFit="1" customWidth="1"/>
    <col min="1282" max="1282" width="35.42578125" style="71" bestFit="1" customWidth="1"/>
    <col min="1283" max="1283" width="28.140625" style="71" bestFit="1" customWidth="1"/>
    <col min="1284" max="1284" width="33.140625" style="71" bestFit="1" customWidth="1"/>
    <col min="1285" max="1285" width="26" style="71" bestFit="1" customWidth="1"/>
    <col min="1286" max="1286" width="19.140625" style="71" bestFit="1" customWidth="1"/>
    <col min="1287" max="1287" width="10.42578125" style="71" customWidth="1"/>
    <col min="1288" max="1288" width="11.85546875" style="71" customWidth="1"/>
    <col min="1289" max="1289" width="14.5703125" style="71" customWidth="1"/>
    <col min="1290" max="1290" width="9" style="71" bestFit="1" customWidth="1"/>
    <col min="1291" max="1530" width="9.140625" style="71"/>
    <col min="1531" max="1531" width="4.5703125" style="71" bestFit="1" customWidth="1"/>
    <col min="1532" max="1532" width="9.5703125" style="71" bestFit="1" customWidth="1"/>
    <col min="1533" max="1533" width="10" style="71" bestFit="1" customWidth="1"/>
    <col min="1534" max="1534" width="8.85546875" style="71" bestFit="1" customWidth="1"/>
    <col min="1535" max="1535" width="22.85546875" style="71" customWidth="1"/>
    <col min="1536" max="1536" width="59.5703125" style="71" bestFit="1" customWidth="1"/>
    <col min="1537" max="1537" width="57.85546875" style="71" bestFit="1" customWidth="1"/>
    <col min="1538" max="1538" width="35.42578125" style="71" bestFit="1" customWidth="1"/>
    <col min="1539" max="1539" width="28.140625" style="71" bestFit="1" customWidth="1"/>
    <col min="1540" max="1540" width="33.140625" style="71" bestFit="1" customWidth="1"/>
    <col min="1541" max="1541" width="26" style="71" bestFit="1" customWidth="1"/>
    <col min="1542" max="1542" width="19.140625" style="71" bestFit="1" customWidth="1"/>
    <col min="1543" max="1543" width="10.42578125" style="71" customWidth="1"/>
    <col min="1544" max="1544" width="11.85546875" style="71" customWidth="1"/>
    <col min="1545" max="1545" width="14.5703125" style="71" customWidth="1"/>
    <col min="1546" max="1546" width="9" style="71" bestFit="1" customWidth="1"/>
    <col min="1547" max="1786" width="9.140625" style="71"/>
    <col min="1787" max="1787" width="4.5703125" style="71" bestFit="1" customWidth="1"/>
    <col min="1788" max="1788" width="9.5703125" style="71" bestFit="1" customWidth="1"/>
    <col min="1789" max="1789" width="10" style="71" bestFit="1" customWidth="1"/>
    <col min="1790" max="1790" width="8.85546875" style="71" bestFit="1" customWidth="1"/>
    <col min="1791" max="1791" width="22.85546875" style="71" customWidth="1"/>
    <col min="1792" max="1792" width="59.5703125" style="71" bestFit="1" customWidth="1"/>
    <col min="1793" max="1793" width="57.85546875" style="71" bestFit="1" customWidth="1"/>
    <col min="1794" max="1794" width="35.42578125" style="71" bestFit="1" customWidth="1"/>
    <col min="1795" max="1795" width="28.140625" style="71" bestFit="1" customWidth="1"/>
    <col min="1796" max="1796" width="33.140625" style="71" bestFit="1" customWidth="1"/>
    <col min="1797" max="1797" width="26" style="71" bestFit="1" customWidth="1"/>
    <col min="1798" max="1798" width="19.140625" style="71" bestFit="1" customWidth="1"/>
    <col min="1799" max="1799" width="10.42578125" style="71" customWidth="1"/>
    <col min="1800" max="1800" width="11.85546875" style="71" customWidth="1"/>
    <col min="1801" max="1801" width="14.5703125" style="71" customWidth="1"/>
    <col min="1802" max="1802" width="9" style="71" bestFit="1" customWidth="1"/>
    <col min="1803" max="2042" width="9.140625" style="71"/>
    <col min="2043" max="2043" width="4.5703125" style="71" bestFit="1" customWidth="1"/>
    <col min="2044" max="2044" width="9.5703125" style="71" bestFit="1" customWidth="1"/>
    <col min="2045" max="2045" width="10" style="71" bestFit="1" customWidth="1"/>
    <col min="2046" max="2046" width="8.85546875" style="71" bestFit="1" customWidth="1"/>
    <col min="2047" max="2047" width="22.85546875" style="71" customWidth="1"/>
    <col min="2048" max="2048" width="59.5703125" style="71" bestFit="1" customWidth="1"/>
    <col min="2049" max="2049" width="57.85546875" style="71" bestFit="1" customWidth="1"/>
    <col min="2050" max="2050" width="35.42578125" style="71" bestFit="1" customWidth="1"/>
    <col min="2051" max="2051" width="28.140625" style="71" bestFit="1" customWidth="1"/>
    <col min="2052" max="2052" width="33.140625" style="71" bestFit="1" customWidth="1"/>
    <col min="2053" max="2053" width="26" style="71" bestFit="1" customWidth="1"/>
    <col min="2054" max="2054" width="19.140625" style="71" bestFit="1" customWidth="1"/>
    <col min="2055" max="2055" width="10.42578125" style="71" customWidth="1"/>
    <col min="2056" max="2056" width="11.85546875" style="71" customWidth="1"/>
    <col min="2057" max="2057" width="14.5703125" style="71" customWidth="1"/>
    <col min="2058" max="2058" width="9" style="71" bestFit="1" customWidth="1"/>
    <col min="2059" max="2298" width="9.140625" style="71"/>
    <col min="2299" max="2299" width="4.5703125" style="71" bestFit="1" customWidth="1"/>
    <col min="2300" max="2300" width="9.5703125" style="71" bestFit="1" customWidth="1"/>
    <col min="2301" max="2301" width="10" style="71" bestFit="1" customWidth="1"/>
    <col min="2302" max="2302" width="8.85546875" style="71" bestFit="1" customWidth="1"/>
    <col min="2303" max="2303" width="22.85546875" style="71" customWidth="1"/>
    <col min="2304" max="2304" width="59.5703125" style="71" bestFit="1" customWidth="1"/>
    <col min="2305" max="2305" width="57.85546875" style="71" bestFit="1" customWidth="1"/>
    <col min="2306" max="2306" width="35.42578125" style="71" bestFit="1" customWidth="1"/>
    <col min="2307" max="2307" width="28.140625" style="71" bestFit="1" customWidth="1"/>
    <col min="2308" max="2308" width="33.140625" style="71" bestFit="1" customWidth="1"/>
    <col min="2309" max="2309" width="26" style="71" bestFit="1" customWidth="1"/>
    <col min="2310" max="2310" width="19.140625" style="71" bestFit="1" customWidth="1"/>
    <col min="2311" max="2311" width="10.42578125" style="71" customWidth="1"/>
    <col min="2312" max="2312" width="11.85546875" style="71" customWidth="1"/>
    <col min="2313" max="2313" width="14.5703125" style="71" customWidth="1"/>
    <col min="2314" max="2314" width="9" style="71" bestFit="1" customWidth="1"/>
    <col min="2315" max="2554" width="9.140625" style="71"/>
    <col min="2555" max="2555" width="4.5703125" style="71" bestFit="1" customWidth="1"/>
    <col min="2556" max="2556" width="9.5703125" style="71" bestFit="1" customWidth="1"/>
    <col min="2557" max="2557" width="10" style="71" bestFit="1" customWidth="1"/>
    <col min="2558" max="2558" width="8.85546875" style="71" bestFit="1" customWidth="1"/>
    <col min="2559" max="2559" width="22.85546875" style="71" customWidth="1"/>
    <col min="2560" max="2560" width="59.5703125" style="71" bestFit="1" customWidth="1"/>
    <col min="2561" max="2561" width="57.85546875" style="71" bestFit="1" customWidth="1"/>
    <col min="2562" max="2562" width="35.42578125" style="71" bestFit="1" customWidth="1"/>
    <col min="2563" max="2563" width="28.140625" style="71" bestFit="1" customWidth="1"/>
    <col min="2564" max="2564" width="33.140625" style="71" bestFit="1" customWidth="1"/>
    <col min="2565" max="2565" width="26" style="71" bestFit="1" customWidth="1"/>
    <col min="2566" max="2566" width="19.140625" style="71" bestFit="1" customWidth="1"/>
    <col min="2567" max="2567" width="10.42578125" style="71" customWidth="1"/>
    <col min="2568" max="2568" width="11.85546875" style="71" customWidth="1"/>
    <col min="2569" max="2569" width="14.5703125" style="71" customWidth="1"/>
    <col min="2570" max="2570" width="9" style="71" bestFit="1" customWidth="1"/>
    <col min="2571" max="2810" width="9.140625" style="71"/>
    <col min="2811" max="2811" width="4.5703125" style="71" bestFit="1" customWidth="1"/>
    <col min="2812" max="2812" width="9.5703125" style="71" bestFit="1" customWidth="1"/>
    <col min="2813" max="2813" width="10" style="71" bestFit="1" customWidth="1"/>
    <col min="2814" max="2814" width="8.85546875" style="71" bestFit="1" customWidth="1"/>
    <col min="2815" max="2815" width="22.85546875" style="71" customWidth="1"/>
    <col min="2816" max="2816" width="59.5703125" style="71" bestFit="1" customWidth="1"/>
    <col min="2817" max="2817" width="57.85546875" style="71" bestFit="1" customWidth="1"/>
    <col min="2818" max="2818" width="35.42578125" style="71" bestFit="1" customWidth="1"/>
    <col min="2819" max="2819" width="28.140625" style="71" bestFit="1" customWidth="1"/>
    <col min="2820" max="2820" width="33.140625" style="71" bestFit="1" customWidth="1"/>
    <col min="2821" max="2821" width="26" style="71" bestFit="1" customWidth="1"/>
    <col min="2822" max="2822" width="19.140625" style="71" bestFit="1" customWidth="1"/>
    <col min="2823" max="2823" width="10.42578125" style="71" customWidth="1"/>
    <col min="2824" max="2824" width="11.85546875" style="71" customWidth="1"/>
    <col min="2825" max="2825" width="14.5703125" style="71" customWidth="1"/>
    <col min="2826" max="2826" width="9" style="71" bestFit="1" customWidth="1"/>
    <col min="2827" max="3066" width="9.140625" style="71"/>
    <col min="3067" max="3067" width="4.5703125" style="71" bestFit="1" customWidth="1"/>
    <col min="3068" max="3068" width="9.5703125" style="71" bestFit="1" customWidth="1"/>
    <col min="3069" max="3069" width="10" style="71" bestFit="1" customWidth="1"/>
    <col min="3070" max="3070" width="8.85546875" style="71" bestFit="1" customWidth="1"/>
    <col min="3071" max="3071" width="22.85546875" style="71" customWidth="1"/>
    <col min="3072" max="3072" width="59.5703125" style="71" bestFit="1" customWidth="1"/>
    <col min="3073" max="3073" width="57.85546875" style="71" bestFit="1" customWidth="1"/>
    <col min="3074" max="3074" width="35.42578125" style="71" bestFit="1" customWidth="1"/>
    <col min="3075" max="3075" width="28.140625" style="71" bestFit="1" customWidth="1"/>
    <col min="3076" max="3076" width="33.140625" style="71" bestFit="1" customWidth="1"/>
    <col min="3077" max="3077" width="26" style="71" bestFit="1" customWidth="1"/>
    <col min="3078" max="3078" width="19.140625" style="71" bestFit="1" customWidth="1"/>
    <col min="3079" max="3079" width="10.42578125" style="71" customWidth="1"/>
    <col min="3080" max="3080" width="11.85546875" style="71" customWidth="1"/>
    <col min="3081" max="3081" width="14.5703125" style="71" customWidth="1"/>
    <col min="3082" max="3082" width="9" style="71" bestFit="1" customWidth="1"/>
    <col min="3083" max="3322" width="9.140625" style="71"/>
    <col min="3323" max="3323" width="4.5703125" style="71" bestFit="1" customWidth="1"/>
    <col min="3324" max="3324" width="9.5703125" style="71" bestFit="1" customWidth="1"/>
    <col min="3325" max="3325" width="10" style="71" bestFit="1" customWidth="1"/>
    <col min="3326" max="3326" width="8.85546875" style="71" bestFit="1" customWidth="1"/>
    <col min="3327" max="3327" width="22.85546875" style="71" customWidth="1"/>
    <col min="3328" max="3328" width="59.5703125" style="71" bestFit="1" customWidth="1"/>
    <col min="3329" max="3329" width="57.85546875" style="71" bestFit="1" customWidth="1"/>
    <col min="3330" max="3330" width="35.42578125" style="71" bestFit="1" customWidth="1"/>
    <col min="3331" max="3331" width="28.140625" style="71" bestFit="1" customWidth="1"/>
    <col min="3332" max="3332" width="33.140625" style="71" bestFit="1" customWidth="1"/>
    <col min="3333" max="3333" width="26" style="71" bestFit="1" customWidth="1"/>
    <col min="3334" max="3334" width="19.140625" style="71" bestFit="1" customWidth="1"/>
    <col min="3335" max="3335" width="10.42578125" style="71" customWidth="1"/>
    <col min="3336" max="3336" width="11.85546875" style="71" customWidth="1"/>
    <col min="3337" max="3337" width="14.5703125" style="71" customWidth="1"/>
    <col min="3338" max="3338" width="9" style="71" bestFit="1" customWidth="1"/>
    <col min="3339" max="3578" width="9.140625" style="71"/>
    <col min="3579" max="3579" width="4.5703125" style="71" bestFit="1" customWidth="1"/>
    <col min="3580" max="3580" width="9.5703125" style="71" bestFit="1" customWidth="1"/>
    <col min="3581" max="3581" width="10" style="71" bestFit="1" customWidth="1"/>
    <col min="3582" max="3582" width="8.85546875" style="71" bestFit="1" customWidth="1"/>
    <col min="3583" max="3583" width="22.85546875" style="71" customWidth="1"/>
    <col min="3584" max="3584" width="59.5703125" style="71" bestFit="1" customWidth="1"/>
    <col min="3585" max="3585" width="57.85546875" style="71" bestFit="1" customWidth="1"/>
    <col min="3586" max="3586" width="35.42578125" style="71" bestFit="1" customWidth="1"/>
    <col min="3587" max="3587" width="28.140625" style="71" bestFit="1" customWidth="1"/>
    <col min="3588" max="3588" width="33.140625" style="71" bestFit="1" customWidth="1"/>
    <col min="3589" max="3589" width="26" style="71" bestFit="1" customWidth="1"/>
    <col min="3590" max="3590" width="19.140625" style="71" bestFit="1" customWidth="1"/>
    <col min="3591" max="3591" width="10.42578125" style="71" customWidth="1"/>
    <col min="3592" max="3592" width="11.85546875" style="71" customWidth="1"/>
    <col min="3593" max="3593" width="14.5703125" style="71" customWidth="1"/>
    <col min="3594" max="3594" width="9" style="71" bestFit="1" customWidth="1"/>
    <col min="3595" max="3834" width="9.140625" style="71"/>
    <col min="3835" max="3835" width="4.5703125" style="71" bestFit="1" customWidth="1"/>
    <col min="3836" max="3836" width="9.5703125" style="71" bestFit="1" customWidth="1"/>
    <col min="3837" max="3837" width="10" style="71" bestFit="1" customWidth="1"/>
    <col min="3838" max="3838" width="8.85546875" style="71" bestFit="1" customWidth="1"/>
    <col min="3839" max="3839" width="22.85546875" style="71" customWidth="1"/>
    <col min="3840" max="3840" width="59.5703125" style="71" bestFit="1" customWidth="1"/>
    <col min="3841" max="3841" width="57.85546875" style="71" bestFit="1" customWidth="1"/>
    <col min="3842" max="3842" width="35.42578125" style="71" bestFit="1" customWidth="1"/>
    <col min="3843" max="3843" width="28.140625" style="71" bestFit="1" customWidth="1"/>
    <col min="3844" max="3844" width="33.140625" style="71" bestFit="1" customWidth="1"/>
    <col min="3845" max="3845" width="26" style="71" bestFit="1" customWidth="1"/>
    <col min="3846" max="3846" width="19.140625" style="71" bestFit="1" customWidth="1"/>
    <col min="3847" max="3847" width="10.42578125" style="71" customWidth="1"/>
    <col min="3848" max="3848" width="11.85546875" style="71" customWidth="1"/>
    <col min="3849" max="3849" width="14.5703125" style="71" customWidth="1"/>
    <col min="3850" max="3850" width="9" style="71" bestFit="1" customWidth="1"/>
    <col min="3851" max="4090" width="9.140625" style="71"/>
    <col min="4091" max="4091" width="4.5703125" style="71" bestFit="1" customWidth="1"/>
    <col min="4092" max="4092" width="9.5703125" style="71" bestFit="1" customWidth="1"/>
    <col min="4093" max="4093" width="10" style="71" bestFit="1" customWidth="1"/>
    <col min="4094" max="4094" width="8.85546875" style="71" bestFit="1" customWidth="1"/>
    <col min="4095" max="4095" width="22.85546875" style="71" customWidth="1"/>
    <col min="4096" max="4096" width="59.5703125" style="71" bestFit="1" customWidth="1"/>
    <col min="4097" max="4097" width="57.85546875" style="71" bestFit="1" customWidth="1"/>
    <col min="4098" max="4098" width="35.42578125" style="71" bestFit="1" customWidth="1"/>
    <col min="4099" max="4099" width="28.140625" style="71" bestFit="1" customWidth="1"/>
    <col min="4100" max="4100" width="33.140625" style="71" bestFit="1" customWidth="1"/>
    <col min="4101" max="4101" width="26" style="71" bestFit="1" customWidth="1"/>
    <col min="4102" max="4102" width="19.140625" style="71" bestFit="1" customWidth="1"/>
    <col min="4103" max="4103" width="10.42578125" style="71" customWidth="1"/>
    <col min="4104" max="4104" width="11.85546875" style="71" customWidth="1"/>
    <col min="4105" max="4105" width="14.5703125" style="71" customWidth="1"/>
    <col min="4106" max="4106" width="9" style="71" bestFit="1" customWidth="1"/>
    <col min="4107" max="4346" width="9.140625" style="71"/>
    <col min="4347" max="4347" width="4.5703125" style="71" bestFit="1" customWidth="1"/>
    <col min="4348" max="4348" width="9.5703125" style="71" bestFit="1" customWidth="1"/>
    <col min="4349" max="4349" width="10" style="71" bestFit="1" customWidth="1"/>
    <col min="4350" max="4350" width="8.85546875" style="71" bestFit="1" customWidth="1"/>
    <col min="4351" max="4351" width="22.85546875" style="71" customWidth="1"/>
    <col min="4352" max="4352" width="59.5703125" style="71" bestFit="1" customWidth="1"/>
    <col min="4353" max="4353" width="57.85546875" style="71" bestFit="1" customWidth="1"/>
    <col min="4354" max="4354" width="35.42578125" style="71" bestFit="1" customWidth="1"/>
    <col min="4355" max="4355" width="28.140625" style="71" bestFit="1" customWidth="1"/>
    <col min="4356" max="4356" width="33.140625" style="71" bestFit="1" customWidth="1"/>
    <col min="4357" max="4357" width="26" style="71" bestFit="1" customWidth="1"/>
    <col min="4358" max="4358" width="19.140625" style="71" bestFit="1" customWidth="1"/>
    <col min="4359" max="4359" width="10.42578125" style="71" customWidth="1"/>
    <col min="4360" max="4360" width="11.85546875" style="71" customWidth="1"/>
    <col min="4361" max="4361" width="14.5703125" style="71" customWidth="1"/>
    <col min="4362" max="4362" width="9" style="71" bestFit="1" customWidth="1"/>
    <col min="4363" max="4602" width="9.140625" style="71"/>
    <col min="4603" max="4603" width="4.5703125" style="71" bestFit="1" customWidth="1"/>
    <col min="4604" max="4604" width="9.5703125" style="71" bestFit="1" customWidth="1"/>
    <col min="4605" max="4605" width="10" style="71" bestFit="1" customWidth="1"/>
    <col min="4606" max="4606" width="8.85546875" style="71" bestFit="1" customWidth="1"/>
    <col min="4607" max="4607" width="22.85546875" style="71" customWidth="1"/>
    <col min="4608" max="4608" width="59.5703125" style="71" bestFit="1" customWidth="1"/>
    <col min="4609" max="4609" width="57.85546875" style="71" bestFit="1" customWidth="1"/>
    <col min="4610" max="4610" width="35.42578125" style="71" bestFit="1" customWidth="1"/>
    <col min="4611" max="4611" width="28.140625" style="71" bestFit="1" customWidth="1"/>
    <col min="4612" max="4612" width="33.140625" style="71" bestFit="1" customWidth="1"/>
    <col min="4613" max="4613" width="26" style="71" bestFit="1" customWidth="1"/>
    <col min="4614" max="4614" width="19.140625" style="71" bestFit="1" customWidth="1"/>
    <col min="4615" max="4615" width="10.42578125" style="71" customWidth="1"/>
    <col min="4616" max="4616" width="11.85546875" style="71" customWidth="1"/>
    <col min="4617" max="4617" width="14.5703125" style="71" customWidth="1"/>
    <col min="4618" max="4618" width="9" style="71" bestFit="1" customWidth="1"/>
    <col min="4619" max="4858" width="9.140625" style="71"/>
    <col min="4859" max="4859" width="4.5703125" style="71" bestFit="1" customWidth="1"/>
    <col min="4860" max="4860" width="9.5703125" style="71" bestFit="1" customWidth="1"/>
    <col min="4861" max="4861" width="10" style="71" bestFit="1" customWidth="1"/>
    <col min="4862" max="4862" width="8.85546875" style="71" bestFit="1" customWidth="1"/>
    <col min="4863" max="4863" width="22.85546875" style="71" customWidth="1"/>
    <col min="4864" max="4864" width="59.5703125" style="71" bestFit="1" customWidth="1"/>
    <col min="4865" max="4865" width="57.85546875" style="71" bestFit="1" customWidth="1"/>
    <col min="4866" max="4866" width="35.42578125" style="71" bestFit="1" customWidth="1"/>
    <col min="4867" max="4867" width="28.140625" style="71" bestFit="1" customWidth="1"/>
    <col min="4868" max="4868" width="33.140625" style="71" bestFit="1" customWidth="1"/>
    <col min="4869" max="4869" width="26" style="71" bestFit="1" customWidth="1"/>
    <col min="4870" max="4870" width="19.140625" style="71" bestFit="1" customWidth="1"/>
    <col min="4871" max="4871" width="10.42578125" style="71" customWidth="1"/>
    <col min="4872" max="4872" width="11.85546875" style="71" customWidth="1"/>
    <col min="4873" max="4873" width="14.5703125" style="71" customWidth="1"/>
    <col min="4874" max="4874" width="9" style="71" bestFit="1" customWidth="1"/>
    <col min="4875" max="5114" width="9.140625" style="71"/>
    <col min="5115" max="5115" width="4.5703125" style="71" bestFit="1" customWidth="1"/>
    <col min="5116" max="5116" width="9.5703125" style="71" bestFit="1" customWidth="1"/>
    <col min="5117" max="5117" width="10" style="71" bestFit="1" customWidth="1"/>
    <col min="5118" max="5118" width="8.85546875" style="71" bestFit="1" customWidth="1"/>
    <col min="5119" max="5119" width="22.85546875" style="71" customWidth="1"/>
    <col min="5120" max="5120" width="59.5703125" style="71" bestFit="1" customWidth="1"/>
    <col min="5121" max="5121" width="57.85546875" style="71" bestFit="1" customWidth="1"/>
    <col min="5122" max="5122" width="35.42578125" style="71" bestFit="1" customWidth="1"/>
    <col min="5123" max="5123" width="28.140625" style="71" bestFit="1" customWidth="1"/>
    <col min="5124" max="5124" width="33.140625" style="71" bestFit="1" customWidth="1"/>
    <col min="5125" max="5125" width="26" style="71" bestFit="1" customWidth="1"/>
    <col min="5126" max="5126" width="19.140625" style="71" bestFit="1" customWidth="1"/>
    <col min="5127" max="5127" width="10.42578125" style="71" customWidth="1"/>
    <col min="5128" max="5128" width="11.85546875" style="71" customWidth="1"/>
    <col min="5129" max="5129" width="14.5703125" style="71" customWidth="1"/>
    <col min="5130" max="5130" width="9" style="71" bestFit="1" customWidth="1"/>
    <col min="5131" max="5370" width="9.140625" style="71"/>
    <col min="5371" max="5371" width="4.5703125" style="71" bestFit="1" customWidth="1"/>
    <col min="5372" max="5372" width="9.5703125" style="71" bestFit="1" customWidth="1"/>
    <col min="5373" max="5373" width="10" style="71" bestFit="1" customWidth="1"/>
    <col min="5374" max="5374" width="8.85546875" style="71" bestFit="1" customWidth="1"/>
    <col min="5375" max="5375" width="22.85546875" style="71" customWidth="1"/>
    <col min="5376" max="5376" width="59.5703125" style="71" bestFit="1" customWidth="1"/>
    <col min="5377" max="5377" width="57.85546875" style="71" bestFit="1" customWidth="1"/>
    <col min="5378" max="5378" width="35.42578125" style="71" bestFit="1" customWidth="1"/>
    <col min="5379" max="5379" width="28.140625" style="71" bestFit="1" customWidth="1"/>
    <col min="5380" max="5380" width="33.140625" style="71" bestFit="1" customWidth="1"/>
    <col min="5381" max="5381" width="26" style="71" bestFit="1" customWidth="1"/>
    <col min="5382" max="5382" width="19.140625" style="71" bestFit="1" customWidth="1"/>
    <col min="5383" max="5383" width="10.42578125" style="71" customWidth="1"/>
    <col min="5384" max="5384" width="11.85546875" style="71" customWidth="1"/>
    <col min="5385" max="5385" width="14.5703125" style="71" customWidth="1"/>
    <col min="5386" max="5386" width="9" style="71" bestFit="1" customWidth="1"/>
    <col min="5387" max="5626" width="9.140625" style="71"/>
    <col min="5627" max="5627" width="4.5703125" style="71" bestFit="1" customWidth="1"/>
    <col min="5628" max="5628" width="9.5703125" style="71" bestFit="1" customWidth="1"/>
    <col min="5629" max="5629" width="10" style="71" bestFit="1" customWidth="1"/>
    <col min="5630" max="5630" width="8.85546875" style="71" bestFit="1" customWidth="1"/>
    <col min="5631" max="5631" width="22.85546875" style="71" customWidth="1"/>
    <col min="5632" max="5632" width="59.5703125" style="71" bestFit="1" customWidth="1"/>
    <col min="5633" max="5633" width="57.85546875" style="71" bestFit="1" customWidth="1"/>
    <col min="5634" max="5634" width="35.42578125" style="71" bestFit="1" customWidth="1"/>
    <col min="5635" max="5635" width="28.140625" style="71" bestFit="1" customWidth="1"/>
    <col min="5636" max="5636" width="33.140625" style="71" bestFit="1" customWidth="1"/>
    <col min="5637" max="5637" width="26" style="71" bestFit="1" customWidth="1"/>
    <col min="5638" max="5638" width="19.140625" style="71" bestFit="1" customWidth="1"/>
    <col min="5639" max="5639" width="10.42578125" style="71" customWidth="1"/>
    <col min="5640" max="5640" width="11.85546875" style="71" customWidth="1"/>
    <col min="5641" max="5641" width="14.5703125" style="71" customWidth="1"/>
    <col min="5642" max="5642" width="9" style="71" bestFit="1" customWidth="1"/>
    <col min="5643" max="5882" width="9.140625" style="71"/>
    <col min="5883" max="5883" width="4.5703125" style="71" bestFit="1" customWidth="1"/>
    <col min="5884" max="5884" width="9.5703125" style="71" bestFit="1" customWidth="1"/>
    <col min="5885" max="5885" width="10" style="71" bestFit="1" customWidth="1"/>
    <col min="5886" max="5886" width="8.85546875" style="71" bestFit="1" customWidth="1"/>
    <col min="5887" max="5887" width="22.85546875" style="71" customWidth="1"/>
    <col min="5888" max="5888" width="59.5703125" style="71" bestFit="1" customWidth="1"/>
    <col min="5889" max="5889" width="57.85546875" style="71" bestFit="1" customWidth="1"/>
    <col min="5890" max="5890" width="35.42578125" style="71" bestFit="1" customWidth="1"/>
    <col min="5891" max="5891" width="28.140625" style="71" bestFit="1" customWidth="1"/>
    <col min="5892" max="5892" width="33.140625" style="71" bestFit="1" customWidth="1"/>
    <col min="5893" max="5893" width="26" style="71" bestFit="1" customWidth="1"/>
    <col min="5894" max="5894" width="19.140625" style="71" bestFit="1" customWidth="1"/>
    <col min="5895" max="5895" width="10.42578125" style="71" customWidth="1"/>
    <col min="5896" max="5896" width="11.85546875" style="71" customWidth="1"/>
    <col min="5897" max="5897" width="14.5703125" style="71" customWidth="1"/>
    <col min="5898" max="5898" width="9" style="71" bestFit="1" customWidth="1"/>
    <col min="5899" max="6138" width="9.140625" style="71"/>
    <col min="6139" max="6139" width="4.5703125" style="71" bestFit="1" customWidth="1"/>
    <col min="6140" max="6140" width="9.5703125" style="71" bestFit="1" customWidth="1"/>
    <col min="6141" max="6141" width="10" style="71" bestFit="1" customWidth="1"/>
    <col min="6142" max="6142" width="8.85546875" style="71" bestFit="1" customWidth="1"/>
    <col min="6143" max="6143" width="22.85546875" style="71" customWidth="1"/>
    <col min="6144" max="6144" width="59.5703125" style="71" bestFit="1" customWidth="1"/>
    <col min="6145" max="6145" width="57.85546875" style="71" bestFit="1" customWidth="1"/>
    <col min="6146" max="6146" width="35.42578125" style="71" bestFit="1" customWidth="1"/>
    <col min="6147" max="6147" width="28.140625" style="71" bestFit="1" customWidth="1"/>
    <col min="6148" max="6148" width="33.140625" style="71" bestFit="1" customWidth="1"/>
    <col min="6149" max="6149" width="26" style="71" bestFit="1" customWidth="1"/>
    <col min="6150" max="6150" width="19.140625" style="71" bestFit="1" customWidth="1"/>
    <col min="6151" max="6151" width="10.42578125" style="71" customWidth="1"/>
    <col min="6152" max="6152" width="11.85546875" style="71" customWidth="1"/>
    <col min="6153" max="6153" width="14.5703125" style="71" customWidth="1"/>
    <col min="6154" max="6154" width="9" style="71" bestFit="1" customWidth="1"/>
    <col min="6155" max="6394" width="9.140625" style="71"/>
    <col min="6395" max="6395" width="4.5703125" style="71" bestFit="1" customWidth="1"/>
    <col min="6396" max="6396" width="9.5703125" style="71" bestFit="1" customWidth="1"/>
    <col min="6397" max="6397" width="10" style="71" bestFit="1" customWidth="1"/>
    <col min="6398" max="6398" width="8.85546875" style="71" bestFit="1" customWidth="1"/>
    <col min="6399" max="6399" width="22.85546875" style="71" customWidth="1"/>
    <col min="6400" max="6400" width="59.5703125" style="71" bestFit="1" customWidth="1"/>
    <col min="6401" max="6401" width="57.85546875" style="71" bestFit="1" customWidth="1"/>
    <col min="6402" max="6402" width="35.42578125" style="71" bestFit="1" customWidth="1"/>
    <col min="6403" max="6403" width="28.140625" style="71" bestFit="1" customWidth="1"/>
    <col min="6404" max="6404" width="33.140625" style="71" bestFit="1" customWidth="1"/>
    <col min="6405" max="6405" width="26" style="71" bestFit="1" customWidth="1"/>
    <col min="6406" max="6406" width="19.140625" style="71" bestFit="1" customWidth="1"/>
    <col min="6407" max="6407" width="10.42578125" style="71" customWidth="1"/>
    <col min="6408" max="6408" width="11.85546875" style="71" customWidth="1"/>
    <col min="6409" max="6409" width="14.5703125" style="71" customWidth="1"/>
    <col min="6410" max="6410" width="9" style="71" bestFit="1" customWidth="1"/>
    <col min="6411" max="6650" width="9.140625" style="71"/>
    <col min="6651" max="6651" width="4.5703125" style="71" bestFit="1" customWidth="1"/>
    <col min="6652" max="6652" width="9.5703125" style="71" bestFit="1" customWidth="1"/>
    <col min="6653" max="6653" width="10" style="71" bestFit="1" customWidth="1"/>
    <col min="6654" max="6654" width="8.85546875" style="71" bestFit="1" customWidth="1"/>
    <col min="6655" max="6655" width="22.85546875" style="71" customWidth="1"/>
    <col min="6656" max="6656" width="59.5703125" style="71" bestFit="1" customWidth="1"/>
    <col min="6657" max="6657" width="57.85546875" style="71" bestFit="1" customWidth="1"/>
    <col min="6658" max="6658" width="35.42578125" style="71" bestFit="1" customWidth="1"/>
    <col min="6659" max="6659" width="28.140625" style="71" bestFit="1" customWidth="1"/>
    <col min="6660" max="6660" width="33.140625" style="71" bestFit="1" customWidth="1"/>
    <col min="6661" max="6661" width="26" style="71" bestFit="1" customWidth="1"/>
    <col min="6662" max="6662" width="19.140625" style="71" bestFit="1" customWidth="1"/>
    <col min="6663" max="6663" width="10.42578125" style="71" customWidth="1"/>
    <col min="6664" max="6664" width="11.85546875" style="71" customWidth="1"/>
    <col min="6665" max="6665" width="14.5703125" style="71" customWidth="1"/>
    <col min="6666" max="6666" width="9" style="71" bestFit="1" customWidth="1"/>
    <col min="6667" max="6906" width="9.140625" style="71"/>
    <col min="6907" max="6907" width="4.5703125" style="71" bestFit="1" customWidth="1"/>
    <col min="6908" max="6908" width="9.5703125" style="71" bestFit="1" customWidth="1"/>
    <col min="6909" max="6909" width="10" style="71" bestFit="1" customWidth="1"/>
    <col min="6910" max="6910" width="8.85546875" style="71" bestFit="1" customWidth="1"/>
    <col min="6911" max="6911" width="22.85546875" style="71" customWidth="1"/>
    <col min="6912" max="6912" width="59.5703125" style="71" bestFit="1" customWidth="1"/>
    <col min="6913" max="6913" width="57.85546875" style="71" bestFit="1" customWidth="1"/>
    <col min="6914" max="6914" width="35.42578125" style="71" bestFit="1" customWidth="1"/>
    <col min="6915" max="6915" width="28.140625" style="71" bestFit="1" customWidth="1"/>
    <col min="6916" max="6916" width="33.140625" style="71" bestFit="1" customWidth="1"/>
    <col min="6917" max="6917" width="26" style="71" bestFit="1" customWidth="1"/>
    <col min="6918" max="6918" width="19.140625" style="71" bestFit="1" customWidth="1"/>
    <col min="6919" max="6919" width="10.42578125" style="71" customWidth="1"/>
    <col min="6920" max="6920" width="11.85546875" style="71" customWidth="1"/>
    <col min="6921" max="6921" width="14.5703125" style="71" customWidth="1"/>
    <col min="6922" max="6922" width="9" style="71" bestFit="1" customWidth="1"/>
    <col min="6923" max="7162" width="9.140625" style="71"/>
    <col min="7163" max="7163" width="4.5703125" style="71" bestFit="1" customWidth="1"/>
    <col min="7164" max="7164" width="9.5703125" style="71" bestFit="1" customWidth="1"/>
    <col min="7165" max="7165" width="10" style="71" bestFit="1" customWidth="1"/>
    <col min="7166" max="7166" width="8.85546875" style="71" bestFit="1" customWidth="1"/>
    <col min="7167" max="7167" width="22.85546875" style="71" customWidth="1"/>
    <col min="7168" max="7168" width="59.5703125" style="71" bestFit="1" customWidth="1"/>
    <col min="7169" max="7169" width="57.85546875" style="71" bestFit="1" customWidth="1"/>
    <col min="7170" max="7170" width="35.42578125" style="71" bestFit="1" customWidth="1"/>
    <col min="7171" max="7171" width="28.140625" style="71" bestFit="1" customWidth="1"/>
    <col min="7172" max="7172" width="33.140625" style="71" bestFit="1" customWidth="1"/>
    <col min="7173" max="7173" width="26" style="71" bestFit="1" customWidth="1"/>
    <col min="7174" max="7174" width="19.140625" style="71" bestFit="1" customWidth="1"/>
    <col min="7175" max="7175" width="10.42578125" style="71" customWidth="1"/>
    <col min="7176" max="7176" width="11.85546875" style="71" customWidth="1"/>
    <col min="7177" max="7177" width="14.5703125" style="71" customWidth="1"/>
    <col min="7178" max="7178" width="9" style="71" bestFit="1" customWidth="1"/>
    <col min="7179" max="7418" width="9.140625" style="71"/>
    <col min="7419" max="7419" width="4.5703125" style="71" bestFit="1" customWidth="1"/>
    <col min="7420" max="7420" width="9.5703125" style="71" bestFit="1" customWidth="1"/>
    <col min="7421" max="7421" width="10" style="71" bestFit="1" customWidth="1"/>
    <col min="7422" max="7422" width="8.85546875" style="71" bestFit="1" customWidth="1"/>
    <col min="7423" max="7423" width="22.85546875" style="71" customWidth="1"/>
    <col min="7424" max="7424" width="59.5703125" style="71" bestFit="1" customWidth="1"/>
    <col min="7425" max="7425" width="57.85546875" style="71" bestFit="1" customWidth="1"/>
    <col min="7426" max="7426" width="35.42578125" style="71" bestFit="1" customWidth="1"/>
    <col min="7427" max="7427" width="28.140625" style="71" bestFit="1" customWidth="1"/>
    <col min="7428" max="7428" width="33.140625" style="71" bestFit="1" customWidth="1"/>
    <col min="7429" max="7429" width="26" style="71" bestFit="1" customWidth="1"/>
    <col min="7430" max="7430" width="19.140625" style="71" bestFit="1" customWidth="1"/>
    <col min="7431" max="7431" width="10.42578125" style="71" customWidth="1"/>
    <col min="7432" max="7432" width="11.85546875" style="71" customWidth="1"/>
    <col min="7433" max="7433" width="14.5703125" style="71" customWidth="1"/>
    <col min="7434" max="7434" width="9" style="71" bestFit="1" customWidth="1"/>
    <col min="7435" max="7674" width="9.140625" style="71"/>
    <col min="7675" max="7675" width="4.5703125" style="71" bestFit="1" customWidth="1"/>
    <col min="7676" max="7676" width="9.5703125" style="71" bestFit="1" customWidth="1"/>
    <col min="7677" max="7677" width="10" style="71" bestFit="1" customWidth="1"/>
    <col min="7678" max="7678" width="8.85546875" style="71" bestFit="1" customWidth="1"/>
    <col min="7679" max="7679" width="22.85546875" style="71" customWidth="1"/>
    <col min="7680" max="7680" width="59.5703125" style="71" bestFit="1" customWidth="1"/>
    <col min="7681" max="7681" width="57.85546875" style="71" bestFit="1" customWidth="1"/>
    <col min="7682" max="7682" width="35.42578125" style="71" bestFit="1" customWidth="1"/>
    <col min="7683" max="7683" width="28.140625" style="71" bestFit="1" customWidth="1"/>
    <col min="7684" max="7684" width="33.140625" style="71" bestFit="1" customWidth="1"/>
    <col min="7685" max="7685" width="26" style="71" bestFit="1" customWidth="1"/>
    <col min="7686" max="7686" width="19.140625" style="71" bestFit="1" customWidth="1"/>
    <col min="7687" max="7687" width="10.42578125" style="71" customWidth="1"/>
    <col min="7688" max="7688" width="11.85546875" style="71" customWidth="1"/>
    <col min="7689" max="7689" width="14.5703125" style="71" customWidth="1"/>
    <col min="7690" max="7690" width="9" style="71" bestFit="1" customWidth="1"/>
    <col min="7691" max="7930" width="9.140625" style="71"/>
    <col min="7931" max="7931" width="4.5703125" style="71" bestFit="1" customWidth="1"/>
    <col min="7932" max="7932" width="9.5703125" style="71" bestFit="1" customWidth="1"/>
    <col min="7933" max="7933" width="10" style="71" bestFit="1" customWidth="1"/>
    <col min="7934" max="7934" width="8.85546875" style="71" bestFit="1" customWidth="1"/>
    <col min="7935" max="7935" width="22.85546875" style="71" customWidth="1"/>
    <col min="7936" max="7936" width="59.5703125" style="71" bestFit="1" customWidth="1"/>
    <col min="7937" max="7937" width="57.85546875" style="71" bestFit="1" customWidth="1"/>
    <col min="7938" max="7938" width="35.42578125" style="71" bestFit="1" customWidth="1"/>
    <col min="7939" max="7939" width="28.140625" style="71" bestFit="1" customWidth="1"/>
    <col min="7940" max="7940" width="33.140625" style="71" bestFit="1" customWidth="1"/>
    <col min="7941" max="7941" width="26" style="71" bestFit="1" customWidth="1"/>
    <col min="7942" max="7942" width="19.140625" style="71" bestFit="1" customWidth="1"/>
    <col min="7943" max="7943" width="10.42578125" style="71" customWidth="1"/>
    <col min="7944" max="7944" width="11.85546875" style="71" customWidth="1"/>
    <col min="7945" max="7945" width="14.5703125" style="71" customWidth="1"/>
    <col min="7946" max="7946" width="9" style="71" bestFit="1" customWidth="1"/>
    <col min="7947" max="8186" width="9.140625" style="71"/>
    <col min="8187" max="8187" width="4.5703125" style="71" bestFit="1" customWidth="1"/>
    <col min="8188" max="8188" width="9.5703125" style="71" bestFit="1" customWidth="1"/>
    <col min="8189" max="8189" width="10" style="71" bestFit="1" customWidth="1"/>
    <col min="8190" max="8190" width="8.85546875" style="71" bestFit="1" customWidth="1"/>
    <col min="8191" max="8191" width="22.85546875" style="71" customWidth="1"/>
    <col min="8192" max="8192" width="59.5703125" style="71" bestFit="1" customWidth="1"/>
    <col min="8193" max="8193" width="57.85546875" style="71" bestFit="1" customWidth="1"/>
    <col min="8194" max="8194" width="35.42578125" style="71" bestFit="1" customWidth="1"/>
    <col min="8195" max="8195" width="28.140625" style="71" bestFit="1" customWidth="1"/>
    <col min="8196" max="8196" width="33.140625" style="71" bestFit="1" customWidth="1"/>
    <col min="8197" max="8197" width="26" style="71" bestFit="1" customWidth="1"/>
    <col min="8198" max="8198" width="19.140625" style="71" bestFit="1" customWidth="1"/>
    <col min="8199" max="8199" width="10.42578125" style="71" customWidth="1"/>
    <col min="8200" max="8200" width="11.85546875" style="71" customWidth="1"/>
    <col min="8201" max="8201" width="14.5703125" style="71" customWidth="1"/>
    <col min="8202" max="8202" width="9" style="71" bestFit="1" customWidth="1"/>
    <col min="8203" max="8442" width="9.140625" style="71"/>
    <col min="8443" max="8443" width="4.5703125" style="71" bestFit="1" customWidth="1"/>
    <col min="8444" max="8444" width="9.5703125" style="71" bestFit="1" customWidth="1"/>
    <col min="8445" max="8445" width="10" style="71" bestFit="1" customWidth="1"/>
    <col min="8446" max="8446" width="8.85546875" style="71" bestFit="1" customWidth="1"/>
    <col min="8447" max="8447" width="22.85546875" style="71" customWidth="1"/>
    <col min="8448" max="8448" width="59.5703125" style="71" bestFit="1" customWidth="1"/>
    <col min="8449" max="8449" width="57.85546875" style="71" bestFit="1" customWidth="1"/>
    <col min="8450" max="8450" width="35.42578125" style="71" bestFit="1" customWidth="1"/>
    <col min="8451" max="8451" width="28.140625" style="71" bestFit="1" customWidth="1"/>
    <col min="8452" max="8452" width="33.140625" style="71" bestFit="1" customWidth="1"/>
    <col min="8453" max="8453" width="26" style="71" bestFit="1" customWidth="1"/>
    <col min="8454" max="8454" width="19.140625" style="71" bestFit="1" customWidth="1"/>
    <col min="8455" max="8455" width="10.42578125" style="71" customWidth="1"/>
    <col min="8456" max="8456" width="11.85546875" style="71" customWidth="1"/>
    <col min="8457" max="8457" width="14.5703125" style="71" customWidth="1"/>
    <col min="8458" max="8458" width="9" style="71" bestFit="1" customWidth="1"/>
    <col min="8459" max="8698" width="9.140625" style="71"/>
    <col min="8699" max="8699" width="4.5703125" style="71" bestFit="1" customWidth="1"/>
    <col min="8700" max="8700" width="9.5703125" style="71" bestFit="1" customWidth="1"/>
    <col min="8701" max="8701" width="10" style="71" bestFit="1" customWidth="1"/>
    <col min="8702" max="8702" width="8.85546875" style="71" bestFit="1" customWidth="1"/>
    <col min="8703" max="8703" width="22.85546875" style="71" customWidth="1"/>
    <col min="8704" max="8704" width="59.5703125" style="71" bestFit="1" customWidth="1"/>
    <col min="8705" max="8705" width="57.85546875" style="71" bestFit="1" customWidth="1"/>
    <col min="8706" max="8706" width="35.42578125" style="71" bestFit="1" customWidth="1"/>
    <col min="8707" max="8707" width="28.140625" style="71" bestFit="1" customWidth="1"/>
    <col min="8708" max="8708" width="33.140625" style="71" bestFit="1" customWidth="1"/>
    <col min="8709" max="8709" width="26" style="71" bestFit="1" customWidth="1"/>
    <col min="8710" max="8710" width="19.140625" style="71" bestFit="1" customWidth="1"/>
    <col min="8711" max="8711" width="10.42578125" style="71" customWidth="1"/>
    <col min="8712" max="8712" width="11.85546875" style="71" customWidth="1"/>
    <col min="8713" max="8713" width="14.5703125" style="71" customWidth="1"/>
    <col min="8714" max="8714" width="9" style="71" bestFit="1" customWidth="1"/>
    <col min="8715" max="8954" width="9.140625" style="71"/>
    <col min="8955" max="8955" width="4.5703125" style="71" bestFit="1" customWidth="1"/>
    <col min="8956" max="8956" width="9.5703125" style="71" bestFit="1" customWidth="1"/>
    <col min="8957" max="8957" width="10" style="71" bestFit="1" customWidth="1"/>
    <col min="8958" max="8958" width="8.85546875" style="71" bestFit="1" customWidth="1"/>
    <col min="8959" max="8959" width="22.85546875" style="71" customWidth="1"/>
    <col min="8960" max="8960" width="59.5703125" style="71" bestFit="1" customWidth="1"/>
    <col min="8961" max="8961" width="57.85546875" style="71" bestFit="1" customWidth="1"/>
    <col min="8962" max="8962" width="35.42578125" style="71" bestFit="1" customWidth="1"/>
    <col min="8963" max="8963" width="28.140625" style="71" bestFit="1" customWidth="1"/>
    <col min="8964" max="8964" width="33.140625" style="71" bestFit="1" customWidth="1"/>
    <col min="8965" max="8965" width="26" style="71" bestFit="1" customWidth="1"/>
    <col min="8966" max="8966" width="19.140625" style="71" bestFit="1" customWidth="1"/>
    <col min="8967" max="8967" width="10.42578125" style="71" customWidth="1"/>
    <col min="8968" max="8968" width="11.85546875" style="71" customWidth="1"/>
    <col min="8969" max="8969" width="14.5703125" style="71" customWidth="1"/>
    <col min="8970" max="8970" width="9" style="71" bestFit="1" customWidth="1"/>
    <col min="8971" max="9210" width="9.140625" style="71"/>
    <col min="9211" max="9211" width="4.5703125" style="71" bestFit="1" customWidth="1"/>
    <col min="9212" max="9212" width="9.5703125" style="71" bestFit="1" customWidth="1"/>
    <col min="9213" max="9213" width="10" style="71" bestFit="1" customWidth="1"/>
    <col min="9214" max="9214" width="8.85546875" style="71" bestFit="1" customWidth="1"/>
    <col min="9215" max="9215" width="22.85546875" style="71" customWidth="1"/>
    <col min="9216" max="9216" width="59.5703125" style="71" bestFit="1" customWidth="1"/>
    <col min="9217" max="9217" width="57.85546875" style="71" bestFit="1" customWidth="1"/>
    <col min="9218" max="9218" width="35.42578125" style="71" bestFit="1" customWidth="1"/>
    <col min="9219" max="9219" width="28.140625" style="71" bestFit="1" customWidth="1"/>
    <col min="9220" max="9220" width="33.140625" style="71" bestFit="1" customWidth="1"/>
    <col min="9221" max="9221" width="26" style="71" bestFit="1" customWidth="1"/>
    <col min="9222" max="9222" width="19.140625" style="71" bestFit="1" customWidth="1"/>
    <col min="9223" max="9223" width="10.42578125" style="71" customWidth="1"/>
    <col min="9224" max="9224" width="11.85546875" style="71" customWidth="1"/>
    <col min="9225" max="9225" width="14.5703125" style="71" customWidth="1"/>
    <col min="9226" max="9226" width="9" style="71" bestFit="1" customWidth="1"/>
    <col min="9227" max="9466" width="9.140625" style="71"/>
    <col min="9467" max="9467" width="4.5703125" style="71" bestFit="1" customWidth="1"/>
    <col min="9468" max="9468" width="9.5703125" style="71" bestFit="1" customWidth="1"/>
    <col min="9469" max="9469" width="10" style="71" bestFit="1" customWidth="1"/>
    <col min="9470" max="9470" width="8.85546875" style="71" bestFit="1" customWidth="1"/>
    <col min="9471" max="9471" width="22.85546875" style="71" customWidth="1"/>
    <col min="9472" max="9472" width="59.5703125" style="71" bestFit="1" customWidth="1"/>
    <col min="9473" max="9473" width="57.85546875" style="71" bestFit="1" customWidth="1"/>
    <col min="9474" max="9474" width="35.42578125" style="71" bestFit="1" customWidth="1"/>
    <col min="9475" max="9475" width="28.140625" style="71" bestFit="1" customWidth="1"/>
    <col min="9476" max="9476" width="33.140625" style="71" bestFit="1" customWidth="1"/>
    <col min="9477" max="9477" width="26" style="71" bestFit="1" customWidth="1"/>
    <col min="9478" max="9478" width="19.140625" style="71" bestFit="1" customWidth="1"/>
    <col min="9479" max="9479" width="10.42578125" style="71" customWidth="1"/>
    <col min="9480" max="9480" width="11.85546875" style="71" customWidth="1"/>
    <col min="9481" max="9481" width="14.5703125" style="71" customWidth="1"/>
    <col min="9482" max="9482" width="9" style="71" bestFit="1" customWidth="1"/>
    <col min="9483" max="9722" width="9.140625" style="71"/>
    <col min="9723" max="9723" width="4.5703125" style="71" bestFit="1" customWidth="1"/>
    <col min="9724" max="9724" width="9.5703125" style="71" bestFit="1" customWidth="1"/>
    <col min="9725" max="9725" width="10" style="71" bestFit="1" customWidth="1"/>
    <col min="9726" max="9726" width="8.85546875" style="71" bestFit="1" customWidth="1"/>
    <col min="9727" max="9727" width="22.85546875" style="71" customWidth="1"/>
    <col min="9728" max="9728" width="59.5703125" style="71" bestFit="1" customWidth="1"/>
    <col min="9729" max="9729" width="57.85546875" style="71" bestFit="1" customWidth="1"/>
    <col min="9730" max="9730" width="35.42578125" style="71" bestFit="1" customWidth="1"/>
    <col min="9731" max="9731" width="28.140625" style="71" bestFit="1" customWidth="1"/>
    <col min="9732" max="9732" width="33.140625" style="71" bestFit="1" customWidth="1"/>
    <col min="9733" max="9733" width="26" style="71" bestFit="1" customWidth="1"/>
    <col min="9734" max="9734" width="19.140625" style="71" bestFit="1" customWidth="1"/>
    <col min="9735" max="9735" width="10.42578125" style="71" customWidth="1"/>
    <col min="9736" max="9736" width="11.85546875" style="71" customWidth="1"/>
    <col min="9737" max="9737" width="14.5703125" style="71" customWidth="1"/>
    <col min="9738" max="9738" width="9" style="71" bestFit="1" customWidth="1"/>
    <col min="9739" max="9978" width="9.140625" style="71"/>
    <col min="9979" max="9979" width="4.5703125" style="71" bestFit="1" customWidth="1"/>
    <col min="9980" max="9980" width="9.5703125" style="71" bestFit="1" customWidth="1"/>
    <col min="9981" max="9981" width="10" style="71" bestFit="1" customWidth="1"/>
    <col min="9982" max="9982" width="8.85546875" style="71" bestFit="1" customWidth="1"/>
    <col min="9983" max="9983" width="22.85546875" style="71" customWidth="1"/>
    <col min="9984" max="9984" width="59.5703125" style="71" bestFit="1" customWidth="1"/>
    <col min="9985" max="9985" width="57.85546875" style="71" bestFit="1" customWidth="1"/>
    <col min="9986" max="9986" width="35.42578125" style="71" bestFit="1" customWidth="1"/>
    <col min="9987" max="9987" width="28.140625" style="71" bestFit="1" customWidth="1"/>
    <col min="9988" max="9988" width="33.140625" style="71" bestFit="1" customWidth="1"/>
    <col min="9989" max="9989" width="26" style="71" bestFit="1" customWidth="1"/>
    <col min="9990" max="9990" width="19.140625" style="71" bestFit="1" customWidth="1"/>
    <col min="9991" max="9991" width="10.42578125" style="71" customWidth="1"/>
    <col min="9992" max="9992" width="11.85546875" style="71" customWidth="1"/>
    <col min="9993" max="9993" width="14.5703125" style="71" customWidth="1"/>
    <col min="9994" max="9994" width="9" style="71" bestFit="1" customWidth="1"/>
    <col min="9995" max="10234" width="9.140625" style="71"/>
    <col min="10235" max="10235" width="4.5703125" style="71" bestFit="1" customWidth="1"/>
    <col min="10236" max="10236" width="9.5703125" style="71" bestFit="1" customWidth="1"/>
    <col min="10237" max="10237" width="10" style="71" bestFit="1" customWidth="1"/>
    <col min="10238" max="10238" width="8.85546875" style="71" bestFit="1" customWidth="1"/>
    <col min="10239" max="10239" width="22.85546875" style="71" customWidth="1"/>
    <col min="10240" max="10240" width="59.5703125" style="71" bestFit="1" customWidth="1"/>
    <col min="10241" max="10241" width="57.85546875" style="71" bestFit="1" customWidth="1"/>
    <col min="10242" max="10242" width="35.42578125" style="71" bestFit="1" customWidth="1"/>
    <col min="10243" max="10243" width="28.140625" style="71" bestFit="1" customWidth="1"/>
    <col min="10244" max="10244" width="33.140625" style="71" bestFit="1" customWidth="1"/>
    <col min="10245" max="10245" width="26" style="71" bestFit="1" customWidth="1"/>
    <col min="10246" max="10246" width="19.140625" style="71" bestFit="1" customWidth="1"/>
    <col min="10247" max="10247" width="10.42578125" style="71" customWidth="1"/>
    <col min="10248" max="10248" width="11.85546875" style="71" customWidth="1"/>
    <col min="10249" max="10249" width="14.5703125" style="71" customWidth="1"/>
    <col min="10250" max="10250" width="9" style="71" bestFit="1" customWidth="1"/>
    <col min="10251" max="10490" width="9.140625" style="71"/>
    <col min="10491" max="10491" width="4.5703125" style="71" bestFit="1" customWidth="1"/>
    <col min="10492" max="10492" width="9.5703125" style="71" bestFit="1" customWidth="1"/>
    <col min="10493" max="10493" width="10" style="71" bestFit="1" customWidth="1"/>
    <col min="10494" max="10494" width="8.85546875" style="71" bestFit="1" customWidth="1"/>
    <col min="10495" max="10495" width="22.85546875" style="71" customWidth="1"/>
    <col min="10496" max="10496" width="59.5703125" style="71" bestFit="1" customWidth="1"/>
    <col min="10497" max="10497" width="57.85546875" style="71" bestFit="1" customWidth="1"/>
    <col min="10498" max="10498" width="35.42578125" style="71" bestFit="1" customWidth="1"/>
    <col min="10499" max="10499" width="28.140625" style="71" bestFit="1" customWidth="1"/>
    <col min="10500" max="10500" width="33.140625" style="71" bestFit="1" customWidth="1"/>
    <col min="10501" max="10501" width="26" style="71" bestFit="1" customWidth="1"/>
    <col min="10502" max="10502" width="19.140625" style="71" bestFit="1" customWidth="1"/>
    <col min="10503" max="10503" width="10.42578125" style="71" customWidth="1"/>
    <col min="10504" max="10504" width="11.85546875" style="71" customWidth="1"/>
    <col min="10505" max="10505" width="14.5703125" style="71" customWidth="1"/>
    <col min="10506" max="10506" width="9" style="71" bestFit="1" customWidth="1"/>
    <col min="10507" max="10746" width="9.140625" style="71"/>
    <col min="10747" max="10747" width="4.5703125" style="71" bestFit="1" customWidth="1"/>
    <col min="10748" max="10748" width="9.5703125" style="71" bestFit="1" customWidth="1"/>
    <col min="10749" max="10749" width="10" style="71" bestFit="1" customWidth="1"/>
    <col min="10750" max="10750" width="8.85546875" style="71" bestFit="1" customWidth="1"/>
    <col min="10751" max="10751" width="22.85546875" style="71" customWidth="1"/>
    <col min="10752" max="10752" width="59.5703125" style="71" bestFit="1" customWidth="1"/>
    <col min="10753" max="10753" width="57.85546875" style="71" bestFit="1" customWidth="1"/>
    <col min="10754" max="10754" width="35.42578125" style="71" bestFit="1" customWidth="1"/>
    <col min="10755" max="10755" width="28.140625" style="71" bestFit="1" customWidth="1"/>
    <col min="10756" max="10756" width="33.140625" style="71" bestFit="1" customWidth="1"/>
    <col min="10757" max="10757" width="26" style="71" bestFit="1" customWidth="1"/>
    <col min="10758" max="10758" width="19.140625" style="71" bestFit="1" customWidth="1"/>
    <col min="10759" max="10759" width="10.42578125" style="71" customWidth="1"/>
    <col min="10760" max="10760" width="11.85546875" style="71" customWidth="1"/>
    <col min="10761" max="10761" width="14.5703125" style="71" customWidth="1"/>
    <col min="10762" max="10762" width="9" style="71" bestFit="1" customWidth="1"/>
    <col min="10763" max="11002" width="9.140625" style="71"/>
    <col min="11003" max="11003" width="4.5703125" style="71" bestFit="1" customWidth="1"/>
    <col min="11004" max="11004" width="9.5703125" style="71" bestFit="1" customWidth="1"/>
    <col min="11005" max="11005" width="10" style="71" bestFit="1" customWidth="1"/>
    <col min="11006" max="11006" width="8.85546875" style="71" bestFit="1" customWidth="1"/>
    <col min="11007" max="11007" width="22.85546875" style="71" customWidth="1"/>
    <col min="11008" max="11008" width="59.5703125" style="71" bestFit="1" customWidth="1"/>
    <col min="11009" max="11009" width="57.85546875" style="71" bestFit="1" customWidth="1"/>
    <col min="11010" max="11010" width="35.42578125" style="71" bestFit="1" customWidth="1"/>
    <col min="11011" max="11011" width="28.140625" style="71" bestFit="1" customWidth="1"/>
    <col min="11012" max="11012" width="33.140625" style="71" bestFit="1" customWidth="1"/>
    <col min="11013" max="11013" width="26" style="71" bestFit="1" customWidth="1"/>
    <col min="11014" max="11014" width="19.140625" style="71" bestFit="1" customWidth="1"/>
    <col min="11015" max="11015" width="10.42578125" style="71" customWidth="1"/>
    <col min="11016" max="11016" width="11.85546875" style="71" customWidth="1"/>
    <col min="11017" max="11017" width="14.5703125" style="71" customWidth="1"/>
    <col min="11018" max="11018" width="9" style="71" bestFit="1" customWidth="1"/>
    <col min="11019" max="11258" width="9.140625" style="71"/>
    <col min="11259" max="11259" width="4.5703125" style="71" bestFit="1" customWidth="1"/>
    <col min="11260" max="11260" width="9.5703125" style="71" bestFit="1" customWidth="1"/>
    <col min="11261" max="11261" width="10" style="71" bestFit="1" customWidth="1"/>
    <col min="11262" max="11262" width="8.85546875" style="71" bestFit="1" customWidth="1"/>
    <col min="11263" max="11263" width="22.85546875" style="71" customWidth="1"/>
    <col min="11264" max="11264" width="59.5703125" style="71" bestFit="1" customWidth="1"/>
    <col min="11265" max="11265" width="57.85546875" style="71" bestFit="1" customWidth="1"/>
    <col min="11266" max="11266" width="35.42578125" style="71" bestFit="1" customWidth="1"/>
    <col min="11267" max="11267" width="28.140625" style="71" bestFit="1" customWidth="1"/>
    <col min="11268" max="11268" width="33.140625" style="71" bestFit="1" customWidth="1"/>
    <col min="11269" max="11269" width="26" style="71" bestFit="1" customWidth="1"/>
    <col min="11270" max="11270" width="19.140625" style="71" bestFit="1" customWidth="1"/>
    <col min="11271" max="11271" width="10.42578125" style="71" customWidth="1"/>
    <col min="11272" max="11272" width="11.85546875" style="71" customWidth="1"/>
    <col min="11273" max="11273" width="14.5703125" style="71" customWidth="1"/>
    <col min="11274" max="11274" width="9" style="71" bestFit="1" customWidth="1"/>
    <col min="11275" max="11514" width="9.140625" style="71"/>
    <col min="11515" max="11515" width="4.5703125" style="71" bestFit="1" customWidth="1"/>
    <col min="11516" max="11516" width="9.5703125" style="71" bestFit="1" customWidth="1"/>
    <col min="11517" max="11517" width="10" style="71" bestFit="1" customWidth="1"/>
    <col min="11518" max="11518" width="8.85546875" style="71" bestFit="1" customWidth="1"/>
    <col min="11519" max="11519" width="22.85546875" style="71" customWidth="1"/>
    <col min="11520" max="11520" width="59.5703125" style="71" bestFit="1" customWidth="1"/>
    <col min="11521" max="11521" width="57.85546875" style="71" bestFit="1" customWidth="1"/>
    <col min="11522" max="11522" width="35.42578125" style="71" bestFit="1" customWidth="1"/>
    <col min="11523" max="11523" width="28.140625" style="71" bestFit="1" customWidth="1"/>
    <col min="11524" max="11524" width="33.140625" style="71" bestFit="1" customWidth="1"/>
    <col min="11525" max="11525" width="26" style="71" bestFit="1" customWidth="1"/>
    <col min="11526" max="11526" width="19.140625" style="71" bestFit="1" customWidth="1"/>
    <col min="11527" max="11527" width="10.42578125" style="71" customWidth="1"/>
    <col min="11528" max="11528" width="11.85546875" style="71" customWidth="1"/>
    <col min="11529" max="11529" width="14.5703125" style="71" customWidth="1"/>
    <col min="11530" max="11530" width="9" style="71" bestFit="1" customWidth="1"/>
    <col min="11531" max="11770" width="9.140625" style="71"/>
    <col min="11771" max="11771" width="4.5703125" style="71" bestFit="1" customWidth="1"/>
    <col min="11772" max="11772" width="9.5703125" style="71" bestFit="1" customWidth="1"/>
    <col min="11773" max="11773" width="10" style="71" bestFit="1" customWidth="1"/>
    <col min="11774" max="11774" width="8.85546875" style="71" bestFit="1" customWidth="1"/>
    <col min="11775" max="11775" width="22.85546875" style="71" customWidth="1"/>
    <col min="11776" max="11776" width="59.5703125" style="71" bestFit="1" customWidth="1"/>
    <col min="11777" max="11777" width="57.85546875" style="71" bestFit="1" customWidth="1"/>
    <col min="11778" max="11778" width="35.42578125" style="71" bestFit="1" customWidth="1"/>
    <col min="11779" max="11779" width="28.140625" style="71" bestFit="1" customWidth="1"/>
    <col min="11780" max="11780" width="33.140625" style="71" bestFit="1" customWidth="1"/>
    <col min="11781" max="11781" width="26" style="71" bestFit="1" customWidth="1"/>
    <col min="11782" max="11782" width="19.140625" style="71" bestFit="1" customWidth="1"/>
    <col min="11783" max="11783" width="10.42578125" style="71" customWidth="1"/>
    <col min="11784" max="11784" width="11.85546875" style="71" customWidth="1"/>
    <col min="11785" max="11785" width="14.5703125" style="71" customWidth="1"/>
    <col min="11786" max="11786" width="9" style="71" bestFit="1" customWidth="1"/>
    <col min="11787" max="12026" width="9.140625" style="71"/>
    <col min="12027" max="12027" width="4.5703125" style="71" bestFit="1" customWidth="1"/>
    <col min="12028" max="12028" width="9.5703125" style="71" bestFit="1" customWidth="1"/>
    <col min="12029" max="12029" width="10" style="71" bestFit="1" customWidth="1"/>
    <col min="12030" max="12030" width="8.85546875" style="71" bestFit="1" customWidth="1"/>
    <col min="12031" max="12031" width="22.85546875" style="71" customWidth="1"/>
    <col min="12032" max="12032" width="59.5703125" style="71" bestFit="1" customWidth="1"/>
    <col min="12033" max="12033" width="57.85546875" style="71" bestFit="1" customWidth="1"/>
    <col min="12034" max="12034" width="35.42578125" style="71" bestFit="1" customWidth="1"/>
    <col min="12035" max="12035" width="28.140625" style="71" bestFit="1" customWidth="1"/>
    <col min="12036" max="12036" width="33.140625" style="71" bestFit="1" customWidth="1"/>
    <col min="12037" max="12037" width="26" style="71" bestFit="1" customWidth="1"/>
    <col min="12038" max="12038" width="19.140625" style="71" bestFit="1" customWidth="1"/>
    <col min="12039" max="12039" width="10.42578125" style="71" customWidth="1"/>
    <col min="12040" max="12040" width="11.85546875" style="71" customWidth="1"/>
    <col min="12041" max="12041" width="14.5703125" style="71" customWidth="1"/>
    <col min="12042" max="12042" width="9" style="71" bestFit="1" customWidth="1"/>
    <col min="12043" max="12282" width="9.140625" style="71"/>
    <col min="12283" max="12283" width="4.5703125" style="71" bestFit="1" customWidth="1"/>
    <col min="12284" max="12284" width="9.5703125" style="71" bestFit="1" customWidth="1"/>
    <col min="12285" max="12285" width="10" style="71" bestFit="1" customWidth="1"/>
    <col min="12286" max="12286" width="8.85546875" style="71" bestFit="1" customWidth="1"/>
    <col min="12287" max="12287" width="22.85546875" style="71" customWidth="1"/>
    <col min="12288" max="12288" width="59.5703125" style="71" bestFit="1" customWidth="1"/>
    <col min="12289" max="12289" width="57.85546875" style="71" bestFit="1" customWidth="1"/>
    <col min="12290" max="12290" width="35.42578125" style="71" bestFit="1" customWidth="1"/>
    <col min="12291" max="12291" width="28.140625" style="71" bestFit="1" customWidth="1"/>
    <col min="12292" max="12292" width="33.140625" style="71" bestFit="1" customWidth="1"/>
    <col min="12293" max="12293" width="26" style="71" bestFit="1" customWidth="1"/>
    <col min="12294" max="12294" width="19.140625" style="71" bestFit="1" customWidth="1"/>
    <col min="12295" max="12295" width="10.42578125" style="71" customWidth="1"/>
    <col min="12296" max="12296" width="11.85546875" style="71" customWidth="1"/>
    <col min="12297" max="12297" width="14.5703125" style="71" customWidth="1"/>
    <col min="12298" max="12298" width="9" style="71" bestFit="1" customWidth="1"/>
    <col min="12299" max="12538" width="9.140625" style="71"/>
    <col min="12539" max="12539" width="4.5703125" style="71" bestFit="1" customWidth="1"/>
    <col min="12540" max="12540" width="9.5703125" style="71" bestFit="1" customWidth="1"/>
    <col min="12541" max="12541" width="10" style="71" bestFit="1" customWidth="1"/>
    <col min="12542" max="12542" width="8.85546875" style="71" bestFit="1" customWidth="1"/>
    <col min="12543" max="12543" width="22.85546875" style="71" customWidth="1"/>
    <col min="12544" max="12544" width="59.5703125" style="71" bestFit="1" customWidth="1"/>
    <col min="12545" max="12545" width="57.85546875" style="71" bestFit="1" customWidth="1"/>
    <col min="12546" max="12546" width="35.42578125" style="71" bestFit="1" customWidth="1"/>
    <col min="12547" max="12547" width="28.140625" style="71" bestFit="1" customWidth="1"/>
    <col min="12548" max="12548" width="33.140625" style="71" bestFit="1" customWidth="1"/>
    <col min="12549" max="12549" width="26" style="71" bestFit="1" customWidth="1"/>
    <col min="12550" max="12550" width="19.140625" style="71" bestFit="1" customWidth="1"/>
    <col min="12551" max="12551" width="10.42578125" style="71" customWidth="1"/>
    <col min="12552" max="12552" width="11.85546875" style="71" customWidth="1"/>
    <col min="12553" max="12553" width="14.5703125" style="71" customWidth="1"/>
    <col min="12554" max="12554" width="9" style="71" bestFit="1" customWidth="1"/>
    <col min="12555" max="12794" width="9.140625" style="71"/>
    <col min="12795" max="12795" width="4.5703125" style="71" bestFit="1" customWidth="1"/>
    <col min="12796" max="12796" width="9.5703125" style="71" bestFit="1" customWidth="1"/>
    <col min="12797" max="12797" width="10" style="71" bestFit="1" customWidth="1"/>
    <col min="12798" max="12798" width="8.85546875" style="71" bestFit="1" customWidth="1"/>
    <col min="12799" max="12799" width="22.85546875" style="71" customWidth="1"/>
    <col min="12800" max="12800" width="59.5703125" style="71" bestFit="1" customWidth="1"/>
    <col min="12801" max="12801" width="57.85546875" style="71" bestFit="1" customWidth="1"/>
    <col min="12802" max="12802" width="35.42578125" style="71" bestFit="1" customWidth="1"/>
    <col min="12803" max="12803" width="28.140625" style="71" bestFit="1" customWidth="1"/>
    <col min="12804" max="12804" width="33.140625" style="71" bestFit="1" customWidth="1"/>
    <col min="12805" max="12805" width="26" style="71" bestFit="1" customWidth="1"/>
    <col min="12806" max="12806" width="19.140625" style="71" bestFit="1" customWidth="1"/>
    <col min="12807" max="12807" width="10.42578125" style="71" customWidth="1"/>
    <col min="12808" max="12808" width="11.85546875" style="71" customWidth="1"/>
    <col min="12809" max="12809" width="14.5703125" style="71" customWidth="1"/>
    <col min="12810" max="12810" width="9" style="71" bestFit="1" customWidth="1"/>
    <col min="12811" max="13050" width="9.140625" style="71"/>
    <col min="13051" max="13051" width="4.5703125" style="71" bestFit="1" customWidth="1"/>
    <col min="13052" max="13052" width="9.5703125" style="71" bestFit="1" customWidth="1"/>
    <col min="13053" max="13053" width="10" style="71" bestFit="1" customWidth="1"/>
    <col min="13054" max="13054" width="8.85546875" style="71" bestFit="1" customWidth="1"/>
    <col min="13055" max="13055" width="22.85546875" style="71" customWidth="1"/>
    <col min="13056" max="13056" width="59.5703125" style="71" bestFit="1" customWidth="1"/>
    <col min="13057" max="13057" width="57.85546875" style="71" bestFit="1" customWidth="1"/>
    <col min="13058" max="13058" width="35.42578125" style="71" bestFit="1" customWidth="1"/>
    <col min="13059" max="13059" width="28.140625" style="71" bestFit="1" customWidth="1"/>
    <col min="13060" max="13060" width="33.140625" style="71" bestFit="1" customWidth="1"/>
    <col min="13061" max="13061" width="26" style="71" bestFit="1" customWidth="1"/>
    <col min="13062" max="13062" width="19.140625" style="71" bestFit="1" customWidth="1"/>
    <col min="13063" max="13063" width="10.42578125" style="71" customWidth="1"/>
    <col min="13064" max="13064" width="11.85546875" style="71" customWidth="1"/>
    <col min="13065" max="13065" width="14.5703125" style="71" customWidth="1"/>
    <col min="13066" max="13066" width="9" style="71" bestFit="1" customWidth="1"/>
    <col min="13067" max="13306" width="9.140625" style="71"/>
    <col min="13307" max="13307" width="4.5703125" style="71" bestFit="1" customWidth="1"/>
    <col min="13308" max="13308" width="9.5703125" style="71" bestFit="1" customWidth="1"/>
    <col min="13309" max="13309" width="10" style="71" bestFit="1" customWidth="1"/>
    <col min="13310" max="13310" width="8.85546875" style="71" bestFit="1" customWidth="1"/>
    <col min="13311" max="13311" width="22.85546875" style="71" customWidth="1"/>
    <col min="13312" max="13312" width="59.5703125" style="71" bestFit="1" customWidth="1"/>
    <col min="13313" max="13313" width="57.85546875" style="71" bestFit="1" customWidth="1"/>
    <col min="13314" max="13314" width="35.42578125" style="71" bestFit="1" customWidth="1"/>
    <col min="13315" max="13315" width="28.140625" style="71" bestFit="1" customWidth="1"/>
    <col min="13316" max="13316" width="33.140625" style="71" bestFit="1" customWidth="1"/>
    <col min="13317" max="13317" width="26" style="71" bestFit="1" customWidth="1"/>
    <col min="13318" max="13318" width="19.140625" style="71" bestFit="1" customWidth="1"/>
    <col min="13319" max="13319" width="10.42578125" style="71" customWidth="1"/>
    <col min="13320" max="13320" width="11.85546875" style="71" customWidth="1"/>
    <col min="13321" max="13321" width="14.5703125" style="71" customWidth="1"/>
    <col min="13322" max="13322" width="9" style="71" bestFit="1" customWidth="1"/>
    <col min="13323" max="13562" width="9.140625" style="71"/>
    <col min="13563" max="13563" width="4.5703125" style="71" bestFit="1" customWidth="1"/>
    <col min="13564" max="13564" width="9.5703125" style="71" bestFit="1" customWidth="1"/>
    <col min="13565" max="13565" width="10" style="71" bestFit="1" customWidth="1"/>
    <col min="13566" max="13566" width="8.85546875" style="71" bestFit="1" customWidth="1"/>
    <col min="13567" max="13567" width="22.85546875" style="71" customWidth="1"/>
    <col min="13568" max="13568" width="59.5703125" style="71" bestFit="1" customWidth="1"/>
    <col min="13569" max="13569" width="57.85546875" style="71" bestFit="1" customWidth="1"/>
    <col min="13570" max="13570" width="35.42578125" style="71" bestFit="1" customWidth="1"/>
    <col min="13571" max="13571" width="28.140625" style="71" bestFit="1" customWidth="1"/>
    <col min="13572" max="13572" width="33.140625" style="71" bestFit="1" customWidth="1"/>
    <col min="13573" max="13573" width="26" style="71" bestFit="1" customWidth="1"/>
    <col min="13574" max="13574" width="19.140625" style="71" bestFit="1" customWidth="1"/>
    <col min="13575" max="13575" width="10.42578125" style="71" customWidth="1"/>
    <col min="13576" max="13576" width="11.85546875" style="71" customWidth="1"/>
    <col min="13577" max="13577" width="14.5703125" style="71" customWidth="1"/>
    <col min="13578" max="13578" width="9" style="71" bestFit="1" customWidth="1"/>
    <col min="13579" max="13818" width="9.140625" style="71"/>
    <col min="13819" max="13819" width="4.5703125" style="71" bestFit="1" customWidth="1"/>
    <col min="13820" max="13820" width="9.5703125" style="71" bestFit="1" customWidth="1"/>
    <col min="13821" max="13821" width="10" style="71" bestFit="1" customWidth="1"/>
    <col min="13822" max="13822" width="8.85546875" style="71" bestFit="1" customWidth="1"/>
    <col min="13823" max="13823" width="22.85546875" style="71" customWidth="1"/>
    <col min="13824" max="13824" width="59.5703125" style="71" bestFit="1" customWidth="1"/>
    <col min="13825" max="13825" width="57.85546875" style="71" bestFit="1" customWidth="1"/>
    <col min="13826" max="13826" width="35.42578125" style="71" bestFit="1" customWidth="1"/>
    <col min="13827" max="13827" width="28.140625" style="71" bestFit="1" customWidth="1"/>
    <col min="13828" max="13828" width="33.140625" style="71" bestFit="1" customWidth="1"/>
    <col min="13829" max="13829" width="26" style="71" bestFit="1" customWidth="1"/>
    <col min="13830" max="13830" width="19.140625" style="71" bestFit="1" customWidth="1"/>
    <col min="13831" max="13831" width="10.42578125" style="71" customWidth="1"/>
    <col min="13832" max="13832" width="11.85546875" style="71" customWidth="1"/>
    <col min="13833" max="13833" width="14.5703125" style="71" customWidth="1"/>
    <col min="13834" max="13834" width="9" style="71" bestFit="1" customWidth="1"/>
    <col min="13835" max="14074" width="9.140625" style="71"/>
    <col min="14075" max="14075" width="4.5703125" style="71" bestFit="1" customWidth="1"/>
    <col min="14076" max="14076" width="9.5703125" style="71" bestFit="1" customWidth="1"/>
    <col min="14077" max="14077" width="10" style="71" bestFit="1" customWidth="1"/>
    <col min="14078" max="14078" width="8.85546875" style="71" bestFit="1" customWidth="1"/>
    <col min="14079" max="14079" width="22.85546875" style="71" customWidth="1"/>
    <col min="14080" max="14080" width="59.5703125" style="71" bestFit="1" customWidth="1"/>
    <col min="14081" max="14081" width="57.85546875" style="71" bestFit="1" customWidth="1"/>
    <col min="14082" max="14082" width="35.42578125" style="71" bestFit="1" customWidth="1"/>
    <col min="14083" max="14083" width="28.140625" style="71" bestFit="1" customWidth="1"/>
    <col min="14084" max="14084" width="33.140625" style="71" bestFit="1" customWidth="1"/>
    <col min="14085" max="14085" width="26" style="71" bestFit="1" customWidth="1"/>
    <col min="14086" max="14086" width="19.140625" style="71" bestFit="1" customWidth="1"/>
    <col min="14087" max="14087" width="10.42578125" style="71" customWidth="1"/>
    <col min="14088" max="14088" width="11.85546875" style="71" customWidth="1"/>
    <col min="14089" max="14089" width="14.5703125" style="71" customWidth="1"/>
    <col min="14090" max="14090" width="9" style="71" bestFit="1" customWidth="1"/>
    <col min="14091" max="14330" width="9.140625" style="71"/>
    <col min="14331" max="14331" width="4.5703125" style="71" bestFit="1" customWidth="1"/>
    <col min="14332" max="14332" width="9.5703125" style="71" bestFit="1" customWidth="1"/>
    <col min="14333" max="14333" width="10" style="71" bestFit="1" customWidth="1"/>
    <col min="14334" max="14334" width="8.85546875" style="71" bestFit="1" customWidth="1"/>
    <col min="14335" max="14335" width="22.85546875" style="71" customWidth="1"/>
    <col min="14336" max="14336" width="59.5703125" style="71" bestFit="1" customWidth="1"/>
    <col min="14337" max="14337" width="57.85546875" style="71" bestFit="1" customWidth="1"/>
    <col min="14338" max="14338" width="35.42578125" style="71" bestFit="1" customWidth="1"/>
    <col min="14339" max="14339" width="28.140625" style="71" bestFit="1" customWidth="1"/>
    <col min="14340" max="14340" width="33.140625" style="71" bestFit="1" customWidth="1"/>
    <col min="14341" max="14341" width="26" style="71" bestFit="1" customWidth="1"/>
    <col min="14342" max="14342" width="19.140625" style="71" bestFit="1" customWidth="1"/>
    <col min="14343" max="14343" width="10.42578125" style="71" customWidth="1"/>
    <col min="14344" max="14344" width="11.85546875" style="71" customWidth="1"/>
    <col min="14345" max="14345" width="14.5703125" style="71" customWidth="1"/>
    <col min="14346" max="14346" width="9" style="71" bestFit="1" customWidth="1"/>
    <col min="14347" max="14586" width="9.140625" style="71"/>
    <col min="14587" max="14587" width="4.5703125" style="71" bestFit="1" customWidth="1"/>
    <col min="14588" max="14588" width="9.5703125" style="71" bestFit="1" customWidth="1"/>
    <col min="14589" max="14589" width="10" style="71" bestFit="1" customWidth="1"/>
    <col min="14590" max="14590" width="8.85546875" style="71" bestFit="1" customWidth="1"/>
    <col min="14591" max="14591" width="22.85546875" style="71" customWidth="1"/>
    <col min="14592" max="14592" width="59.5703125" style="71" bestFit="1" customWidth="1"/>
    <col min="14593" max="14593" width="57.85546875" style="71" bestFit="1" customWidth="1"/>
    <col min="14594" max="14594" width="35.42578125" style="71" bestFit="1" customWidth="1"/>
    <col min="14595" max="14595" width="28.140625" style="71" bestFit="1" customWidth="1"/>
    <col min="14596" max="14596" width="33.140625" style="71" bestFit="1" customWidth="1"/>
    <col min="14597" max="14597" width="26" style="71" bestFit="1" customWidth="1"/>
    <col min="14598" max="14598" width="19.140625" style="71" bestFit="1" customWidth="1"/>
    <col min="14599" max="14599" width="10.42578125" style="71" customWidth="1"/>
    <col min="14600" max="14600" width="11.85546875" style="71" customWidth="1"/>
    <col min="14601" max="14601" width="14.5703125" style="71" customWidth="1"/>
    <col min="14602" max="14602" width="9" style="71" bestFit="1" customWidth="1"/>
    <col min="14603" max="14842" width="9.140625" style="71"/>
    <col min="14843" max="14843" width="4.5703125" style="71" bestFit="1" customWidth="1"/>
    <col min="14844" max="14844" width="9.5703125" style="71" bestFit="1" customWidth="1"/>
    <col min="14845" max="14845" width="10" style="71" bestFit="1" customWidth="1"/>
    <col min="14846" max="14846" width="8.85546875" style="71" bestFit="1" customWidth="1"/>
    <col min="14847" max="14847" width="22.85546875" style="71" customWidth="1"/>
    <col min="14848" max="14848" width="59.5703125" style="71" bestFit="1" customWidth="1"/>
    <col min="14849" max="14849" width="57.85546875" style="71" bestFit="1" customWidth="1"/>
    <col min="14850" max="14850" width="35.42578125" style="71" bestFit="1" customWidth="1"/>
    <col min="14851" max="14851" width="28.140625" style="71" bestFit="1" customWidth="1"/>
    <col min="14852" max="14852" width="33.140625" style="71" bestFit="1" customWidth="1"/>
    <col min="14853" max="14853" width="26" style="71" bestFit="1" customWidth="1"/>
    <col min="14854" max="14854" width="19.140625" style="71" bestFit="1" customWidth="1"/>
    <col min="14855" max="14855" width="10.42578125" style="71" customWidth="1"/>
    <col min="14856" max="14856" width="11.85546875" style="71" customWidth="1"/>
    <col min="14857" max="14857" width="14.5703125" style="71" customWidth="1"/>
    <col min="14858" max="14858" width="9" style="71" bestFit="1" customWidth="1"/>
    <col min="14859" max="15098" width="9.140625" style="71"/>
    <col min="15099" max="15099" width="4.5703125" style="71" bestFit="1" customWidth="1"/>
    <col min="15100" max="15100" width="9.5703125" style="71" bestFit="1" customWidth="1"/>
    <col min="15101" max="15101" width="10" style="71" bestFit="1" customWidth="1"/>
    <col min="15102" max="15102" width="8.85546875" style="71" bestFit="1" customWidth="1"/>
    <col min="15103" max="15103" width="22.85546875" style="71" customWidth="1"/>
    <col min="15104" max="15104" width="59.5703125" style="71" bestFit="1" customWidth="1"/>
    <col min="15105" max="15105" width="57.85546875" style="71" bestFit="1" customWidth="1"/>
    <col min="15106" max="15106" width="35.42578125" style="71" bestFit="1" customWidth="1"/>
    <col min="15107" max="15107" width="28.140625" style="71" bestFit="1" customWidth="1"/>
    <col min="15108" max="15108" width="33.140625" style="71" bestFit="1" customWidth="1"/>
    <col min="15109" max="15109" width="26" style="71" bestFit="1" customWidth="1"/>
    <col min="15110" max="15110" width="19.140625" style="71" bestFit="1" customWidth="1"/>
    <col min="15111" max="15111" width="10.42578125" style="71" customWidth="1"/>
    <col min="15112" max="15112" width="11.85546875" style="71" customWidth="1"/>
    <col min="15113" max="15113" width="14.5703125" style="71" customWidth="1"/>
    <col min="15114" max="15114" width="9" style="71" bestFit="1" customWidth="1"/>
    <col min="15115" max="15354" width="9.140625" style="71"/>
    <col min="15355" max="15355" width="4.5703125" style="71" bestFit="1" customWidth="1"/>
    <col min="15356" max="15356" width="9.5703125" style="71" bestFit="1" customWidth="1"/>
    <col min="15357" max="15357" width="10" style="71" bestFit="1" customWidth="1"/>
    <col min="15358" max="15358" width="8.85546875" style="71" bestFit="1" customWidth="1"/>
    <col min="15359" max="15359" width="22.85546875" style="71" customWidth="1"/>
    <col min="15360" max="15360" width="59.5703125" style="71" bestFit="1" customWidth="1"/>
    <col min="15361" max="15361" width="57.85546875" style="71" bestFit="1" customWidth="1"/>
    <col min="15362" max="15362" width="35.42578125" style="71" bestFit="1" customWidth="1"/>
    <col min="15363" max="15363" width="28.140625" style="71" bestFit="1" customWidth="1"/>
    <col min="15364" max="15364" width="33.140625" style="71" bestFit="1" customWidth="1"/>
    <col min="15365" max="15365" width="26" style="71" bestFit="1" customWidth="1"/>
    <col min="15366" max="15366" width="19.140625" style="71" bestFit="1" customWidth="1"/>
    <col min="15367" max="15367" width="10.42578125" style="71" customWidth="1"/>
    <col min="15368" max="15368" width="11.85546875" style="71" customWidth="1"/>
    <col min="15369" max="15369" width="14.5703125" style="71" customWidth="1"/>
    <col min="15370" max="15370" width="9" style="71" bestFit="1" customWidth="1"/>
    <col min="15371" max="15610" width="9.140625" style="71"/>
    <col min="15611" max="15611" width="4.5703125" style="71" bestFit="1" customWidth="1"/>
    <col min="15612" max="15612" width="9.5703125" style="71" bestFit="1" customWidth="1"/>
    <col min="15613" max="15613" width="10" style="71" bestFit="1" customWidth="1"/>
    <col min="15614" max="15614" width="8.85546875" style="71" bestFit="1" customWidth="1"/>
    <col min="15615" max="15615" width="22.85546875" style="71" customWidth="1"/>
    <col min="15616" max="15616" width="59.5703125" style="71" bestFit="1" customWidth="1"/>
    <col min="15617" max="15617" width="57.85546875" style="71" bestFit="1" customWidth="1"/>
    <col min="15618" max="15618" width="35.42578125" style="71" bestFit="1" customWidth="1"/>
    <col min="15619" max="15619" width="28.140625" style="71" bestFit="1" customWidth="1"/>
    <col min="15620" max="15620" width="33.140625" style="71" bestFit="1" customWidth="1"/>
    <col min="15621" max="15621" width="26" style="71" bestFit="1" customWidth="1"/>
    <col min="15622" max="15622" width="19.140625" style="71" bestFit="1" customWidth="1"/>
    <col min="15623" max="15623" width="10.42578125" style="71" customWidth="1"/>
    <col min="15624" max="15624" width="11.85546875" style="71" customWidth="1"/>
    <col min="15625" max="15625" width="14.5703125" style="71" customWidth="1"/>
    <col min="15626" max="15626" width="9" style="71" bestFit="1" customWidth="1"/>
    <col min="15627" max="15866" width="9.140625" style="71"/>
    <col min="15867" max="15867" width="4.5703125" style="71" bestFit="1" customWidth="1"/>
    <col min="15868" max="15868" width="9.5703125" style="71" bestFit="1" customWidth="1"/>
    <col min="15869" max="15869" width="10" style="71" bestFit="1" customWidth="1"/>
    <col min="15870" max="15870" width="8.85546875" style="71" bestFit="1" customWidth="1"/>
    <col min="15871" max="15871" width="22.85546875" style="71" customWidth="1"/>
    <col min="15872" max="15872" width="59.5703125" style="71" bestFit="1" customWidth="1"/>
    <col min="15873" max="15873" width="57.85546875" style="71" bestFit="1" customWidth="1"/>
    <col min="15874" max="15874" width="35.42578125" style="71" bestFit="1" customWidth="1"/>
    <col min="15875" max="15875" width="28.140625" style="71" bestFit="1" customWidth="1"/>
    <col min="15876" max="15876" width="33.140625" style="71" bestFit="1" customWidth="1"/>
    <col min="15877" max="15877" width="26" style="71" bestFit="1" customWidth="1"/>
    <col min="15878" max="15878" width="19.140625" style="71" bestFit="1" customWidth="1"/>
    <col min="15879" max="15879" width="10.42578125" style="71" customWidth="1"/>
    <col min="15880" max="15880" width="11.85546875" style="71" customWidth="1"/>
    <col min="15881" max="15881" width="14.5703125" style="71" customWidth="1"/>
    <col min="15882" max="15882" width="9" style="71" bestFit="1" customWidth="1"/>
    <col min="15883" max="16122" width="9.140625" style="71"/>
    <col min="16123" max="16123" width="4.5703125" style="71" bestFit="1" customWidth="1"/>
    <col min="16124" max="16124" width="9.5703125" style="71" bestFit="1" customWidth="1"/>
    <col min="16125" max="16125" width="10" style="71" bestFit="1" customWidth="1"/>
    <col min="16126" max="16126" width="8.85546875" style="71" bestFit="1" customWidth="1"/>
    <col min="16127" max="16127" width="22.85546875" style="71" customWidth="1"/>
    <col min="16128" max="16128" width="59.5703125" style="71" bestFit="1" customWidth="1"/>
    <col min="16129" max="16129" width="57.85546875" style="71" bestFit="1" customWidth="1"/>
    <col min="16130" max="16130" width="35.42578125" style="71" bestFit="1" customWidth="1"/>
    <col min="16131" max="16131" width="28.140625" style="71" bestFit="1" customWidth="1"/>
    <col min="16132" max="16132" width="33.140625" style="71" bestFit="1" customWidth="1"/>
    <col min="16133" max="16133" width="26" style="71" bestFit="1" customWidth="1"/>
    <col min="16134" max="16134" width="19.140625" style="71" bestFit="1" customWidth="1"/>
    <col min="16135" max="16135" width="10.42578125" style="71" customWidth="1"/>
    <col min="16136" max="16136" width="11.85546875" style="71" customWidth="1"/>
    <col min="16137" max="16137" width="14.5703125" style="71" customWidth="1"/>
    <col min="16138" max="16138" width="9" style="71" bestFit="1" customWidth="1"/>
    <col min="16139" max="16383" width="9.140625" style="71"/>
    <col min="16384" max="16384" width="9.140625" style="71" customWidth="1"/>
  </cols>
  <sheetData>
    <row r="1" spans="1:19">
      <c r="O1" s="75"/>
      <c r="P1" s="75"/>
      <c r="Q1" s="75"/>
      <c r="R1" s="76"/>
    </row>
    <row r="2" spans="1:19" s="73" customFormat="1">
      <c r="A2" s="77" t="s">
        <v>778</v>
      </c>
      <c r="E2" s="78"/>
      <c r="N2" s="74"/>
      <c r="O2" s="79"/>
      <c r="P2" s="79"/>
      <c r="Q2" s="79"/>
      <c r="R2" s="80"/>
    </row>
    <row r="3" spans="1:19">
      <c r="O3" s="75"/>
      <c r="P3" s="75"/>
      <c r="Q3" s="75"/>
      <c r="R3" s="76"/>
    </row>
    <row r="4" spans="1:19" ht="18.75">
      <c r="A4" s="20" t="s">
        <v>1566</v>
      </c>
      <c r="B4"/>
      <c r="C4"/>
      <c r="D4"/>
      <c r="E4" s="21"/>
      <c r="F4" s="21"/>
      <c r="G4"/>
      <c r="H4"/>
      <c r="I4"/>
      <c r="J4"/>
      <c r="K4"/>
      <c r="L4" s="1"/>
      <c r="M4"/>
      <c r="N4"/>
      <c r="O4" s="2"/>
      <c r="P4" s="3"/>
      <c r="Q4" s="2"/>
      <c r="R4" s="2"/>
      <c r="S4"/>
    </row>
    <row r="5" spans="1:19">
      <c r="O5" s="75"/>
      <c r="P5" s="75"/>
      <c r="Q5" s="75"/>
      <c r="R5" s="76"/>
    </row>
    <row r="6" spans="1:19" s="77" customFormat="1" ht="51.75" customHeight="1">
      <c r="A6" s="769" t="s">
        <v>101</v>
      </c>
      <c r="B6" s="770" t="s">
        <v>1</v>
      </c>
      <c r="C6" s="770" t="s">
        <v>2</v>
      </c>
      <c r="D6" s="770" t="s">
        <v>3</v>
      </c>
      <c r="E6" s="769" t="s">
        <v>4</v>
      </c>
      <c r="F6" s="769" t="s">
        <v>33</v>
      </c>
      <c r="G6" s="81" t="s">
        <v>34</v>
      </c>
      <c r="H6" s="769" t="s">
        <v>5</v>
      </c>
      <c r="I6" s="770" t="s">
        <v>6</v>
      </c>
      <c r="J6" s="770"/>
      <c r="K6" s="770"/>
      <c r="L6" s="769" t="s">
        <v>7</v>
      </c>
      <c r="M6" s="771" t="s">
        <v>8</v>
      </c>
      <c r="N6" s="749"/>
      <c r="O6" s="772" t="s">
        <v>9</v>
      </c>
      <c r="P6" s="772"/>
      <c r="Q6" s="772" t="s">
        <v>10</v>
      </c>
      <c r="R6" s="772"/>
      <c r="S6" s="769" t="s">
        <v>11</v>
      </c>
    </row>
    <row r="7" spans="1:19" s="77" customFormat="1">
      <c r="A7" s="769"/>
      <c r="B7" s="770"/>
      <c r="C7" s="770"/>
      <c r="D7" s="770"/>
      <c r="E7" s="769"/>
      <c r="F7" s="769"/>
      <c r="G7" s="81"/>
      <c r="H7" s="769"/>
      <c r="I7" s="82" t="s">
        <v>37</v>
      </c>
      <c r="J7" s="82" t="s">
        <v>35</v>
      </c>
      <c r="K7" s="82" t="s">
        <v>779</v>
      </c>
      <c r="L7" s="769"/>
      <c r="M7" s="83">
        <v>2022</v>
      </c>
      <c r="N7" s="83">
        <v>2023</v>
      </c>
      <c r="O7" s="84">
        <v>2022</v>
      </c>
      <c r="P7" s="84">
        <v>2023</v>
      </c>
      <c r="Q7" s="84">
        <v>2022</v>
      </c>
      <c r="R7" s="84">
        <v>2023</v>
      </c>
      <c r="S7" s="769"/>
    </row>
    <row r="8" spans="1:19" s="77" customFormat="1">
      <c r="A8" s="81" t="s">
        <v>12</v>
      </c>
      <c r="B8" s="82" t="s">
        <v>13</v>
      </c>
      <c r="C8" s="82" t="s">
        <v>14</v>
      </c>
      <c r="D8" s="82" t="s">
        <v>15</v>
      </c>
      <c r="E8" s="81" t="s">
        <v>16</v>
      </c>
      <c r="F8" s="81" t="s">
        <v>17</v>
      </c>
      <c r="G8" s="81" t="s">
        <v>18</v>
      </c>
      <c r="H8" s="81" t="s">
        <v>19</v>
      </c>
      <c r="I8" s="82" t="s">
        <v>20</v>
      </c>
      <c r="J8" s="82" t="s">
        <v>21</v>
      </c>
      <c r="K8" s="82" t="s">
        <v>22</v>
      </c>
      <c r="L8" s="81" t="s">
        <v>23</v>
      </c>
      <c r="M8" s="83" t="s">
        <v>24</v>
      </c>
      <c r="N8" s="83" t="s">
        <v>25</v>
      </c>
      <c r="O8" s="85" t="s">
        <v>26</v>
      </c>
      <c r="P8" s="85" t="s">
        <v>27</v>
      </c>
      <c r="Q8" s="85" t="s">
        <v>28</v>
      </c>
      <c r="R8" s="85" t="s">
        <v>29</v>
      </c>
      <c r="S8" s="81" t="s">
        <v>1567</v>
      </c>
    </row>
    <row r="9" spans="1:19" ht="306.75" customHeight="1">
      <c r="A9" s="354">
        <v>1</v>
      </c>
      <c r="B9" s="354">
        <v>4</v>
      </c>
      <c r="C9" s="354" t="s">
        <v>95</v>
      </c>
      <c r="D9" s="354">
        <v>13</v>
      </c>
      <c r="E9" s="495" t="s">
        <v>780</v>
      </c>
      <c r="F9" s="496" t="s">
        <v>781</v>
      </c>
      <c r="G9" s="496" t="s">
        <v>1464</v>
      </c>
      <c r="H9" s="495" t="s">
        <v>782</v>
      </c>
      <c r="I9" s="495" t="s">
        <v>1465</v>
      </c>
      <c r="J9" s="495">
        <v>24</v>
      </c>
      <c r="K9" s="495" t="s">
        <v>41</v>
      </c>
      <c r="L9" s="496" t="s">
        <v>784</v>
      </c>
      <c r="M9" s="354" t="s">
        <v>785</v>
      </c>
      <c r="N9" s="354" t="s">
        <v>785</v>
      </c>
      <c r="O9" s="497">
        <v>204000</v>
      </c>
      <c r="P9" s="497">
        <v>240000</v>
      </c>
      <c r="Q9" s="497">
        <v>204000</v>
      </c>
      <c r="R9" s="497">
        <v>240000</v>
      </c>
      <c r="S9" s="495" t="s">
        <v>786</v>
      </c>
    </row>
    <row r="10" spans="1:19" ht="243" customHeight="1">
      <c r="A10" s="354">
        <v>2</v>
      </c>
      <c r="B10" s="354">
        <v>1</v>
      </c>
      <c r="C10" s="354">
        <v>3</v>
      </c>
      <c r="D10" s="354">
        <v>13</v>
      </c>
      <c r="E10" s="495" t="s">
        <v>787</v>
      </c>
      <c r="F10" s="496" t="s">
        <v>788</v>
      </c>
      <c r="G10" s="496" t="s">
        <v>789</v>
      </c>
      <c r="H10" s="495" t="s">
        <v>790</v>
      </c>
      <c r="I10" s="495" t="s">
        <v>791</v>
      </c>
      <c r="J10" s="495">
        <v>2</v>
      </c>
      <c r="K10" s="495" t="s">
        <v>41</v>
      </c>
      <c r="L10" s="496" t="s">
        <v>792</v>
      </c>
      <c r="M10" s="354" t="s">
        <v>785</v>
      </c>
      <c r="N10" s="354" t="s">
        <v>785</v>
      </c>
      <c r="O10" s="497">
        <v>42000</v>
      </c>
      <c r="P10" s="497">
        <v>60000</v>
      </c>
      <c r="Q10" s="497">
        <v>42000</v>
      </c>
      <c r="R10" s="497">
        <v>60000</v>
      </c>
      <c r="S10" s="495" t="s">
        <v>786</v>
      </c>
    </row>
    <row r="11" spans="1:19" ht="331.35" customHeight="1">
      <c r="A11" s="354">
        <v>3</v>
      </c>
      <c r="B11" s="354">
        <v>1</v>
      </c>
      <c r="C11" s="354">
        <v>1</v>
      </c>
      <c r="D11" s="354">
        <v>6</v>
      </c>
      <c r="E11" s="495" t="s">
        <v>793</v>
      </c>
      <c r="F11" s="496" t="s">
        <v>1466</v>
      </c>
      <c r="G11" s="496" t="s">
        <v>794</v>
      </c>
      <c r="H11" s="495" t="s">
        <v>772</v>
      </c>
      <c r="I11" s="495" t="s">
        <v>795</v>
      </c>
      <c r="J11" s="495" t="s">
        <v>1478</v>
      </c>
      <c r="K11" s="495" t="s">
        <v>796</v>
      </c>
      <c r="L11" s="496" t="s">
        <v>1479</v>
      </c>
      <c r="M11" s="354" t="s">
        <v>797</v>
      </c>
      <c r="N11" s="354" t="s">
        <v>127</v>
      </c>
      <c r="O11" s="497">
        <v>0</v>
      </c>
      <c r="P11" s="497">
        <v>220740</v>
      </c>
      <c r="Q11" s="497">
        <v>0</v>
      </c>
      <c r="R11" s="497">
        <v>220740</v>
      </c>
      <c r="S11" s="495" t="s">
        <v>798</v>
      </c>
    </row>
    <row r="12" spans="1:19" ht="312.60000000000002" customHeight="1">
      <c r="A12" s="354">
        <v>4</v>
      </c>
      <c r="B12" s="145">
        <v>1</v>
      </c>
      <c r="C12" s="145">
        <v>1</v>
      </c>
      <c r="D12" s="145">
        <v>6</v>
      </c>
      <c r="E12" s="336" t="s">
        <v>799</v>
      </c>
      <c r="F12" s="374" t="s">
        <v>800</v>
      </c>
      <c r="G12" s="374" t="s">
        <v>801</v>
      </c>
      <c r="H12" s="374" t="s">
        <v>802</v>
      </c>
      <c r="I12" s="374" t="s">
        <v>803</v>
      </c>
      <c r="J12" s="495" t="s">
        <v>3435</v>
      </c>
      <c r="K12" s="495" t="s">
        <v>804</v>
      </c>
      <c r="L12" s="374" t="s">
        <v>1361</v>
      </c>
      <c r="M12" s="405" t="s">
        <v>785</v>
      </c>
      <c r="N12" s="405" t="s">
        <v>805</v>
      </c>
      <c r="O12" s="497">
        <v>260000</v>
      </c>
      <c r="P12" s="497">
        <v>165000</v>
      </c>
      <c r="Q12" s="497">
        <v>260000</v>
      </c>
      <c r="R12" s="497">
        <v>165000</v>
      </c>
      <c r="S12" s="495" t="s">
        <v>798</v>
      </c>
    </row>
    <row r="13" spans="1:19" ht="318.60000000000002" customHeight="1">
      <c r="A13" s="354">
        <v>5</v>
      </c>
      <c r="B13" s="354">
        <v>1</v>
      </c>
      <c r="C13" s="354">
        <v>1</v>
      </c>
      <c r="D13" s="354">
        <v>6</v>
      </c>
      <c r="E13" s="495" t="s">
        <v>1568</v>
      </c>
      <c r="F13" s="496" t="s">
        <v>3436</v>
      </c>
      <c r="G13" s="498" t="s">
        <v>3437</v>
      </c>
      <c r="H13" s="495" t="s">
        <v>1569</v>
      </c>
      <c r="I13" s="495" t="s">
        <v>1570</v>
      </c>
      <c r="J13" s="495" t="s">
        <v>1571</v>
      </c>
      <c r="K13" s="495" t="s">
        <v>1572</v>
      </c>
      <c r="L13" s="496" t="s">
        <v>1573</v>
      </c>
      <c r="M13" s="354" t="s">
        <v>156</v>
      </c>
      <c r="N13" s="354" t="s">
        <v>1574</v>
      </c>
      <c r="O13" s="497">
        <v>0</v>
      </c>
      <c r="P13" s="497">
        <v>61050</v>
      </c>
      <c r="Q13" s="497">
        <v>0</v>
      </c>
      <c r="R13" s="497">
        <v>61050</v>
      </c>
      <c r="S13" s="495" t="s">
        <v>806</v>
      </c>
    </row>
    <row r="14" spans="1:19" ht="327.60000000000002" customHeight="1">
      <c r="A14" s="354">
        <v>6</v>
      </c>
      <c r="B14" s="354">
        <v>6</v>
      </c>
      <c r="C14" s="354">
        <v>1</v>
      </c>
      <c r="D14" s="354">
        <v>6</v>
      </c>
      <c r="E14" s="495" t="s">
        <v>807</v>
      </c>
      <c r="F14" s="496" t="s">
        <v>808</v>
      </c>
      <c r="G14" s="496" t="s">
        <v>809</v>
      </c>
      <c r="H14" s="495" t="s">
        <v>810</v>
      </c>
      <c r="I14" s="495" t="s">
        <v>1282</v>
      </c>
      <c r="J14" s="495" t="s">
        <v>811</v>
      </c>
      <c r="K14" s="495" t="s">
        <v>812</v>
      </c>
      <c r="L14" s="496" t="s">
        <v>813</v>
      </c>
      <c r="M14" s="354" t="s">
        <v>805</v>
      </c>
      <c r="N14" s="354" t="s">
        <v>805</v>
      </c>
      <c r="O14" s="497">
        <v>1137238.43</v>
      </c>
      <c r="P14" s="497">
        <v>1210000</v>
      </c>
      <c r="Q14" s="497">
        <v>1137238.43</v>
      </c>
      <c r="R14" s="497">
        <v>1210000</v>
      </c>
      <c r="S14" s="495" t="s">
        <v>806</v>
      </c>
    </row>
    <row r="15" spans="1:19" s="86" customFormat="1" ht="219.6" customHeight="1">
      <c r="A15" s="354">
        <v>7</v>
      </c>
      <c r="B15" s="354">
        <v>2</v>
      </c>
      <c r="C15" s="354" t="s">
        <v>95</v>
      </c>
      <c r="D15" s="354">
        <v>13</v>
      </c>
      <c r="E15" s="495" t="s">
        <v>814</v>
      </c>
      <c r="F15" s="496" t="s">
        <v>1467</v>
      </c>
      <c r="G15" s="496" t="s">
        <v>815</v>
      </c>
      <c r="H15" s="495" t="s">
        <v>782</v>
      </c>
      <c r="I15" s="495" t="s">
        <v>783</v>
      </c>
      <c r="J15" s="495">
        <v>36</v>
      </c>
      <c r="K15" s="495" t="s">
        <v>41</v>
      </c>
      <c r="L15" s="496" t="s">
        <v>816</v>
      </c>
      <c r="M15" s="354" t="s">
        <v>805</v>
      </c>
      <c r="N15" s="354" t="s">
        <v>805</v>
      </c>
      <c r="O15" s="497">
        <v>323000</v>
      </c>
      <c r="P15" s="497">
        <v>340000</v>
      </c>
      <c r="Q15" s="497">
        <v>323000</v>
      </c>
      <c r="R15" s="497">
        <v>340000</v>
      </c>
      <c r="S15" s="495" t="s">
        <v>817</v>
      </c>
    </row>
    <row r="16" spans="1:19" s="86" customFormat="1" ht="205.35" customHeight="1">
      <c r="A16" s="354">
        <v>8</v>
      </c>
      <c r="B16" s="354">
        <v>1</v>
      </c>
      <c r="C16" s="354">
        <v>1</v>
      </c>
      <c r="D16" s="354">
        <v>6</v>
      </c>
      <c r="E16" s="495" t="s">
        <v>818</v>
      </c>
      <c r="F16" s="496" t="s">
        <v>819</v>
      </c>
      <c r="G16" s="496" t="s">
        <v>820</v>
      </c>
      <c r="H16" s="495" t="s">
        <v>782</v>
      </c>
      <c r="I16" s="495" t="s">
        <v>821</v>
      </c>
      <c r="J16" s="495">
        <v>1</v>
      </c>
      <c r="K16" s="495" t="s">
        <v>41</v>
      </c>
      <c r="L16" s="496" t="s">
        <v>822</v>
      </c>
      <c r="M16" s="354" t="s">
        <v>797</v>
      </c>
      <c r="N16" s="354" t="s">
        <v>133</v>
      </c>
      <c r="O16" s="497">
        <v>0</v>
      </c>
      <c r="P16" s="497">
        <v>870000</v>
      </c>
      <c r="Q16" s="497">
        <v>0</v>
      </c>
      <c r="R16" s="497">
        <v>870000</v>
      </c>
      <c r="S16" s="495" t="s">
        <v>806</v>
      </c>
    </row>
    <row r="17" spans="1:19" s="86" customFormat="1" ht="252.6" customHeight="1">
      <c r="A17" s="354">
        <v>9</v>
      </c>
      <c r="B17" s="354">
        <v>1</v>
      </c>
      <c r="C17" s="354">
        <v>1</v>
      </c>
      <c r="D17" s="354">
        <v>6</v>
      </c>
      <c r="E17" s="495" t="s">
        <v>823</v>
      </c>
      <c r="F17" s="496" t="s">
        <v>824</v>
      </c>
      <c r="G17" s="496" t="s">
        <v>3438</v>
      </c>
      <c r="H17" s="495" t="s">
        <v>825</v>
      </c>
      <c r="I17" s="495" t="s">
        <v>791</v>
      </c>
      <c r="J17" s="495">
        <v>10</v>
      </c>
      <c r="K17" s="495" t="s">
        <v>41</v>
      </c>
      <c r="L17" s="496" t="s">
        <v>826</v>
      </c>
      <c r="M17" s="354" t="s">
        <v>827</v>
      </c>
      <c r="N17" s="354" t="s">
        <v>827</v>
      </c>
      <c r="O17" s="497">
        <v>250000</v>
      </c>
      <c r="P17" s="497">
        <v>280000</v>
      </c>
      <c r="Q17" s="497">
        <v>250000</v>
      </c>
      <c r="R17" s="497">
        <v>280000</v>
      </c>
      <c r="S17" s="495" t="s">
        <v>806</v>
      </c>
    </row>
    <row r="18" spans="1:19" s="86" customFormat="1" ht="204" customHeight="1">
      <c r="A18" s="354">
        <v>10</v>
      </c>
      <c r="B18" s="354">
        <v>1</v>
      </c>
      <c r="C18" s="354">
        <v>1</v>
      </c>
      <c r="D18" s="354">
        <v>6</v>
      </c>
      <c r="E18" s="495" t="s">
        <v>828</v>
      </c>
      <c r="F18" s="496" t="s">
        <v>829</v>
      </c>
      <c r="G18" s="496" t="s">
        <v>830</v>
      </c>
      <c r="H18" s="495" t="s">
        <v>831</v>
      </c>
      <c r="I18" s="495" t="s">
        <v>832</v>
      </c>
      <c r="J18" s="495" t="s">
        <v>833</v>
      </c>
      <c r="K18" s="495" t="s">
        <v>834</v>
      </c>
      <c r="L18" s="496" t="s">
        <v>835</v>
      </c>
      <c r="M18" s="354" t="s">
        <v>797</v>
      </c>
      <c r="N18" s="354" t="s">
        <v>836</v>
      </c>
      <c r="O18" s="497">
        <v>0</v>
      </c>
      <c r="P18" s="497">
        <v>1700000</v>
      </c>
      <c r="Q18" s="497">
        <v>0</v>
      </c>
      <c r="R18" s="497">
        <v>1700000</v>
      </c>
      <c r="S18" s="495" t="s">
        <v>837</v>
      </c>
    </row>
    <row r="19" spans="1:19" s="86" customFormat="1" ht="265.5" customHeight="1">
      <c r="A19" s="495">
        <v>11</v>
      </c>
      <c r="B19" s="495">
        <v>3</v>
      </c>
      <c r="C19" s="495">
        <v>3</v>
      </c>
      <c r="D19" s="495">
        <v>10</v>
      </c>
      <c r="E19" s="495" t="s">
        <v>838</v>
      </c>
      <c r="F19" s="496" t="s">
        <v>839</v>
      </c>
      <c r="G19" s="496" t="s">
        <v>840</v>
      </c>
      <c r="H19" s="496" t="s">
        <v>841</v>
      </c>
      <c r="I19" s="495" t="s">
        <v>842</v>
      </c>
      <c r="J19" s="495">
        <v>3</v>
      </c>
      <c r="K19" s="495" t="s">
        <v>41</v>
      </c>
      <c r="L19" s="496" t="s">
        <v>843</v>
      </c>
      <c r="M19" s="496" t="s">
        <v>136</v>
      </c>
      <c r="N19" s="495" t="s">
        <v>844</v>
      </c>
      <c r="O19" s="499">
        <v>300000</v>
      </c>
      <c r="P19" s="499">
        <v>660000</v>
      </c>
      <c r="Q19" s="499">
        <v>300000</v>
      </c>
      <c r="R19" s="499">
        <v>660000</v>
      </c>
      <c r="S19" s="495" t="s">
        <v>837</v>
      </c>
    </row>
    <row r="20" spans="1:19" s="86" customFormat="1" ht="233.85" customHeight="1">
      <c r="A20" s="495">
        <v>12</v>
      </c>
      <c r="B20" s="495">
        <v>1</v>
      </c>
      <c r="C20" s="495">
        <v>1</v>
      </c>
      <c r="D20" s="495">
        <v>3</v>
      </c>
      <c r="E20" s="495" t="s">
        <v>845</v>
      </c>
      <c r="F20" s="496" t="s">
        <v>846</v>
      </c>
      <c r="G20" s="496" t="s">
        <v>847</v>
      </c>
      <c r="H20" s="496" t="s">
        <v>782</v>
      </c>
      <c r="I20" s="495" t="s">
        <v>848</v>
      </c>
      <c r="J20" s="495">
        <v>4</v>
      </c>
      <c r="K20" s="495" t="s">
        <v>41</v>
      </c>
      <c r="L20" s="496" t="s">
        <v>849</v>
      </c>
      <c r="M20" s="496" t="s">
        <v>785</v>
      </c>
      <c r="N20" s="495" t="s">
        <v>805</v>
      </c>
      <c r="O20" s="499">
        <v>80880</v>
      </c>
      <c r="P20" s="499">
        <v>240140</v>
      </c>
      <c r="Q20" s="499">
        <v>80880</v>
      </c>
      <c r="R20" s="499">
        <v>240140</v>
      </c>
      <c r="S20" s="495" t="s">
        <v>850</v>
      </c>
    </row>
    <row r="21" spans="1:19" s="86" customFormat="1" ht="291" customHeight="1">
      <c r="A21" s="495">
        <v>13</v>
      </c>
      <c r="B21" s="495">
        <v>3</v>
      </c>
      <c r="C21" s="495" t="s">
        <v>95</v>
      </c>
      <c r="D21" s="495">
        <v>13</v>
      </c>
      <c r="E21" s="495" t="s">
        <v>851</v>
      </c>
      <c r="F21" s="496" t="s">
        <v>852</v>
      </c>
      <c r="G21" s="498" t="s">
        <v>3439</v>
      </c>
      <c r="H21" s="496" t="s">
        <v>790</v>
      </c>
      <c r="I21" s="495" t="s">
        <v>853</v>
      </c>
      <c r="J21" s="495">
        <v>2</v>
      </c>
      <c r="K21" s="495" t="s">
        <v>41</v>
      </c>
      <c r="L21" s="496" t="s">
        <v>3440</v>
      </c>
      <c r="M21" s="496" t="s">
        <v>785</v>
      </c>
      <c r="N21" s="495" t="s">
        <v>785</v>
      </c>
      <c r="O21" s="499">
        <v>15500</v>
      </c>
      <c r="P21" s="499">
        <v>21000</v>
      </c>
      <c r="Q21" s="499">
        <v>15500</v>
      </c>
      <c r="R21" s="499">
        <v>21000</v>
      </c>
      <c r="S21" s="495" t="s">
        <v>850</v>
      </c>
    </row>
    <row r="22" spans="1:19" s="86" customFormat="1" ht="253.35" customHeight="1">
      <c r="A22" s="495">
        <v>14</v>
      </c>
      <c r="B22" s="495">
        <v>1</v>
      </c>
      <c r="C22" s="495">
        <v>1</v>
      </c>
      <c r="D22" s="495">
        <v>6</v>
      </c>
      <c r="E22" s="495" t="s">
        <v>899</v>
      </c>
      <c r="F22" s="496" t="s">
        <v>1468</v>
      </c>
      <c r="G22" s="496" t="s">
        <v>1480</v>
      </c>
      <c r="H22" s="496" t="s">
        <v>854</v>
      </c>
      <c r="I22" s="495" t="s">
        <v>855</v>
      </c>
      <c r="J22" s="495" t="s">
        <v>856</v>
      </c>
      <c r="K22" s="495" t="s">
        <v>857</v>
      </c>
      <c r="L22" s="496" t="s">
        <v>1469</v>
      </c>
      <c r="M22" s="496" t="s">
        <v>805</v>
      </c>
      <c r="N22" s="495" t="s">
        <v>805</v>
      </c>
      <c r="O22" s="499">
        <v>25000</v>
      </c>
      <c r="P22" s="499">
        <v>30000</v>
      </c>
      <c r="Q22" s="499">
        <v>25000</v>
      </c>
      <c r="R22" s="499">
        <v>30000</v>
      </c>
      <c r="S22" s="495" t="s">
        <v>850</v>
      </c>
    </row>
    <row r="23" spans="1:19" ht="270" customHeight="1">
      <c r="A23" s="495">
        <v>15</v>
      </c>
      <c r="B23" s="495">
        <v>3</v>
      </c>
      <c r="C23" s="495">
        <v>1</v>
      </c>
      <c r="D23" s="495">
        <v>9</v>
      </c>
      <c r="E23" s="495" t="s">
        <v>858</v>
      </c>
      <c r="F23" s="496" t="s">
        <v>859</v>
      </c>
      <c r="G23" s="496" t="s">
        <v>1283</v>
      </c>
      <c r="H23" s="496" t="s">
        <v>860</v>
      </c>
      <c r="I23" s="495" t="s">
        <v>861</v>
      </c>
      <c r="J23" s="495" t="s">
        <v>862</v>
      </c>
      <c r="K23" s="495" t="s">
        <v>863</v>
      </c>
      <c r="L23" s="496" t="s">
        <v>864</v>
      </c>
      <c r="M23" s="496" t="s">
        <v>805</v>
      </c>
      <c r="N23" s="495" t="s">
        <v>805</v>
      </c>
      <c r="O23" s="499">
        <v>0</v>
      </c>
      <c r="P23" s="499">
        <v>1000</v>
      </c>
      <c r="Q23" s="499">
        <v>0</v>
      </c>
      <c r="R23" s="499">
        <v>1000</v>
      </c>
      <c r="S23" s="495" t="s">
        <v>850</v>
      </c>
    </row>
    <row r="24" spans="1:19" ht="204.75">
      <c r="A24" s="495">
        <v>16</v>
      </c>
      <c r="B24" s="495">
        <v>1</v>
      </c>
      <c r="C24" s="495">
        <v>1</v>
      </c>
      <c r="D24" s="495">
        <v>6</v>
      </c>
      <c r="E24" s="495" t="s">
        <v>865</v>
      </c>
      <c r="F24" s="496" t="s">
        <v>866</v>
      </c>
      <c r="G24" s="496" t="s">
        <v>867</v>
      </c>
      <c r="H24" s="496" t="s">
        <v>868</v>
      </c>
      <c r="I24" s="495" t="s">
        <v>869</v>
      </c>
      <c r="J24" s="495" t="s">
        <v>870</v>
      </c>
      <c r="K24" s="495" t="s">
        <v>1284</v>
      </c>
      <c r="L24" s="496" t="s">
        <v>871</v>
      </c>
      <c r="M24" s="496" t="s">
        <v>124</v>
      </c>
      <c r="N24" s="495" t="s">
        <v>156</v>
      </c>
      <c r="O24" s="499">
        <v>102000</v>
      </c>
      <c r="P24" s="499">
        <v>0</v>
      </c>
      <c r="Q24" s="499">
        <v>102000</v>
      </c>
      <c r="R24" s="499">
        <v>0</v>
      </c>
      <c r="S24" s="495" t="s">
        <v>1285</v>
      </c>
    </row>
    <row r="25" spans="1:19" ht="311.25" customHeight="1">
      <c r="A25" s="495">
        <v>17</v>
      </c>
      <c r="B25" s="495">
        <v>1</v>
      </c>
      <c r="C25" s="495">
        <v>1</v>
      </c>
      <c r="D25" s="495">
        <v>6</v>
      </c>
      <c r="E25" s="495" t="s">
        <v>872</v>
      </c>
      <c r="F25" s="496" t="s">
        <v>873</v>
      </c>
      <c r="G25" s="496" t="s">
        <v>874</v>
      </c>
      <c r="H25" s="496" t="s">
        <v>875</v>
      </c>
      <c r="I25" s="495" t="s">
        <v>876</v>
      </c>
      <c r="J25" s="495" t="s">
        <v>877</v>
      </c>
      <c r="K25" s="495" t="s">
        <v>796</v>
      </c>
      <c r="L25" s="496" t="s">
        <v>878</v>
      </c>
      <c r="M25" s="496" t="s">
        <v>124</v>
      </c>
      <c r="N25" s="495" t="s">
        <v>156</v>
      </c>
      <c r="O25" s="499">
        <v>118000</v>
      </c>
      <c r="P25" s="499">
        <v>0</v>
      </c>
      <c r="Q25" s="499">
        <v>118000</v>
      </c>
      <c r="R25" s="499">
        <v>0</v>
      </c>
      <c r="S25" s="495" t="s">
        <v>1286</v>
      </c>
    </row>
    <row r="26" spans="1:19" ht="250.9" customHeight="1">
      <c r="A26" s="495">
        <v>18</v>
      </c>
      <c r="B26" s="495">
        <v>1</v>
      </c>
      <c r="C26" s="495">
        <v>4</v>
      </c>
      <c r="D26" s="495">
        <v>2</v>
      </c>
      <c r="E26" s="495" t="s">
        <v>879</v>
      </c>
      <c r="F26" s="496" t="s">
        <v>880</v>
      </c>
      <c r="G26" s="496" t="s">
        <v>881</v>
      </c>
      <c r="H26" s="496" t="s">
        <v>790</v>
      </c>
      <c r="I26" s="495" t="s">
        <v>853</v>
      </c>
      <c r="J26" s="495">
        <v>2</v>
      </c>
      <c r="K26" s="495" t="s">
        <v>41</v>
      </c>
      <c r="L26" s="496" t="s">
        <v>882</v>
      </c>
      <c r="M26" s="496" t="s">
        <v>133</v>
      </c>
      <c r="N26" s="495" t="s">
        <v>844</v>
      </c>
      <c r="O26" s="499">
        <v>94000</v>
      </c>
      <c r="P26" s="499">
        <v>117000</v>
      </c>
      <c r="Q26" s="499">
        <v>94000</v>
      </c>
      <c r="R26" s="499">
        <v>117000</v>
      </c>
      <c r="S26" s="495" t="s">
        <v>1286</v>
      </c>
    </row>
    <row r="27" spans="1:19" ht="126">
      <c r="A27" s="495">
        <v>19</v>
      </c>
      <c r="B27" s="495">
        <v>1</v>
      </c>
      <c r="C27" s="495">
        <v>1</v>
      </c>
      <c r="D27" s="495">
        <v>6</v>
      </c>
      <c r="E27" s="495" t="s">
        <v>883</v>
      </c>
      <c r="F27" s="496" t="s">
        <v>884</v>
      </c>
      <c r="G27" s="496" t="s">
        <v>885</v>
      </c>
      <c r="H27" s="496" t="s">
        <v>868</v>
      </c>
      <c r="I27" s="495" t="s">
        <v>869</v>
      </c>
      <c r="J27" s="495" t="s">
        <v>886</v>
      </c>
      <c r="K27" s="495" t="s">
        <v>1284</v>
      </c>
      <c r="L27" s="496" t="s">
        <v>887</v>
      </c>
      <c r="M27" s="495" t="s">
        <v>156</v>
      </c>
      <c r="N27" s="495" t="s">
        <v>136</v>
      </c>
      <c r="O27" s="499">
        <v>0</v>
      </c>
      <c r="P27" s="499">
        <v>36000</v>
      </c>
      <c r="Q27" s="499">
        <v>0</v>
      </c>
      <c r="R27" s="499">
        <v>36000</v>
      </c>
      <c r="S27" s="495" t="s">
        <v>1285</v>
      </c>
    </row>
    <row r="28" spans="1:19" ht="173.25">
      <c r="A28" s="495">
        <v>20</v>
      </c>
      <c r="B28" s="495">
        <v>5</v>
      </c>
      <c r="C28" s="495" t="s">
        <v>38</v>
      </c>
      <c r="D28" s="495">
        <v>3</v>
      </c>
      <c r="E28" s="495" t="s">
        <v>1287</v>
      </c>
      <c r="F28" s="496" t="s">
        <v>1288</v>
      </c>
      <c r="G28" s="496" t="s">
        <v>1289</v>
      </c>
      <c r="H28" s="496" t="s">
        <v>888</v>
      </c>
      <c r="I28" s="495" t="s">
        <v>889</v>
      </c>
      <c r="J28" s="495" t="s">
        <v>1290</v>
      </c>
      <c r="K28" s="495" t="s">
        <v>1284</v>
      </c>
      <c r="L28" s="496" t="s">
        <v>1291</v>
      </c>
      <c r="M28" s="495" t="s">
        <v>156</v>
      </c>
      <c r="N28" s="495" t="s">
        <v>127</v>
      </c>
      <c r="O28" s="499">
        <v>0</v>
      </c>
      <c r="P28" s="499">
        <v>50000</v>
      </c>
      <c r="Q28" s="499">
        <v>0</v>
      </c>
      <c r="R28" s="499">
        <v>50000</v>
      </c>
      <c r="S28" s="495" t="s">
        <v>890</v>
      </c>
    </row>
    <row r="29" spans="1:19" ht="189">
      <c r="A29" s="495">
        <v>21</v>
      </c>
      <c r="B29" s="495">
        <v>3</v>
      </c>
      <c r="C29" s="495">
        <v>1</v>
      </c>
      <c r="D29" s="495">
        <v>6</v>
      </c>
      <c r="E29" s="495" t="s">
        <v>891</v>
      </c>
      <c r="F29" s="495" t="s">
        <v>892</v>
      </c>
      <c r="G29" s="496" t="s">
        <v>1362</v>
      </c>
      <c r="H29" s="495" t="s">
        <v>875</v>
      </c>
      <c r="I29" s="495" t="s">
        <v>893</v>
      </c>
      <c r="J29" s="495" t="s">
        <v>1292</v>
      </c>
      <c r="K29" s="495" t="s">
        <v>796</v>
      </c>
      <c r="L29" s="495" t="s">
        <v>894</v>
      </c>
      <c r="M29" s="495" t="s">
        <v>785</v>
      </c>
      <c r="N29" s="495" t="s">
        <v>121</v>
      </c>
      <c r="O29" s="500">
        <v>203000</v>
      </c>
      <c r="P29" s="500">
        <v>40600</v>
      </c>
      <c r="Q29" s="500">
        <v>203000</v>
      </c>
      <c r="R29" s="500">
        <v>40600</v>
      </c>
      <c r="S29" s="495" t="s">
        <v>850</v>
      </c>
    </row>
    <row r="30" spans="1:19" ht="199.9" customHeight="1">
      <c r="A30" s="495">
        <v>22</v>
      </c>
      <c r="B30" s="336">
        <v>1</v>
      </c>
      <c r="C30" s="336">
        <v>1</v>
      </c>
      <c r="D30" s="336">
        <v>6</v>
      </c>
      <c r="E30" s="336" t="s">
        <v>1575</v>
      </c>
      <c r="F30" s="372" t="s">
        <v>895</v>
      </c>
      <c r="G30" s="372" t="s">
        <v>1576</v>
      </c>
      <c r="H30" s="372" t="s">
        <v>875</v>
      </c>
      <c r="I30" s="336" t="s">
        <v>896</v>
      </c>
      <c r="J30" s="336" t="s">
        <v>1577</v>
      </c>
      <c r="K30" s="336" t="s">
        <v>796</v>
      </c>
      <c r="L30" s="372" t="s">
        <v>897</v>
      </c>
      <c r="M30" s="336" t="s">
        <v>317</v>
      </c>
      <c r="N30" s="336" t="s">
        <v>317</v>
      </c>
      <c r="O30" s="378">
        <v>116000</v>
      </c>
      <c r="P30" s="378">
        <v>220000</v>
      </c>
      <c r="Q30" s="378">
        <v>116000</v>
      </c>
      <c r="R30" s="378">
        <v>220000</v>
      </c>
      <c r="S30" s="336" t="s">
        <v>1285</v>
      </c>
    </row>
    <row r="31" spans="1:19" ht="233.25" customHeight="1">
      <c r="A31" s="495">
        <v>23</v>
      </c>
      <c r="B31" s="336">
        <v>1</v>
      </c>
      <c r="C31" s="336">
        <v>1</v>
      </c>
      <c r="D31" s="336">
        <v>6</v>
      </c>
      <c r="E31" s="336" t="s">
        <v>1293</v>
      </c>
      <c r="F31" s="372" t="s">
        <v>1294</v>
      </c>
      <c r="G31" s="372" t="s">
        <v>1295</v>
      </c>
      <c r="H31" s="372" t="s">
        <v>1296</v>
      </c>
      <c r="I31" s="336" t="s">
        <v>1470</v>
      </c>
      <c r="J31" s="336" t="s">
        <v>1471</v>
      </c>
      <c r="K31" s="336" t="s">
        <v>1472</v>
      </c>
      <c r="L31" s="372" t="s">
        <v>1297</v>
      </c>
      <c r="M31" s="336" t="s">
        <v>797</v>
      </c>
      <c r="N31" s="336" t="s">
        <v>785</v>
      </c>
      <c r="O31" s="378">
        <v>0</v>
      </c>
      <c r="P31" s="378">
        <v>810943</v>
      </c>
      <c r="Q31" s="378">
        <v>0</v>
      </c>
      <c r="R31" s="378">
        <v>810943</v>
      </c>
      <c r="S31" s="372" t="s">
        <v>850</v>
      </c>
    </row>
    <row r="32" spans="1:19" ht="286.89999999999998" customHeight="1">
      <c r="A32" s="495">
        <v>24</v>
      </c>
      <c r="B32" s="336">
        <v>1</v>
      </c>
      <c r="C32" s="336">
        <v>1</v>
      </c>
      <c r="D32" s="336">
        <v>6</v>
      </c>
      <c r="E32" s="336" t="s">
        <v>1473</v>
      </c>
      <c r="F32" s="372" t="s">
        <v>1474</v>
      </c>
      <c r="G32" s="372" t="s">
        <v>3441</v>
      </c>
      <c r="H32" s="372" t="s">
        <v>1475</v>
      </c>
      <c r="I32" s="336" t="s">
        <v>3442</v>
      </c>
      <c r="J32" s="336" t="s">
        <v>1578</v>
      </c>
      <c r="K32" s="336" t="s">
        <v>3443</v>
      </c>
      <c r="L32" s="372" t="s">
        <v>1476</v>
      </c>
      <c r="M32" s="336" t="s">
        <v>156</v>
      </c>
      <c r="N32" s="336" t="s">
        <v>133</v>
      </c>
      <c r="O32" s="378">
        <v>0</v>
      </c>
      <c r="P32" s="378">
        <v>544539.56000000006</v>
      </c>
      <c r="Q32" s="378">
        <v>0</v>
      </c>
      <c r="R32" s="378">
        <v>544539.56000000006</v>
      </c>
      <c r="S32" s="372" t="s">
        <v>1477</v>
      </c>
    </row>
    <row r="33" spans="1:19">
      <c r="A33" s="141"/>
      <c r="B33" s="56"/>
      <c r="C33" s="56"/>
      <c r="D33" s="56"/>
      <c r="E33" s="56"/>
      <c r="F33" s="142"/>
      <c r="G33" s="142"/>
      <c r="H33" s="142"/>
      <c r="I33" s="56"/>
      <c r="J33" s="56"/>
      <c r="K33" s="56"/>
      <c r="L33" s="142"/>
      <c r="M33" s="56"/>
      <c r="N33" s="56"/>
      <c r="O33" s="67"/>
      <c r="P33" s="143"/>
      <c r="Q33" s="67"/>
      <c r="R33" s="67"/>
      <c r="S33" s="142"/>
    </row>
    <row r="34" spans="1:19">
      <c r="A34" s="72"/>
      <c r="B34" s="116"/>
      <c r="C34" s="116"/>
      <c r="D34" s="116"/>
      <c r="E34" s="116"/>
      <c r="F34" s="124"/>
      <c r="G34" s="124"/>
      <c r="H34" s="124"/>
      <c r="I34" s="116"/>
      <c r="J34" s="116"/>
      <c r="K34" s="116"/>
      <c r="L34" s="124"/>
      <c r="M34" s="116"/>
      <c r="N34" s="116"/>
      <c r="O34" s="125"/>
      <c r="P34" s="125"/>
      <c r="Q34" s="125"/>
      <c r="R34" s="125"/>
      <c r="S34" s="116"/>
    </row>
    <row r="35" spans="1:19">
      <c r="O35" s="773"/>
      <c r="P35" s="776" t="s">
        <v>30</v>
      </c>
      <c r="Q35" s="777"/>
      <c r="R35" s="778"/>
    </row>
    <row r="36" spans="1:19">
      <c r="O36" s="774"/>
      <c r="P36" s="779" t="s">
        <v>31</v>
      </c>
      <c r="Q36" s="776" t="s">
        <v>32</v>
      </c>
      <c r="R36" s="778"/>
    </row>
    <row r="37" spans="1:19">
      <c r="O37" s="775"/>
      <c r="P37" s="779"/>
      <c r="Q37" s="87">
        <v>2022</v>
      </c>
      <c r="R37" s="87">
        <v>2023</v>
      </c>
    </row>
    <row r="38" spans="1:19">
      <c r="O38" s="87" t="s">
        <v>3389</v>
      </c>
      <c r="P38" s="5">
        <v>24</v>
      </c>
      <c r="Q38" s="19">
        <f>Q9+Q10+Q11+Q12+Q13+Q14+Q15+Q16+Q17+Q18+Q19+Q20+Q21+Q22+Q23+Q24+Q25+Q26+Q27+Q28+Q29+Q30+Q31+Q32</f>
        <v>3270618.4299999997</v>
      </c>
      <c r="R38" s="144">
        <f>R9+R10+R11+R12+R13+R14+R15+R16+R17+R18+R19+R20+R21+R22+R23+R24+R25+R26+R27+R28+R29+R30+R31+R32</f>
        <v>7918012.5600000005</v>
      </c>
    </row>
  </sheetData>
  <mergeCells count="17">
    <mergeCell ref="O35:O37"/>
    <mergeCell ref="P35:R35"/>
    <mergeCell ref="P36:P37"/>
    <mergeCell ref="Q36:R36"/>
    <mergeCell ref="S6:S7"/>
    <mergeCell ref="Q6:R6"/>
    <mergeCell ref="H6:H7"/>
    <mergeCell ref="I6:K6"/>
    <mergeCell ref="L6:L7"/>
    <mergeCell ref="M6:N6"/>
    <mergeCell ref="O6:P6"/>
    <mergeCell ref="F6:F7"/>
    <mergeCell ref="A6:A7"/>
    <mergeCell ref="B6:B7"/>
    <mergeCell ref="C6:C7"/>
    <mergeCell ref="D6:D7"/>
    <mergeCell ref="E6:E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117"/>
  <sheetViews>
    <sheetView zoomScale="70" zoomScaleNormal="70" workbookViewId="0">
      <selection activeCell="S106" sqref="A6:S111"/>
    </sheetView>
  </sheetViews>
  <sheetFormatPr defaultColWidth="9.140625" defaultRowHeight="15"/>
  <cols>
    <col min="1" max="1" width="5.28515625" style="1" customWidth="1"/>
    <col min="5" max="5" width="18.28515625" customWidth="1"/>
    <col min="6" max="6" width="54.42578125" customWidth="1"/>
    <col min="7" max="7" width="63.7109375" customWidth="1"/>
    <col min="8" max="8" width="28.28515625" customWidth="1"/>
    <col min="9" max="10" width="19" customWidth="1"/>
    <col min="11" max="11" width="16.85546875" customWidth="1"/>
    <col min="12" max="12" width="32.28515625" customWidth="1"/>
    <col min="15" max="15" width="16.28515625" customWidth="1"/>
    <col min="16" max="16" width="15.85546875" customWidth="1"/>
    <col min="17" max="17" width="13.5703125" bestFit="1" customWidth="1"/>
    <col min="18" max="18" width="15.7109375" bestFit="1" customWidth="1"/>
    <col min="19" max="19" width="18.28515625" customWidth="1"/>
    <col min="20" max="21" width="10.5703125" bestFit="1" customWidth="1"/>
  </cols>
  <sheetData>
    <row r="1" spans="1:19" ht="18.75">
      <c r="A1" s="20" t="s">
        <v>3368</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46" customFormat="1" ht="24.95" customHeight="1">
      <c r="A6" s="656">
        <v>1</v>
      </c>
      <c r="B6" s="656">
        <v>1</v>
      </c>
      <c r="C6" s="656">
        <v>1</v>
      </c>
      <c r="D6" s="656">
        <v>6</v>
      </c>
      <c r="E6" s="667" t="s">
        <v>491</v>
      </c>
      <c r="F6" s="659" t="s">
        <v>492</v>
      </c>
      <c r="G6" s="667" t="s">
        <v>493</v>
      </c>
      <c r="H6" s="672" t="s">
        <v>494</v>
      </c>
      <c r="I6" s="357" t="s">
        <v>494</v>
      </c>
      <c r="J6" s="358">
        <v>3</v>
      </c>
      <c r="K6" s="358" t="s">
        <v>71</v>
      </c>
      <c r="L6" s="667" t="s">
        <v>495</v>
      </c>
      <c r="M6" s="667" t="s">
        <v>317</v>
      </c>
      <c r="N6" s="667" t="s">
        <v>43</v>
      </c>
      <c r="O6" s="673">
        <v>50000</v>
      </c>
      <c r="P6" s="673">
        <v>90000</v>
      </c>
      <c r="Q6" s="673">
        <v>50000</v>
      </c>
      <c r="R6" s="673">
        <v>90000</v>
      </c>
      <c r="S6" s="667" t="s">
        <v>496</v>
      </c>
    </row>
    <row r="7" spans="1:19" s="46" customFormat="1" ht="24.95" customHeight="1">
      <c r="A7" s="657"/>
      <c r="B7" s="657"/>
      <c r="C7" s="657"/>
      <c r="D7" s="657"/>
      <c r="E7" s="667"/>
      <c r="F7" s="660"/>
      <c r="G7" s="667"/>
      <c r="H7" s="672"/>
      <c r="I7" s="357" t="s">
        <v>122</v>
      </c>
      <c r="J7" s="358">
        <v>3000</v>
      </c>
      <c r="K7" s="358" t="s">
        <v>497</v>
      </c>
      <c r="L7" s="667"/>
      <c r="M7" s="667"/>
      <c r="N7" s="667"/>
      <c r="O7" s="673"/>
      <c r="P7" s="673"/>
      <c r="Q7" s="673"/>
      <c r="R7" s="673"/>
      <c r="S7" s="667"/>
    </row>
    <row r="8" spans="1:19" s="46" customFormat="1" ht="24.95" customHeight="1">
      <c r="A8" s="657"/>
      <c r="B8" s="657"/>
      <c r="C8" s="657"/>
      <c r="D8" s="657"/>
      <c r="E8" s="667"/>
      <c r="F8" s="660"/>
      <c r="G8" s="667"/>
      <c r="H8" s="667" t="s">
        <v>74</v>
      </c>
      <c r="I8" s="357" t="s">
        <v>74</v>
      </c>
      <c r="J8" s="357">
        <v>3</v>
      </c>
      <c r="K8" s="358" t="s">
        <v>71</v>
      </c>
      <c r="L8" s="667"/>
      <c r="M8" s="667"/>
      <c r="N8" s="667"/>
      <c r="O8" s="673"/>
      <c r="P8" s="673"/>
      <c r="Q8" s="673"/>
      <c r="R8" s="673"/>
      <c r="S8" s="667"/>
    </row>
    <row r="9" spans="1:19" s="46" customFormat="1" ht="31.5" customHeight="1">
      <c r="A9" s="657"/>
      <c r="B9" s="657"/>
      <c r="C9" s="657"/>
      <c r="D9" s="657"/>
      <c r="E9" s="667"/>
      <c r="F9" s="660"/>
      <c r="G9" s="667"/>
      <c r="H9" s="801"/>
      <c r="I9" s="357" t="s">
        <v>498</v>
      </c>
      <c r="J9" s="357">
        <v>90</v>
      </c>
      <c r="K9" s="357" t="s">
        <v>129</v>
      </c>
      <c r="L9" s="667"/>
      <c r="M9" s="667"/>
      <c r="N9" s="667"/>
      <c r="O9" s="673"/>
      <c r="P9" s="673"/>
      <c r="Q9" s="673"/>
      <c r="R9" s="673"/>
      <c r="S9" s="667"/>
    </row>
    <row r="10" spans="1:19" s="46" customFormat="1" ht="27.75" customHeight="1">
      <c r="A10" s="657"/>
      <c r="B10" s="657"/>
      <c r="C10" s="657"/>
      <c r="D10" s="657"/>
      <c r="E10" s="667"/>
      <c r="F10" s="660"/>
      <c r="G10" s="667"/>
      <c r="H10" s="667" t="s">
        <v>140</v>
      </c>
      <c r="I10" s="357" t="s">
        <v>499</v>
      </c>
      <c r="J10" s="357">
        <v>3</v>
      </c>
      <c r="K10" s="358" t="s">
        <v>71</v>
      </c>
      <c r="L10" s="667"/>
      <c r="M10" s="667"/>
      <c r="N10" s="667"/>
      <c r="O10" s="673"/>
      <c r="P10" s="673"/>
      <c r="Q10" s="673"/>
      <c r="R10" s="673"/>
      <c r="S10" s="667"/>
    </row>
    <row r="11" spans="1:19" s="46" customFormat="1" ht="30" customHeight="1">
      <c r="A11" s="658"/>
      <c r="B11" s="658"/>
      <c r="C11" s="658"/>
      <c r="D11" s="658"/>
      <c r="E11" s="667"/>
      <c r="F11" s="661"/>
      <c r="G11" s="667"/>
      <c r="H11" s="667"/>
      <c r="I11" s="357" t="s">
        <v>500</v>
      </c>
      <c r="J11" s="357">
        <v>90</v>
      </c>
      <c r="K11" s="357" t="s">
        <v>129</v>
      </c>
      <c r="L11" s="667"/>
      <c r="M11" s="667"/>
      <c r="N11" s="667"/>
      <c r="O11" s="673"/>
      <c r="P11" s="673"/>
      <c r="Q11" s="673"/>
      <c r="R11" s="673"/>
      <c r="S11" s="667"/>
    </row>
    <row r="12" spans="1:19" s="6" customFormat="1" ht="71.25" customHeight="1">
      <c r="A12" s="656">
        <v>2</v>
      </c>
      <c r="B12" s="656">
        <v>6</v>
      </c>
      <c r="C12" s="656">
        <v>2</v>
      </c>
      <c r="D12" s="656">
        <v>12</v>
      </c>
      <c r="E12" s="659" t="s">
        <v>501</v>
      </c>
      <c r="F12" s="802" t="s">
        <v>502</v>
      </c>
      <c r="G12" s="659" t="s">
        <v>503</v>
      </c>
      <c r="H12" s="659" t="s">
        <v>504</v>
      </c>
      <c r="I12" s="358" t="s">
        <v>494</v>
      </c>
      <c r="J12" s="358">
        <v>2</v>
      </c>
      <c r="K12" s="358" t="s">
        <v>71</v>
      </c>
      <c r="L12" s="659" t="s">
        <v>505</v>
      </c>
      <c r="M12" s="659" t="s">
        <v>43</v>
      </c>
      <c r="N12" s="659" t="s">
        <v>43</v>
      </c>
      <c r="O12" s="673">
        <v>360000</v>
      </c>
      <c r="P12" s="673">
        <v>360000</v>
      </c>
      <c r="Q12" s="673">
        <v>360000</v>
      </c>
      <c r="R12" s="673">
        <v>360000</v>
      </c>
      <c r="S12" s="659" t="s">
        <v>496</v>
      </c>
    </row>
    <row r="13" spans="1:19" s="6" customFormat="1" ht="68.25" customHeight="1">
      <c r="A13" s="657"/>
      <c r="B13" s="657"/>
      <c r="C13" s="657"/>
      <c r="D13" s="657"/>
      <c r="E13" s="660"/>
      <c r="F13" s="803"/>
      <c r="G13" s="660"/>
      <c r="H13" s="660"/>
      <c r="I13" s="356" t="s">
        <v>45</v>
      </c>
      <c r="J13" s="356">
        <v>2</v>
      </c>
      <c r="K13" s="358" t="s">
        <v>71</v>
      </c>
      <c r="L13" s="657"/>
      <c r="M13" s="660"/>
      <c r="N13" s="660"/>
      <c r="O13" s="673"/>
      <c r="P13" s="673"/>
      <c r="Q13" s="673"/>
      <c r="R13" s="673"/>
      <c r="S13" s="660"/>
    </row>
    <row r="14" spans="1:19" s="6" customFormat="1" ht="69.75" customHeight="1">
      <c r="A14" s="657"/>
      <c r="B14" s="657"/>
      <c r="C14" s="657"/>
      <c r="D14" s="657"/>
      <c r="E14" s="660"/>
      <c r="F14" s="803"/>
      <c r="G14" s="660"/>
      <c r="H14" s="660"/>
      <c r="I14" s="357" t="s">
        <v>506</v>
      </c>
      <c r="J14" s="358">
        <v>2</v>
      </c>
      <c r="K14" s="358" t="s">
        <v>71</v>
      </c>
      <c r="L14" s="657"/>
      <c r="M14" s="660"/>
      <c r="N14" s="660"/>
      <c r="O14" s="673"/>
      <c r="P14" s="673"/>
      <c r="Q14" s="673"/>
      <c r="R14" s="673"/>
      <c r="S14" s="660"/>
    </row>
    <row r="15" spans="1:19" s="6" customFormat="1" ht="68.25" customHeight="1">
      <c r="A15" s="658"/>
      <c r="B15" s="658"/>
      <c r="C15" s="658"/>
      <c r="D15" s="658"/>
      <c r="E15" s="661"/>
      <c r="F15" s="804"/>
      <c r="G15" s="661"/>
      <c r="H15" s="661"/>
      <c r="I15" s="357" t="s">
        <v>324</v>
      </c>
      <c r="J15" s="358">
        <v>2</v>
      </c>
      <c r="K15" s="358" t="s">
        <v>71</v>
      </c>
      <c r="L15" s="658"/>
      <c r="M15" s="661"/>
      <c r="N15" s="661"/>
      <c r="O15" s="673"/>
      <c r="P15" s="673"/>
      <c r="Q15" s="673"/>
      <c r="R15" s="673"/>
      <c r="S15" s="661"/>
    </row>
    <row r="16" spans="1:19" s="6" customFormat="1" ht="88.5" customHeight="1">
      <c r="A16" s="656">
        <v>3</v>
      </c>
      <c r="B16" s="656">
        <v>1</v>
      </c>
      <c r="C16" s="656">
        <v>1</v>
      </c>
      <c r="D16" s="656">
        <v>6</v>
      </c>
      <c r="E16" s="659" t="s">
        <v>507</v>
      </c>
      <c r="F16" s="659" t="s">
        <v>508</v>
      </c>
      <c r="G16" s="659" t="s">
        <v>509</v>
      </c>
      <c r="H16" s="659" t="s">
        <v>50</v>
      </c>
      <c r="I16" s="356" t="s">
        <v>50</v>
      </c>
      <c r="J16" s="356">
        <v>1</v>
      </c>
      <c r="K16" s="357" t="s">
        <v>71</v>
      </c>
      <c r="L16" s="659" t="s">
        <v>1280</v>
      </c>
      <c r="M16" s="659" t="s">
        <v>68</v>
      </c>
      <c r="N16" s="659" t="s">
        <v>43</v>
      </c>
      <c r="O16" s="662">
        <v>320000</v>
      </c>
      <c r="P16" s="662">
        <v>80000</v>
      </c>
      <c r="Q16" s="662">
        <v>320000</v>
      </c>
      <c r="R16" s="662">
        <v>80000</v>
      </c>
      <c r="S16" s="659" t="s">
        <v>510</v>
      </c>
    </row>
    <row r="17" spans="1:21" s="6" customFormat="1" ht="81.75" customHeight="1">
      <c r="A17" s="657"/>
      <c r="B17" s="657"/>
      <c r="C17" s="657"/>
      <c r="D17" s="657"/>
      <c r="E17" s="660"/>
      <c r="F17" s="660"/>
      <c r="G17" s="660"/>
      <c r="H17" s="660"/>
      <c r="I17" s="356" t="s">
        <v>601</v>
      </c>
      <c r="J17" s="356">
        <v>250</v>
      </c>
      <c r="K17" s="357" t="s">
        <v>1348</v>
      </c>
      <c r="L17" s="660"/>
      <c r="M17" s="660"/>
      <c r="N17" s="660"/>
      <c r="O17" s="780"/>
      <c r="P17" s="780"/>
      <c r="Q17" s="780"/>
      <c r="R17" s="780"/>
      <c r="S17" s="660"/>
    </row>
    <row r="18" spans="1:21" s="6" customFormat="1" ht="87.75" customHeight="1">
      <c r="A18" s="657"/>
      <c r="B18" s="657"/>
      <c r="C18" s="657"/>
      <c r="D18" s="657"/>
      <c r="E18" s="660"/>
      <c r="F18" s="660"/>
      <c r="G18" s="660"/>
      <c r="H18" s="660"/>
      <c r="I18" s="356" t="s">
        <v>1350</v>
      </c>
      <c r="J18" s="356">
        <v>1</v>
      </c>
      <c r="K18" s="357" t="s">
        <v>71</v>
      </c>
      <c r="L18" s="660"/>
      <c r="M18" s="660"/>
      <c r="N18" s="660"/>
      <c r="O18" s="780"/>
      <c r="P18" s="780"/>
      <c r="Q18" s="780"/>
      <c r="R18" s="780"/>
      <c r="S18" s="660"/>
    </row>
    <row r="19" spans="1:21" s="6" customFormat="1" ht="54" customHeight="1">
      <c r="A19" s="658"/>
      <c r="B19" s="658"/>
      <c r="C19" s="658"/>
      <c r="D19" s="658"/>
      <c r="E19" s="661"/>
      <c r="F19" s="661"/>
      <c r="G19" s="661"/>
      <c r="H19" s="661"/>
      <c r="I19" s="356" t="s">
        <v>1413</v>
      </c>
      <c r="J19" s="356">
        <v>1</v>
      </c>
      <c r="K19" s="356" t="s">
        <v>71</v>
      </c>
      <c r="L19" s="661"/>
      <c r="M19" s="661"/>
      <c r="N19" s="661"/>
      <c r="O19" s="663"/>
      <c r="P19" s="663"/>
      <c r="Q19" s="663"/>
      <c r="R19" s="663"/>
      <c r="S19" s="661"/>
    </row>
    <row r="20" spans="1:21" s="6" customFormat="1" ht="30" customHeight="1">
      <c r="A20" s="795">
        <v>4</v>
      </c>
      <c r="B20" s="795">
        <v>6</v>
      </c>
      <c r="C20" s="795">
        <v>1</v>
      </c>
      <c r="D20" s="795">
        <v>6</v>
      </c>
      <c r="E20" s="798" t="s">
        <v>511</v>
      </c>
      <c r="F20" s="798" t="s">
        <v>1281</v>
      </c>
      <c r="G20" s="798" t="s">
        <v>3429</v>
      </c>
      <c r="H20" s="798" t="s">
        <v>1556</v>
      </c>
      <c r="I20" s="486" t="s">
        <v>512</v>
      </c>
      <c r="J20" s="486">
        <v>1000</v>
      </c>
      <c r="K20" s="487" t="s">
        <v>497</v>
      </c>
      <c r="L20" s="798" t="s">
        <v>513</v>
      </c>
      <c r="M20" s="798" t="s">
        <v>43</v>
      </c>
      <c r="N20" s="798" t="s">
        <v>43</v>
      </c>
      <c r="O20" s="805">
        <v>160000</v>
      </c>
      <c r="P20" s="805">
        <v>150000</v>
      </c>
      <c r="Q20" s="805">
        <v>160000</v>
      </c>
      <c r="R20" s="805">
        <v>150000</v>
      </c>
      <c r="S20" s="798" t="s">
        <v>510</v>
      </c>
    </row>
    <row r="21" spans="1:21" s="6" customFormat="1" ht="90" customHeight="1">
      <c r="A21" s="796"/>
      <c r="B21" s="796"/>
      <c r="C21" s="796"/>
      <c r="D21" s="796"/>
      <c r="E21" s="799"/>
      <c r="F21" s="799"/>
      <c r="G21" s="799"/>
      <c r="H21" s="799"/>
      <c r="I21" s="486" t="s">
        <v>514</v>
      </c>
      <c r="J21" s="486">
        <v>2</v>
      </c>
      <c r="K21" s="487" t="s">
        <v>71</v>
      </c>
      <c r="L21" s="799"/>
      <c r="M21" s="799"/>
      <c r="N21" s="799"/>
      <c r="O21" s="806"/>
      <c r="P21" s="806"/>
      <c r="Q21" s="806"/>
      <c r="R21" s="806"/>
      <c r="S21" s="799"/>
      <c r="T21" s="138"/>
      <c r="U21" s="138"/>
    </row>
    <row r="22" spans="1:21" s="6" customFormat="1" ht="85.5" customHeight="1">
      <c r="A22" s="797"/>
      <c r="B22" s="797"/>
      <c r="C22" s="797"/>
      <c r="D22" s="797"/>
      <c r="E22" s="800"/>
      <c r="F22" s="800"/>
      <c r="G22" s="800"/>
      <c r="H22" s="800"/>
      <c r="I22" s="486" t="s">
        <v>500</v>
      </c>
      <c r="J22" s="486">
        <v>100</v>
      </c>
      <c r="K22" s="488" t="s">
        <v>129</v>
      </c>
      <c r="L22" s="800"/>
      <c r="M22" s="800"/>
      <c r="N22" s="800"/>
      <c r="O22" s="807"/>
      <c r="P22" s="807"/>
      <c r="Q22" s="807"/>
      <c r="R22" s="807"/>
      <c r="S22" s="800"/>
    </row>
    <row r="23" spans="1:21" s="6" customFormat="1" ht="50.25" customHeight="1">
      <c r="A23" s="656">
        <v>5</v>
      </c>
      <c r="B23" s="656">
        <v>1</v>
      </c>
      <c r="C23" s="656">
        <v>1</v>
      </c>
      <c r="D23" s="656">
        <v>6</v>
      </c>
      <c r="E23" s="659" t="s">
        <v>516</v>
      </c>
      <c r="F23" s="659" t="s">
        <v>517</v>
      </c>
      <c r="G23" s="659" t="s">
        <v>1414</v>
      </c>
      <c r="H23" s="659" t="s">
        <v>1104</v>
      </c>
      <c r="I23" s="659" t="s">
        <v>1105</v>
      </c>
      <c r="J23" s="659">
        <v>500</v>
      </c>
      <c r="K23" s="659" t="s">
        <v>53</v>
      </c>
      <c r="L23" s="659" t="s">
        <v>518</v>
      </c>
      <c r="M23" s="659" t="s">
        <v>43</v>
      </c>
      <c r="N23" s="659"/>
      <c r="O23" s="662">
        <v>180488.5</v>
      </c>
      <c r="P23" s="662"/>
      <c r="Q23" s="662">
        <v>180488.5</v>
      </c>
      <c r="R23" s="662"/>
      <c r="S23" s="659" t="s">
        <v>510</v>
      </c>
    </row>
    <row r="24" spans="1:21" s="6" customFormat="1" ht="50.25" customHeight="1">
      <c r="A24" s="658"/>
      <c r="B24" s="658"/>
      <c r="C24" s="658"/>
      <c r="D24" s="658"/>
      <c r="E24" s="661"/>
      <c r="F24" s="661"/>
      <c r="G24" s="661"/>
      <c r="H24" s="661"/>
      <c r="I24" s="661"/>
      <c r="J24" s="661"/>
      <c r="K24" s="661"/>
      <c r="L24" s="661"/>
      <c r="M24" s="661"/>
      <c r="N24" s="661"/>
      <c r="O24" s="663"/>
      <c r="P24" s="663"/>
      <c r="Q24" s="663"/>
      <c r="R24" s="663"/>
      <c r="S24" s="661"/>
    </row>
    <row r="25" spans="1:21" s="6" customFormat="1" ht="30" customHeight="1">
      <c r="A25" s="789">
        <v>6</v>
      </c>
      <c r="B25" s="789">
        <v>1</v>
      </c>
      <c r="C25" s="789">
        <v>1</v>
      </c>
      <c r="D25" s="789">
        <v>6</v>
      </c>
      <c r="E25" s="783" t="s">
        <v>519</v>
      </c>
      <c r="F25" s="783" t="s">
        <v>520</v>
      </c>
      <c r="G25" s="783" t="s">
        <v>521</v>
      </c>
      <c r="H25" s="783" t="s">
        <v>522</v>
      </c>
      <c r="I25" s="486" t="s">
        <v>515</v>
      </c>
      <c r="J25" s="486">
        <v>2</v>
      </c>
      <c r="K25" s="487" t="s">
        <v>71</v>
      </c>
      <c r="L25" s="783" t="s">
        <v>523</v>
      </c>
      <c r="M25" s="783" t="s">
        <v>69</v>
      </c>
      <c r="N25" s="783" t="s">
        <v>43</v>
      </c>
      <c r="O25" s="785">
        <v>120000</v>
      </c>
      <c r="P25" s="785">
        <v>119990.7</v>
      </c>
      <c r="Q25" s="785">
        <v>120000</v>
      </c>
      <c r="R25" s="785">
        <v>119990.7</v>
      </c>
      <c r="S25" s="783" t="s">
        <v>510</v>
      </c>
    </row>
    <row r="26" spans="1:21" s="6" customFormat="1" ht="30" customHeight="1">
      <c r="A26" s="784"/>
      <c r="B26" s="784"/>
      <c r="C26" s="784"/>
      <c r="D26" s="784"/>
      <c r="E26" s="784"/>
      <c r="F26" s="784"/>
      <c r="G26" s="784"/>
      <c r="H26" s="784"/>
      <c r="I26" s="486" t="s">
        <v>500</v>
      </c>
      <c r="J26" s="486">
        <v>50</v>
      </c>
      <c r="K26" s="488" t="s">
        <v>129</v>
      </c>
      <c r="L26" s="784"/>
      <c r="M26" s="784"/>
      <c r="N26" s="784"/>
      <c r="O26" s="784"/>
      <c r="P26" s="784"/>
      <c r="Q26" s="784"/>
      <c r="R26" s="784"/>
      <c r="S26" s="784"/>
    </row>
    <row r="27" spans="1:21" s="6" customFormat="1" ht="43.5" customHeight="1">
      <c r="A27" s="784"/>
      <c r="B27" s="784"/>
      <c r="C27" s="784"/>
      <c r="D27" s="784"/>
      <c r="E27" s="784"/>
      <c r="F27" s="784"/>
      <c r="G27" s="784"/>
      <c r="H27" s="784"/>
      <c r="I27" s="486" t="s">
        <v>514</v>
      </c>
      <c r="J27" s="486">
        <v>1</v>
      </c>
      <c r="K27" s="487" t="s">
        <v>71</v>
      </c>
      <c r="L27" s="784"/>
      <c r="M27" s="784"/>
      <c r="N27" s="784"/>
      <c r="O27" s="784"/>
      <c r="P27" s="784"/>
      <c r="Q27" s="784"/>
      <c r="R27" s="784"/>
      <c r="S27" s="784"/>
      <c r="T27" s="138"/>
    </row>
    <row r="28" spans="1:21" s="6" customFormat="1" ht="38.25" customHeight="1">
      <c r="A28" s="784"/>
      <c r="B28" s="784"/>
      <c r="C28" s="784"/>
      <c r="D28" s="784"/>
      <c r="E28" s="784"/>
      <c r="F28" s="784"/>
      <c r="G28" s="784"/>
      <c r="H28" s="784"/>
      <c r="I28" s="486" t="s">
        <v>500</v>
      </c>
      <c r="J28" s="486">
        <v>250</v>
      </c>
      <c r="K28" s="488" t="s">
        <v>129</v>
      </c>
      <c r="L28" s="784"/>
      <c r="M28" s="784"/>
      <c r="N28" s="784"/>
      <c r="O28" s="784"/>
      <c r="P28" s="784"/>
      <c r="Q28" s="784"/>
      <c r="R28" s="784"/>
      <c r="S28" s="784"/>
    </row>
    <row r="29" spans="1:21" s="6" customFormat="1" ht="35.25" customHeight="1">
      <c r="A29" s="790"/>
      <c r="B29" s="790"/>
      <c r="C29" s="790"/>
      <c r="D29" s="790"/>
      <c r="E29" s="790"/>
      <c r="F29" s="790"/>
      <c r="G29" s="790"/>
      <c r="H29" s="790"/>
      <c r="I29" s="486" t="s">
        <v>53</v>
      </c>
      <c r="J29" s="490">
        <v>1</v>
      </c>
      <c r="K29" s="487" t="s">
        <v>71</v>
      </c>
      <c r="L29" s="790"/>
      <c r="M29" s="790"/>
      <c r="N29" s="790"/>
      <c r="O29" s="790"/>
      <c r="P29" s="790"/>
      <c r="Q29" s="790"/>
      <c r="R29" s="790"/>
      <c r="S29" s="790"/>
    </row>
    <row r="30" spans="1:21" ht="65.25" customHeight="1">
      <c r="A30" s="789">
        <v>7</v>
      </c>
      <c r="B30" s="791">
        <v>6</v>
      </c>
      <c r="C30" s="791">
        <v>1</v>
      </c>
      <c r="D30" s="791">
        <v>6</v>
      </c>
      <c r="E30" s="794" t="s">
        <v>524</v>
      </c>
      <c r="F30" s="794" t="s">
        <v>525</v>
      </c>
      <c r="G30" s="794" t="s">
        <v>526</v>
      </c>
      <c r="H30" s="794" t="s">
        <v>527</v>
      </c>
      <c r="I30" s="491" t="s">
        <v>324</v>
      </c>
      <c r="J30" s="491">
        <v>6</v>
      </c>
      <c r="K30" s="492" t="s">
        <v>71</v>
      </c>
      <c r="L30" s="794" t="s">
        <v>528</v>
      </c>
      <c r="M30" s="794" t="s">
        <v>69</v>
      </c>
      <c r="N30" s="794" t="s">
        <v>43</v>
      </c>
      <c r="O30" s="808">
        <v>94000</v>
      </c>
      <c r="P30" s="809">
        <v>237000</v>
      </c>
      <c r="Q30" s="808">
        <v>94000</v>
      </c>
      <c r="R30" s="809">
        <v>237000</v>
      </c>
      <c r="S30" s="794" t="s">
        <v>529</v>
      </c>
    </row>
    <row r="31" spans="1:21" ht="39.75" customHeight="1">
      <c r="A31" s="784"/>
      <c r="B31" s="792"/>
      <c r="C31" s="792"/>
      <c r="D31" s="792"/>
      <c r="E31" s="792"/>
      <c r="F31" s="792"/>
      <c r="G31" s="792"/>
      <c r="H31" s="792"/>
      <c r="I31" s="493" t="s">
        <v>286</v>
      </c>
      <c r="J31" s="493">
        <v>1</v>
      </c>
      <c r="K31" s="494" t="s">
        <v>71</v>
      </c>
      <c r="L31" s="792"/>
      <c r="M31" s="792"/>
      <c r="N31" s="792"/>
      <c r="O31" s="792"/>
      <c r="P31" s="792"/>
      <c r="Q31" s="792"/>
      <c r="R31" s="792"/>
      <c r="S31" s="792"/>
    </row>
    <row r="32" spans="1:21" ht="45" customHeight="1">
      <c r="A32" s="784"/>
      <c r="B32" s="792"/>
      <c r="C32" s="792"/>
      <c r="D32" s="792"/>
      <c r="E32" s="792"/>
      <c r="F32" s="792"/>
      <c r="G32" s="792"/>
      <c r="H32" s="792"/>
      <c r="I32" s="493" t="s">
        <v>530</v>
      </c>
      <c r="J32" s="493">
        <v>2</v>
      </c>
      <c r="K32" s="494" t="s">
        <v>71</v>
      </c>
      <c r="L32" s="792"/>
      <c r="M32" s="792"/>
      <c r="N32" s="792"/>
      <c r="O32" s="792"/>
      <c r="P32" s="792"/>
      <c r="Q32" s="792"/>
      <c r="R32" s="792"/>
      <c r="S32" s="792"/>
      <c r="T32" s="2"/>
    </row>
    <row r="33" spans="1:20" ht="30.75" customHeight="1">
      <c r="A33" s="784"/>
      <c r="B33" s="792"/>
      <c r="C33" s="792"/>
      <c r="D33" s="792"/>
      <c r="E33" s="792"/>
      <c r="F33" s="792"/>
      <c r="G33" s="792"/>
      <c r="H33" s="792"/>
      <c r="I33" s="493" t="s">
        <v>500</v>
      </c>
      <c r="J33" s="493">
        <v>100</v>
      </c>
      <c r="K33" s="494" t="s">
        <v>71</v>
      </c>
      <c r="L33" s="792"/>
      <c r="M33" s="792"/>
      <c r="N33" s="792"/>
      <c r="O33" s="792"/>
      <c r="P33" s="792"/>
      <c r="Q33" s="792"/>
      <c r="R33" s="792"/>
      <c r="S33" s="792"/>
    </row>
    <row r="34" spans="1:20" ht="31.5" customHeight="1">
      <c r="A34" s="784"/>
      <c r="B34" s="792"/>
      <c r="C34" s="792"/>
      <c r="D34" s="792"/>
      <c r="E34" s="792"/>
      <c r="F34" s="792"/>
      <c r="G34" s="792"/>
      <c r="H34" s="792"/>
      <c r="I34" s="493" t="s">
        <v>531</v>
      </c>
      <c r="J34" s="493">
        <v>1</v>
      </c>
      <c r="K34" s="494" t="s">
        <v>71</v>
      </c>
      <c r="L34" s="792"/>
      <c r="M34" s="792"/>
      <c r="N34" s="792"/>
      <c r="O34" s="792"/>
      <c r="P34" s="792"/>
      <c r="Q34" s="792"/>
      <c r="R34" s="792"/>
      <c r="S34" s="792"/>
    </row>
    <row r="35" spans="1:20" ht="33" customHeight="1">
      <c r="A35" s="790"/>
      <c r="B35" s="793"/>
      <c r="C35" s="793"/>
      <c r="D35" s="793"/>
      <c r="E35" s="793"/>
      <c r="F35" s="793"/>
      <c r="G35" s="793"/>
      <c r="H35" s="793"/>
      <c r="I35" s="493" t="s">
        <v>500</v>
      </c>
      <c r="J35" s="493">
        <v>25</v>
      </c>
      <c r="K35" s="494" t="s">
        <v>71</v>
      </c>
      <c r="L35" s="793"/>
      <c r="M35" s="793"/>
      <c r="N35" s="793"/>
      <c r="O35" s="793"/>
      <c r="P35" s="793"/>
      <c r="Q35" s="793"/>
      <c r="R35" s="793"/>
      <c r="S35" s="793"/>
    </row>
    <row r="36" spans="1:20" ht="51" customHeight="1">
      <c r="A36" s="789">
        <v>8</v>
      </c>
      <c r="B36" s="789">
        <v>3</v>
      </c>
      <c r="C36" s="789">
        <v>1</v>
      </c>
      <c r="D36" s="789">
        <v>6</v>
      </c>
      <c r="E36" s="783" t="s">
        <v>532</v>
      </c>
      <c r="F36" s="783" t="s">
        <v>533</v>
      </c>
      <c r="G36" s="783" t="s">
        <v>1363</v>
      </c>
      <c r="H36" s="783" t="s">
        <v>3430</v>
      </c>
      <c r="I36" s="486" t="s">
        <v>494</v>
      </c>
      <c r="J36" s="486">
        <v>1</v>
      </c>
      <c r="K36" s="487" t="s">
        <v>71</v>
      </c>
      <c r="L36" s="783" t="s">
        <v>518</v>
      </c>
      <c r="M36" s="783" t="s">
        <v>69</v>
      </c>
      <c r="N36" s="783" t="s">
        <v>43</v>
      </c>
      <c r="O36" s="785">
        <v>70430</v>
      </c>
      <c r="P36" s="785">
        <v>99120</v>
      </c>
      <c r="Q36" s="785">
        <v>70430</v>
      </c>
      <c r="R36" s="785">
        <v>99120</v>
      </c>
      <c r="S36" s="783" t="s">
        <v>534</v>
      </c>
    </row>
    <row r="37" spans="1:20" ht="32.25" customHeight="1">
      <c r="A37" s="784"/>
      <c r="B37" s="784"/>
      <c r="C37" s="784"/>
      <c r="D37" s="784"/>
      <c r="E37" s="784"/>
      <c r="F37" s="784"/>
      <c r="G37" s="784"/>
      <c r="H37" s="784"/>
      <c r="I37" s="486" t="s">
        <v>530</v>
      </c>
      <c r="J37" s="486">
        <v>1</v>
      </c>
      <c r="K37" s="487" t="s">
        <v>71</v>
      </c>
      <c r="L37" s="784"/>
      <c r="M37" s="784"/>
      <c r="N37" s="784"/>
      <c r="O37" s="784"/>
      <c r="P37" s="784"/>
      <c r="Q37" s="784"/>
      <c r="R37" s="784"/>
      <c r="S37" s="784"/>
    </row>
    <row r="38" spans="1:20" ht="30">
      <c r="A38" s="784"/>
      <c r="B38" s="784"/>
      <c r="C38" s="784"/>
      <c r="D38" s="784"/>
      <c r="E38" s="784"/>
      <c r="F38" s="784"/>
      <c r="G38" s="784"/>
      <c r="H38" s="784"/>
      <c r="I38" s="486" t="s">
        <v>500</v>
      </c>
      <c r="J38" s="486">
        <v>50</v>
      </c>
      <c r="K38" s="488" t="s">
        <v>129</v>
      </c>
      <c r="L38" s="784"/>
      <c r="M38" s="784"/>
      <c r="N38" s="784"/>
      <c r="O38" s="784"/>
      <c r="P38" s="784"/>
      <c r="Q38" s="784"/>
      <c r="R38" s="784"/>
      <c r="S38" s="784"/>
      <c r="T38" s="2"/>
    </row>
    <row r="39" spans="1:20" ht="45.75" customHeight="1">
      <c r="A39" s="784"/>
      <c r="B39" s="784"/>
      <c r="C39" s="784"/>
      <c r="D39" s="784"/>
      <c r="E39" s="784"/>
      <c r="F39" s="784"/>
      <c r="G39" s="784"/>
      <c r="H39" s="784"/>
      <c r="I39" s="486" t="s">
        <v>535</v>
      </c>
      <c r="J39" s="486">
        <v>1</v>
      </c>
      <c r="K39" s="487" t="s">
        <v>71</v>
      </c>
      <c r="L39" s="784"/>
      <c r="M39" s="784"/>
      <c r="N39" s="784"/>
      <c r="O39" s="784"/>
      <c r="P39" s="784"/>
      <c r="Q39" s="784"/>
      <c r="R39" s="784"/>
      <c r="S39" s="784"/>
    </row>
    <row r="40" spans="1:20" ht="51" customHeight="1">
      <c r="A40" s="784"/>
      <c r="B40" s="784"/>
      <c r="C40" s="784"/>
      <c r="D40" s="784"/>
      <c r="E40" s="784"/>
      <c r="F40" s="784"/>
      <c r="G40" s="784"/>
      <c r="H40" s="784"/>
      <c r="I40" s="486" t="s">
        <v>500</v>
      </c>
      <c r="J40" s="486">
        <v>100</v>
      </c>
      <c r="K40" s="488" t="s">
        <v>129</v>
      </c>
      <c r="L40" s="784"/>
      <c r="M40" s="784"/>
      <c r="N40" s="784"/>
      <c r="O40" s="784"/>
      <c r="P40" s="784"/>
      <c r="Q40" s="784"/>
      <c r="R40" s="784"/>
      <c r="S40" s="784"/>
    </row>
    <row r="41" spans="1:20" ht="38.25" customHeight="1">
      <c r="A41" s="784"/>
      <c r="B41" s="784"/>
      <c r="C41" s="784"/>
      <c r="D41" s="784"/>
      <c r="E41" s="784"/>
      <c r="F41" s="784"/>
      <c r="G41" s="784"/>
      <c r="H41" s="784"/>
      <c r="I41" s="486" t="s">
        <v>515</v>
      </c>
      <c r="J41" s="486">
        <v>1</v>
      </c>
      <c r="K41" s="488" t="s">
        <v>41</v>
      </c>
      <c r="L41" s="784"/>
      <c r="M41" s="784"/>
      <c r="N41" s="784"/>
      <c r="O41" s="784"/>
      <c r="P41" s="784"/>
      <c r="Q41" s="784"/>
      <c r="R41" s="784"/>
      <c r="S41" s="784"/>
    </row>
    <row r="42" spans="1:20" ht="49.5" customHeight="1">
      <c r="A42" s="784"/>
      <c r="B42" s="784"/>
      <c r="C42" s="784"/>
      <c r="D42" s="784"/>
      <c r="E42" s="784"/>
      <c r="F42" s="784"/>
      <c r="G42" s="784"/>
      <c r="H42" s="784"/>
      <c r="I42" s="486" t="s">
        <v>1106</v>
      </c>
      <c r="J42" s="486">
        <v>25</v>
      </c>
      <c r="K42" s="488" t="s">
        <v>48</v>
      </c>
      <c r="L42" s="784"/>
      <c r="M42" s="784"/>
      <c r="N42" s="784"/>
      <c r="O42" s="784"/>
      <c r="P42" s="784"/>
      <c r="Q42" s="784"/>
      <c r="R42" s="784"/>
      <c r="S42" s="784"/>
    </row>
    <row r="43" spans="1:20" ht="50.25" customHeight="1">
      <c r="A43" s="784"/>
      <c r="B43" s="784"/>
      <c r="C43" s="784"/>
      <c r="D43" s="784"/>
      <c r="E43" s="784"/>
      <c r="F43" s="784"/>
      <c r="G43" s="784"/>
      <c r="H43" s="784"/>
      <c r="I43" s="486" t="s">
        <v>324</v>
      </c>
      <c r="J43" s="486">
        <v>1</v>
      </c>
      <c r="K43" s="489" t="s">
        <v>71</v>
      </c>
      <c r="L43" s="784"/>
      <c r="M43" s="784"/>
      <c r="N43" s="784"/>
      <c r="O43" s="784"/>
      <c r="P43" s="784"/>
      <c r="Q43" s="784"/>
      <c r="R43" s="784"/>
      <c r="S43" s="784"/>
    </row>
    <row r="44" spans="1:20" ht="82.5" customHeight="1">
      <c r="A44" s="656">
        <v>9</v>
      </c>
      <c r="B44" s="656">
        <v>1</v>
      </c>
      <c r="C44" s="656">
        <v>1</v>
      </c>
      <c r="D44" s="656">
        <v>6</v>
      </c>
      <c r="E44" s="659" t="s">
        <v>536</v>
      </c>
      <c r="F44" s="659" t="s">
        <v>537</v>
      </c>
      <c r="G44" s="659" t="s">
        <v>538</v>
      </c>
      <c r="H44" s="659" t="s">
        <v>539</v>
      </c>
      <c r="I44" s="356" t="s">
        <v>50</v>
      </c>
      <c r="J44" s="356">
        <v>1</v>
      </c>
      <c r="K44" s="358" t="s">
        <v>71</v>
      </c>
      <c r="L44" s="659" t="s">
        <v>540</v>
      </c>
      <c r="M44" s="786"/>
      <c r="N44" s="659" t="s">
        <v>69</v>
      </c>
      <c r="O44" s="673">
        <v>0</v>
      </c>
      <c r="P44" s="673">
        <v>240000</v>
      </c>
      <c r="Q44" s="673">
        <v>0</v>
      </c>
      <c r="R44" s="673">
        <v>240000</v>
      </c>
      <c r="S44" s="659" t="s">
        <v>541</v>
      </c>
    </row>
    <row r="45" spans="1:20" ht="82.5" customHeight="1">
      <c r="A45" s="657"/>
      <c r="B45" s="657"/>
      <c r="C45" s="657"/>
      <c r="D45" s="657"/>
      <c r="E45" s="660"/>
      <c r="F45" s="660"/>
      <c r="G45" s="660"/>
      <c r="H45" s="660"/>
      <c r="I45" s="356" t="s">
        <v>500</v>
      </c>
      <c r="J45" s="356">
        <v>120</v>
      </c>
      <c r="K45" s="357" t="s">
        <v>129</v>
      </c>
      <c r="L45" s="660"/>
      <c r="M45" s="787"/>
      <c r="N45" s="660"/>
      <c r="O45" s="673"/>
      <c r="P45" s="673"/>
      <c r="Q45" s="673"/>
      <c r="R45" s="673"/>
      <c r="S45" s="660"/>
    </row>
    <row r="46" spans="1:20" ht="82.5" customHeight="1">
      <c r="A46" s="658"/>
      <c r="B46" s="658"/>
      <c r="C46" s="658"/>
      <c r="D46" s="658"/>
      <c r="E46" s="661"/>
      <c r="F46" s="661"/>
      <c r="G46" s="661"/>
      <c r="H46" s="661"/>
      <c r="I46" s="356" t="s">
        <v>286</v>
      </c>
      <c r="J46" s="356">
        <v>1</v>
      </c>
      <c r="K46" s="358" t="s">
        <v>71</v>
      </c>
      <c r="L46" s="661"/>
      <c r="M46" s="788"/>
      <c r="N46" s="661"/>
      <c r="O46" s="673"/>
      <c r="P46" s="673"/>
      <c r="Q46" s="673"/>
      <c r="R46" s="673"/>
      <c r="S46" s="661"/>
    </row>
    <row r="47" spans="1:20" ht="54.75" customHeight="1">
      <c r="A47" s="789">
        <v>10</v>
      </c>
      <c r="B47" s="789">
        <v>6</v>
      </c>
      <c r="C47" s="789">
        <v>1</v>
      </c>
      <c r="D47" s="789">
        <v>6</v>
      </c>
      <c r="E47" s="783" t="s">
        <v>765</v>
      </c>
      <c r="F47" s="783" t="s">
        <v>766</v>
      </c>
      <c r="G47" s="783" t="s">
        <v>542</v>
      </c>
      <c r="H47" s="783" t="s">
        <v>543</v>
      </c>
      <c r="I47" s="486" t="s">
        <v>494</v>
      </c>
      <c r="J47" s="486">
        <v>1</v>
      </c>
      <c r="K47" s="487" t="s">
        <v>71</v>
      </c>
      <c r="L47" s="783" t="s">
        <v>544</v>
      </c>
      <c r="M47" s="783" t="s">
        <v>69</v>
      </c>
      <c r="N47" s="783" t="s">
        <v>43</v>
      </c>
      <c r="O47" s="785">
        <v>173000</v>
      </c>
      <c r="P47" s="785">
        <v>261000</v>
      </c>
      <c r="Q47" s="785">
        <v>173000</v>
      </c>
      <c r="R47" s="785">
        <v>261000</v>
      </c>
      <c r="S47" s="783" t="s">
        <v>541</v>
      </c>
    </row>
    <row r="48" spans="1:20" ht="54.75" customHeight="1">
      <c r="A48" s="784"/>
      <c r="B48" s="784"/>
      <c r="C48" s="784"/>
      <c r="D48" s="784"/>
      <c r="E48" s="784"/>
      <c r="F48" s="784"/>
      <c r="G48" s="784"/>
      <c r="H48" s="784"/>
      <c r="I48" s="486" t="s">
        <v>514</v>
      </c>
      <c r="J48" s="486">
        <v>2</v>
      </c>
      <c r="K48" s="487" t="s">
        <v>71</v>
      </c>
      <c r="L48" s="784"/>
      <c r="M48" s="784"/>
      <c r="N48" s="784"/>
      <c r="O48" s="784"/>
      <c r="P48" s="784"/>
      <c r="Q48" s="784"/>
      <c r="R48" s="784"/>
      <c r="S48" s="784"/>
    </row>
    <row r="49" spans="1:20" ht="42" customHeight="1">
      <c r="A49" s="784"/>
      <c r="B49" s="784"/>
      <c r="C49" s="784"/>
      <c r="D49" s="784"/>
      <c r="E49" s="784"/>
      <c r="F49" s="784"/>
      <c r="G49" s="784"/>
      <c r="H49" s="784"/>
      <c r="I49" s="486" t="s">
        <v>500</v>
      </c>
      <c r="J49" s="486">
        <v>100</v>
      </c>
      <c r="K49" s="488" t="s">
        <v>129</v>
      </c>
      <c r="L49" s="784"/>
      <c r="M49" s="784"/>
      <c r="N49" s="784"/>
      <c r="O49" s="784"/>
      <c r="P49" s="784"/>
      <c r="Q49" s="784"/>
      <c r="R49" s="784"/>
      <c r="S49" s="784"/>
      <c r="T49" s="2"/>
    </row>
    <row r="50" spans="1:20" ht="42" customHeight="1">
      <c r="A50" s="784"/>
      <c r="B50" s="784"/>
      <c r="C50" s="784"/>
      <c r="D50" s="784"/>
      <c r="E50" s="784"/>
      <c r="F50" s="784"/>
      <c r="G50" s="784"/>
      <c r="H50" s="784"/>
      <c r="I50" s="486" t="s">
        <v>545</v>
      </c>
      <c r="J50" s="486">
        <v>6</v>
      </c>
      <c r="K50" s="487" t="s">
        <v>71</v>
      </c>
      <c r="L50" s="784"/>
      <c r="M50" s="784"/>
      <c r="N50" s="784"/>
      <c r="O50" s="784"/>
      <c r="P50" s="784"/>
      <c r="Q50" s="784"/>
      <c r="R50" s="784"/>
      <c r="S50" s="784"/>
    </row>
    <row r="51" spans="1:20" ht="42" customHeight="1">
      <c r="A51" s="784"/>
      <c r="B51" s="784"/>
      <c r="C51" s="784"/>
      <c r="D51" s="784"/>
      <c r="E51" s="784"/>
      <c r="F51" s="784"/>
      <c r="G51" s="784"/>
      <c r="H51" s="784"/>
      <c r="I51" s="486" t="s">
        <v>500</v>
      </c>
      <c r="J51" s="486">
        <v>100</v>
      </c>
      <c r="K51" s="488" t="s">
        <v>129</v>
      </c>
      <c r="L51" s="784"/>
      <c r="M51" s="784"/>
      <c r="N51" s="784"/>
      <c r="O51" s="784"/>
      <c r="P51" s="784"/>
      <c r="Q51" s="784"/>
      <c r="R51" s="784"/>
      <c r="S51" s="784"/>
    </row>
    <row r="52" spans="1:20">
      <c r="A52" s="784"/>
      <c r="B52" s="784"/>
      <c r="C52" s="784"/>
      <c r="D52" s="784"/>
      <c r="E52" s="784"/>
      <c r="F52" s="784"/>
      <c r="G52" s="784"/>
      <c r="H52" s="784"/>
      <c r="I52" s="486" t="s">
        <v>324</v>
      </c>
      <c r="J52" s="486">
        <v>1</v>
      </c>
      <c r="K52" s="489" t="s">
        <v>71</v>
      </c>
      <c r="L52" s="784"/>
      <c r="M52" s="784"/>
      <c r="N52" s="784"/>
      <c r="O52" s="784"/>
      <c r="P52" s="784"/>
      <c r="Q52" s="784"/>
      <c r="R52" s="784"/>
      <c r="S52" s="784"/>
    </row>
    <row r="53" spans="1:20" ht="80.25" customHeight="1">
      <c r="A53" s="656">
        <v>11</v>
      </c>
      <c r="B53" s="656">
        <v>1</v>
      </c>
      <c r="C53" s="656">
        <v>1</v>
      </c>
      <c r="D53" s="656">
        <v>6</v>
      </c>
      <c r="E53" s="659" t="s">
        <v>546</v>
      </c>
      <c r="F53" s="659" t="s">
        <v>547</v>
      </c>
      <c r="G53" s="659" t="s">
        <v>1415</v>
      </c>
      <c r="H53" s="659" t="s">
        <v>1441</v>
      </c>
      <c r="I53" s="659" t="s">
        <v>494</v>
      </c>
      <c r="J53" s="659">
        <v>2</v>
      </c>
      <c r="K53" s="656" t="s">
        <v>71</v>
      </c>
      <c r="L53" s="659" t="s">
        <v>549</v>
      </c>
      <c r="M53" s="659" t="s">
        <v>69</v>
      </c>
      <c r="N53" s="659" t="s">
        <v>43</v>
      </c>
      <c r="O53" s="662">
        <v>30000</v>
      </c>
      <c r="P53" s="662">
        <v>60000</v>
      </c>
      <c r="Q53" s="662">
        <v>30000</v>
      </c>
      <c r="R53" s="662">
        <v>60000</v>
      </c>
      <c r="S53" s="659" t="s">
        <v>541</v>
      </c>
    </row>
    <row r="54" spans="1:20" ht="80.25" customHeight="1">
      <c r="A54" s="657"/>
      <c r="B54" s="657"/>
      <c r="C54" s="657"/>
      <c r="D54" s="657"/>
      <c r="E54" s="660"/>
      <c r="F54" s="660"/>
      <c r="G54" s="660"/>
      <c r="H54" s="660"/>
      <c r="I54" s="660"/>
      <c r="J54" s="660"/>
      <c r="K54" s="656"/>
      <c r="L54" s="660"/>
      <c r="M54" s="660"/>
      <c r="N54" s="660"/>
      <c r="O54" s="780"/>
      <c r="P54" s="780"/>
      <c r="Q54" s="780"/>
      <c r="R54" s="780"/>
      <c r="S54" s="660"/>
    </row>
    <row r="55" spans="1:20" ht="80.25" customHeight="1">
      <c r="A55" s="658"/>
      <c r="B55" s="658"/>
      <c r="C55" s="658"/>
      <c r="D55" s="658"/>
      <c r="E55" s="661"/>
      <c r="F55" s="661"/>
      <c r="G55" s="661"/>
      <c r="H55" s="661"/>
      <c r="I55" s="661"/>
      <c r="J55" s="661"/>
      <c r="K55" s="658"/>
      <c r="L55" s="661"/>
      <c r="M55" s="661"/>
      <c r="N55" s="661"/>
      <c r="O55" s="663"/>
      <c r="P55" s="663"/>
      <c r="Q55" s="663"/>
      <c r="R55" s="663"/>
      <c r="S55" s="661"/>
    </row>
    <row r="56" spans="1:20" ht="75" customHeight="1">
      <c r="A56" s="656">
        <v>12</v>
      </c>
      <c r="B56" s="656">
        <v>1</v>
      </c>
      <c r="C56" s="656">
        <v>1</v>
      </c>
      <c r="D56" s="656">
        <v>9</v>
      </c>
      <c r="E56" s="659" t="s">
        <v>550</v>
      </c>
      <c r="F56" s="659" t="s">
        <v>551</v>
      </c>
      <c r="G56" s="659" t="s">
        <v>552</v>
      </c>
      <c r="H56" s="659" t="s">
        <v>553</v>
      </c>
      <c r="I56" s="357" t="s">
        <v>50</v>
      </c>
      <c r="J56" s="357">
        <v>2</v>
      </c>
      <c r="K56" s="358" t="s">
        <v>71</v>
      </c>
      <c r="L56" s="659" t="s">
        <v>554</v>
      </c>
      <c r="M56" s="656" t="s">
        <v>43</v>
      </c>
      <c r="N56" s="656" t="s">
        <v>43</v>
      </c>
      <c r="O56" s="673">
        <v>71620.22</v>
      </c>
      <c r="P56" s="673">
        <v>93400</v>
      </c>
      <c r="Q56" s="673">
        <v>71620.22</v>
      </c>
      <c r="R56" s="673">
        <v>93400</v>
      </c>
      <c r="S56" s="659" t="s">
        <v>555</v>
      </c>
    </row>
    <row r="57" spans="1:20" ht="75" customHeight="1">
      <c r="A57" s="657"/>
      <c r="B57" s="657"/>
      <c r="C57" s="657"/>
      <c r="D57" s="657"/>
      <c r="E57" s="660"/>
      <c r="F57" s="660"/>
      <c r="G57" s="660"/>
      <c r="H57" s="660"/>
      <c r="I57" s="357" t="s">
        <v>500</v>
      </c>
      <c r="J57" s="357">
        <v>400</v>
      </c>
      <c r="K57" s="357" t="s">
        <v>129</v>
      </c>
      <c r="L57" s="660"/>
      <c r="M57" s="657"/>
      <c r="N57" s="657"/>
      <c r="O57" s="673"/>
      <c r="P57" s="673"/>
      <c r="Q57" s="673"/>
      <c r="R57" s="673"/>
      <c r="S57" s="660"/>
      <c r="T57" s="2"/>
    </row>
    <row r="58" spans="1:20" ht="75" customHeight="1">
      <c r="A58" s="657"/>
      <c r="B58" s="657"/>
      <c r="C58" s="657"/>
      <c r="D58" s="657"/>
      <c r="E58" s="660"/>
      <c r="F58" s="660"/>
      <c r="G58" s="660"/>
      <c r="H58" s="667" t="s">
        <v>556</v>
      </c>
      <c r="I58" s="357" t="s">
        <v>557</v>
      </c>
      <c r="J58" s="357">
        <v>2</v>
      </c>
      <c r="K58" s="358" t="s">
        <v>71</v>
      </c>
      <c r="L58" s="660"/>
      <c r="M58" s="657"/>
      <c r="N58" s="657"/>
      <c r="O58" s="673"/>
      <c r="P58" s="673"/>
      <c r="Q58" s="673"/>
      <c r="R58" s="673"/>
      <c r="S58" s="660"/>
    </row>
    <row r="59" spans="1:20" ht="75" customHeight="1">
      <c r="A59" s="658"/>
      <c r="B59" s="658"/>
      <c r="C59" s="658"/>
      <c r="D59" s="658"/>
      <c r="E59" s="661"/>
      <c r="F59" s="658"/>
      <c r="G59" s="661"/>
      <c r="H59" s="667"/>
      <c r="I59" s="357" t="s">
        <v>122</v>
      </c>
      <c r="J59" s="357">
        <v>400</v>
      </c>
      <c r="K59" s="358" t="s">
        <v>497</v>
      </c>
      <c r="L59" s="661"/>
      <c r="M59" s="658"/>
      <c r="N59" s="658"/>
      <c r="O59" s="673"/>
      <c r="P59" s="673"/>
      <c r="Q59" s="673"/>
      <c r="R59" s="673"/>
      <c r="S59" s="661"/>
    </row>
    <row r="60" spans="1:20" ht="80.25" customHeight="1">
      <c r="A60" s="656">
        <v>13</v>
      </c>
      <c r="B60" s="656">
        <v>1</v>
      </c>
      <c r="C60" s="656">
        <v>1</v>
      </c>
      <c r="D60" s="656">
        <v>6</v>
      </c>
      <c r="E60" s="659" t="s">
        <v>558</v>
      </c>
      <c r="F60" s="659" t="s">
        <v>559</v>
      </c>
      <c r="G60" s="659" t="s">
        <v>1453</v>
      </c>
      <c r="H60" s="659" t="s">
        <v>50</v>
      </c>
      <c r="I60" s="356" t="s">
        <v>50</v>
      </c>
      <c r="J60" s="356">
        <v>3</v>
      </c>
      <c r="K60" s="358" t="s">
        <v>71</v>
      </c>
      <c r="L60" s="659" t="s">
        <v>560</v>
      </c>
      <c r="M60" s="810" t="s">
        <v>43</v>
      </c>
      <c r="N60" s="810" t="s">
        <v>43</v>
      </c>
      <c r="O60" s="662">
        <v>1120000</v>
      </c>
      <c r="P60" s="662">
        <v>1120000</v>
      </c>
      <c r="Q60" s="662">
        <v>1120000</v>
      </c>
      <c r="R60" s="662">
        <v>1120000</v>
      </c>
      <c r="S60" s="659" t="s">
        <v>561</v>
      </c>
    </row>
    <row r="61" spans="1:20" ht="30">
      <c r="A61" s="657"/>
      <c r="B61" s="657"/>
      <c r="C61" s="657"/>
      <c r="D61" s="657"/>
      <c r="E61" s="660"/>
      <c r="F61" s="660"/>
      <c r="G61" s="660"/>
      <c r="H61" s="661"/>
      <c r="I61" s="356" t="s">
        <v>500</v>
      </c>
      <c r="J61" s="356">
        <v>400</v>
      </c>
      <c r="K61" s="357" t="s">
        <v>129</v>
      </c>
      <c r="L61" s="660"/>
      <c r="M61" s="811"/>
      <c r="N61" s="811"/>
      <c r="O61" s="780"/>
      <c r="P61" s="780"/>
      <c r="Q61" s="780"/>
      <c r="R61" s="780"/>
      <c r="S61" s="660"/>
    </row>
    <row r="62" spans="1:20" ht="44.25" customHeight="1">
      <c r="A62" s="657"/>
      <c r="B62" s="657"/>
      <c r="C62" s="657"/>
      <c r="D62" s="657"/>
      <c r="E62" s="660"/>
      <c r="F62" s="660"/>
      <c r="G62" s="660"/>
      <c r="H62" s="357" t="s">
        <v>562</v>
      </c>
      <c r="I62" s="356" t="s">
        <v>45</v>
      </c>
      <c r="J62" s="356">
        <v>16</v>
      </c>
      <c r="K62" s="358" t="s">
        <v>71</v>
      </c>
      <c r="L62" s="660"/>
      <c r="M62" s="811"/>
      <c r="N62" s="811"/>
      <c r="O62" s="780"/>
      <c r="P62" s="780"/>
      <c r="Q62" s="780"/>
      <c r="R62" s="780"/>
      <c r="S62" s="660"/>
    </row>
    <row r="63" spans="1:20" ht="44.25" customHeight="1">
      <c r="A63" s="657"/>
      <c r="B63" s="657"/>
      <c r="C63" s="657"/>
      <c r="D63" s="657"/>
      <c r="E63" s="660"/>
      <c r="F63" s="660"/>
      <c r="G63" s="660"/>
      <c r="H63" s="357" t="s">
        <v>563</v>
      </c>
      <c r="I63" s="356" t="s">
        <v>45</v>
      </c>
      <c r="J63" s="356">
        <v>1</v>
      </c>
      <c r="K63" s="358" t="s">
        <v>71</v>
      </c>
      <c r="L63" s="660"/>
      <c r="M63" s="811"/>
      <c r="N63" s="811"/>
      <c r="O63" s="780"/>
      <c r="P63" s="780"/>
      <c r="Q63" s="780"/>
      <c r="R63" s="780"/>
      <c r="S63" s="660"/>
    </row>
    <row r="64" spans="1:20" ht="63.75" customHeight="1">
      <c r="A64" s="657"/>
      <c r="B64" s="657"/>
      <c r="C64" s="657"/>
      <c r="D64" s="657"/>
      <c r="E64" s="660"/>
      <c r="F64" s="660"/>
      <c r="G64" s="660"/>
      <c r="H64" s="357" t="s">
        <v>564</v>
      </c>
      <c r="I64" s="356" t="s">
        <v>45</v>
      </c>
      <c r="J64" s="356">
        <v>1</v>
      </c>
      <c r="K64" s="358" t="s">
        <v>71</v>
      </c>
      <c r="L64" s="660"/>
      <c r="M64" s="811"/>
      <c r="N64" s="811"/>
      <c r="O64" s="780"/>
      <c r="P64" s="780"/>
      <c r="Q64" s="780"/>
      <c r="R64" s="780"/>
      <c r="S64" s="660"/>
    </row>
    <row r="65" spans="1:20" ht="66" customHeight="1">
      <c r="A65" s="657"/>
      <c r="B65" s="657"/>
      <c r="C65" s="657"/>
      <c r="D65" s="657"/>
      <c r="E65" s="660"/>
      <c r="F65" s="660"/>
      <c r="G65" s="660"/>
      <c r="H65" s="357" t="s">
        <v>565</v>
      </c>
      <c r="I65" s="356" t="s">
        <v>566</v>
      </c>
      <c r="J65" s="356">
        <v>39</v>
      </c>
      <c r="K65" s="358" t="s">
        <v>71</v>
      </c>
      <c r="L65" s="660"/>
      <c r="M65" s="811"/>
      <c r="N65" s="811"/>
      <c r="O65" s="780"/>
      <c r="P65" s="780"/>
      <c r="Q65" s="780"/>
      <c r="R65" s="780"/>
      <c r="S65" s="660"/>
    </row>
    <row r="66" spans="1:20" ht="18" customHeight="1">
      <c r="A66" s="657"/>
      <c r="B66" s="657"/>
      <c r="C66" s="657"/>
      <c r="D66" s="657"/>
      <c r="E66" s="660"/>
      <c r="F66" s="660"/>
      <c r="G66" s="660"/>
      <c r="H66" s="357" t="s">
        <v>567</v>
      </c>
      <c r="I66" s="356" t="s">
        <v>45</v>
      </c>
      <c r="J66" s="356">
        <v>1</v>
      </c>
      <c r="K66" s="358" t="s">
        <v>71</v>
      </c>
      <c r="L66" s="660"/>
      <c r="M66" s="811"/>
      <c r="N66" s="811"/>
      <c r="O66" s="780"/>
      <c r="P66" s="780"/>
      <c r="Q66" s="780"/>
      <c r="R66" s="780"/>
      <c r="S66" s="660"/>
    </row>
    <row r="67" spans="1:20" ht="44.25" customHeight="1">
      <c r="A67" s="657"/>
      <c r="B67" s="657"/>
      <c r="C67" s="657"/>
      <c r="D67" s="657"/>
      <c r="E67" s="660"/>
      <c r="F67" s="660"/>
      <c r="G67" s="660"/>
      <c r="H67" s="357" t="s">
        <v>1268</v>
      </c>
      <c r="I67" s="356" t="s">
        <v>45</v>
      </c>
      <c r="J67" s="356">
        <v>1</v>
      </c>
      <c r="K67" s="358" t="s">
        <v>71</v>
      </c>
      <c r="L67" s="660"/>
      <c r="M67" s="811"/>
      <c r="N67" s="811"/>
      <c r="O67" s="780"/>
      <c r="P67" s="780"/>
      <c r="Q67" s="780"/>
      <c r="R67" s="780"/>
      <c r="S67" s="660"/>
    </row>
    <row r="68" spans="1:20" ht="56.25" customHeight="1">
      <c r="A68" s="658"/>
      <c r="B68" s="658"/>
      <c r="C68" s="658"/>
      <c r="D68" s="658"/>
      <c r="E68" s="661"/>
      <c r="F68" s="661"/>
      <c r="G68" s="661"/>
      <c r="H68" s="357" t="s">
        <v>1124</v>
      </c>
      <c r="I68" s="357" t="s">
        <v>324</v>
      </c>
      <c r="J68" s="357">
        <v>1</v>
      </c>
      <c r="K68" s="358" t="s">
        <v>71</v>
      </c>
      <c r="L68" s="661"/>
      <c r="M68" s="812"/>
      <c r="N68" s="812"/>
      <c r="O68" s="663"/>
      <c r="P68" s="663"/>
      <c r="Q68" s="663"/>
      <c r="R68" s="663"/>
      <c r="S68" s="661"/>
    </row>
    <row r="69" spans="1:20" ht="53.25" customHeight="1">
      <c r="A69" s="656">
        <v>14</v>
      </c>
      <c r="B69" s="656">
        <v>1</v>
      </c>
      <c r="C69" s="656">
        <v>1</v>
      </c>
      <c r="D69" s="656">
        <v>6</v>
      </c>
      <c r="E69" s="659" t="s">
        <v>568</v>
      </c>
      <c r="F69" s="659" t="s">
        <v>559</v>
      </c>
      <c r="G69" s="659" t="s">
        <v>569</v>
      </c>
      <c r="H69" s="659" t="s">
        <v>50</v>
      </c>
      <c r="I69" s="356" t="s">
        <v>50</v>
      </c>
      <c r="J69" s="356">
        <v>1</v>
      </c>
      <c r="K69" s="358" t="s">
        <v>71</v>
      </c>
      <c r="L69" s="659" t="s">
        <v>560</v>
      </c>
      <c r="M69" s="656" t="s">
        <v>310</v>
      </c>
      <c r="N69" s="810"/>
      <c r="O69" s="673">
        <v>120000</v>
      </c>
      <c r="P69" s="673"/>
      <c r="Q69" s="673">
        <v>120000</v>
      </c>
      <c r="R69" s="673"/>
      <c r="S69" s="659" t="s">
        <v>561</v>
      </c>
    </row>
    <row r="70" spans="1:20" ht="30">
      <c r="A70" s="657"/>
      <c r="B70" s="657"/>
      <c r="C70" s="657"/>
      <c r="D70" s="657"/>
      <c r="E70" s="660"/>
      <c r="F70" s="660"/>
      <c r="G70" s="660"/>
      <c r="H70" s="661"/>
      <c r="I70" s="356" t="s">
        <v>500</v>
      </c>
      <c r="J70" s="356">
        <v>150</v>
      </c>
      <c r="K70" s="357" t="s">
        <v>129</v>
      </c>
      <c r="L70" s="660"/>
      <c r="M70" s="657"/>
      <c r="N70" s="811"/>
      <c r="O70" s="673"/>
      <c r="P70" s="673"/>
      <c r="Q70" s="673"/>
      <c r="R70" s="673"/>
      <c r="S70" s="660"/>
    </row>
    <row r="71" spans="1:20" ht="30">
      <c r="A71" s="657"/>
      <c r="B71" s="657"/>
      <c r="C71" s="657"/>
      <c r="D71" s="657"/>
      <c r="E71" s="660"/>
      <c r="F71" s="660"/>
      <c r="G71" s="660"/>
      <c r="H71" s="357" t="s">
        <v>570</v>
      </c>
      <c r="I71" s="356" t="s">
        <v>571</v>
      </c>
      <c r="J71" s="356">
        <v>3000</v>
      </c>
      <c r="K71" s="358" t="s">
        <v>497</v>
      </c>
      <c r="L71" s="660"/>
      <c r="M71" s="657"/>
      <c r="N71" s="811"/>
      <c r="O71" s="673"/>
      <c r="P71" s="673"/>
      <c r="Q71" s="673"/>
      <c r="R71" s="673"/>
      <c r="S71" s="660"/>
    </row>
    <row r="72" spans="1:20" ht="45">
      <c r="A72" s="657"/>
      <c r="B72" s="657"/>
      <c r="C72" s="657"/>
      <c r="D72" s="657"/>
      <c r="E72" s="660"/>
      <c r="F72" s="660"/>
      <c r="G72" s="660"/>
      <c r="H72" s="357" t="s">
        <v>572</v>
      </c>
      <c r="I72" s="356" t="s">
        <v>122</v>
      </c>
      <c r="J72" s="356">
        <v>2000</v>
      </c>
      <c r="K72" s="358" t="s">
        <v>497</v>
      </c>
      <c r="L72" s="660"/>
      <c r="M72" s="657"/>
      <c r="N72" s="811"/>
      <c r="O72" s="673"/>
      <c r="P72" s="673"/>
      <c r="Q72" s="673"/>
      <c r="R72" s="673"/>
      <c r="S72" s="660"/>
    </row>
    <row r="73" spans="1:20" ht="60">
      <c r="A73" s="658"/>
      <c r="B73" s="658"/>
      <c r="C73" s="658"/>
      <c r="D73" s="658"/>
      <c r="E73" s="661"/>
      <c r="F73" s="661"/>
      <c r="G73" s="661"/>
      <c r="H73" s="357" t="s">
        <v>573</v>
      </c>
      <c r="I73" s="356" t="s">
        <v>122</v>
      </c>
      <c r="J73" s="356">
        <v>10000</v>
      </c>
      <c r="K73" s="358" t="s">
        <v>497</v>
      </c>
      <c r="L73" s="661"/>
      <c r="M73" s="658"/>
      <c r="N73" s="812"/>
      <c r="O73" s="673"/>
      <c r="P73" s="673"/>
      <c r="Q73" s="673"/>
      <c r="R73" s="673"/>
      <c r="S73" s="660"/>
    </row>
    <row r="74" spans="1:20" ht="85.5" customHeight="1">
      <c r="A74" s="656">
        <v>15</v>
      </c>
      <c r="B74" s="656">
        <v>3</v>
      </c>
      <c r="C74" s="656">
        <v>1</v>
      </c>
      <c r="D74" s="656">
        <v>6</v>
      </c>
      <c r="E74" s="659" t="s">
        <v>574</v>
      </c>
      <c r="F74" s="659" t="s">
        <v>1364</v>
      </c>
      <c r="G74" s="659" t="s">
        <v>1365</v>
      </c>
      <c r="H74" s="357" t="s">
        <v>1366</v>
      </c>
      <c r="I74" s="356" t="s">
        <v>500</v>
      </c>
      <c r="J74" s="356">
        <v>50</v>
      </c>
      <c r="K74" s="357" t="s">
        <v>129</v>
      </c>
      <c r="L74" s="659" t="s">
        <v>575</v>
      </c>
      <c r="M74" s="659" t="s">
        <v>68</v>
      </c>
      <c r="N74" s="659"/>
      <c r="O74" s="673">
        <v>160000</v>
      </c>
      <c r="P74" s="673"/>
      <c r="Q74" s="673">
        <v>160000</v>
      </c>
      <c r="R74" s="673"/>
      <c r="S74" s="659" t="s">
        <v>576</v>
      </c>
    </row>
    <row r="75" spans="1:20" ht="85.5" customHeight="1">
      <c r="A75" s="657"/>
      <c r="B75" s="657"/>
      <c r="C75" s="657"/>
      <c r="D75" s="657"/>
      <c r="E75" s="660"/>
      <c r="F75" s="660"/>
      <c r="G75" s="660"/>
      <c r="H75" s="357" t="s">
        <v>1107</v>
      </c>
      <c r="I75" s="356" t="s">
        <v>1108</v>
      </c>
      <c r="J75" s="356">
        <v>1</v>
      </c>
      <c r="K75" s="358" t="s">
        <v>71</v>
      </c>
      <c r="L75" s="660"/>
      <c r="M75" s="660"/>
      <c r="N75" s="660"/>
      <c r="O75" s="673"/>
      <c r="P75" s="673"/>
      <c r="Q75" s="673"/>
      <c r="R75" s="673"/>
      <c r="S75" s="660"/>
    </row>
    <row r="76" spans="1:20" ht="85.5" customHeight="1">
      <c r="A76" s="658"/>
      <c r="B76" s="658"/>
      <c r="C76" s="658"/>
      <c r="D76" s="658"/>
      <c r="E76" s="661"/>
      <c r="F76" s="661"/>
      <c r="G76" s="661"/>
      <c r="H76" s="357" t="s">
        <v>577</v>
      </c>
      <c r="I76" s="356" t="s">
        <v>548</v>
      </c>
      <c r="J76" s="356">
        <v>1</v>
      </c>
      <c r="K76" s="358" t="s">
        <v>71</v>
      </c>
      <c r="L76" s="661"/>
      <c r="M76" s="661"/>
      <c r="N76" s="661"/>
      <c r="O76" s="673"/>
      <c r="P76" s="673"/>
      <c r="Q76" s="673"/>
      <c r="R76" s="673"/>
      <c r="S76" s="661"/>
    </row>
    <row r="77" spans="1:20" ht="63" customHeight="1">
      <c r="A77" s="659">
        <v>16</v>
      </c>
      <c r="B77" s="659" t="s">
        <v>580</v>
      </c>
      <c r="C77" s="659">
        <v>1</v>
      </c>
      <c r="D77" s="659">
        <v>6</v>
      </c>
      <c r="E77" s="659" t="s">
        <v>581</v>
      </c>
      <c r="F77" s="659" t="s">
        <v>582</v>
      </c>
      <c r="G77" s="659" t="s">
        <v>583</v>
      </c>
      <c r="H77" s="656" t="s">
        <v>159</v>
      </c>
      <c r="I77" s="357" t="s">
        <v>159</v>
      </c>
      <c r="J77" s="357">
        <v>1</v>
      </c>
      <c r="K77" s="357" t="s">
        <v>578</v>
      </c>
      <c r="L77" s="659" t="s">
        <v>584</v>
      </c>
      <c r="M77" s="659"/>
      <c r="N77" s="659" t="s">
        <v>310</v>
      </c>
      <c r="O77" s="664"/>
      <c r="P77" s="664">
        <v>68807.06</v>
      </c>
      <c r="Q77" s="664"/>
      <c r="R77" s="664">
        <v>68807.06</v>
      </c>
      <c r="S77" s="659" t="s">
        <v>579</v>
      </c>
    </row>
    <row r="78" spans="1:20" ht="63" customHeight="1">
      <c r="A78" s="661"/>
      <c r="B78" s="661"/>
      <c r="C78" s="661"/>
      <c r="D78" s="661"/>
      <c r="E78" s="661"/>
      <c r="F78" s="661"/>
      <c r="G78" s="661"/>
      <c r="H78" s="658"/>
      <c r="I78" s="357" t="s">
        <v>500</v>
      </c>
      <c r="J78" s="357">
        <v>50</v>
      </c>
      <c r="K78" s="357" t="s">
        <v>129</v>
      </c>
      <c r="L78" s="661"/>
      <c r="M78" s="661"/>
      <c r="N78" s="661"/>
      <c r="O78" s="666"/>
      <c r="P78" s="666"/>
      <c r="Q78" s="666"/>
      <c r="R78" s="666"/>
      <c r="S78" s="661"/>
      <c r="T78" s="2"/>
    </row>
    <row r="79" spans="1:20" ht="30">
      <c r="A79" s="659">
        <v>17</v>
      </c>
      <c r="B79" s="659">
        <v>6</v>
      </c>
      <c r="C79" s="659">
        <v>2</v>
      </c>
      <c r="D79" s="659">
        <v>3</v>
      </c>
      <c r="E79" s="659" t="s">
        <v>1416</v>
      </c>
      <c r="F79" s="659" t="s">
        <v>586</v>
      </c>
      <c r="G79" s="659" t="s">
        <v>1551</v>
      </c>
      <c r="H79" s="659" t="s">
        <v>3431</v>
      </c>
      <c r="I79" s="357" t="s">
        <v>1552</v>
      </c>
      <c r="J79" s="358">
        <v>1</v>
      </c>
      <c r="K79" s="357" t="s">
        <v>578</v>
      </c>
      <c r="L79" s="659" t="s">
        <v>588</v>
      </c>
      <c r="M79" s="659"/>
      <c r="N79" s="659" t="s">
        <v>310</v>
      </c>
      <c r="O79" s="664">
        <v>0</v>
      </c>
      <c r="P79" s="664">
        <v>350000</v>
      </c>
      <c r="Q79" s="664">
        <v>0</v>
      </c>
      <c r="R79" s="664">
        <v>350000</v>
      </c>
      <c r="S79" s="659" t="s">
        <v>579</v>
      </c>
    </row>
    <row r="80" spans="1:20">
      <c r="A80" s="660"/>
      <c r="B80" s="660"/>
      <c r="C80" s="660"/>
      <c r="D80" s="660"/>
      <c r="E80" s="660"/>
      <c r="F80" s="660"/>
      <c r="G80" s="660"/>
      <c r="H80" s="660"/>
      <c r="I80" s="357" t="s">
        <v>587</v>
      </c>
      <c r="J80" s="357">
        <v>1</v>
      </c>
      <c r="K80" s="357" t="s">
        <v>578</v>
      </c>
      <c r="L80" s="660"/>
      <c r="M80" s="660"/>
      <c r="N80" s="660"/>
      <c r="O80" s="665"/>
      <c r="P80" s="665"/>
      <c r="Q80" s="665"/>
      <c r="R80" s="665"/>
      <c r="S80" s="660"/>
    </row>
    <row r="81" spans="1:20">
      <c r="A81" s="660"/>
      <c r="B81" s="660"/>
      <c r="C81" s="660"/>
      <c r="D81" s="660"/>
      <c r="E81" s="660"/>
      <c r="F81" s="660"/>
      <c r="G81" s="660"/>
      <c r="H81" s="660"/>
      <c r="I81" s="357" t="s">
        <v>589</v>
      </c>
      <c r="J81" s="357">
        <v>1</v>
      </c>
      <c r="K81" s="357" t="s">
        <v>578</v>
      </c>
      <c r="L81" s="660"/>
      <c r="M81" s="660"/>
      <c r="N81" s="660"/>
      <c r="O81" s="665"/>
      <c r="P81" s="665"/>
      <c r="Q81" s="665"/>
      <c r="R81" s="665"/>
      <c r="S81" s="660"/>
    </row>
    <row r="82" spans="1:20" ht="66.75" customHeight="1">
      <c r="A82" s="661"/>
      <c r="B82" s="661"/>
      <c r="C82" s="661"/>
      <c r="D82" s="661"/>
      <c r="E82" s="661"/>
      <c r="F82" s="661"/>
      <c r="G82" s="661"/>
      <c r="H82" s="661"/>
      <c r="I82" s="358" t="s">
        <v>500</v>
      </c>
      <c r="J82" s="358">
        <v>70</v>
      </c>
      <c r="K82" s="357" t="s">
        <v>129</v>
      </c>
      <c r="L82" s="661"/>
      <c r="M82" s="661"/>
      <c r="N82" s="661"/>
      <c r="O82" s="666"/>
      <c r="P82" s="666"/>
      <c r="Q82" s="666"/>
      <c r="R82" s="666"/>
      <c r="S82" s="661"/>
    </row>
    <row r="83" spans="1:20" ht="30.75" customHeight="1">
      <c r="A83" s="656">
        <v>18</v>
      </c>
      <c r="B83" s="656" t="s">
        <v>590</v>
      </c>
      <c r="C83" s="656">
        <v>1</v>
      </c>
      <c r="D83" s="656">
        <v>6</v>
      </c>
      <c r="E83" s="659" t="s">
        <v>591</v>
      </c>
      <c r="F83" s="659" t="s">
        <v>592</v>
      </c>
      <c r="G83" s="659" t="s">
        <v>3432</v>
      </c>
      <c r="H83" s="659" t="s">
        <v>3433</v>
      </c>
      <c r="I83" s="357" t="s">
        <v>50</v>
      </c>
      <c r="J83" s="357">
        <v>1</v>
      </c>
      <c r="K83" s="357" t="s">
        <v>578</v>
      </c>
      <c r="L83" s="659" t="s">
        <v>593</v>
      </c>
      <c r="M83" s="659"/>
      <c r="N83" s="659" t="s">
        <v>43</v>
      </c>
      <c r="O83" s="662"/>
      <c r="P83" s="662">
        <v>462746.73</v>
      </c>
      <c r="Q83" s="662"/>
      <c r="R83" s="662">
        <v>462746.73</v>
      </c>
      <c r="S83" s="659" t="s">
        <v>579</v>
      </c>
    </row>
    <row r="84" spans="1:20" ht="30.75" customHeight="1">
      <c r="A84" s="657"/>
      <c r="B84" s="657"/>
      <c r="C84" s="657"/>
      <c r="D84" s="657"/>
      <c r="E84" s="660"/>
      <c r="F84" s="660"/>
      <c r="G84" s="660"/>
      <c r="H84" s="660"/>
      <c r="I84" s="357" t="s">
        <v>500</v>
      </c>
      <c r="J84" s="357">
        <v>140</v>
      </c>
      <c r="K84" s="357" t="s">
        <v>129</v>
      </c>
      <c r="L84" s="660"/>
      <c r="M84" s="660"/>
      <c r="N84" s="660"/>
      <c r="O84" s="780"/>
      <c r="P84" s="780"/>
      <c r="Q84" s="780"/>
      <c r="R84" s="780"/>
      <c r="S84" s="660"/>
    </row>
    <row r="85" spans="1:20" ht="30.75" customHeight="1">
      <c r="A85" s="657"/>
      <c r="B85" s="657"/>
      <c r="C85" s="657"/>
      <c r="D85" s="657"/>
      <c r="E85" s="660"/>
      <c r="F85" s="660"/>
      <c r="G85" s="660"/>
      <c r="H85" s="660"/>
      <c r="I85" s="357" t="s">
        <v>137</v>
      </c>
      <c r="J85" s="357">
        <v>10</v>
      </c>
      <c r="K85" s="357" t="s">
        <v>1349</v>
      </c>
      <c r="L85" s="660"/>
      <c r="M85" s="660"/>
      <c r="N85" s="660"/>
      <c r="O85" s="780"/>
      <c r="P85" s="780"/>
      <c r="Q85" s="780"/>
      <c r="R85" s="780"/>
      <c r="S85" s="660"/>
    </row>
    <row r="86" spans="1:20" ht="30.75" customHeight="1">
      <c r="A86" s="657"/>
      <c r="B86" s="657"/>
      <c r="C86" s="657"/>
      <c r="D86" s="657"/>
      <c r="E86" s="660"/>
      <c r="F86" s="660"/>
      <c r="G86" s="660"/>
      <c r="H86" s="660"/>
      <c r="I86" s="357" t="s">
        <v>587</v>
      </c>
      <c r="J86" s="357">
        <v>1</v>
      </c>
      <c r="K86" s="357" t="s">
        <v>578</v>
      </c>
      <c r="L86" s="660"/>
      <c r="M86" s="660"/>
      <c r="N86" s="660"/>
      <c r="O86" s="780"/>
      <c r="P86" s="780"/>
      <c r="Q86" s="780"/>
      <c r="R86" s="780"/>
      <c r="S86" s="660"/>
      <c r="T86" s="2"/>
    </row>
    <row r="87" spans="1:20" ht="30.75" customHeight="1">
      <c r="A87" s="657"/>
      <c r="B87" s="657"/>
      <c r="C87" s="657"/>
      <c r="D87" s="657"/>
      <c r="E87" s="660"/>
      <c r="F87" s="660"/>
      <c r="G87" s="660"/>
      <c r="H87" s="660"/>
      <c r="I87" s="357" t="s">
        <v>1557</v>
      </c>
      <c r="J87" s="357">
        <v>33</v>
      </c>
      <c r="K87" s="357" t="s">
        <v>1348</v>
      </c>
      <c r="L87" s="660"/>
      <c r="M87" s="660"/>
      <c r="N87" s="660"/>
      <c r="O87" s="780"/>
      <c r="P87" s="780"/>
      <c r="Q87" s="780"/>
      <c r="R87" s="780"/>
      <c r="S87" s="660"/>
      <c r="T87" s="2"/>
    </row>
    <row r="88" spans="1:20" ht="30.75" customHeight="1">
      <c r="A88" s="657"/>
      <c r="B88" s="657"/>
      <c r="C88" s="657"/>
      <c r="D88" s="657"/>
      <c r="E88" s="660"/>
      <c r="F88" s="660"/>
      <c r="G88" s="660"/>
      <c r="H88" s="660"/>
      <c r="I88" s="357" t="s">
        <v>1558</v>
      </c>
      <c r="J88" s="357">
        <v>12</v>
      </c>
      <c r="K88" s="357" t="s">
        <v>1348</v>
      </c>
      <c r="L88" s="660"/>
      <c r="M88" s="660"/>
      <c r="N88" s="660"/>
      <c r="O88" s="780"/>
      <c r="P88" s="780"/>
      <c r="Q88" s="780"/>
      <c r="R88" s="780"/>
      <c r="S88" s="660"/>
      <c r="T88" s="2"/>
    </row>
    <row r="89" spans="1:20" ht="30.75" customHeight="1">
      <c r="A89" s="658"/>
      <c r="B89" s="658"/>
      <c r="C89" s="658"/>
      <c r="D89" s="658"/>
      <c r="E89" s="661"/>
      <c r="F89" s="661"/>
      <c r="G89" s="661"/>
      <c r="H89" s="661"/>
      <c r="I89" s="357" t="s">
        <v>1417</v>
      </c>
      <c r="J89" s="358">
        <v>1</v>
      </c>
      <c r="K89" s="358" t="s">
        <v>578</v>
      </c>
      <c r="L89" s="661"/>
      <c r="M89" s="661"/>
      <c r="N89" s="661"/>
      <c r="O89" s="663"/>
      <c r="P89" s="663"/>
      <c r="Q89" s="663"/>
      <c r="R89" s="663"/>
      <c r="S89" s="661"/>
    </row>
    <row r="90" spans="1:20">
      <c r="A90" s="672">
        <v>19</v>
      </c>
      <c r="B90" s="672">
        <v>6</v>
      </c>
      <c r="C90" s="672">
        <v>1</v>
      </c>
      <c r="D90" s="672">
        <v>6</v>
      </c>
      <c r="E90" s="667" t="s">
        <v>594</v>
      </c>
      <c r="F90" s="667" t="s">
        <v>595</v>
      </c>
      <c r="G90" s="667" t="s">
        <v>596</v>
      </c>
      <c r="H90" s="667" t="s">
        <v>597</v>
      </c>
      <c r="I90" s="357" t="s">
        <v>598</v>
      </c>
      <c r="J90" s="358">
        <v>1</v>
      </c>
      <c r="K90" s="357" t="s">
        <v>578</v>
      </c>
      <c r="L90" s="667" t="s">
        <v>599</v>
      </c>
      <c r="M90" s="672" t="s">
        <v>43</v>
      </c>
      <c r="N90" s="672"/>
      <c r="O90" s="813">
        <v>1600000</v>
      </c>
      <c r="P90" s="813"/>
      <c r="Q90" s="813">
        <v>1600000</v>
      </c>
      <c r="R90" s="813"/>
      <c r="S90" s="667" t="s">
        <v>579</v>
      </c>
    </row>
    <row r="91" spans="1:20" ht="30">
      <c r="A91" s="672"/>
      <c r="B91" s="672"/>
      <c r="C91" s="672"/>
      <c r="D91" s="672"/>
      <c r="E91" s="667"/>
      <c r="F91" s="667"/>
      <c r="G91" s="667"/>
      <c r="H91" s="667"/>
      <c r="I91" s="357" t="s">
        <v>600</v>
      </c>
      <c r="J91" s="358">
        <v>10</v>
      </c>
      <c r="K91" s="357" t="s">
        <v>129</v>
      </c>
      <c r="L91" s="667"/>
      <c r="M91" s="672"/>
      <c r="N91" s="672"/>
      <c r="O91" s="813"/>
      <c r="P91" s="813"/>
      <c r="Q91" s="813"/>
      <c r="R91" s="813"/>
      <c r="S91" s="667"/>
    </row>
    <row r="92" spans="1:20">
      <c r="A92" s="672"/>
      <c r="B92" s="672"/>
      <c r="C92" s="672"/>
      <c r="D92" s="672"/>
      <c r="E92" s="667"/>
      <c r="F92" s="667"/>
      <c r="G92" s="667"/>
      <c r="H92" s="667"/>
      <c r="I92" s="358" t="s">
        <v>50</v>
      </c>
      <c r="J92" s="358">
        <v>1</v>
      </c>
      <c r="K92" s="357" t="s">
        <v>578</v>
      </c>
      <c r="L92" s="667"/>
      <c r="M92" s="672"/>
      <c r="N92" s="672"/>
      <c r="O92" s="813"/>
      <c r="P92" s="813"/>
      <c r="Q92" s="813"/>
      <c r="R92" s="813"/>
      <c r="S92" s="667"/>
    </row>
    <row r="93" spans="1:20" ht="30">
      <c r="A93" s="672"/>
      <c r="B93" s="672"/>
      <c r="C93" s="672"/>
      <c r="D93" s="672"/>
      <c r="E93" s="667"/>
      <c r="F93" s="667"/>
      <c r="G93" s="667"/>
      <c r="H93" s="667"/>
      <c r="I93" s="357" t="s">
        <v>601</v>
      </c>
      <c r="J93" s="358">
        <v>350</v>
      </c>
      <c r="K93" s="357" t="s">
        <v>129</v>
      </c>
      <c r="L93" s="667"/>
      <c r="M93" s="672"/>
      <c r="N93" s="672"/>
      <c r="O93" s="813"/>
      <c r="P93" s="813"/>
      <c r="Q93" s="813"/>
      <c r="R93" s="813"/>
      <c r="S93" s="667"/>
    </row>
    <row r="94" spans="1:20">
      <c r="A94" s="672"/>
      <c r="B94" s="672"/>
      <c r="C94" s="672"/>
      <c r="D94" s="672"/>
      <c r="E94" s="667"/>
      <c r="F94" s="667"/>
      <c r="G94" s="667"/>
      <c r="H94" s="667"/>
      <c r="I94" s="358" t="s">
        <v>602</v>
      </c>
      <c r="J94" s="358">
        <v>20</v>
      </c>
      <c r="K94" s="357" t="s">
        <v>578</v>
      </c>
      <c r="L94" s="667"/>
      <c r="M94" s="672"/>
      <c r="N94" s="672"/>
      <c r="O94" s="813"/>
      <c r="P94" s="813"/>
      <c r="Q94" s="813"/>
      <c r="R94" s="813"/>
      <c r="S94" s="667"/>
    </row>
    <row r="95" spans="1:20" ht="30">
      <c r="A95" s="672"/>
      <c r="B95" s="672"/>
      <c r="C95" s="672"/>
      <c r="D95" s="672"/>
      <c r="E95" s="667"/>
      <c r="F95" s="667"/>
      <c r="G95" s="667"/>
      <c r="H95" s="667"/>
      <c r="I95" s="357" t="s">
        <v>603</v>
      </c>
      <c r="J95" s="358">
        <v>350</v>
      </c>
      <c r="K95" s="357" t="s">
        <v>385</v>
      </c>
      <c r="L95" s="667"/>
      <c r="M95" s="672"/>
      <c r="N95" s="672"/>
      <c r="O95" s="813"/>
      <c r="P95" s="813"/>
      <c r="Q95" s="813"/>
      <c r="R95" s="813"/>
      <c r="S95" s="667"/>
    </row>
    <row r="96" spans="1:20">
      <c r="A96" s="672"/>
      <c r="B96" s="672"/>
      <c r="C96" s="672"/>
      <c r="D96" s="672"/>
      <c r="E96" s="667"/>
      <c r="F96" s="667"/>
      <c r="G96" s="667"/>
      <c r="H96" s="667"/>
      <c r="I96" s="357" t="s">
        <v>604</v>
      </c>
      <c r="J96" s="358">
        <v>1</v>
      </c>
      <c r="K96" s="357" t="s">
        <v>578</v>
      </c>
      <c r="L96" s="667"/>
      <c r="M96" s="672"/>
      <c r="N96" s="672"/>
      <c r="O96" s="813"/>
      <c r="P96" s="813"/>
      <c r="Q96" s="813"/>
      <c r="R96" s="813"/>
      <c r="S96" s="667"/>
    </row>
    <row r="97" spans="1:20" ht="45">
      <c r="A97" s="672"/>
      <c r="B97" s="672"/>
      <c r="C97" s="672"/>
      <c r="D97" s="672"/>
      <c r="E97" s="667"/>
      <c r="F97" s="667"/>
      <c r="G97" s="667"/>
      <c r="H97" s="667"/>
      <c r="I97" s="357" t="s">
        <v>605</v>
      </c>
      <c r="J97" s="358">
        <v>1</v>
      </c>
      <c r="K97" s="357" t="s">
        <v>151</v>
      </c>
      <c r="L97" s="667"/>
      <c r="M97" s="672"/>
      <c r="N97" s="672"/>
      <c r="O97" s="813"/>
      <c r="P97" s="813"/>
      <c r="Q97" s="813"/>
      <c r="R97" s="813"/>
      <c r="S97" s="667"/>
    </row>
    <row r="98" spans="1:20">
      <c r="A98" s="672"/>
      <c r="B98" s="672"/>
      <c r="C98" s="672"/>
      <c r="D98" s="672"/>
      <c r="E98" s="667"/>
      <c r="F98" s="667"/>
      <c r="G98" s="667"/>
      <c r="H98" s="667"/>
      <c r="I98" s="358" t="s">
        <v>606</v>
      </c>
      <c r="J98" s="358">
        <v>1</v>
      </c>
      <c r="K98" s="357" t="s">
        <v>578</v>
      </c>
      <c r="L98" s="667"/>
      <c r="M98" s="672"/>
      <c r="N98" s="672"/>
      <c r="O98" s="813"/>
      <c r="P98" s="813"/>
      <c r="Q98" s="813"/>
      <c r="R98" s="813"/>
      <c r="S98" s="667"/>
    </row>
    <row r="99" spans="1:20">
      <c r="A99" s="672"/>
      <c r="B99" s="672"/>
      <c r="C99" s="672"/>
      <c r="D99" s="672"/>
      <c r="E99" s="667"/>
      <c r="F99" s="667"/>
      <c r="G99" s="667"/>
      <c r="H99" s="667"/>
      <c r="I99" s="357" t="s">
        <v>607</v>
      </c>
      <c r="J99" s="358">
        <v>10</v>
      </c>
      <c r="K99" s="357" t="s">
        <v>578</v>
      </c>
      <c r="L99" s="667"/>
      <c r="M99" s="672"/>
      <c r="N99" s="672"/>
      <c r="O99" s="813"/>
      <c r="P99" s="813"/>
      <c r="Q99" s="813"/>
      <c r="R99" s="813"/>
      <c r="S99" s="667"/>
    </row>
    <row r="100" spans="1:20" ht="30">
      <c r="A100" s="672"/>
      <c r="B100" s="672"/>
      <c r="C100" s="672"/>
      <c r="D100" s="672"/>
      <c r="E100" s="667"/>
      <c r="F100" s="667"/>
      <c r="G100" s="667"/>
      <c r="H100" s="667"/>
      <c r="I100" s="357" t="s">
        <v>608</v>
      </c>
      <c r="J100" s="358">
        <v>350</v>
      </c>
      <c r="K100" s="357" t="s">
        <v>129</v>
      </c>
      <c r="L100" s="667"/>
      <c r="M100" s="672"/>
      <c r="N100" s="672"/>
      <c r="O100" s="813"/>
      <c r="P100" s="813"/>
      <c r="Q100" s="813"/>
      <c r="R100" s="813"/>
      <c r="S100" s="667"/>
    </row>
    <row r="101" spans="1:20" ht="72.75" customHeight="1">
      <c r="A101" s="672">
        <v>20</v>
      </c>
      <c r="B101" s="672">
        <v>6</v>
      </c>
      <c r="C101" s="672">
        <v>1</v>
      </c>
      <c r="D101" s="672">
        <v>6</v>
      </c>
      <c r="E101" s="667" t="s">
        <v>1117</v>
      </c>
      <c r="F101" s="667" t="s">
        <v>609</v>
      </c>
      <c r="G101" s="659" t="s">
        <v>610</v>
      </c>
      <c r="H101" s="659" t="s">
        <v>74</v>
      </c>
      <c r="I101" s="358" t="s">
        <v>383</v>
      </c>
      <c r="J101" s="358">
        <v>4</v>
      </c>
      <c r="K101" s="358" t="s">
        <v>578</v>
      </c>
      <c r="L101" s="814" t="s">
        <v>611</v>
      </c>
      <c r="M101" s="667" t="s">
        <v>68</v>
      </c>
      <c r="N101" s="667"/>
      <c r="O101" s="662">
        <v>63000</v>
      </c>
      <c r="P101" s="662"/>
      <c r="Q101" s="662">
        <v>63000</v>
      </c>
      <c r="R101" s="662"/>
      <c r="S101" s="659" t="s">
        <v>579</v>
      </c>
    </row>
    <row r="102" spans="1:20" ht="72.75" customHeight="1">
      <c r="A102" s="672"/>
      <c r="B102" s="672"/>
      <c r="C102" s="672"/>
      <c r="D102" s="672"/>
      <c r="E102" s="667"/>
      <c r="F102" s="667"/>
      <c r="G102" s="661"/>
      <c r="H102" s="661"/>
      <c r="I102" s="358" t="s">
        <v>500</v>
      </c>
      <c r="J102" s="358">
        <v>500</v>
      </c>
      <c r="K102" s="357" t="s">
        <v>129</v>
      </c>
      <c r="L102" s="815"/>
      <c r="M102" s="667"/>
      <c r="N102" s="667"/>
      <c r="O102" s="661"/>
      <c r="P102" s="661"/>
      <c r="Q102" s="661"/>
      <c r="R102" s="661"/>
      <c r="S102" s="661"/>
    </row>
    <row r="103" spans="1:20" ht="75">
      <c r="A103" s="358">
        <v>21</v>
      </c>
      <c r="B103" s="358">
        <v>6</v>
      </c>
      <c r="C103" s="358">
        <v>2</v>
      </c>
      <c r="D103" s="358">
        <v>3</v>
      </c>
      <c r="E103" s="357" t="s">
        <v>1109</v>
      </c>
      <c r="F103" s="357" t="s">
        <v>1110</v>
      </c>
      <c r="G103" s="360" t="s">
        <v>3434</v>
      </c>
      <c r="H103" s="360" t="s">
        <v>1111</v>
      </c>
      <c r="I103" s="358" t="s">
        <v>324</v>
      </c>
      <c r="J103" s="358">
        <v>7</v>
      </c>
      <c r="K103" s="357" t="s">
        <v>578</v>
      </c>
      <c r="L103" s="428" t="s">
        <v>588</v>
      </c>
      <c r="M103" s="357"/>
      <c r="N103" s="357" t="s">
        <v>69</v>
      </c>
      <c r="O103" s="362"/>
      <c r="P103" s="362">
        <v>130000</v>
      </c>
      <c r="Q103" s="362"/>
      <c r="R103" s="362">
        <v>130000</v>
      </c>
      <c r="S103" s="360" t="s">
        <v>579</v>
      </c>
      <c r="T103" s="2"/>
    </row>
    <row r="104" spans="1:20" ht="77.25" customHeight="1">
      <c r="A104" s="656">
        <v>22</v>
      </c>
      <c r="B104" s="659" t="s">
        <v>585</v>
      </c>
      <c r="C104" s="656" t="s">
        <v>38</v>
      </c>
      <c r="D104" s="656">
        <v>7</v>
      </c>
      <c r="E104" s="659" t="s">
        <v>1112</v>
      </c>
      <c r="F104" s="659" t="s">
        <v>1553</v>
      </c>
      <c r="G104" s="659" t="s">
        <v>1554</v>
      </c>
      <c r="H104" s="357" t="s">
        <v>159</v>
      </c>
      <c r="I104" s="358" t="s">
        <v>500</v>
      </c>
      <c r="J104" s="358">
        <v>76</v>
      </c>
      <c r="K104" s="357" t="s">
        <v>129</v>
      </c>
      <c r="L104" s="659" t="s">
        <v>1113</v>
      </c>
      <c r="M104" s="781"/>
      <c r="N104" s="659" t="s">
        <v>91</v>
      </c>
      <c r="O104" s="656"/>
      <c r="P104" s="662">
        <v>75000</v>
      </c>
      <c r="Q104" s="656"/>
      <c r="R104" s="662">
        <v>75000</v>
      </c>
      <c r="S104" s="659" t="s">
        <v>579</v>
      </c>
    </row>
    <row r="105" spans="1:20" ht="77.25" customHeight="1">
      <c r="A105" s="658"/>
      <c r="B105" s="661"/>
      <c r="C105" s="658"/>
      <c r="D105" s="658"/>
      <c r="E105" s="661"/>
      <c r="F105" s="661"/>
      <c r="G105" s="661"/>
      <c r="H105" s="357" t="s">
        <v>1114</v>
      </c>
      <c r="I105" s="358" t="s">
        <v>1114</v>
      </c>
      <c r="J105" s="358">
        <v>3</v>
      </c>
      <c r="K105" s="357" t="s">
        <v>578</v>
      </c>
      <c r="L105" s="661"/>
      <c r="M105" s="782"/>
      <c r="N105" s="661"/>
      <c r="O105" s="658"/>
      <c r="P105" s="663"/>
      <c r="Q105" s="658"/>
      <c r="R105" s="663"/>
      <c r="S105" s="661"/>
    </row>
    <row r="106" spans="1:20" ht="60.75" customHeight="1">
      <c r="A106" s="659">
        <v>23</v>
      </c>
      <c r="B106" s="659">
        <v>1</v>
      </c>
      <c r="C106" s="659">
        <v>1</v>
      </c>
      <c r="D106" s="659">
        <v>13</v>
      </c>
      <c r="E106" s="659" t="s">
        <v>1418</v>
      </c>
      <c r="F106" s="659" t="s">
        <v>1419</v>
      </c>
      <c r="G106" s="659" t="s">
        <v>1420</v>
      </c>
      <c r="H106" s="659" t="s">
        <v>45</v>
      </c>
      <c r="I106" s="357" t="s">
        <v>46</v>
      </c>
      <c r="J106" s="357">
        <v>1</v>
      </c>
      <c r="K106" s="358" t="s">
        <v>71</v>
      </c>
      <c r="L106" s="667" t="s">
        <v>1351</v>
      </c>
      <c r="M106" s="667"/>
      <c r="N106" s="667" t="s">
        <v>43</v>
      </c>
      <c r="O106" s="662"/>
      <c r="P106" s="662">
        <v>100500</v>
      </c>
      <c r="Q106" s="662"/>
      <c r="R106" s="662">
        <v>100500</v>
      </c>
      <c r="S106" s="659" t="s">
        <v>1421</v>
      </c>
    </row>
    <row r="107" spans="1:20" ht="60.75" customHeight="1">
      <c r="A107" s="660"/>
      <c r="B107" s="660"/>
      <c r="C107" s="660"/>
      <c r="D107" s="660"/>
      <c r="E107" s="660"/>
      <c r="F107" s="660"/>
      <c r="G107" s="660"/>
      <c r="H107" s="660"/>
      <c r="I107" s="357" t="s">
        <v>1346</v>
      </c>
      <c r="J107" s="357">
        <v>3</v>
      </c>
      <c r="K107" s="358" t="s">
        <v>48</v>
      </c>
      <c r="L107" s="667"/>
      <c r="M107" s="667"/>
      <c r="N107" s="667"/>
      <c r="O107" s="780"/>
      <c r="P107" s="780"/>
      <c r="Q107" s="780"/>
      <c r="R107" s="780"/>
      <c r="S107" s="660"/>
    </row>
    <row r="108" spans="1:20" ht="60.75" customHeight="1">
      <c r="A108" s="816"/>
      <c r="B108" s="817"/>
      <c r="C108" s="817"/>
      <c r="D108" s="817"/>
      <c r="E108" s="816"/>
      <c r="F108" s="817"/>
      <c r="G108" s="657"/>
      <c r="H108" s="660"/>
      <c r="I108" s="659" t="s">
        <v>1347</v>
      </c>
      <c r="J108" s="659">
        <v>48</v>
      </c>
      <c r="K108" s="659" t="s">
        <v>48</v>
      </c>
      <c r="L108" s="801"/>
      <c r="M108" s="801"/>
      <c r="N108" s="801"/>
      <c r="O108" s="817"/>
      <c r="P108" s="817"/>
      <c r="Q108" s="817"/>
      <c r="R108" s="817"/>
      <c r="S108" s="660"/>
      <c r="T108" s="2"/>
    </row>
    <row r="109" spans="1:20" ht="60.75" customHeight="1">
      <c r="A109" s="816"/>
      <c r="B109" s="817"/>
      <c r="C109" s="817"/>
      <c r="D109" s="817"/>
      <c r="E109" s="816"/>
      <c r="F109" s="817"/>
      <c r="G109" s="657"/>
      <c r="H109" s="661"/>
      <c r="I109" s="661"/>
      <c r="J109" s="661"/>
      <c r="K109" s="661"/>
      <c r="L109" s="801"/>
      <c r="M109" s="801"/>
      <c r="N109" s="801"/>
      <c r="O109" s="817"/>
      <c r="P109" s="817"/>
      <c r="Q109" s="817"/>
      <c r="R109" s="817"/>
      <c r="S109" s="660"/>
    </row>
    <row r="110" spans="1:20" ht="60.75" customHeight="1">
      <c r="A110" s="816"/>
      <c r="B110" s="817"/>
      <c r="C110" s="817"/>
      <c r="D110" s="817"/>
      <c r="E110" s="816"/>
      <c r="F110" s="817"/>
      <c r="G110" s="657"/>
      <c r="H110" s="360" t="s">
        <v>1352</v>
      </c>
      <c r="I110" s="360" t="s">
        <v>1422</v>
      </c>
      <c r="J110" s="360">
        <v>2</v>
      </c>
      <c r="K110" s="360" t="s">
        <v>71</v>
      </c>
      <c r="L110" s="801"/>
      <c r="M110" s="801"/>
      <c r="N110" s="801"/>
      <c r="O110" s="817"/>
      <c r="P110" s="817"/>
      <c r="Q110" s="817"/>
      <c r="R110" s="817"/>
      <c r="S110" s="660"/>
    </row>
    <row r="111" spans="1:20" ht="60.75" customHeight="1">
      <c r="A111" s="782"/>
      <c r="B111" s="818"/>
      <c r="C111" s="818"/>
      <c r="D111" s="818"/>
      <c r="E111" s="782"/>
      <c r="F111" s="818"/>
      <c r="G111" s="658"/>
      <c r="H111" s="360" t="s">
        <v>1423</v>
      </c>
      <c r="I111" s="357" t="s">
        <v>1348</v>
      </c>
      <c r="J111" s="357" t="s">
        <v>1424</v>
      </c>
      <c r="K111" s="358" t="s">
        <v>53</v>
      </c>
      <c r="L111" s="801"/>
      <c r="M111" s="801"/>
      <c r="N111" s="801"/>
      <c r="O111" s="818"/>
      <c r="P111" s="818"/>
      <c r="Q111" s="818"/>
      <c r="R111" s="818"/>
      <c r="S111" s="661"/>
    </row>
    <row r="113" spans="7:18" ht="15.75">
      <c r="G113" s="7"/>
      <c r="O113" s="674"/>
      <c r="P113" s="558" t="s">
        <v>30</v>
      </c>
      <c r="Q113" s="558"/>
      <c r="R113" s="558"/>
    </row>
    <row r="114" spans="7:18">
      <c r="G114" s="8"/>
      <c r="O114" s="675"/>
      <c r="P114" s="558" t="s">
        <v>31</v>
      </c>
      <c r="Q114" s="558" t="s">
        <v>32</v>
      </c>
      <c r="R114" s="558"/>
    </row>
    <row r="115" spans="7:18">
      <c r="G115" s="8"/>
      <c r="O115" s="676"/>
      <c r="P115" s="558"/>
      <c r="Q115" s="12">
        <v>2022</v>
      </c>
      <c r="R115" s="12">
        <v>2023</v>
      </c>
    </row>
    <row r="116" spans="7:18">
      <c r="O116" s="57" t="s">
        <v>3389</v>
      </c>
      <c r="P116" s="9">
        <v>23</v>
      </c>
      <c r="Q116" s="23">
        <f>Q101+Q90+Q79+Q74+Q69+Q60+Q56+Q53+Q47+Q36+Q30+Q25+Q23+Q20+Q16+Q12+Q6</f>
        <v>4692538.7200000007</v>
      </c>
      <c r="R116" s="106">
        <f>R106+R104+R103+R83+R79+R77+R60+R56+R53+R47+R44+R36+R30+R25+R20+R16+R12+R6</f>
        <v>4097564.49</v>
      </c>
    </row>
    <row r="117" spans="7:18">
      <c r="Q117" s="2"/>
      <c r="R117" s="69"/>
    </row>
  </sheetData>
  <mergeCells count="381">
    <mergeCell ref="O113:O115"/>
    <mergeCell ref="P113:R113"/>
    <mergeCell ref="P114:P115"/>
    <mergeCell ref="Q114:R114"/>
    <mergeCell ref="A106:A111"/>
    <mergeCell ref="B106:B111"/>
    <mergeCell ref="C106:C111"/>
    <mergeCell ref="D106:D111"/>
    <mergeCell ref="E106:E111"/>
    <mergeCell ref="F106:F111"/>
    <mergeCell ref="G106:G111"/>
    <mergeCell ref="H106:H109"/>
    <mergeCell ref="L106:L111"/>
    <mergeCell ref="M106:M111"/>
    <mergeCell ref="N106:N111"/>
    <mergeCell ref="O106:O111"/>
    <mergeCell ref="P106:P111"/>
    <mergeCell ref="Q106:Q111"/>
    <mergeCell ref="R106:R111"/>
    <mergeCell ref="P101:P102"/>
    <mergeCell ref="Q101:Q102"/>
    <mergeCell ref="R101:R102"/>
    <mergeCell ref="S101:S102"/>
    <mergeCell ref="G101:G102"/>
    <mergeCell ref="H101:H102"/>
    <mergeCell ref="L101:L102"/>
    <mergeCell ref="M101:M102"/>
    <mergeCell ref="N101:N102"/>
    <mergeCell ref="O101:O102"/>
    <mergeCell ref="A101:A102"/>
    <mergeCell ref="B101:B102"/>
    <mergeCell ref="C101:C102"/>
    <mergeCell ref="D101:D102"/>
    <mergeCell ref="E101:E102"/>
    <mergeCell ref="F101:F102"/>
    <mergeCell ref="G90:G100"/>
    <mergeCell ref="H90:H100"/>
    <mergeCell ref="L90:L100"/>
    <mergeCell ref="A90:A100"/>
    <mergeCell ref="B90:B100"/>
    <mergeCell ref="C90:C100"/>
    <mergeCell ref="D90:D100"/>
    <mergeCell ref="E90:E100"/>
    <mergeCell ref="F90:F100"/>
    <mergeCell ref="P90:P100"/>
    <mergeCell ref="Q90:Q100"/>
    <mergeCell ref="R90:R100"/>
    <mergeCell ref="S90:S100"/>
    <mergeCell ref="N90:N100"/>
    <mergeCell ref="O90:O100"/>
    <mergeCell ref="M77:M78"/>
    <mergeCell ref="N77:N78"/>
    <mergeCell ref="O77:O78"/>
    <mergeCell ref="P77:P78"/>
    <mergeCell ref="Q77:Q78"/>
    <mergeCell ref="R77:R78"/>
    <mergeCell ref="S77:S78"/>
    <mergeCell ref="M79:M82"/>
    <mergeCell ref="N79:N82"/>
    <mergeCell ref="O79:O82"/>
    <mergeCell ref="P79:P82"/>
    <mergeCell ref="Q79:Q82"/>
    <mergeCell ref="R79:R82"/>
    <mergeCell ref="S79:S82"/>
    <mergeCell ref="M83:M89"/>
    <mergeCell ref="N83:N89"/>
    <mergeCell ref="O83:O89"/>
    <mergeCell ref="P83:P89"/>
    <mergeCell ref="Q69:Q73"/>
    <mergeCell ref="P74:P76"/>
    <mergeCell ref="Q74:Q76"/>
    <mergeCell ref="R74:R76"/>
    <mergeCell ref="S74:S76"/>
    <mergeCell ref="F74:F76"/>
    <mergeCell ref="G74:G76"/>
    <mergeCell ref="L74:L76"/>
    <mergeCell ref="M74:M76"/>
    <mergeCell ref="N74:N76"/>
    <mergeCell ref="O74:O76"/>
    <mergeCell ref="R69:R73"/>
    <mergeCell ref="S69:S73"/>
    <mergeCell ref="M69:M73"/>
    <mergeCell ref="N69:N73"/>
    <mergeCell ref="H69:H70"/>
    <mergeCell ref="L69:L73"/>
    <mergeCell ref="O69:O73"/>
    <mergeCell ref="P69:P73"/>
    <mergeCell ref="A60:A68"/>
    <mergeCell ref="B60:B68"/>
    <mergeCell ref="C60:C68"/>
    <mergeCell ref="D60:D68"/>
    <mergeCell ref="E60:E68"/>
    <mergeCell ref="F60:F68"/>
    <mergeCell ref="E74:E76"/>
    <mergeCell ref="F69:F73"/>
    <mergeCell ref="G69:G73"/>
    <mergeCell ref="A69:A73"/>
    <mergeCell ref="B69:B73"/>
    <mergeCell ref="C69:C73"/>
    <mergeCell ref="D69:D73"/>
    <mergeCell ref="E69:E73"/>
    <mergeCell ref="G60:G68"/>
    <mergeCell ref="A74:A76"/>
    <mergeCell ref="B74:B76"/>
    <mergeCell ref="C74:C76"/>
    <mergeCell ref="D74:D76"/>
    <mergeCell ref="P60:P68"/>
    <mergeCell ref="Q60:Q68"/>
    <mergeCell ref="R60:R68"/>
    <mergeCell ref="S60:S68"/>
    <mergeCell ref="H60:H61"/>
    <mergeCell ref="L60:L68"/>
    <mergeCell ref="M60:M68"/>
    <mergeCell ref="N60:N68"/>
    <mergeCell ref="O60:O68"/>
    <mergeCell ref="R53:R55"/>
    <mergeCell ref="S53:S55"/>
    <mergeCell ref="L53:L55"/>
    <mergeCell ref="M53:M55"/>
    <mergeCell ref="N53:N55"/>
    <mergeCell ref="O53:O55"/>
    <mergeCell ref="P53:P55"/>
    <mergeCell ref="Q53:Q55"/>
    <mergeCell ref="M56:M59"/>
    <mergeCell ref="N56:N59"/>
    <mergeCell ref="O56:O59"/>
    <mergeCell ref="P56:P59"/>
    <mergeCell ref="Q56:Q59"/>
    <mergeCell ref="R56:R59"/>
    <mergeCell ref="S56:S59"/>
    <mergeCell ref="L47:L52"/>
    <mergeCell ref="M47:M52"/>
    <mergeCell ref="N47:N52"/>
    <mergeCell ref="O47:O52"/>
    <mergeCell ref="A53:A55"/>
    <mergeCell ref="B53:B55"/>
    <mergeCell ref="C53:C55"/>
    <mergeCell ref="D53:D55"/>
    <mergeCell ref="E53:E55"/>
    <mergeCell ref="J53:J55"/>
    <mergeCell ref="F53:F55"/>
    <mergeCell ref="G53:G55"/>
    <mergeCell ref="H53:H55"/>
    <mergeCell ref="I53:I55"/>
    <mergeCell ref="K53:K55"/>
    <mergeCell ref="A47:A52"/>
    <mergeCell ref="B47:B52"/>
    <mergeCell ref="C47:C52"/>
    <mergeCell ref="D47:D52"/>
    <mergeCell ref="E47:E52"/>
    <mergeCell ref="F47:F52"/>
    <mergeCell ref="G47:G52"/>
    <mergeCell ref="H47:H52"/>
    <mergeCell ref="A44:A46"/>
    <mergeCell ref="B44:B46"/>
    <mergeCell ref="C44:C46"/>
    <mergeCell ref="D44:D46"/>
    <mergeCell ref="E44:E46"/>
    <mergeCell ref="F44:F46"/>
    <mergeCell ref="G44:G46"/>
    <mergeCell ref="H44:H46"/>
    <mergeCell ref="L44:L46"/>
    <mergeCell ref="M25:M29"/>
    <mergeCell ref="N25:N29"/>
    <mergeCell ref="O25:O29"/>
    <mergeCell ref="P25:P29"/>
    <mergeCell ref="Q25:Q29"/>
    <mergeCell ref="R25:R29"/>
    <mergeCell ref="S25:S29"/>
    <mergeCell ref="M30:M35"/>
    <mergeCell ref="N30:N35"/>
    <mergeCell ref="O30:O35"/>
    <mergeCell ref="P30:P35"/>
    <mergeCell ref="Q30:Q35"/>
    <mergeCell ref="R30:R35"/>
    <mergeCell ref="S30:S35"/>
    <mergeCell ref="A23:A24"/>
    <mergeCell ref="B23:B24"/>
    <mergeCell ref="C23:C24"/>
    <mergeCell ref="D23:D24"/>
    <mergeCell ref="E23:E24"/>
    <mergeCell ref="R23:R24"/>
    <mergeCell ref="S23:S24"/>
    <mergeCell ref="M23:M24"/>
    <mergeCell ref="N23:N24"/>
    <mergeCell ref="O23:O24"/>
    <mergeCell ref="P23:P24"/>
    <mergeCell ref="Q23:Q24"/>
    <mergeCell ref="L23:L24"/>
    <mergeCell ref="H23:H24"/>
    <mergeCell ref="I23:I24"/>
    <mergeCell ref="J23:J24"/>
    <mergeCell ref="K23:K24"/>
    <mergeCell ref="M20:M22"/>
    <mergeCell ref="N20:N22"/>
    <mergeCell ref="O20:O22"/>
    <mergeCell ref="P20:P22"/>
    <mergeCell ref="Q20:Q22"/>
    <mergeCell ref="R20:R22"/>
    <mergeCell ref="S20:S22"/>
    <mergeCell ref="F23:F24"/>
    <mergeCell ref="G23:G24"/>
    <mergeCell ref="G16:G19"/>
    <mergeCell ref="H16:H19"/>
    <mergeCell ref="L16:L19"/>
    <mergeCell ref="E12:E15"/>
    <mergeCell ref="F12:F15"/>
    <mergeCell ref="M16:M19"/>
    <mergeCell ref="N16:N19"/>
    <mergeCell ref="O16:O19"/>
    <mergeCell ref="A12:A15"/>
    <mergeCell ref="B12:B15"/>
    <mergeCell ref="C12:C15"/>
    <mergeCell ref="D12:D15"/>
    <mergeCell ref="A16:A19"/>
    <mergeCell ref="B16:B19"/>
    <mergeCell ref="C16:C19"/>
    <mergeCell ref="D16:D19"/>
    <mergeCell ref="E16:E19"/>
    <mergeCell ref="P16:P19"/>
    <mergeCell ref="Q16:Q19"/>
    <mergeCell ref="R16:R19"/>
    <mergeCell ref="S16:S19"/>
    <mergeCell ref="S6:S11"/>
    <mergeCell ref="H8:H9"/>
    <mergeCell ref="H10:H11"/>
    <mergeCell ref="F6:F11"/>
    <mergeCell ref="G6:G11"/>
    <mergeCell ref="H6:H7"/>
    <mergeCell ref="L6:L11"/>
    <mergeCell ref="M6:M11"/>
    <mergeCell ref="N6:N11"/>
    <mergeCell ref="P12:P15"/>
    <mergeCell ref="Q12:Q15"/>
    <mergeCell ref="R12:R15"/>
    <mergeCell ref="S12:S15"/>
    <mergeCell ref="G12:G15"/>
    <mergeCell ref="H12:H15"/>
    <mergeCell ref="L12:L15"/>
    <mergeCell ref="M12:M15"/>
    <mergeCell ref="N12:N15"/>
    <mergeCell ref="O12:O15"/>
    <mergeCell ref="F16:F19"/>
    <mergeCell ref="A6:A11"/>
    <mergeCell ref="B6:B11"/>
    <mergeCell ref="C6:C11"/>
    <mergeCell ref="D6:D11"/>
    <mergeCell ref="E6:E11"/>
    <mergeCell ref="O6:O11"/>
    <mergeCell ref="P6:P11"/>
    <mergeCell ref="Q6:Q11"/>
    <mergeCell ref="R6:R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20:A22"/>
    <mergeCell ref="B20:B22"/>
    <mergeCell ref="C20:C22"/>
    <mergeCell ref="D20:D22"/>
    <mergeCell ref="E20:E22"/>
    <mergeCell ref="F20:F22"/>
    <mergeCell ref="G20:G22"/>
    <mergeCell ref="H20:H22"/>
    <mergeCell ref="L20:L22"/>
    <mergeCell ref="A25:A29"/>
    <mergeCell ref="B25:B29"/>
    <mergeCell ref="C25:C29"/>
    <mergeCell ref="D25:D29"/>
    <mergeCell ref="E25:E29"/>
    <mergeCell ref="F25:F29"/>
    <mergeCell ref="G25:G29"/>
    <mergeCell ref="H25:H29"/>
    <mergeCell ref="L25:L29"/>
    <mergeCell ref="A30:A35"/>
    <mergeCell ref="B30:B35"/>
    <mergeCell ref="C30:C35"/>
    <mergeCell ref="D30:D35"/>
    <mergeCell ref="E30:E35"/>
    <mergeCell ref="F30:F35"/>
    <mergeCell ref="G30:G35"/>
    <mergeCell ref="H30:H35"/>
    <mergeCell ref="L30:L35"/>
    <mergeCell ref="A36:A43"/>
    <mergeCell ref="B36:B43"/>
    <mergeCell ref="C36:C43"/>
    <mergeCell ref="D36:D43"/>
    <mergeCell ref="E36:E43"/>
    <mergeCell ref="F36:F43"/>
    <mergeCell ref="G36:G43"/>
    <mergeCell ref="H36:H43"/>
    <mergeCell ref="L36:L43"/>
    <mergeCell ref="M36:M43"/>
    <mergeCell ref="N36:N43"/>
    <mergeCell ref="O36:O43"/>
    <mergeCell ref="P36:P43"/>
    <mergeCell ref="Q36:Q43"/>
    <mergeCell ref="R36:R43"/>
    <mergeCell ref="S36:S43"/>
    <mergeCell ref="P47:P52"/>
    <mergeCell ref="Q47:Q52"/>
    <mergeCell ref="R47:R52"/>
    <mergeCell ref="S47:S52"/>
    <mergeCell ref="O44:O46"/>
    <mergeCell ref="P44:P46"/>
    <mergeCell ref="Q44:Q46"/>
    <mergeCell ref="R44:R46"/>
    <mergeCell ref="S44:S46"/>
    <mergeCell ref="M44:M46"/>
    <mergeCell ref="N44:N46"/>
    <mergeCell ref="A56:A59"/>
    <mergeCell ref="B56:B59"/>
    <mergeCell ref="C56:C59"/>
    <mergeCell ref="D56:D59"/>
    <mergeCell ref="E56:E59"/>
    <mergeCell ref="F56:F59"/>
    <mergeCell ref="G56:G59"/>
    <mergeCell ref="H56:H57"/>
    <mergeCell ref="L56:L59"/>
    <mergeCell ref="H58:H59"/>
    <mergeCell ref="A77:A78"/>
    <mergeCell ref="B77:B78"/>
    <mergeCell ref="C77:C78"/>
    <mergeCell ref="D77:D78"/>
    <mergeCell ref="E77:E78"/>
    <mergeCell ref="F77:F78"/>
    <mergeCell ref="G77:G78"/>
    <mergeCell ref="H77:H78"/>
    <mergeCell ref="L77:L78"/>
    <mergeCell ref="B83:B89"/>
    <mergeCell ref="C83:C89"/>
    <mergeCell ref="D83:D89"/>
    <mergeCell ref="E83:E89"/>
    <mergeCell ref="F83:F89"/>
    <mergeCell ref="G83:G89"/>
    <mergeCell ref="H83:H89"/>
    <mergeCell ref="L83:L89"/>
    <mergeCell ref="A79:A82"/>
    <mergeCell ref="B79:B82"/>
    <mergeCell ref="C79:C82"/>
    <mergeCell ref="D79:D82"/>
    <mergeCell ref="E79:E82"/>
    <mergeCell ref="F79:F82"/>
    <mergeCell ref="G79:G82"/>
    <mergeCell ref="H79:H82"/>
    <mergeCell ref="L79:L82"/>
    <mergeCell ref="S106:S111"/>
    <mergeCell ref="I108:I109"/>
    <mergeCell ref="J108:J109"/>
    <mergeCell ref="K108:K109"/>
    <mergeCell ref="Q83:Q89"/>
    <mergeCell ref="R83:R89"/>
    <mergeCell ref="S83:S89"/>
    <mergeCell ref="A104:A105"/>
    <mergeCell ref="B104:B105"/>
    <mergeCell ref="C104:C105"/>
    <mergeCell ref="D104:D105"/>
    <mergeCell ref="E104:E105"/>
    <mergeCell ref="F104:F105"/>
    <mergeCell ref="G104:G105"/>
    <mergeCell ref="L104:L105"/>
    <mergeCell ref="M104:M105"/>
    <mergeCell ref="N104:N105"/>
    <mergeCell ref="O104:O105"/>
    <mergeCell ref="P104:P105"/>
    <mergeCell ref="Q104:Q105"/>
    <mergeCell ref="R104:R105"/>
    <mergeCell ref="S104:S105"/>
    <mergeCell ref="M90:M100"/>
    <mergeCell ref="A83:A89"/>
  </mergeCells>
  <pageMargins left="0.70866141732283472" right="0.70866141732283472" top="0.74803149606299213" bottom="0.74803149606299213" header="0.31496062992125984" footer="0.31496062992125984"/>
  <pageSetup paperSize="8"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4"/>
  <sheetViews>
    <sheetView view="pageBreakPreview" zoomScale="60" zoomScaleNormal="70" zoomScalePageLayoutView="40" workbookViewId="0">
      <selection activeCell="Q64" sqref="Q64:R64"/>
    </sheetView>
  </sheetViews>
  <sheetFormatPr defaultRowHeight="15"/>
  <cols>
    <col min="5" max="5" width="26.7109375" customWidth="1"/>
    <col min="6" max="6" width="56.85546875" customWidth="1"/>
    <col min="7" max="7" width="25.85546875" customWidth="1"/>
    <col min="8" max="8" width="19.28515625" customWidth="1"/>
    <col min="9" max="9" width="18" customWidth="1"/>
    <col min="10" max="10" width="19.28515625" customWidth="1"/>
    <col min="11" max="11" width="16.85546875" customWidth="1"/>
    <col min="12" max="12" width="28.42578125" customWidth="1"/>
    <col min="13" max="13" width="13.5703125" customWidth="1"/>
    <col min="14" max="14" width="12.140625" customWidth="1"/>
    <col min="15" max="15" width="12" customWidth="1"/>
    <col min="16" max="17" width="11.7109375" customWidth="1"/>
    <col min="18" max="18" width="12" bestFit="1" customWidth="1"/>
    <col min="19" max="19" width="16.7109375" customWidth="1"/>
  </cols>
  <sheetData>
    <row r="1" spans="1:19" ht="18.75" customHeight="1">
      <c r="A1" s="582" t="s">
        <v>3352</v>
      </c>
      <c r="B1" s="582"/>
      <c r="C1" s="582"/>
      <c r="D1" s="582"/>
      <c r="E1" s="582"/>
      <c r="F1" s="582"/>
      <c r="G1" s="582"/>
      <c r="H1" s="582"/>
      <c r="I1" s="582"/>
      <c r="J1" s="582"/>
      <c r="K1" s="582"/>
      <c r="L1" s="582"/>
      <c r="O1" s="2"/>
      <c r="P1" s="3"/>
      <c r="Q1" s="2"/>
      <c r="R1" s="2"/>
    </row>
    <row r="2" spans="1:19">
      <c r="A2" s="583"/>
      <c r="B2" s="584"/>
      <c r="C2" s="584"/>
      <c r="D2" s="584"/>
      <c r="E2" s="584"/>
      <c r="F2" s="584"/>
      <c r="G2" s="584"/>
      <c r="L2" s="585"/>
      <c r="M2" s="585"/>
      <c r="N2" s="585"/>
      <c r="O2" s="585"/>
      <c r="P2" s="585"/>
      <c r="Q2" s="585"/>
      <c r="R2" s="585"/>
      <c r="S2" s="585"/>
    </row>
    <row r="3" spans="1:19" ht="38.2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32.25" customHeight="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38.25" customHeight="1">
      <c r="A6" s="563">
        <v>1</v>
      </c>
      <c r="B6" s="563" t="s">
        <v>93</v>
      </c>
      <c r="C6" s="563" t="s">
        <v>38</v>
      </c>
      <c r="D6" s="563">
        <v>3</v>
      </c>
      <c r="E6" s="564" t="s">
        <v>39</v>
      </c>
      <c r="F6" s="564" t="s">
        <v>79</v>
      </c>
      <c r="G6" s="564" t="s">
        <v>1354</v>
      </c>
      <c r="H6" s="564" t="s">
        <v>99</v>
      </c>
      <c r="I6" s="564" t="s">
        <v>40</v>
      </c>
      <c r="J6" s="564">
        <v>1</v>
      </c>
      <c r="K6" s="563" t="s">
        <v>71</v>
      </c>
      <c r="L6" s="564" t="s">
        <v>42</v>
      </c>
      <c r="M6" s="563" t="s">
        <v>43</v>
      </c>
      <c r="N6" s="563" t="s">
        <v>44</v>
      </c>
      <c r="O6" s="575">
        <v>60000</v>
      </c>
      <c r="P6" s="563" t="s">
        <v>44</v>
      </c>
      <c r="Q6" s="575">
        <v>60000</v>
      </c>
      <c r="R6" s="563" t="s">
        <v>44</v>
      </c>
      <c r="S6" s="564" t="s">
        <v>96</v>
      </c>
    </row>
    <row r="7" spans="1:19" ht="27.75" customHeight="1">
      <c r="A7" s="579"/>
      <c r="B7" s="579"/>
      <c r="C7" s="579"/>
      <c r="D7" s="579"/>
      <c r="E7" s="571"/>
      <c r="F7" s="571"/>
      <c r="G7" s="571"/>
      <c r="H7" s="571"/>
      <c r="I7" s="571"/>
      <c r="J7" s="571"/>
      <c r="K7" s="579"/>
      <c r="L7" s="571"/>
      <c r="M7" s="579"/>
      <c r="N7" s="579"/>
      <c r="O7" s="576"/>
      <c r="P7" s="579"/>
      <c r="Q7" s="576"/>
      <c r="R7" s="579"/>
      <c r="S7" s="571"/>
    </row>
    <row r="8" spans="1:19" ht="21.75" customHeight="1">
      <c r="A8" s="579"/>
      <c r="B8" s="579"/>
      <c r="C8" s="579"/>
      <c r="D8" s="579"/>
      <c r="E8" s="571"/>
      <c r="F8" s="571"/>
      <c r="G8" s="571"/>
      <c r="H8" s="571"/>
      <c r="I8" s="572"/>
      <c r="J8" s="572"/>
      <c r="K8" s="580"/>
      <c r="L8" s="571"/>
      <c r="M8" s="579"/>
      <c r="N8" s="579"/>
      <c r="O8" s="576"/>
      <c r="P8" s="579"/>
      <c r="Q8" s="576"/>
      <c r="R8" s="579"/>
      <c r="S8" s="571"/>
    </row>
    <row r="9" spans="1:19" ht="109.5" customHeight="1">
      <c r="A9" s="579"/>
      <c r="B9" s="579"/>
      <c r="C9" s="579"/>
      <c r="D9" s="579"/>
      <c r="E9" s="571"/>
      <c r="F9" s="571"/>
      <c r="G9" s="571"/>
      <c r="H9" s="571"/>
      <c r="I9" s="333" t="s">
        <v>97</v>
      </c>
      <c r="J9" s="335" t="s">
        <v>70</v>
      </c>
      <c r="K9" s="334" t="s">
        <v>71</v>
      </c>
      <c r="L9" s="571"/>
      <c r="M9" s="579"/>
      <c r="N9" s="579"/>
      <c r="O9" s="576"/>
      <c r="P9" s="579"/>
      <c r="Q9" s="576"/>
      <c r="R9" s="579"/>
      <c r="S9" s="571"/>
    </row>
    <row r="10" spans="1:19" ht="93" customHeight="1">
      <c r="A10" s="580"/>
      <c r="B10" s="580"/>
      <c r="C10" s="580"/>
      <c r="D10" s="580"/>
      <c r="E10" s="572"/>
      <c r="F10" s="572"/>
      <c r="G10" s="572"/>
      <c r="H10" s="572"/>
      <c r="I10" s="333" t="s">
        <v>1125</v>
      </c>
      <c r="J10" s="335" t="s">
        <v>1126</v>
      </c>
      <c r="K10" s="333" t="s">
        <v>1127</v>
      </c>
      <c r="L10" s="572"/>
      <c r="M10" s="580"/>
      <c r="N10" s="580"/>
      <c r="O10" s="581"/>
      <c r="P10" s="580"/>
      <c r="Q10" s="581"/>
      <c r="R10" s="580"/>
      <c r="S10" s="572"/>
    </row>
    <row r="11" spans="1:19" ht="32.25" customHeight="1">
      <c r="A11" s="563">
        <v>2</v>
      </c>
      <c r="B11" s="563" t="s">
        <v>93</v>
      </c>
      <c r="C11" s="563">
        <v>5</v>
      </c>
      <c r="D11" s="563">
        <v>4</v>
      </c>
      <c r="E11" s="564" t="s">
        <v>73</v>
      </c>
      <c r="F11" s="564" t="s">
        <v>81</v>
      </c>
      <c r="G11" s="564" t="s">
        <v>78</v>
      </c>
      <c r="H11" s="563" t="s">
        <v>74</v>
      </c>
      <c r="I11" s="145" t="s">
        <v>75</v>
      </c>
      <c r="J11" s="145">
        <v>1</v>
      </c>
      <c r="K11" s="145" t="s">
        <v>41</v>
      </c>
      <c r="L11" s="564" t="s">
        <v>77</v>
      </c>
      <c r="M11" s="563" t="s">
        <v>90</v>
      </c>
      <c r="N11" s="563" t="s">
        <v>44</v>
      </c>
      <c r="O11" s="575">
        <v>8000</v>
      </c>
      <c r="P11" s="563" t="s">
        <v>44</v>
      </c>
      <c r="Q11" s="575">
        <v>8000</v>
      </c>
      <c r="R11" s="563" t="s">
        <v>44</v>
      </c>
      <c r="S11" s="564" t="s">
        <v>96</v>
      </c>
    </row>
    <row r="12" spans="1:19" ht="99.75" customHeight="1">
      <c r="A12" s="580"/>
      <c r="B12" s="580"/>
      <c r="C12" s="580"/>
      <c r="D12" s="580"/>
      <c r="E12" s="572"/>
      <c r="F12" s="572"/>
      <c r="G12" s="572"/>
      <c r="H12" s="580"/>
      <c r="I12" s="336" t="s">
        <v>76</v>
      </c>
      <c r="J12" s="145" t="s">
        <v>900</v>
      </c>
      <c r="K12" s="145" t="s">
        <v>48</v>
      </c>
      <c r="L12" s="571"/>
      <c r="M12" s="580"/>
      <c r="N12" s="580"/>
      <c r="O12" s="581"/>
      <c r="P12" s="580"/>
      <c r="Q12" s="581"/>
      <c r="R12" s="580"/>
      <c r="S12" s="572"/>
    </row>
    <row r="13" spans="1:19" ht="66.75" customHeight="1">
      <c r="A13" s="559">
        <v>3</v>
      </c>
      <c r="B13" s="559" t="s">
        <v>95</v>
      </c>
      <c r="C13" s="559">
        <v>1</v>
      </c>
      <c r="D13" s="559">
        <v>6</v>
      </c>
      <c r="E13" s="559" t="s">
        <v>86</v>
      </c>
      <c r="F13" s="559" t="s">
        <v>55</v>
      </c>
      <c r="G13" s="559" t="s">
        <v>80</v>
      </c>
      <c r="H13" s="559" t="s">
        <v>50</v>
      </c>
      <c r="I13" s="336" t="s">
        <v>51</v>
      </c>
      <c r="J13" s="336">
        <v>1</v>
      </c>
      <c r="K13" s="336" t="s">
        <v>71</v>
      </c>
      <c r="L13" s="559" t="s">
        <v>54</v>
      </c>
      <c r="M13" s="559" t="s">
        <v>43</v>
      </c>
      <c r="N13" s="559" t="s">
        <v>44</v>
      </c>
      <c r="O13" s="560">
        <v>30000</v>
      </c>
      <c r="P13" s="559" t="s">
        <v>44</v>
      </c>
      <c r="Q13" s="560">
        <v>30000</v>
      </c>
      <c r="R13" s="559" t="s">
        <v>44</v>
      </c>
      <c r="S13" s="559" t="s">
        <v>96</v>
      </c>
    </row>
    <row r="14" spans="1:19" ht="73.5" customHeight="1">
      <c r="A14" s="559"/>
      <c r="B14" s="559"/>
      <c r="C14" s="559"/>
      <c r="D14" s="559"/>
      <c r="E14" s="559"/>
      <c r="F14" s="559"/>
      <c r="G14" s="559"/>
      <c r="H14" s="559"/>
      <c r="I14" s="336" t="s">
        <v>52</v>
      </c>
      <c r="J14" s="337" t="s">
        <v>98</v>
      </c>
      <c r="K14" s="336" t="s">
        <v>48</v>
      </c>
      <c r="L14" s="559"/>
      <c r="M14" s="559"/>
      <c r="N14" s="559"/>
      <c r="O14" s="560"/>
      <c r="P14" s="559"/>
      <c r="Q14" s="560"/>
      <c r="R14" s="559"/>
      <c r="S14" s="559"/>
    </row>
    <row r="15" spans="1:19" ht="73.5" customHeight="1">
      <c r="A15" s="559"/>
      <c r="B15" s="559"/>
      <c r="C15" s="559"/>
      <c r="D15" s="559"/>
      <c r="E15" s="559"/>
      <c r="F15" s="559"/>
      <c r="G15" s="559"/>
      <c r="H15" s="559"/>
      <c r="I15" s="336" t="s">
        <v>1128</v>
      </c>
      <c r="J15" s="336">
        <v>1</v>
      </c>
      <c r="K15" s="336" t="s">
        <v>71</v>
      </c>
      <c r="L15" s="559"/>
      <c r="M15" s="559"/>
      <c r="N15" s="559"/>
      <c r="O15" s="560"/>
      <c r="P15" s="559"/>
      <c r="Q15" s="560"/>
      <c r="R15" s="559"/>
      <c r="S15" s="559"/>
    </row>
    <row r="16" spans="1:19" ht="105" customHeight="1">
      <c r="A16" s="559">
        <v>4</v>
      </c>
      <c r="B16" s="559" t="s">
        <v>94</v>
      </c>
      <c r="C16" s="559">
        <v>2.2999999999999998</v>
      </c>
      <c r="D16" s="559">
        <v>10</v>
      </c>
      <c r="E16" s="559" t="s">
        <v>56</v>
      </c>
      <c r="F16" s="559" t="s">
        <v>57</v>
      </c>
      <c r="G16" s="559" t="s">
        <v>72</v>
      </c>
      <c r="H16" s="559" t="s">
        <v>58</v>
      </c>
      <c r="I16" s="338" t="s">
        <v>59</v>
      </c>
      <c r="J16" s="336">
        <v>1</v>
      </c>
      <c r="K16" s="336" t="s">
        <v>71</v>
      </c>
      <c r="L16" s="559" t="s">
        <v>64</v>
      </c>
      <c r="M16" s="559" t="s">
        <v>68</v>
      </c>
      <c r="N16" s="559" t="s">
        <v>44</v>
      </c>
      <c r="O16" s="560">
        <v>60000</v>
      </c>
      <c r="P16" s="559" t="s">
        <v>44</v>
      </c>
      <c r="Q16" s="560">
        <v>60000</v>
      </c>
      <c r="R16" s="559" t="s">
        <v>44</v>
      </c>
      <c r="S16" s="559" t="s">
        <v>96</v>
      </c>
    </row>
    <row r="17" spans="1:19" ht="75" customHeight="1">
      <c r="A17" s="559"/>
      <c r="B17" s="559"/>
      <c r="C17" s="559"/>
      <c r="D17" s="559"/>
      <c r="E17" s="559"/>
      <c r="F17" s="559"/>
      <c r="G17" s="559"/>
      <c r="H17" s="559"/>
      <c r="I17" s="338" t="s">
        <v>60</v>
      </c>
      <c r="J17" s="339" t="s">
        <v>61</v>
      </c>
      <c r="K17" s="336" t="s">
        <v>62</v>
      </c>
      <c r="L17" s="559"/>
      <c r="M17" s="559"/>
      <c r="N17" s="559"/>
      <c r="O17" s="560"/>
      <c r="P17" s="559"/>
      <c r="Q17" s="560"/>
      <c r="R17" s="559"/>
      <c r="S17" s="559"/>
    </row>
    <row r="18" spans="1:19" ht="72.75" customHeight="1">
      <c r="A18" s="559"/>
      <c r="B18" s="559"/>
      <c r="C18" s="559"/>
      <c r="D18" s="559"/>
      <c r="E18" s="559"/>
      <c r="F18" s="559"/>
      <c r="G18" s="559"/>
      <c r="H18" s="559"/>
      <c r="I18" s="338" t="s">
        <v>1129</v>
      </c>
      <c r="J18" s="145" t="s">
        <v>1130</v>
      </c>
      <c r="K18" s="336" t="s">
        <v>48</v>
      </c>
      <c r="L18" s="559"/>
      <c r="M18" s="559"/>
      <c r="N18" s="559"/>
      <c r="O18" s="560"/>
      <c r="P18" s="559"/>
      <c r="Q18" s="560"/>
      <c r="R18" s="559"/>
      <c r="S18" s="559"/>
    </row>
    <row r="19" spans="1:19" ht="99" customHeight="1">
      <c r="A19" s="559"/>
      <c r="B19" s="559"/>
      <c r="C19" s="559"/>
      <c r="D19" s="559"/>
      <c r="E19" s="559"/>
      <c r="F19" s="559"/>
      <c r="G19" s="559"/>
      <c r="H19" s="559"/>
      <c r="I19" s="336" t="s">
        <v>1131</v>
      </c>
      <c r="J19" s="340" t="s">
        <v>102</v>
      </c>
      <c r="K19" s="336" t="s">
        <v>71</v>
      </c>
      <c r="L19" s="559"/>
      <c r="M19" s="559"/>
      <c r="N19" s="559"/>
      <c r="O19" s="560"/>
      <c r="P19" s="559"/>
      <c r="Q19" s="560"/>
      <c r="R19" s="559"/>
      <c r="S19" s="559"/>
    </row>
    <row r="20" spans="1:19" ht="105" customHeight="1">
      <c r="A20" s="563">
        <v>5</v>
      </c>
      <c r="B20" s="563" t="s">
        <v>94</v>
      </c>
      <c r="C20" s="563">
        <v>2.2999999999999998</v>
      </c>
      <c r="D20" s="563">
        <v>10</v>
      </c>
      <c r="E20" s="564" t="s">
        <v>63</v>
      </c>
      <c r="F20" s="564" t="s">
        <v>57</v>
      </c>
      <c r="G20" s="564" t="s">
        <v>72</v>
      </c>
      <c r="H20" s="564" t="s">
        <v>58</v>
      </c>
      <c r="I20" s="336" t="s">
        <v>59</v>
      </c>
      <c r="J20" s="145">
        <v>1</v>
      </c>
      <c r="K20" s="336" t="s">
        <v>71</v>
      </c>
      <c r="L20" s="564" t="s">
        <v>64</v>
      </c>
      <c r="M20" s="564" t="s">
        <v>68</v>
      </c>
      <c r="N20" s="564" t="s">
        <v>44</v>
      </c>
      <c r="O20" s="568">
        <v>60000</v>
      </c>
      <c r="P20" s="564" t="s">
        <v>44</v>
      </c>
      <c r="Q20" s="568">
        <v>60000</v>
      </c>
      <c r="R20" s="564" t="s">
        <v>44</v>
      </c>
      <c r="S20" s="564" t="s">
        <v>96</v>
      </c>
    </row>
    <row r="21" spans="1:19" ht="89.25" customHeight="1">
      <c r="A21" s="579"/>
      <c r="B21" s="579"/>
      <c r="C21" s="579"/>
      <c r="D21" s="579"/>
      <c r="E21" s="571"/>
      <c r="F21" s="571"/>
      <c r="G21" s="571"/>
      <c r="H21" s="571"/>
      <c r="I21" s="336" t="s">
        <v>60</v>
      </c>
      <c r="J21" s="145" t="s">
        <v>61</v>
      </c>
      <c r="K21" s="336" t="s">
        <v>62</v>
      </c>
      <c r="L21" s="571"/>
      <c r="M21" s="571"/>
      <c r="N21" s="571"/>
      <c r="O21" s="569"/>
      <c r="P21" s="571"/>
      <c r="Q21" s="569"/>
      <c r="R21" s="571"/>
      <c r="S21" s="571"/>
    </row>
    <row r="22" spans="1:19" ht="89.25" customHeight="1">
      <c r="A22" s="579"/>
      <c r="B22" s="579"/>
      <c r="C22" s="579"/>
      <c r="D22" s="579"/>
      <c r="E22" s="571"/>
      <c r="F22" s="571"/>
      <c r="G22" s="571"/>
      <c r="H22" s="571"/>
      <c r="I22" s="336" t="s">
        <v>1129</v>
      </c>
      <c r="J22" s="145" t="s">
        <v>1130</v>
      </c>
      <c r="K22" s="336" t="s">
        <v>48</v>
      </c>
      <c r="L22" s="571"/>
      <c r="M22" s="571"/>
      <c r="N22" s="571"/>
      <c r="O22" s="569"/>
      <c r="P22" s="571"/>
      <c r="Q22" s="569"/>
      <c r="R22" s="571"/>
      <c r="S22" s="571"/>
    </row>
    <row r="23" spans="1:19" ht="89.25" customHeight="1">
      <c r="A23" s="580"/>
      <c r="B23" s="580"/>
      <c r="C23" s="580"/>
      <c r="D23" s="580"/>
      <c r="E23" s="572"/>
      <c r="F23" s="572"/>
      <c r="G23" s="572"/>
      <c r="H23" s="572"/>
      <c r="I23" s="336" t="s">
        <v>1131</v>
      </c>
      <c r="J23" s="145">
        <v>1</v>
      </c>
      <c r="K23" s="336" t="s">
        <v>71</v>
      </c>
      <c r="L23" s="572"/>
      <c r="M23" s="572"/>
      <c r="N23" s="572"/>
      <c r="O23" s="570"/>
      <c r="P23" s="572"/>
      <c r="Q23" s="570"/>
      <c r="R23" s="572"/>
      <c r="S23" s="572"/>
    </row>
    <row r="24" spans="1:19" ht="105">
      <c r="A24" s="559">
        <v>6</v>
      </c>
      <c r="B24" s="564">
        <v>6</v>
      </c>
      <c r="C24" s="564">
        <v>2.2999999999999998</v>
      </c>
      <c r="D24" s="564">
        <v>10</v>
      </c>
      <c r="E24" s="564" t="s">
        <v>82</v>
      </c>
      <c r="F24" s="564" t="s">
        <v>83</v>
      </c>
      <c r="G24" s="564" t="s">
        <v>84</v>
      </c>
      <c r="H24" s="564" t="s">
        <v>65</v>
      </c>
      <c r="I24" s="331" t="s">
        <v>59</v>
      </c>
      <c r="J24" s="336">
        <v>1</v>
      </c>
      <c r="K24" s="336" t="s">
        <v>71</v>
      </c>
      <c r="L24" s="564" t="s">
        <v>85</v>
      </c>
      <c r="M24" s="564" t="s">
        <v>90</v>
      </c>
      <c r="N24" s="564" t="s">
        <v>44</v>
      </c>
      <c r="O24" s="568">
        <v>10000</v>
      </c>
      <c r="P24" s="564" t="s">
        <v>44</v>
      </c>
      <c r="Q24" s="568">
        <v>10000</v>
      </c>
      <c r="R24" s="564" t="s">
        <v>44</v>
      </c>
      <c r="S24" s="564" t="s">
        <v>96</v>
      </c>
    </row>
    <row r="25" spans="1:19" ht="30">
      <c r="A25" s="559"/>
      <c r="B25" s="571"/>
      <c r="C25" s="571"/>
      <c r="D25" s="571"/>
      <c r="E25" s="571"/>
      <c r="F25" s="571"/>
      <c r="G25" s="571"/>
      <c r="H25" s="571"/>
      <c r="I25" s="336" t="s">
        <v>60</v>
      </c>
      <c r="J25" s="336" t="s">
        <v>66</v>
      </c>
      <c r="K25" s="336" t="s">
        <v>67</v>
      </c>
      <c r="L25" s="571"/>
      <c r="M25" s="571"/>
      <c r="N25" s="571"/>
      <c r="O25" s="569"/>
      <c r="P25" s="571"/>
      <c r="Q25" s="569"/>
      <c r="R25" s="571"/>
      <c r="S25" s="571"/>
    </row>
    <row r="26" spans="1:19" ht="30">
      <c r="A26" s="559"/>
      <c r="B26" s="572"/>
      <c r="C26" s="572"/>
      <c r="D26" s="572"/>
      <c r="E26" s="572"/>
      <c r="F26" s="572"/>
      <c r="G26" s="572"/>
      <c r="H26" s="572"/>
      <c r="I26" s="336" t="s">
        <v>49</v>
      </c>
      <c r="J26" s="336" t="s">
        <v>66</v>
      </c>
      <c r="K26" s="336" t="s">
        <v>71</v>
      </c>
      <c r="L26" s="572"/>
      <c r="M26" s="572"/>
      <c r="N26" s="572"/>
      <c r="O26" s="570"/>
      <c r="P26" s="572"/>
      <c r="Q26" s="570"/>
      <c r="R26" s="572"/>
      <c r="S26" s="572"/>
    </row>
    <row r="27" spans="1:19">
      <c r="A27" s="564">
        <v>7</v>
      </c>
      <c r="B27" s="564">
        <v>6</v>
      </c>
      <c r="C27" s="564">
        <v>5</v>
      </c>
      <c r="D27" s="564">
        <v>11</v>
      </c>
      <c r="E27" s="564" t="s">
        <v>88</v>
      </c>
      <c r="F27" s="564" t="s">
        <v>87</v>
      </c>
      <c r="G27" s="564" t="s">
        <v>643</v>
      </c>
      <c r="H27" s="564" t="s">
        <v>45</v>
      </c>
      <c r="I27" s="338" t="s">
        <v>46</v>
      </c>
      <c r="J27" s="336">
        <v>1</v>
      </c>
      <c r="K27" s="336" t="s">
        <v>71</v>
      </c>
      <c r="L27" s="564" t="s">
        <v>89</v>
      </c>
      <c r="M27" s="564" t="s">
        <v>91</v>
      </c>
      <c r="N27" s="564" t="s">
        <v>44</v>
      </c>
      <c r="O27" s="568">
        <v>12000</v>
      </c>
      <c r="P27" s="564" t="s">
        <v>44</v>
      </c>
      <c r="Q27" s="568">
        <v>12000</v>
      </c>
      <c r="R27" s="564" t="s">
        <v>44</v>
      </c>
      <c r="S27" s="564" t="s">
        <v>96</v>
      </c>
    </row>
    <row r="28" spans="1:19" ht="30">
      <c r="A28" s="571"/>
      <c r="B28" s="571"/>
      <c r="C28" s="571"/>
      <c r="D28" s="571"/>
      <c r="E28" s="571"/>
      <c r="F28" s="571"/>
      <c r="G28" s="571"/>
      <c r="H28" s="571"/>
      <c r="I28" s="341" t="s">
        <v>47</v>
      </c>
      <c r="J28" s="336" t="s">
        <v>66</v>
      </c>
      <c r="K28" s="336" t="s">
        <v>92</v>
      </c>
      <c r="L28" s="571"/>
      <c r="M28" s="571"/>
      <c r="N28" s="571"/>
      <c r="O28" s="569"/>
      <c r="P28" s="571"/>
      <c r="Q28" s="569"/>
      <c r="R28" s="571"/>
      <c r="S28" s="571"/>
    </row>
    <row r="29" spans="1:19" ht="72.75" customHeight="1">
      <c r="A29" s="572"/>
      <c r="B29" s="572"/>
      <c r="C29" s="572"/>
      <c r="D29" s="572"/>
      <c r="E29" s="572"/>
      <c r="F29" s="572"/>
      <c r="G29" s="572"/>
      <c r="H29" s="572"/>
      <c r="I29" s="338" t="s">
        <v>1135</v>
      </c>
      <c r="J29" s="336">
        <v>3</v>
      </c>
      <c r="K29" s="336" t="s">
        <v>71</v>
      </c>
      <c r="L29" s="572"/>
      <c r="M29" s="572"/>
      <c r="N29" s="572"/>
      <c r="O29" s="570"/>
      <c r="P29" s="572"/>
      <c r="Q29" s="570"/>
      <c r="R29" s="572"/>
      <c r="S29" s="572"/>
    </row>
    <row r="30" spans="1:19" ht="45">
      <c r="A30" s="564">
        <v>8</v>
      </c>
      <c r="B30" s="564">
        <v>6</v>
      </c>
      <c r="C30" s="564">
        <v>1</v>
      </c>
      <c r="D30" s="564">
        <v>6</v>
      </c>
      <c r="E30" s="564" t="s">
        <v>644</v>
      </c>
      <c r="F30" s="564" t="s">
        <v>651</v>
      </c>
      <c r="G30" s="564" t="s">
        <v>645</v>
      </c>
      <c r="H30" s="564" t="s">
        <v>646</v>
      </c>
      <c r="I30" s="336" t="s">
        <v>647</v>
      </c>
      <c r="J30" s="336">
        <v>1</v>
      </c>
      <c r="K30" s="336" t="s">
        <v>41</v>
      </c>
      <c r="L30" s="564" t="s">
        <v>648</v>
      </c>
      <c r="M30" s="564" t="s">
        <v>68</v>
      </c>
      <c r="N30" s="564" t="s">
        <v>44</v>
      </c>
      <c r="O30" s="568">
        <f>100000+10000</f>
        <v>110000</v>
      </c>
      <c r="P30" s="564" t="s">
        <v>44</v>
      </c>
      <c r="Q30" s="568">
        <v>100000</v>
      </c>
      <c r="R30" s="564" t="s">
        <v>44</v>
      </c>
      <c r="S30" s="564" t="s">
        <v>96</v>
      </c>
    </row>
    <row r="31" spans="1:19" ht="110.25" customHeight="1">
      <c r="A31" s="572"/>
      <c r="B31" s="572"/>
      <c r="C31" s="572"/>
      <c r="D31" s="572"/>
      <c r="E31" s="572"/>
      <c r="F31" s="572"/>
      <c r="G31" s="572"/>
      <c r="H31" s="572"/>
      <c r="I31" s="336" t="s">
        <v>649</v>
      </c>
      <c r="J31" s="336" t="s">
        <v>650</v>
      </c>
      <c r="K31" s="336" t="s">
        <v>48</v>
      </c>
      <c r="L31" s="572"/>
      <c r="M31" s="572"/>
      <c r="N31" s="572"/>
      <c r="O31" s="570"/>
      <c r="P31" s="572"/>
      <c r="Q31" s="570"/>
      <c r="R31" s="572"/>
      <c r="S31" s="572"/>
    </row>
    <row r="32" spans="1:19" ht="26.25" customHeight="1">
      <c r="A32" s="564">
        <v>9</v>
      </c>
      <c r="B32" s="564">
        <v>6</v>
      </c>
      <c r="C32" s="564">
        <v>1</v>
      </c>
      <c r="D32" s="564">
        <v>6</v>
      </c>
      <c r="E32" s="564" t="s">
        <v>901</v>
      </c>
      <c r="F32" s="564" t="s">
        <v>902</v>
      </c>
      <c r="G32" s="564" t="s">
        <v>1132</v>
      </c>
      <c r="H32" s="564" t="s">
        <v>903</v>
      </c>
      <c r="I32" s="338" t="s">
        <v>46</v>
      </c>
      <c r="J32" s="336">
        <v>1</v>
      </c>
      <c r="K32" s="336" t="s">
        <v>71</v>
      </c>
      <c r="L32" s="564" t="s">
        <v>904</v>
      </c>
      <c r="M32" s="564" t="s">
        <v>68</v>
      </c>
      <c r="N32" s="564" t="s">
        <v>44</v>
      </c>
      <c r="O32" s="568">
        <v>80000</v>
      </c>
      <c r="P32" s="564" t="s">
        <v>44</v>
      </c>
      <c r="Q32" s="568">
        <v>80000</v>
      </c>
      <c r="R32" s="564" t="s">
        <v>44</v>
      </c>
      <c r="S32" s="564" t="s">
        <v>96</v>
      </c>
    </row>
    <row r="33" spans="1:19" ht="30">
      <c r="A33" s="571"/>
      <c r="B33" s="571"/>
      <c r="C33" s="571"/>
      <c r="D33" s="571"/>
      <c r="E33" s="571"/>
      <c r="F33" s="571"/>
      <c r="G33" s="571"/>
      <c r="H33" s="571"/>
      <c r="I33" s="336" t="s">
        <v>47</v>
      </c>
      <c r="J33" s="342" t="s">
        <v>1133</v>
      </c>
      <c r="K33" s="336" t="s">
        <v>906</v>
      </c>
      <c r="L33" s="571"/>
      <c r="M33" s="571"/>
      <c r="N33" s="571"/>
      <c r="O33" s="569"/>
      <c r="P33" s="571"/>
      <c r="Q33" s="569"/>
      <c r="R33" s="571"/>
      <c r="S33" s="571"/>
    </row>
    <row r="34" spans="1:19" ht="80.25" customHeight="1">
      <c r="A34" s="571"/>
      <c r="B34" s="571"/>
      <c r="C34" s="571"/>
      <c r="D34" s="571"/>
      <c r="E34" s="571"/>
      <c r="F34" s="571"/>
      <c r="G34" s="571"/>
      <c r="H34" s="571"/>
      <c r="I34" s="336" t="s">
        <v>1134</v>
      </c>
      <c r="J34" s="343">
        <v>15</v>
      </c>
      <c r="K34" s="336" t="s">
        <v>71</v>
      </c>
      <c r="L34" s="571"/>
      <c r="M34" s="571"/>
      <c r="N34" s="571"/>
      <c r="O34" s="569"/>
      <c r="P34" s="571"/>
      <c r="Q34" s="569"/>
      <c r="R34" s="571"/>
      <c r="S34" s="571"/>
    </row>
    <row r="35" spans="1:19" ht="80.25" customHeight="1">
      <c r="A35" s="571"/>
      <c r="B35" s="571"/>
      <c r="C35" s="571"/>
      <c r="D35" s="571"/>
      <c r="E35" s="571"/>
      <c r="F35" s="571"/>
      <c r="G35" s="571"/>
      <c r="H35" s="571"/>
      <c r="I35" s="338" t="s">
        <v>1135</v>
      </c>
      <c r="J35" s="336">
        <v>6</v>
      </c>
      <c r="K35" s="336" t="s">
        <v>71</v>
      </c>
      <c r="L35" s="571"/>
      <c r="M35" s="571"/>
      <c r="N35" s="571"/>
      <c r="O35" s="569"/>
      <c r="P35" s="571"/>
      <c r="Q35" s="569"/>
      <c r="R35" s="571"/>
      <c r="S35" s="571"/>
    </row>
    <row r="36" spans="1:19" ht="57.75" customHeight="1">
      <c r="A36" s="571"/>
      <c r="B36" s="571"/>
      <c r="C36" s="571"/>
      <c r="D36" s="571"/>
      <c r="E36" s="571"/>
      <c r="F36" s="571"/>
      <c r="G36" s="571"/>
      <c r="H36" s="571"/>
      <c r="I36" s="336" t="s">
        <v>1136</v>
      </c>
      <c r="J36" s="145">
        <v>6</v>
      </c>
      <c r="K36" s="145" t="s">
        <v>906</v>
      </c>
      <c r="L36" s="571"/>
      <c r="M36" s="571"/>
      <c r="N36" s="571"/>
      <c r="O36" s="569"/>
      <c r="P36" s="571"/>
      <c r="Q36" s="569"/>
      <c r="R36" s="571"/>
      <c r="S36" s="571"/>
    </row>
    <row r="37" spans="1:19" ht="30">
      <c r="A37" s="571"/>
      <c r="B37" s="571"/>
      <c r="C37" s="571"/>
      <c r="D37" s="571"/>
      <c r="E37" s="571"/>
      <c r="F37" s="571"/>
      <c r="G37" s="571"/>
      <c r="H37" s="571"/>
      <c r="I37" s="338" t="s">
        <v>907</v>
      </c>
      <c r="J37" s="336">
        <v>1</v>
      </c>
      <c r="K37" s="336" t="s">
        <v>71</v>
      </c>
      <c r="L37" s="571"/>
      <c r="M37" s="571"/>
      <c r="N37" s="571"/>
      <c r="O37" s="569"/>
      <c r="P37" s="571"/>
      <c r="Q37" s="569"/>
      <c r="R37" s="571"/>
      <c r="S37" s="571"/>
    </row>
    <row r="38" spans="1:19" ht="75">
      <c r="A38" s="572"/>
      <c r="B38" s="572"/>
      <c r="C38" s="572"/>
      <c r="D38" s="572"/>
      <c r="E38" s="572"/>
      <c r="F38" s="572"/>
      <c r="G38" s="572"/>
      <c r="H38" s="572"/>
      <c r="I38" s="338" t="s">
        <v>1137</v>
      </c>
      <c r="J38" s="336" t="s">
        <v>1138</v>
      </c>
      <c r="K38" s="336" t="s">
        <v>1139</v>
      </c>
      <c r="L38" s="572"/>
      <c r="M38" s="572"/>
      <c r="N38" s="572"/>
      <c r="O38" s="570"/>
      <c r="P38" s="572"/>
      <c r="Q38" s="570"/>
      <c r="R38" s="572"/>
      <c r="S38" s="572"/>
    </row>
    <row r="39" spans="1:19" ht="52.5" customHeight="1">
      <c r="A39" s="563">
        <v>10</v>
      </c>
      <c r="B39" s="563" t="s">
        <v>93</v>
      </c>
      <c r="C39" s="563" t="s">
        <v>38</v>
      </c>
      <c r="D39" s="563">
        <v>3</v>
      </c>
      <c r="E39" s="564" t="s">
        <v>1355</v>
      </c>
      <c r="F39" s="564" t="s">
        <v>1087</v>
      </c>
      <c r="G39" s="564" t="s">
        <v>1088</v>
      </c>
      <c r="H39" s="564" t="s">
        <v>1089</v>
      </c>
      <c r="I39" s="336" t="s">
        <v>40</v>
      </c>
      <c r="J39" s="336">
        <v>1</v>
      </c>
      <c r="K39" s="145" t="s">
        <v>71</v>
      </c>
      <c r="L39" s="564" t="s">
        <v>42</v>
      </c>
      <c r="M39" s="563" t="s">
        <v>44</v>
      </c>
      <c r="N39" s="563" t="s">
        <v>43</v>
      </c>
      <c r="O39" s="575" t="s">
        <v>44</v>
      </c>
      <c r="P39" s="577">
        <v>50000</v>
      </c>
      <c r="Q39" s="575" t="s">
        <v>44</v>
      </c>
      <c r="R39" s="577">
        <v>50000</v>
      </c>
      <c r="S39" s="564" t="s">
        <v>96</v>
      </c>
    </row>
    <row r="40" spans="1:19" ht="43.5" customHeight="1">
      <c r="A40" s="579"/>
      <c r="B40" s="579"/>
      <c r="C40" s="579"/>
      <c r="D40" s="579"/>
      <c r="E40" s="571"/>
      <c r="F40" s="571"/>
      <c r="G40" s="571"/>
      <c r="H40" s="571"/>
      <c r="I40" s="336" t="s">
        <v>1090</v>
      </c>
      <c r="J40" s="336">
        <v>272</v>
      </c>
      <c r="K40" s="145" t="s">
        <v>71</v>
      </c>
      <c r="L40" s="571"/>
      <c r="M40" s="579"/>
      <c r="N40" s="579"/>
      <c r="O40" s="576"/>
      <c r="P40" s="578"/>
      <c r="Q40" s="576"/>
      <c r="R40" s="578"/>
      <c r="S40" s="571"/>
    </row>
    <row r="41" spans="1:19" ht="54.75" customHeight="1">
      <c r="A41" s="580"/>
      <c r="B41" s="579"/>
      <c r="C41" s="579"/>
      <c r="D41" s="579"/>
      <c r="E41" s="571"/>
      <c r="F41" s="571"/>
      <c r="G41" s="571"/>
      <c r="H41" s="571"/>
      <c r="I41" s="331" t="s">
        <v>1140</v>
      </c>
      <c r="J41" s="344">
        <v>1674400</v>
      </c>
      <c r="K41" s="330" t="s">
        <v>48</v>
      </c>
      <c r="L41" s="571"/>
      <c r="M41" s="579"/>
      <c r="N41" s="579"/>
      <c r="O41" s="576"/>
      <c r="P41" s="578"/>
      <c r="Q41" s="576"/>
      <c r="R41" s="578"/>
      <c r="S41" s="571"/>
    </row>
    <row r="42" spans="1:19" ht="36" customHeight="1">
      <c r="A42" s="564">
        <v>11</v>
      </c>
      <c r="B42" s="562">
        <v>1.6</v>
      </c>
      <c r="C42" s="559">
        <v>1.2</v>
      </c>
      <c r="D42" s="559">
        <v>3</v>
      </c>
      <c r="E42" s="559" t="s">
        <v>1091</v>
      </c>
      <c r="F42" s="559" t="s">
        <v>1154</v>
      </c>
      <c r="G42" s="559" t="s">
        <v>1092</v>
      </c>
      <c r="H42" s="559" t="s">
        <v>260</v>
      </c>
      <c r="I42" s="336" t="s">
        <v>1093</v>
      </c>
      <c r="J42" s="336">
        <v>1</v>
      </c>
      <c r="K42" s="336" t="s">
        <v>71</v>
      </c>
      <c r="L42" s="559" t="s">
        <v>1094</v>
      </c>
      <c r="M42" s="559" t="s">
        <v>44</v>
      </c>
      <c r="N42" s="559" t="s">
        <v>43</v>
      </c>
      <c r="O42" s="560" t="s">
        <v>44</v>
      </c>
      <c r="P42" s="561">
        <f>48000+46000+10000</f>
        <v>104000</v>
      </c>
      <c r="Q42" s="560" t="s">
        <v>44</v>
      </c>
      <c r="R42" s="561">
        <f>48000+46000+10000</f>
        <v>104000</v>
      </c>
      <c r="S42" s="559" t="s">
        <v>96</v>
      </c>
    </row>
    <row r="43" spans="1:19" ht="35.25" customHeight="1">
      <c r="A43" s="571"/>
      <c r="B43" s="562"/>
      <c r="C43" s="559"/>
      <c r="D43" s="559"/>
      <c r="E43" s="559"/>
      <c r="F43" s="559"/>
      <c r="G43" s="559"/>
      <c r="H43" s="559"/>
      <c r="I43" s="336" t="s">
        <v>129</v>
      </c>
      <c r="J43" s="339" t="s">
        <v>1356</v>
      </c>
      <c r="K43" s="336" t="s">
        <v>48</v>
      </c>
      <c r="L43" s="559"/>
      <c r="M43" s="559"/>
      <c r="N43" s="559"/>
      <c r="O43" s="560"/>
      <c r="P43" s="561"/>
      <c r="Q43" s="560"/>
      <c r="R43" s="561"/>
      <c r="S43" s="559"/>
    </row>
    <row r="44" spans="1:19" ht="45">
      <c r="A44" s="572"/>
      <c r="B44" s="562"/>
      <c r="C44" s="559"/>
      <c r="D44" s="559"/>
      <c r="E44" s="559"/>
      <c r="F44" s="559"/>
      <c r="G44" s="559"/>
      <c r="H44" s="559"/>
      <c r="I44" s="336" t="s">
        <v>1141</v>
      </c>
      <c r="J44" s="340" t="s">
        <v>102</v>
      </c>
      <c r="K44" s="336" t="s">
        <v>71</v>
      </c>
      <c r="L44" s="559"/>
      <c r="M44" s="559"/>
      <c r="N44" s="559"/>
      <c r="O44" s="560"/>
      <c r="P44" s="561"/>
      <c r="Q44" s="560"/>
      <c r="R44" s="561"/>
      <c r="S44" s="559"/>
    </row>
    <row r="45" spans="1:19">
      <c r="A45" s="564">
        <v>12</v>
      </c>
      <c r="B45" s="564">
        <v>6</v>
      </c>
      <c r="C45" s="564">
        <v>1</v>
      </c>
      <c r="D45" s="564">
        <v>6</v>
      </c>
      <c r="E45" s="564" t="s">
        <v>1142</v>
      </c>
      <c r="F45" s="564" t="s">
        <v>902</v>
      </c>
      <c r="G45" s="564" t="s">
        <v>1143</v>
      </c>
      <c r="H45" s="564" t="s">
        <v>903</v>
      </c>
      <c r="I45" s="338" t="s">
        <v>46</v>
      </c>
      <c r="J45" s="336">
        <v>1</v>
      </c>
      <c r="K45" s="336" t="s">
        <v>71</v>
      </c>
      <c r="L45" s="564" t="s">
        <v>904</v>
      </c>
      <c r="M45" s="564" t="s">
        <v>44</v>
      </c>
      <c r="N45" s="564" t="s">
        <v>43</v>
      </c>
      <c r="O45" s="568" t="s">
        <v>44</v>
      </c>
      <c r="P45" s="567">
        <v>80000</v>
      </c>
      <c r="Q45" s="568" t="s">
        <v>44</v>
      </c>
      <c r="R45" s="567">
        <v>80000</v>
      </c>
      <c r="S45" s="564" t="s">
        <v>96</v>
      </c>
    </row>
    <row r="46" spans="1:19" ht="30">
      <c r="A46" s="571"/>
      <c r="B46" s="571"/>
      <c r="C46" s="571"/>
      <c r="D46" s="571"/>
      <c r="E46" s="571"/>
      <c r="F46" s="571"/>
      <c r="G46" s="571"/>
      <c r="H46" s="571"/>
      <c r="I46" s="336" t="s">
        <v>47</v>
      </c>
      <c r="J46" s="345" t="s">
        <v>905</v>
      </c>
      <c r="K46" s="336" t="s">
        <v>906</v>
      </c>
      <c r="L46" s="571"/>
      <c r="M46" s="571"/>
      <c r="N46" s="571"/>
      <c r="O46" s="569"/>
      <c r="P46" s="573"/>
      <c r="Q46" s="569"/>
      <c r="R46" s="573"/>
      <c r="S46" s="571"/>
    </row>
    <row r="47" spans="1:19" ht="45">
      <c r="A47" s="571"/>
      <c r="B47" s="571"/>
      <c r="C47" s="571"/>
      <c r="D47" s="571"/>
      <c r="E47" s="571"/>
      <c r="F47" s="571"/>
      <c r="G47" s="571"/>
      <c r="H47" s="571"/>
      <c r="I47" s="336" t="s">
        <v>1144</v>
      </c>
      <c r="J47" s="336" t="s">
        <v>905</v>
      </c>
      <c r="K47" s="336" t="s">
        <v>71</v>
      </c>
      <c r="L47" s="571"/>
      <c r="M47" s="571"/>
      <c r="N47" s="571"/>
      <c r="O47" s="569"/>
      <c r="P47" s="573"/>
      <c r="Q47" s="569"/>
      <c r="R47" s="573"/>
      <c r="S47" s="571"/>
    </row>
    <row r="48" spans="1:19" ht="60">
      <c r="A48" s="571"/>
      <c r="B48" s="571"/>
      <c r="C48" s="571"/>
      <c r="D48" s="571"/>
      <c r="E48" s="571"/>
      <c r="F48" s="571"/>
      <c r="G48" s="571"/>
      <c r="H48" s="571"/>
      <c r="I48" s="338" t="s">
        <v>1145</v>
      </c>
      <c r="J48" s="336" t="s">
        <v>1146</v>
      </c>
      <c r="K48" s="336" t="s">
        <v>71</v>
      </c>
      <c r="L48" s="571"/>
      <c r="M48" s="571"/>
      <c r="N48" s="571"/>
      <c r="O48" s="569"/>
      <c r="P48" s="573"/>
      <c r="Q48" s="569"/>
      <c r="R48" s="573"/>
      <c r="S48" s="571"/>
    </row>
    <row r="49" spans="1:19" ht="30">
      <c r="A49" s="571"/>
      <c r="B49" s="571"/>
      <c r="C49" s="571"/>
      <c r="D49" s="571"/>
      <c r="E49" s="571"/>
      <c r="F49" s="571"/>
      <c r="G49" s="571"/>
      <c r="H49" s="571"/>
      <c r="I49" s="336" t="s">
        <v>1147</v>
      </c>
      <c r="J49" s="346" t="s">
        <v>1148</v>
      </c>
      <c r="K49" s="145" t="s">
        <v>906</v>
      </c>
      <c r="L49" s="571"/>
      <c r="M49" s="571"/>
      <c r="N49" s="571"/>
      <c r="O49" s="569"/>
      <c r="P49" s="573"/>
      <c r="Q49" s="569"/>
      <c r="R49" s="573"/>
      <c r="S49" s="571"/>
    </row>
    <row r="50" spans="1:19" ht="30">
      <c r="A50" s="571"/>
      <c r="B50" s="571"/>
      <c r="C50" s="571"/>
      <c r="D50" s="571"/>
      <c r="E50" s="571"/>
      <c r="F50" s="571"/>
      <c r="G50" s="571"/>
      <c r="H50" s="571"/>
      <c r="I50" s="338" t="s">
        <v>907</v>
      </c>
      <c r="J50" s="336">
        <v>1</v>
      </c>
      <c r="K50" s="336" t="s">
        <v>71</v>
      </c>
      <c r="L50" s="571"/>
      <c r="M50" s="571"/>
      <c r="N50" s="571"/>
      <c r="O50" s="569"/>
      <c r="P50" s="573"/>
      <c r="Q50" s="569"/>
      <c r="R50" s="573"/>
      <c r="S50" s="571"/>
    </row>
    <row r="51" spans="1:19" ht="75">
      <c r="A51" s="571"/>
      <c r="B51" s="571"/>
      <c r="C51" s="571"/>
      <c r="D51" s="571"/>
      <c r="E51" s="571"/>
      <c r="F51" s="571"/>
      <c r="G51" s="571"/>
      <c r="H51" s="571"/>
      <c r="I51" s="338" t="s">
        <v>1137</v>
      </c>
      <c r="J51" s="336" t="s">
        <v>1138</v>
      </c>
      <c r="K51" s="336" t="s">
        <v>71</v>
      </c>
      <c r="L51" s="571"/>
      <c r="M51" s="571"/>
      <c r="N51" s="571"/>
      <c r="O51" s="569"/>
      <c r="P51" s="573"/>
      <c r="Q51" s="569"/>
      <c r="R51" s="573"/>
      <c r="S51" s="571"/>
    </row>
    <row r="52" spans="1:19" ht="92.25" customHeight="1">
      <c r="A52" s="564">
        <v>13</v>
      </c>
      <c r="B52" s="562" t="s">
        <v>1095</v>
      </c>
      <c r="C52" s="562">
        <v>2.2999999999999998</v>
      </c>
      <c r="D52" s="559">
        <v>10</v>
      </c>
      <c r="E52" s="565" t="s">
        <v>1096</v>
      </c>
      <c r="F52" s="559" t="s">
        <v>1097</v>
      </c>
      <c r="G52" s="559" t="s">
        <v>1098</v>
      </c>
      <c r="H52" s="559" t="s">
        <v>58</v>
      </c>
      <c r="I52" s="347" t="s">
        <v>59</v>
      </c>
      <c r="J52" s="348" t="s">
        <v>102</v>
      </c>
      <c r="K52" s="145" t="s">
        <v>71</v>
      </c>
      <c r="L52" s="559" t="s">
        <v>1099</v>
      </c>
      <c r="M52" s="559" t="s">
        <v>44</v>
      </c>
      <c r="N52" s="559" t="s">
        <v>90</v>
      </c>
      <c r="O52" s="559" t="s">
        <v>44</v>
      </c>
      <c r="P52" s="561">
        <f>160000-46000-3000</f>
        <v>111000</v>
      </c>
      <c r="Q52" s="559" t="s">
        <v>44</v>
      </c>
      <c r="R52" s="561">
        <f>160000-46000-3000</f>
        <v>111000</v>
      </c>
      <c r="S52" s="559" t="s">
        <v>96</v>
      </c>
    </row>
    <row r="53" spans="1:19" ht="48" customHeight="1">
      <c r="A53" s="571"/>
      <c r="B53" s="562"/>
      <c r="C53" s="562"/>
      <c r="D53" s="559"/>
      <c r="E53" s="565"/>
      <c r="F53" s="559"/>
      <c r="G53" s="559"/>
      <c r="H53" s="559"/>
      <c r="I53" s="338" t="s">
        <v>60</v>
      </c>
      <c r="J53" s="349" t="s">
        <v>1100</v>
      </c>
      <c r="K53" s="332" t="s">
        <v>62</v>
      </c>
      <c r="L53" s="559"/>
      <c r="M53" s="559"/>
      <c r="N53" s="559"/>
      <c r="O53" s="559"/>
      <c r="P53" s="561"/>
      <c r="Q53" s="559"/>
      <c r="R53" s="561"/>
      <c r="S53" s="559"/>
    </row>
    <row r="54" spans="1:19" ht="48.75" customHeight="1">
      <c r="A54" s="571"/>
      <c r="B54" s="562"/>
      <c r="C54" s="562"/>
      <c r="D54" s="559"/>
      <c r="E54" s="565"/>
      <c r="F54" s="559"/>
      <c r="G54" s="559"/>
      <c r="H54" s="559"/>
      <c r="I54" s="338" t="s">
        <v>1129</v>
      </c>
      <c r="J54" s="348" t="s">
        <v>1149</v>
      </c>
      <c r="K54" s="336" t="s">
        <v>48</v>
      </c>
      <c r="L54" s="559"/>
      <c r="M54" s="559"/>
      <c r="N54" s="559"/>
      <c r="O54" s="559"/>
      <c r="P54" s="561"/>
      <c r="Q54" s="559"/>
      <c r="R54" s="561"/>
      <c r="S54" s="559"/>
    </row>
    <row r="55" spans="1:19" ht="55.5" customHeight="1">
      <c r="A55" s="572"/>
      <c r="B55" s="563"/>
      <c r="C55" s="563"/>
      <c r="D55" s="564"/>
      <c r="E55" s="566"/>
      <c r="F55" s="564"/>
      <c r="G55" s="564"/>
      <c r="H55" s="564"/>
      <c r="I55" s="331" t="s">
        <v>1150</v>
      </c>
      <c r="J55" s="349" t="s">
        <v>102</v>
      </c>
      <c r="K55" s="331" t="s">
        <v>71</v>
      </c>
      <c r="L55" s="564"/>
      <c r="M55" s="564"/>
      <c r="N55" s="564"/>
      <c r="O55" s="564"/>
      <c r="P55" s="567"/>
      <c r="Q55" s="564"/>
      <c r="R55" s="567"/>
      <c r="S55" s="564"/>
    </row>
    <row r="56" spans="1:19">
      <c r="A56" s="564">
        <v>14</v>
      </c>
      <c r="B56" s="564">
        <v>6</v>
      </c>
      <c r="C56" s="564">
        <v>5</v>
      </c>
      <c r="D56" s="564">
        <v>11</v>
      </c>
      <c r="E56" s="564" t="s">
        <v>1101</v>
      </c>
      <c r="F56" s="564" t="s">
        <v>87</v>
      </c>
      <c r="G56" s="564" t="s">
        <v>1102</v>
      </c>
      <c r="H56" s="564" t="s">
        <v>45</v>
      </c>
      <c r="I56" s="338" t="s">
        <v>46</v>
      </c>
      <c r="J56" s="336">
        <v>1</v>
      </c>
      <c r="K56" s="336" t="s">
        <v>71</v>
      </c>
      <c r="L56" s="564" t="s">
        <v>89</v>
      </c>
      <c r="M56" s="564" t="s">
        <v>44</v>
      </c>
      <c r="N56" s="564" t="s">
        <v>68</v>
      </c>
      <c r="O56" s="568" t="s">
        <v>44</v>
      </c>
      <c r="P56" s="567">
        <v>12000</v>
      </c>
      <c r="Q56" s="568" t="s">
        <v>44</v>
      </c>
      <c r="R56" s="567">
        <v>12000</v>
      </c>
      <c r="S56" s="564" t="s">
        <v>96</v>
      </c>
    </row>
    <row r="57" spans="1:19" ht="30">
      <c r="A57" s="571"/>
      <c r="B57" s="571"/>
      <c r="C57" s="571"/>
      <c r="D57" s="571"/>
      <c r="E57" s="571"/>
      <c r="F57" s="571"/>
      <c r="G57" s="571"/>
      <c r="H57" s="571"/>
      <c r="I57" s="341" t="s">
        <v>1151</v>
      </c>
      <c r="J57" s="336" t="s">
        <v>66</v>
      </c>
      <c r="K57" s="336" t="s">
        <v>92</v>
      </c>
      <c r="L57" s="571"/>
      <c r="M57" s="571"/>
      <c r="N57" s="571"/>
      <c r="O57" s="569"/>
      <c r="P57" s="573"/>
      <c r="Q57" s="569"/>
      <c r="R57" s="573"/>
      <c r="S57" s="571"/>
    </row>
    <row r="58" spans="1:19">
      <c r="A58" s="571"/>
      <c r="B58" s="571"/>
      <c r="C58" s="571"/>
      <c r="D58" s="571"/>
      <c r="E58" s="571"/>
      <c r="F58" s="571"/>
      <c r="G58" s="571"/>
      <c r="H58" s="571"/>
      <c r="I58" s="336" t="s">
        <v>1136</v>
      </c>
      <c r="J58" s="340" t="s">
        <v>1152</v>
      </c>
      <c r="K58" s="336" t="s">
        <v>92</v>
      </c>
      <c r="L58" s="571"/>
      <c r="M58" s="571"/>
      <c r="N58" s="571"/>
      <c r="O58" s="569"/>
      <c r="P58" s="573"/>
      <c r="Q58" s="569"/>
      <c r="R58" s="573"/>
      <c r="S58" s="571"/>
    </row>
    <row r="59" spans="1:19" ht="45">
      <c r="A59" s="572"/>
      <c r="B59" s="572"/>
      <c r="C59" s="572"/>
      <c r="D59" s="572"/>
      <c r="E59" s="572"/>
      <c r="F59" s="572"/>
      <c r="G59" s="572"/>
      <c r="H59" s="572"/>
      <c r="I59" s="338" t="s">
        <v>1135</v>
      </c>
      <c r="J59" s="339" t="s">
        <v>1153</v>
      </c>
      <c r="K59" s="336" t="s">
        <v>71</v>
      </c>
      <c r="L59" s="572"/>
      <c r="M59" s="572"/>
      <c r="N59" s="572"/>
      <c r="O59" s="570"/>
      <c r="P59" s="574"/>
      <c r="Q59" s="570"/>
      <c r="R59" s="574"/>
      <c r="S59" s="572"/>
    </row>
    <row r="61" spans="1:19" ht="15.75">
      <c r="A61" s="1"/>
      <c r="G61" s="7"/>
      <c r="N61" s="558"/>
      <c r="O61" s="558"/>
      <c r="P61" s="558" t="s">
        <v>30</v>
      </c>
      <c r="Q61" s="558"/>
      <c r="R61" s="558"/>
    </row>
    <row r="62" spans="1:19">
      <c r="A62" s="1"/>
      <c r="G62" s="8"/>
      <c r="N62" s="558"/>
      <c r="O62" s="558"/>
      <c r="P62" s="558" t="s">
        <v>31</v>
      </c>
      <c r="Q62" s="558" t="s">
        <v>32</v>
      </c>
      <c r="R62" s="558"/>
    </row>
    <row r="63" spans="1:19">
      <c r="A63" s="1"/>
      <c r="G63" s="8"/>
      <c r="N63" s="558"/>
      <c r="O63" s="558"/>
      <c r="P63" s="558"/>
      <c r="Q63" s="12">
        <v>2022</v>
      </c>
      <c r="R63" s="12">
        <v>2023</v>
      </c>
    </row>
    <row r="64" spans="1:19">
      <c r="N64" s="558" t="s">
        <v>1353</v>
      </c>
      <c r="O64" s="558"/>
      <c r="P64" s="9">
        <v>14</v>
      </c>
      <c r="Q64" s="19">
        <f>Q6+Q11+Q13+Q16+Q20+Q24+Q27+Q30+Q32</f>
        <v>420000</v>
      </c>
      <c r="R64" s="19">
        <f>R56+R52+R45+R42+R39</f>
        <v>357000</v>
      </c>
    </row>
  </sheetData>
  <mergeCells count="249">
    <mergeCell ref="A1:L1"/>
    <mergeCell ref="A2:G2"/>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 ref="A6:A10"/>
    <mergeCell ref="B6:B10"/>
    <mergeCell ref="C6:C10"/>
    <mergeCell ref="D6:D10"/>
    <mergeCell ref="E6:E10"/>
    <mergeCell ref="F6:F10"/>
    <mergeCell ref="S6:S10"/>
    <mergeCell ref="M6:M10"/>
    <mergeCell ref="N6:N10"/>
    <mergeCell ref="O6:O10"/>
    <mergeCell ref="P6:P10"/>
    <mergeCell ref="Q6:Q10"/>
    <mergeCell ref="R6:R10"/>
    <mergeCell ref="G6:G10"/>
    <mergeCell ref="S11:S12"/>
    <mergeCell ref="L11:L12"/>
    <mergeCell ref="M11:M12"/>
    <mergeCell ref="N11:N12"/>
    <mergeCell ref="O11:O12"/>
    <mergeCell ref="P11:P12"/>
    <mergeCell ref="Q11:Q12"/>
    <mergeCell ref="H6:H10"/>
    <mergeCell ref="I6:I8"/>
    <mergeCell ref="J6:J8"/>
    <mergeCell ref="K6:K8"/>
    <mergeCell ref="L6:L10"/>
    <mergeCell ref="A11:A12"/>
    <mergeCell ref="B11:B12"/>
    <mergeCell ref="C11:C12"/>
    <mergeCell ref="D11:D12"/>
    <mergeCell ref="E11:E12"/>
    <mergeCell ref="F11:F12"/>
    <mergeCell ref="G11:G12"/>
    <mergeCell ref="H11:H12"/>
    <mergeCell ref="R11:R12"/>
    <mergeCell ref="Q16:Q19"/>
    <mergeCell ref="R16:R19"/>
    <mergeCell ref="S16:S19"/>
    <mergeCell ref="A16:A19"/>
    <mergeCell ref="A13:A15"/>
    <mergeCell ref="B13:B15"/>
    <mergeCell ref="C13:C15"/>
    <mergeCell ref="D13:D15"/>
    <mergeCell ref="E13:E15"/>
    <mergeCell ref="F13:F15"/>
    <mergeCell ref="G13:G15"/>
    <mergeCell ref="Q13:Q15"/>
    <mergeCell ref="R13:R15"/>
    <mergeCell ref="S13:S15"/>
    <mergeCell ref="N13:N15"/>
    <mergeCell ref="O13:O15"/>
    <mergeCell ref="P13:P15"/>
    <mergeCell ref="H13:H15"/>
    <mergeCell ref="L13:L15"/>
    <mergeCell ref="M13:M15"/>
    <mergeCell ref="P16:P19"/>
    <mergeCell ref="G16:G19"/>
    <mergeCell ref="H16:H19"/>
    <mergeCell ref="L16:L19"/>
    <mergeCell ref="P20:P23"/>
    <mergeCell ref="Q20:Q23"/>
    <mergeCell ref="R20:R23"/>
    <mergeCell ref="S20:S23"/>
    <mergeCell ref="F20:F23"/>
    <mergeCell ref="G20:G23"/>
    <mergeCell ref="H20:H23"/>
    <mergeCell ref="L20:L23"/>
    <mergeCell ref="M20:M23"/>
    <mergeCell ref="N20:N23"/>
    <mergeCell ref="A24:A26"/>
    <mergeCell ref="B24:B26"/>
    <mergeCell ref="C24:C26"/>
    <mergeCell ref="D24:D26"/>
    <mergeCell ref="E24:E26"/>
    <mergeCell ref="F24:F26"/>
    <mergeCell ref="B16:B19"/>
    <mergeCell ref="C16:C19"/>
    <mergeCell ref="O20:O23"/>
    <mergeCell ref="A20:A23"/>
    <mergeCell ref="B20:B23"/>
    <mergeCell ref="C20:C23"/>
    <mergeCell ref="D20:D23"/>
    <mergeCell ref="E20:E23"/>
    <mergeCell ref="D16:D19"/>
    <mergeCell ref="E16:E19"/>
    <mergeCell ref="F16:F19"/>
    <mergeCell ref="M16:M19"/>
    <mergeCell ref="N16:N19"/>
    <mergeCell ref="O16:O19"/>
    <mergeCell ref="P24:P26"/>
    <mergeCell ref="Q24:Q26"/>
    <mergeCell ref="R24:R26"/>
    <mergeCell ref="S24:S26"/>
    <mergeCell ref="G24:G26"/>
    <mergeCell ref="H24:H26"/>
    <mergeCell ref="L24:L26"/>
    <mergeCell ref="M24:M26"/>
    <mergeCell ref="N24:N26"/>
    <mergeCell ref="O24:O26"/>
    <mergeCell ref="O30:O31"/>
    <mergeCell ref="P30:P31"/>
    <mergeCell ref="Q30:Q31"/>
    <mergeCell ref="R30:R31"/>
    <mergeCell ref="S30:S31"/>
    <mergeCell ref="A27:A29"/>
    <mergeCell ref="B27:B29"/>
    <mergeCell ref="C27:C29"/>
    <mergeCell ref="D27:D29"/>
    <mergeCell ref="E27:E29"/>
    <mergeCell ref="F27:F29"/>
    <mergeCell ref="P27:P29"/>
    <mergeCell ref="Q27:Q29"/>
    <mergeCell ref="R27:R29"/>
    <mergeCell ref="S27:S29"/>
    <mergeCell ref="G27:G29"/>
    <mergeCell ref="H27:H29"/>
    <mergeCell ref="L27:L29"/>
    <mergeCell ref="M27:M29"/>
    <mergeCell ref="N27:N29"/>
    <mergeCell ref="O27:O29"/>
    <mergeCell ref="F30:F31"/>
    <mergeCell ref="G30:G31"/>
    <mergeCell ref="H30:H31"/>
    <mergeCell ref="L30:L31"/>
    <mergeCell ref="M30:M31"/>
    <mergeCell ref="N30:N31"/>
    <mergeCell ref="A30:A31"/>
    <mergeCell ref="B30:B31"/>
    <mergeCell ref="C30:C31"/>
    <mergeCell ref="D30:D31"/>
    <mergeCell ref="E30:E31"/>
    <mergeCell ref="A32:A38"/>
    <mergeCell ref="B32:B38"/>
    <mergeCell ref="C32:C38"/>
    <mergeCell ref="D32:D38"/>
    <mergeCell ref="E32:E38"/>
    <mergeCell ref="F32:F38"/>
    <mergeCell ref="G32:G38"/>
    <mergeCell ref="H32:H38"/>
    <mergeCell ref="S32:S38"/>
    <mergeCell ref="S39:S41"/>
    <mergeCell ref="N61:O63"/>
    <mergeCell ref="P61:R61"/>
    <mergeCell ref="P62:P63"/>
    <mergeCell ref="Q62:R62"/>
    <mergeCell ref="L32:L38"/>
    <mergeCell ref="M32:M38"/>
    <mergeCell ref="N32:N38"/>
    <mergeCell ref="O32:O38"/>
    <mergeCell ref="Q45:Q51"/>
    <mergeCell ref="R45:R51"/>
    <mergeCell ref="L45:L51"/>
    <mergeCell ref="M45:M51"/>
    <mergeCell ref="N45:N51"/>
    <mergeCell ref="O45:O51"/>
    <mergeCell ref="P45:P51"/>
    <mergeCell ref="M42:M44"/>
    <mergeCell ref="Q56:Q59"/>
    <mergeCell ref="R56:R59"/>
    <mergeCell ref="P32:P38"/>
    <mergeCell ref="Q32:Q38"/>
    <mergeCell ref="R32:R38"/>
    <mergeCell ref="N39:N41"/>
    <mergeCell ref="O39:O41"/>
    <mergeCell ref="P39:P41"/>
    <mergeCell ref="Q39:Q41"/>
    <mergeCell ref="R39:R41"/>
    <mergeCell ref="A39:A41"/>
    <mergeCell ref="A56:A59"/>
    <mergeCell ref="B56:B59"/>
    <mergeCell ref="S45:S51"/>
    <mergeCell ref="A52:A55"/>
    <mergeCell ref="C56:C59"/>
    <mergeCell ref="D56:D59"/>
    <mergeCell ref="B39:B41"/>
    <mergeCell ref="C39:C41"/>
    <mergeCell ref="D39:D41"/>
    <mergeCell ref="E39:E41"/>
    <mergeCell ref="F39:F41"/>
    <mergeCell ref="G39:G41"/>
    <mergeCell ref="H39:H41"/>
    <mergeCell ref="L39:L41"/>
    <mergeCell ref="M39:M41"/>
    <mergeCell ref="S56:S59"/>
    <mergeCell ref="E56:E59"/>
    <mergeCell ref="F56:F59"/>
    <mergeCell ref="G56:G59"/>
    <mergeCell ref="H56:H59"/>
    <mergeCell ref="L56:L59"/>
    <mergeCell ref="M56:M59"/>
    <mergeCell ref="P56:P59"/>
    <mergeCell ref="N56:N59"/>
    <mergeCell ref="A42:A44"/>
    <mergeCell ref="A45:A51"/>
    <mergeCell ref="B45:B51"/>
    <mergeCell ref="C45:C51"/>
    <mergeCell ref="D45:D51"/>
    <mergeCell ref="E45:E51"/>
    <mergeCell ref="F45:F51"/>
    <mergeCell ref="G45:G51"/>
    <mergeCell ref="H45:H51"/>
    <mergeCell ref="B42:B44"/>
    <mergeCell ref="C42:C44"/>
    <mergeCell ref="D42:D44"/>
    <mergeCell ref="E42:E44"/>
    <mergeCell ref="F42:F44"/>
    <mergeCell ref="G42:G44"/>
    <mergeCell ref="H42:H44"/>
    <mergeCell ref="N64:O64"/>
    <mergeCell ref="N42:N44"/>
    <mergeCell ref="O42:O44"/>
    <mergeCell ref="P42:P44"/>
    <mergeCell ref="Q42:Q44"/>
    <mergeCell ref="R42:R44"/>
    <mergeCell ref="S42:S44"/>
    <mergeCell ref="B52:B55"/>
    <mergeCell ref="C52:C55"/>
    <mergeCell ref="D52:D55"/>
    <mergeCell ref="E52:E55"/>
    <mergeCell ref="F52:F55"/>
    <mergeCell ref="G52:G55"/>
    <mergeCell ref="H52:H55"/>
    <mergeCell ref="L52:L55"/>
    <mergeCell ref="M52:M55"/>
    <mergeCell ref="N52:N55"/>
    <mergeCell ref="O52:O55"/>
    <mergeCell ref="P52:P55"/>
    <mergeCell ref="Q52:Q55"/>
    <mergeCell ref="R52:R55"/>
    <mergeCell ref="S52:S55"/>
    <mergeCell ref="L42:L44"/>
    <mergeCell ref="O56:O59"/>
  </mergeCells>
  <pageMargins left="0.70866141732283472" right="0.70866141732283472" top="0.74803149606299213" bottom="0.74803149606299213" header="0.31496062992125984" footer="0.31496062992125984"/>
  <pageSetup paperSize="9" scale="3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9362-8667-4CA2-8120-37385E3F9548}">
  <dimension ref="A1:AG169"/>
  <sheetViews>
    <sheetView zoomScale="60" zoomScaleNormal="60" workbookViewId="0">
      <selection activeCell="O6" sqref="O6:O9"/>
    </sheetView>
  </sheetViews>
  <sheetFormatPr defaultColWidth="9.140625" defaultRowHeight="15"/>
  <cols>
    <col min="1" max="1" width="5.28515625" style="150" customWidth="1"/>
    <col min="2" max="4" width="9.140625" style="148"/>
    <col min="5" max="5" width="30.85546875" style="148" customWidth="1"/>
    <col min="6" max="6" width="54.42578125" style="148" customWidth="1"/>
    <col min="7" max="7" width="63.7109375" style="148" customWidth="1"/>
    <col min="8" max="8" width="14.42578125" style="148" customWidth="1"/>
    <col min="9" max="10" width="19" style="148" customWidth="1"/>
    <col min="11" max="11" width="16.85546875" style="148" customWidth="1"/>
    <col min="12" max="12" width="25.140625" style="148" customWidth="1"/>
    <col min="13" max="14" width="9.140625" style="148"/>
    <col min="15" max="15" width="16.28515625" style="148" customWidth="1"/>
    <col min="16" max="16" width="15.85546875" style="148" customWidth="1"/>
    <col min="17" max="17" width="15.7109375" style="148" customWidth="1"/>
    <col min="18" max="18" width="22.85546875" style="148" customWidth="1"/>
    <col min="19" max="19" width="18.28515625" style="148" customWidth="1"/>
    <col min="20" max="16384" width="9.140625" style="148"/>
  </cols>
  <sheetData>
    <row r="1" spans="1:19" ht="18.75">
      <c r="A1" s="147" t="s">
        <v>3369</v>
      </c>
      <c r="E1" s="149"/>
      <c r="F1" s="149"/>
      <c r="L1" s="150"/>
      <c r="O1" s="151"/>
      <c r="P1" s="152"/>
      <c r="Q1" s="151"/>
      <c r="R1" s="151"/>
    </row>
    <row r="2" spans="1:19">
      <c r="A2" s="153"/>
      <c r="E2" s="149"/>
      <c r="F2" s="149"/>
      <c r="L2" s="893"/>
      <c r="M2" s="893"/>
      <c r="N2" s="893"/>
      <c r="O2" s="893"/>
      <c r="P2" s="893"/>
      <c r="Q2" s="893"/>
      <c r="R2" s="893"/>
      <c r="S2" s="893"/>
    </row>
    <row r="3" spans="1:19" ht="45.75" customHeight="1">
      <c r="A3" s="894" t="s">
        <v>0</v>
      </c>
      <c r="B3" s="895" t="s">
        <v>1</v>
      </c>
      <c r="C3" s="895" t="s">
        <v>2</v>
      </c>
      <c r="D3" s="895" t="s">
        <v>3</v>
      </c>
      <c r="E3" s="896" t="s">
        <v>4</v>
      </c>
      <c r="F3" s="896" t="s">
        <v>33</v>
      </c>
      <c r="G3" s="894" t="s">
        <v>34</v>
      </c>
      <c r="H3" s="895" t="s">
        <v>5</v>
      </c>
      <c r="I3" s="895" t="s">
        <v>6</v>
      </c>
      <c r="J3" s="895"/>
      <c r="K3" s="895"/>
      <c r="L3" s="894" t="s">
        <v>7</v>
      </c>
      <c r="M3" s="895" t="s">
        <v>8</v>
      </c>
      <c r="N3" s="897"/>
      <c r="O3" s="898" t="s">
        <v>9</v>
      </c>
      <c r="P3" s="898"/>
      <c r="Q3" s="898" t="s">
        <v>10</v>
      </c>
      <c r="R3" s="898"/>
      <c r="S3" s="894" t="s">
        <v>11</v>
      </c>
    </row>
    <row r="4" spans="1:19">
      <c r="A4" s="894"/>
      <c r="B4" s="895"/>
      <c r="C4" s="895"/>
      <c r="D4" s="895"/>
      <c r="E4" s="896"/>
      <c r="F4" s="896"/>
      <c r="G4" s="894"/>
      <c r="H4" s="895"/>
      <c r="I4" s="155" t="s">
        <v>37</v>
      </c>
      <c r="J4" s="155" t="s">
        <v>35</v>
      </c>
      <c r="K4" s="155" t="s">
        <v>100</v>
      </c>
      <c r="L4" s="894"/>
      <c r="M4" s="155">
        <v>2022</v>
      </c>
      <c r="N4" s="155">
        <v>2023</v>
      </c>
      <c r="O4" s="158">
        <v>2022</v>
      </c>
      <c r="P4" s="158">
        <v>2023</v>
      </c>
      <c r="Q4" s="158">
        <v>2022</v>
      </c>
      <c r="R4" s="158">
        <v>2023</v>
      </c>
      <c r="S4" s="894"/>
    </row>
    <row r="5" spans="1:19">
      <c r="A5" s="154" t="s">
        <v>12</v>
      </c>
      <c r="B5" s="155" t="s">
        <v>13</v>
      </c>
      <c r="C5" s="155" t="s">
        <v>14</v>
      </c>
      <c r="D5" s="155" t="s">
        <v>15</v>
      </c>
      <c r="E5" s="156" t="s">
        <v>16</v>
      </c>
      <c r="F5" s="156" t="s">
        <v>17</v>
      </c>
      <c r="G5" s="154" t="s">
        <v>18</v>
      </c>
      <c r="H5" s="154" t="s">
        <v>19</v>
      </c>
      <c r="I5" s="155" t="s">
        <v>20</v>
      </c>
      <c r="J5" s="155" t="s">
        <v>21</v>
      </c>
      <c r="K5" s="155" t="s">
        <v>22</v>
      </c>
      <c r="L5" s="154" t="s">
        <v>23</v>
      </c>
      <c r="M5" s="155" t="s">
        <v>24</v>
      </c>
      <c r="N5" s="155" t="s">
        <v>25</v>
      </c>
      <c r="O5" s="157" t="s">
        <v>26</v>
      </c>
      <c r="P5" s="157" t="s">
        <v>27</v>
      </c>
      <c r="Q5" s="157" t="s">
        <v>36</v>
      </c>
      <c r="R5" s="157" t="s">
        <v>28</v>
      </c>
      <c r="S5" s="154" t="s">
        <v>29</v>
      </c>
    </row>
    <row r="6" spans="1:19" s="159" customFormat="1" ht="51" customHeight="1">
      <c r="A6" s="821">
        <v>1</v>
      </c>
      <c r="B6" s="821">
        <v>1</v>
      </c>
      <c r="C6" s="821">
        <v>4</v>
      </c>
      <c r="D6" s="821">
        <v>5</v>
      </c>
      <c r="E6" s="821" t="s">
        <v>1579</v>
      </c>
      <c r="F6" s="821" t="s">
        <v>1580</v>
      </c>
      <c r="G6" s="821" t="s">
        <v>1581</v>
      </c>
      <c r="H6" s="821" t="s">
        <v>74</v>
      </c>
      <c r="I6" s="475" t="s">
        <v>75</v>
      </c>
      <c r="J6" s="475">
        <v>3</v>
      </c>
      <c r="K6" s="473" t="s">
        <v>71</v>
      </c>
      <c r="L6" s="834" t="s">
        <v>1582</v>
      </c>
      <c r="M6" s="834" t="s">
        <v>1583</v>
      </c>
      <c r="N6" s="821"/>
      <c r="O6" s="837">
        <v>127000</v>
      </c>
      <c r="P6" s="849"/>
      <c r="Q6" s="837">
        <v>127000</v>
      </c>
      <c r="R6" s="849"/>
      <c r="S6" s="821" t="s">
        <v>579</v>
      </c>
    </row>
    <row r="7" spans="1:19" s="159" customFormat="1" ht="62.25" customHeight="1">
      <c r="A7" s="822"/>
      <c r="B7" s="822"/>
      <c r="C7" s="822"/>
      <c r="D7" s="822"/>
      <c r="E7" s="822"/>
      <c r="F7" s="822"/>
      <c r="G7" s="822"/>
      <c r="H7" s="822"/>
      <c r="I7" s="474" t="s">
        <v>1584</v>
      </c>
      <c r="J7" s="474">
        <v>61</v>
      </c>
      <c r="K7" s="834" t="s">
        <v>48</v>
      </c>
      <c r="L7" s="835"/>
      <c r="M7" s="835"/>
      <c r="N7" s="822"/>
      <c r="O7" s="838"/>
      <c r="P7" s="850"/>
      <c r="Q7" s="838"/>
      <c r="R7" s="850"/>
      <c r="S7" s="822"/>
    </row>
    <row r="8" spans="1:19" s="159" customFormat="1" ht="56.25" customHeight="1">
      <c r="A8" s="822"/>
      <c r="B8" s="822"/>
      <c r="C8" s="822"/>
      <c r="D8" s="822"/>
      <c r="E8" s="822"/>
      <c r="F8" s="822"/>
      <c r="G8" s="822"/>
      <c r="H8" s="822"/>
      <c r="I8" s="473" t="s">
        <v>1585</v>
      </c>
      <c r="J8" s="473">
        <v>58</v>
      </c>
      <c r="K8" s="835"/>
      <c r="L8" s="835"/>
      <c r="M8" s="835"/>
      <c r="N8" s="822"/>
      <c r="O8" s="838"/>
      <c r="P8" s="850"/>
      <c r="Q8" s="838"/>
      <c r="R8" s="850"/>
      <c r="S8" s="822"/>
    </row>
    <row r="9" spans="1:19" s="159" customFormat="1" ht="63.75" customHeight="1">
      <c r="A9" s="822"/>
      <c r="B9" s="822"/>
      <c r="C9" s="822"/>
      <c r="D9" s="822"/>
      <c r="E9" s="822"/>
      <c r="F9" s="822"/>
      <c r="G9" s="822"/>
      <c r="H9" s="822"/>
      <c r="I9" s="473" t="s">
        <v>1586</v>
      </c>
      <c r="J9" s="473">
        <v>59</v>
      </c>
      <c r="K9" s="836"/>
      <c r="L9" s="835"/>
      <c r="M9" s="835"/>
      <c r="N9" s="822"/>
      <c r="O9" s="838"/>
      <c r="P9" s="850"/>
      <c r="Q9" s="838"/>
      <c r="R9" s="850"/>
      <c r="S9" s="822"/>
    </row>
    <row r="10" spans="1:19" s="159" customFormat="1" ht="53.45" customHeight="1">
      <c r="A10" s="821">
        <v>2</v>
      </c>
      <c r="B10" s="821">
        <v>1</v>
      </c>
      <c r="C10" s="821">
        <v>4</v>
      </c>
      <c r="D10" s="821">
        <v>5</v>
      </c>
      <c r="E10" s="821" t="s">
        <v>1587</v>
      </c>
      <c r="F10" s="821" t="s">
        <v>1588</v>
      </c>
      <c r="G10" s="821" t="s">
        <v>1589</v>
      </c>
      <c r="H10" s="821" t="s">
        <v>50</v>
      </c>
      <c r="I10" s="475" t="s">
        <v>51</v>
      </c>
      <c r="J10" s="475">
        <v>2</v>
      </c>
      <c r="K10" s="475" t="s">
        <v>71</v>
      </c>
      <c r="L10" s="834" t="s">
        <v>1590</v>
      </c>
      <c r="M10" s="834" t="s">
        <v>69</v>
      </c>
      <c r="N10" s="821"/>
      <c r="O10" s="837">
        <v>392000</v>
      </c>
      <c r="P10" s="849"/>
      <c r="Q10" s="837">
        <v>392000</v>
      </c>
      <c r="R10" s="849"/>
      <c r="S10" s="834" t="s">
        <v>579</v>
      </c>
    </row>
    <row r="11" spans="1:19" s="159" customFormat="1" ht="54.75" customHeight="1">
      <c r="A11" s="822"/>
      <c r="B11" s="822"/>
      <c r="C11" s="822"/>
      <c r="D11" s="822"/>
      <c r="E11" s="822"/>
      <c r="F11" s="822"/>
      <c r="G11" s="822"/>
      <c r="H11" s="822"/>
      <c r="I11" s="475" t="s">
        <v>1591</v>
      </c>
      <c r="J11" s="475" t="s">
        <v>1592</v>
      </c>
      <c r="K11" s="475" t="s">
        <v>48</v>
      </c>
      <c r="L11" s="835"/>
      <c r="M11" s="835"/>
      <c r="N11" s="822"/>
      <c r="O11" s="838"/>
      <c r="P11" s="850"/>
      <c r="Q11" s="838"/>
      <c r="R11" s="850"/>
      <c r="S11" s="835"/>
    </row>
    <row r="12" spans="1:19" s="159" customFormat="1" ht="66.75" customHeight="1">
      <c r="A12" s="823"/>
      <c r="B12" s="823"/>
      <c r="C12" s="823"/>
      <c r="D12" s="823"/>
      <c r="E12" s="823"/>
      <c r="F12" s="823"/>
      <c r="G12" s="823"/>
      <c r="H12" s="823"/>
      <c r="I12" s="475" t="s">
        <v>1593</v>
      </c>
      <c r="J12" s="475" t="s">
        <v>1594</v>
      </c>
      <c r="K12" s="475" t="s">
        <v>48</v>
      </c>
      <c r="L12" s="836"/>
      <c r="M12" s="836"/>
      <c r="N12" s="823"/>
      <c r="O12" s="839"/>
      <c r="P12" s="851"/>
      <c r="Q12" s="839"/>
      <c r="R12" s="851"/>
      <c r="S12" s="836"/>
    </row>
    <row r="13" spans="1:19" s="159" customFormat="1" ht="70.5" customHeight="1">
      <c r="A13" s="820">
        <v>3</v>
      </c>
      <c r="B13" s="820">
        <v>1</v>
      </c>
      <c r="C13" s="820">
        <v>4</v>
      </c>
      <c r="D13" s="820">
        <v>2</v>
      </c>
      <c r="E13" s="820" t="s">
        <v>1595</v>
      </c>
      <c r="F13" s="820" t="s">
        <v>1596</v>
      </c>
      <c r="G13" s="820" t="s">
        <v>1597</v>
      </c>
      <c r="H13" s="820" t="s">
        <v>50</v>
      </c>
      <c r="I13" s="473" t="s">
        <v>51</v>
      </c>
      <c r="J13" s="473">
        <v>1</v>
      </c>
      <c r="K13" s="473" t="s">
        <v>71</v>
      </c>
      <c r="L13" s="864" t="s">
        <v>1598</v>
      </c>
      <c r="M13" s="864" t="s">
        <v>68</v>
      </c>
      <c r="N13" s="864"/>
      <c r="O13" s="892">
        <v>125000</v>
      </c>
      <c r="P13" s="892"/>
      <c r="Q13" s="892">
        <v>125000</v>
      </c>
      <c r="R13" s="892"/>
      <c r="S13" s="820" t="s">
        <v>579</v>
      </c>
    </row>
    <row r="14" spans="1:19" s="159" customFormat="1" ht="58.5" customHeight="1">
      <c r="A14" s="820"/>
      <c r="B14" s="820"/>
      <c r="C14" s="820"/>
      <c r="D14" s="820"/>
      <c r="E14" s="820"/>
      <c r="F14" s="820"/>
      <c r="G14" s="820"/>
      <c r="H14" s="820"/>
      <c r="I14" s="473" t="s">
        <v>129</v>
      </c>
      <c r="J14" s="473" t="s">
        <v>1599</v>
      </c>
      <c r="K14" s="473" t="s">
        <v>48</v>
      </c>
      <c r="L14" s="864"/>
      <c r="M14" s="864"/>
      <c r="N14" s="864"/>
      <c r="O14" s="892"/>
      <c r="P14" s="892"/>
      <c r="Q14" s="892"/>
      <c r="R14" s="892"/>
      <c r="S14" s="820"/>
    </row>
    <row r="15" spans="1:19" s="159" customFormat="1" ht="93" customHeight="1">
      <c r="A15" s="841">
        <v>4</v>
      </c>
      <c r="B15" s="841">
        <v>1</v>
      </c>
      <c r="C15" s="841">
        <v>4</v>
      </c>
      <c r="D15" s="841">
        <v>5</v>
      </c>
      <c r="E15" s="822" t="s">
        <v>1600</v>
      </c>
      <c r="F15" s="822" t="s">
        <v>1601</v>
      </c>
      <c r="G15" s="822" t="s">
        <v>1602</v>
      </c>
      <c r="H15" s="841" t="s">
        <v>50</v>
      </c>
      <c r="I15" s="475" t="s">
        <v>1300</v>
      </c>
      <c r="J15" s="475">
        <v>1</v>
      </c>
      <c r="K15" s="475" t="s">
        <v>71</v>
      </c>
      <c r="L15" s="822" t="s">
        <v>1603</v>
      </c>
      <c r="M15" s="841" t="s">
        <v>43</v>
      </c>
      <c r="N15" s="835"/>
      <c r="O15" s="843">
        <v>165000</v>
      </c>
      <c r="P15" s="838"/>
      <c r="Q15" s="843">
        <v>165000</v>
      </c>
      <c r="R15" s="838"/>
      <c r="S15" s="822" t="s">
        <v>579</v>
      </c>
    </row>
    <row r="16" spans="1:19" s="160" customFormat="1" ht="98.25" customHeight="1">
      <c r="A16" s="860"/>
      <c r="B16" s="860"/>
      <c r="C16" s="860"/>
      <c r="D16" s="860"/>
      <c r="E16" s="823"/>
      <c r="F16" s="823"/>
      <c r="G16" s="823"/>
      <c r="H16" s="860"/>
      <c r="I16" s="389" t="s">
        <v>129</v>
      </c>
      <c r="J16" s="389">
        <v>106</v>
      </c>
      <c r="K16" s="389" t="s">
        <v>48</v>
      </c>
      <c r="L16" s="823"/>
      <c r="M16" s="860"/>
      <c r="N16" s="836"/>
      <c r="O16" s="863"/>
      <c r="P16" s="839"/>
      <c r="Q16" s="863"/>
      <c r="R16" s="839"/>
      <c r="S16" s="823"/>
    </row>
    <row r="17" spans="1:19" s="159" customFormat="1" ht="111" customHeight="1">
      <c r="A17" s="840">
        <v>5</v>
      </c>
      <c r="B17" s="840">
        <v>1</v>
      </c>
      <c r="C17" s="840">
        <v>4</v>
      </c>
      <c r="D17" s="840">
        <v>2</v>
      </c>
      <c r="E17" s="821" t="s">
        <v>1604</v>
      </c>
      <c r="F17" s="821" t="s">
        <v>1605</v>
      </c>
      <c r="G17" s="821" t="s">
        <v>1606</v>
      </c>
      <c r="H17" s="840" t="s">
        <v>154</v>
      </c>
      <c r="I17" s="475" t="s">
        <v>46</v>
      </c>
      <c r="J17" s="475">
        <v>1</v>
      </c>
      <c r="K17" s="475" t="s">
        <v>71</v>
      </c>
      <c r="L17" s="821" t="s">
        <v>1607</v>
      </c>
      <c r="M17" s="840" t="s">
        <v>43</v>
      </c>
      <c r="N17" s="821"/>
      <c r="O17" s="842">
        <v>77100</v>
      </c>
      <c r="P17" s="890"/>
      <c r="Q17" s="842">
        <v>77100</v>
      </c>
      <c r="R17" s="849"/>
      <c r="S17" s="821" t="s">
        <v>579</v>
      </c>
    </row>
    <row r="18" spans="1:19" s="159" customFormat="1" ht="101.25" customHeight="1">
      <c r="A18" s="860"/>
      <c r="B18" s="860"/>
      <c r="C18" s="860"/>
      <c r="D18" s="860"/>
      <c r="E18" s="823"/>
      <c r="F18" s="823"/>
      <c r="G18" s="823"/>
      <c r="H18" s="860"/>
      <c r="I18" s="475" t="s">
        <v>1608</v>
      </c>
      <c r="J18" s="475">
        <v>13</v>
      </c>
      <c r="K18" s="475" t="s">
        <v>1609</v>
      </c>
      <c r="L18" s="823"/>
      <c r="M18" s="860"/>
      <c r="N18" s="823"/>
      <c r="O18" s="863"/>
      <c r="P18" s="891"/>
      <c r="Q18" s="863"/>
      <c r="R18" s="851"/>
      <c r="S18" s="823"/>
    </row>
    <row r="19" spans="1:19" s="159" customFormat="1" ht="48" customHeight="1">
      <c r="A19" s="821">
        <v>6</v>
      </c>
      <c r="B19" s="821">
        <v>1</v>
      </c>
      <c r="C19" s="821">
        <v>4</v>
      </c>
      <c r="D19" s="821">
        <v>2</v>
      </c>
      <c r="E19" s="821" t="s">
        <v>1610</v>
      </c>
      <c r="F19" s="821" t="s">
        <v>1611</v>
      </c>
      <c r="G19" s="821" t="s">
        <v>1612</v>
      </c>
      <c r="H19" s="390" t="s">
        <v>1613</v>
      </c>
      <c r="I19" s="389" t="s">
        <v>1614</v>
      </c>
      <c r="J19" s="389">
        <v>1</v>
      </c>
      <c r="K19" s="389" t="s">
        <v>71</v>
      </c>
      <c r="L19" s="821" t="s">
        <v>1615</v>
      </c>
      <c r="M19" s="821" t="s">
        <v>69</v>
      </c>
      <c r="N19" s="821" t="s">
        <v>106</v>
      </c>
      <c r="O19" s="849">
        <v>130390</v>
      </c>
      <c r="P19" s="849">
        <v>32400</v>
      </c>
      <c r="Q19" s="849">
        <v>130390</v>
      </c>
      <c r="R19" s="849">
        <v>32400</v>
      </c>
      <c r="S19" s="821" t="s">
        <v>496</v>
      </c>
    </row>
    <row r="20" spans="1:19" s="160" customFormat="1" ht="35.25" customHeight="1">
      <c r="A20" s="822"/>
      <c r="B20" s="822"/>
      <c r="C20" s="822"/>
      <c r="D20" s="822"/>
      <c r="E20" s="822"/>
      <c r="F20" s="822"/>
      <c r="G20" s="822"/>
      <c r="H20" s="821" t="s">
        <v>50</v>
      </c>
      <c r="I20" s="389" t="s">
        <v>51</v>
      </c>
      <c r="J20" s="389">
        <v>1</v>
      </c>
      <c r="K20" s="389" t="s">
        <v>71</v>
      </c>
      <c r="L20" s="822"/>
      <c r="M20" s="822"/>
      <c r="N20" s="822"/>
      <c r="O20" s="850"/>
      <c r="P20" s="850"/>
      <c r="Q20" s="850"/>
      <c r="R20" s="850"/>
      <c r="S20" s="822"/>
    </row>
    <row r="21" spans="1:19" s="160" customFormat="1" ht="42" customHeight="1">
      <c r="A21" s="822"/>
      <c r="B21" s="822"/>
      <c r="C21" s="822"/>
      <c r="D21" s="822"/>
      <c r="E21" s="822"/>
      <c r="F21" s="822"/>
      <c r="G21" s="822"/>
      <c r="H21" s="822"/>
      <c r="I21" s="389" t="s">
        <v>129</v>
      </c>
      <c r="J21" s="389">
        <v>100</v>
      </c>
      <c r="K21" s="389" t="s">
        <v>48</v>
      </c>
      <c r="L21" s="822"/>
      <c r="M21" s="822"/>
      <c r="N21" s="822"/>
      <c r="O21" s="850"/>
      <c r="P21" s="850"/>
      <c r="Q21" s="850"/>
      <c r="R21" s="850"/>
      <c r="S21" s="822"/>
    </row>
    <row r="22" spans="1:19" s="160" customFormat="1" ht="39.75" customHeight="1">
      <c r="A22" s="822"/>
      <c r="B22" s="822"/>
      <c r="C22" s="822"/>
      <c r="D22" s="822"/>
      <c r="E22" s="822"/>
      <c r="F22" s="822"/>
      <c r="G22" s="822"/>
      <c r="H22" s="820" t="s">
        <v>494</v>
      </c>
      <c r="I22" s="389" t="s">
        <v>1166</v>
      </c>
      <c r="J22" s="389">
        <v>1</v>
      </c>
      <c r="K22" s="389" t="s">
        <v>71</v>
      </c>
      <c r="L22" s="822"/>
      <c r="M22" s="822"/>
      <c r="N22" s="822"/>
      <c r="O22" s="850"/>
      <c r="P22" s="850"/>
      <c r="Q22" s="850"/>
      <c r="R22" s="850"/>
      <c r="S22" s="822"/>
    </row>
    <row r="23" spans="1:19" s="159" customFormat="1" ht="37.5" customHeight="1">
      <c r="A23" s="822"/>
      <c r="B23" s="822"/>
      <c r="C23" s="822"/>
      <c r="D23" s="822"/>
      <c r="E23" s="822"/>
      <c r="F23" s="822"/>
      <c r="G23" s="822"/>
      <c r="H23" s="820"/>
      <c r="I23" s="389" t="s">
        <v>1616</v>
      </c>
      <c r="J23" s="389">
        <v>1</v>
      </c>
      <c r="K23" s="389" t="s">
        <v>71</v>
      </c>
      <c r="L23" s="822"/>
      <c r="M23" s="822"/>
      <c r="N23" s="822"/>
      <c r="O23" s="850"/>
      <c r="P23" s="850"/>
      <c r="Q23" s="850"/>
      <c r="R23" s="850"/>
      <c r="S23" s="822"/>
    </row>
    <row r="24" spans="1:19" s="160" customFormat="1" ht="36" customHeight="1">
      <c r="A24" s="823"/>
      <c r="B24" s="823"/>
      <c r="C24" s="823"/>
      <c r="D24" s="823"/>
      <c r="E24" s="823"/>
      <c r="F24" s="823"/>
      <c r="G24" s="823"/>
      <c r="H24" s="820"/>
      <c r="I24" s="389" t="s">
        <v>122</v>
      </c>
      <c r="J24" s="389">
        <v>100</v>
      </c>
      <c r="K24" s="389" t="s">
        <v>71</v>
      </c>
      <c r="L24" s="823"/>
      <c r="M24" s="823"/>
      <c r="N24" s="823"/>
      <c r="O24" s="851"/>
      <c r="P24" s="851"/>
      <c r="Q24" s="851"/>
      <c r="R24" s="851"/>
      <c r="S24" s="823"/>
    </row>
    <row r="25" spans="1:19" s="161" customFormat="1" ht="66.75" customHeight="1">
      <c r="A25" s="865">
        <v>7</v>
      </c>
      <c r="B25" s="865">
        <v>1</v>
      </c>
      <c r="C25" s="865">
        <v>4</v>
      </c>
      <c r="D25" s="865">
        <v>2</v>
      </c>
      <c r="E25" s="857" t="s">
        <v>1617</v>
      </c>
      <c r="F25" s="857" t="s">
        <v>1618</v>
      </c>
      <c r="G25" s="857" t="s">
        <v>1619</v>
      </c>
      <c r="H25" s="865" t="s">
        <v>74</v>
      </c>
      <c r="I25" s="476" t="s">
        <v>75</v>
      </c>
      <c r="J25" s="476">
        <v>2</v>
      </c>
      <c r="K25" s="477" t="s">
        <v>71</v>
      </c>
      <c r="L25" s="857" t="s">
        <v>1620</v>
      </c>
      <c r="M25" s="865" t="s">
        <v>43</v>
      </c>
      <c r="N25" s="865" t="s">
        <v>43</v>
      </c>
      <c r="O25" s="872">
        <v>100500</v>
      </c>
      <c r="P25" s="872">
        <v>115500</v>
      </c>
      <c r="Q25" s="872">
        <v>100500</v>
      </c>
      <c r="R25" s="872">
        <v>115500</v>
      </c>
      <c r="S25" s="857" t="s">
        <v>1621</v>
      </c>
    </row>
    <row r="26" spans="1:19" s="161" customFormat="1" ht="66.75" customHeight="1">
      <c r="A26" s="866"/>
      <c r="B26" s="866"/>
      <c r="C26" s="866"/>
      <c r="D26" s="866"/>
      <c r="E26" s="868"/>
      <c r="F26" s="868"/>
      <c r="G26" s="868"/>
      <c r="H26" s="867"/>
      <c r="I26" s="476" t="s">
        <v>129</v>
      </c>
      <c r="J26" s="476">
        <v>50</v>
      </c>
      <c r="K26" s="477" t="s">
        <v>48</v>
      </c>
      <c r="L26" s="868"/>
      <c r="M26" s="866"/>
      <c r="N26" s="866"/>
      <c r="O26" s="873"/>
      <c r="P26" s="873"/>
      <c r="Q26" s="873"/>
      <c r="R26" s="873"/>
      <c r="S26" s="868"/>
    </row>
    <row r="27" spans="1:19" s="161" customFormat="1" ht="66.75" customHeight="1">
      <c r="A27" s="866"/>
      <c r="B27" s="866"/>
      <c r="C27" s="866"/>
      <c r="D27" s="866"/>
      <c r="E27" s="868"/>
      <c r="F27" s="868"/>
      <c r="G27" s="868"/>
      <c r="H27" s="857" t="s">
        <v>388</v>
      </c>
      <c r="I27" s="476" t="s">
        <v>767</v>
      </c>
      <c r="J27" s="476">
        <v>1</v>
      </c>
      <c r="K27" s="477" t="s">
        <v>71</v>
      </c>
      <c r="L27" s="868"/>
      <c r="M27" s="866"/>
      <c r="N27" s="866"/>
      <c r="O27" s="873"/>
      <c r="P27" s="873"/>
      <c r="Q27" s="873"/>
      <c r="R27" s="873"/>
      <c r="S27" s="868"/>
    </row>
    <row r="28" spans="1:19" s="161" customFormat="1" ht="66.75" customHeight="1">
      <c r="A28" s="866"/>
      <c r="B28" s="866"/>
      <c r="C28" s="866"/>
      <c r="D28" s="866"/>
      <c r="E28" s="868"/>
      <c r="F28" s="868"/>
      <c r="G28" s="868"/>
      <c r="H28" s="858"/>
      <c r="I28" s="476" t="s">
        <v>129</v>
      </c>
      <c r="J28" s="477">
        <v>30</v>
      </c>
      <c r="K28" s="477" t="s">
        <v>48</v>
      </c>
      <c r="L28" s="868"/>
      <c r="M28" s="866"/>
      <c r="N28" s="866"/>
      <c r="O28" s="873"/>
      <c r="P28" s="873"/>
      <c r="Q28" s="873"/>
      <c r="R28" s="873"/>
      <c r="S28" s="866"/>
    </row>
    <row r="29" spans="1:19" s="161" customFormat="1" ht="92.25" customHeight="1">
      <c r="A29" s="866"/>
      <c r="B29" s="866"/>
      <c r="C29" s="866"/>
      <c r="D29" s="866"/>
      <c r="E29" s="868"/>
      <c r="F29" s="868"/>
      <c r="G29" s="868"/>
      <c r="H29" s="479" t="s">
        <v>1622</v>
      </c>
      <c r="I29" s="478" t="s">
        <v>1623</v>
      </c>
      <c r="J29" s="479">
        <v>1</v>
      </c>
      <c r="K29" s="478" t="s">
        <v>71</v>
      </c>
      <c r="L29" s="868"/>
      <c r="M29" s="866"/>
      <c r="N29" s="866"/>
      <c r="O29" s="866"/>
      <c r="P29" s="866"/>
      <c r="Q29" s="866"/>
      <c r="R29" s="866"/>
      <c r="S29" s="866"/>
    </row>
    <row r="30" spans="1:19" s="162" customFormat="1" ht="43.5" customHeight="1">
      <c r="A30" s="884">
        <v>8</v>
      </c>
      <c r="B30" s="884">
        <v>1</v>
      </c>
      <c r="C30" s="884">
        <v>4</v>
      </c>
      <c r="D30" s="884">
        <v>2</v>
      </c>
      <c r="E30" s="881" t="s">
        <v>1624</v>
      </c>
      <c r="F30" s="881" t="s">
        <v>1625</v>
      </c>
      <c r="G30" s="881" t="s">
        <v>1626</v>
      </c>
      <c r="H30" s="881" t="s">
        <v>1627</v>
      </c>
      <c r="I30" s="480" t="s">
        <v>51</v>
      </c>
      <c r="J30" s="480">
        <v>1</v>
      </c>
      <c r="K30" s="481" t="s">
        <v>71</v>
      </c>
      <c r="L30" s="881" t="s">
        <v>1628</v>
      </c>
      <c r="M30" s="884" t="s">
        <v>43</v>
      </c>
      <c r="N30" s="884"/>
      <c r="O30" s="887">
        <v>143500</v>
      </c>
      <c r="P30" s="887"/>
      <c r="Q30" s="887">
        <v>143500</v>
      </c>
      <c r="R30" s="887"/>
      <c r="S30" s="881" t="s">
        <v>1621</v>
      </c>
    </row>
    <row r="31" spans="1:19" s="162" customFormat="1" ht="39" customHeight="1">
      <c r="A31" s="885"/>
      <c r="B31" s="885"/>
      <c r="C31" s="885"/>
      <c r="D31" s="885"/>
      <c r="E31" s="882"/>
      <c r="F31" s="882"/>
      <c r="G31" s="882"/>
      <c r="H31" s="883"/>
      <c r="I31" s="482" t="s">
        <v>129</v>
      </c>
      <c r="J31" s="482">
        <v>200</v>
      </c>
      <c r="K31" s="483" t="s">
        <v>48</v>
      </c>
      <c r="L31" s="882"/>
      <c r="M31" s="885"/>
      <c r="N31" s="885"/>
      <c r="O31" s="888"/>
      <c r="P31" s="888"/>
      <c r="Q31" s="888"/>
      <c r="R31" s="888"/>
      <c r="S31" s="882"/>
    </row>
    <row r="32" spans="1:19" s="162" customFormat="1" ht="45" customHeight="1">
      <c r="A32" s="885"/>
      <c r="B32" s="885"/>
      <c r="C32" s="885"/>
      <c r="D32" s="885"/>
      <c r="E32" s="882"/>
      <c r="F32" s="882"/>
      <c r="G32" s="882"/>
      <c r="H32" s="881" t="s">
        <v>1629</v>
      </c>
      <c r="I32" s="482" t="s">
        <v>1630</v>
      </c>
      <c r="J32" s="482">
        <v>1</v>
      </c>
      <c r="K32" s="483" t="s">
        <v>71</v>
      </c>
      <c r="L32" s="882"/>
      <c r="M32" s="885"/>
      <c r="N32" s="885"/>
      <c r="O32" s="888"/>
      <c r="P32" s="888"/>
      <c r="Q32" s="888"/>
      <c r="R32" s="888"/>
      <c r="S32" s="882"/>
    </row>
    <row r="33" spans="1:19" s="162" customFormat="1" ht="45" customHeight="1">
      <c r="A33" s="885"/>
      <c r="B33" s="885"/>
      <c r="C33" s="885"/>
      <c r="D33" s="885"/>
      <c r="E33" s="882"/>
      <c r="F33" s="882"/>
      <c r="G33" s="882"/>
      <c r="H33" s="882"/>
      <c r="I33" s="482" t="s">
        <v>1631</v>
      </c>
      <c r="J33" s="482">
        <v>1</v>
      </c>
      <c r="K33" s="483" t="s">
        <v>71</v>
      </c>
      <c r="L33" s="882"/>
      <c r="M33" s="885"/>
      <c r="N33" s="885"/>
      <c r="O33" s="888"/>
      <c r="P33" s="888"/>
      <c r="Q33" s="888"/>
      <c r="R33" s="888"/>
      <c r="S33" s="882"/>
    </row>
    <row r="34" spans="1:19" s="162" customFormat="1" ht="37.9" customHeight="1">
      <c r="A34" s="885"/>
      <c r="B34" s="885"/>
      <c r="C34" s="885"/>
      <c r="D34" s="885"/>
      <c r="E34" s="882"/>
      <c r="F34" s="882"/>
      <c r="G34" s="882"/>
      <c r="H34" s="883"/>
      <c r="I34" s="482" t="s">
        <v>122</v>
      </c>
      <c r="J34" s="482">
        <v>350</v>
      </c>
      <c r="K34" s="483" t="s">
        <v>497</v>
      </c>
      <c r="L34" s="882"/>
      <c r="M34" s="885"/>
      <c r="N34" s="885"/>
      <c r="O34" s="888"/>
      <c r="P34" s="888"/>
      <c r="Q34" s="888"/>
      <c r="R34" s="888"/>
      <c r="S34" s="882"/>
    </row>
    <row r="35" spans="1:19" s="162" customFormat="1" ht="37.9" customHeight="1">
      <c r="A35" s="885"/>
      <c r="B35" s="885"/>
      <c r="C35" s="885"/>
      <c r="D35" s="885"/>
      <c r="E35" s="882"/>
      <c r="F35" s="882"/>
      <c r="G35" s="882"/>
      <c r="H35" s="884" t="s">
        <v>45</v>
      </c>
      <c r="I35" s="482" t="s">
        <v>46</v>
      </c>
      <c r="J35" s="482">
        <v>1</v>
      </c>
      <c r="K35" s="483" t="s">
        <v>71</v>
      </c>
      <c r="L35" s="882"/>
      <c r="M35" s="885"/>
      <c r="N35" s="885"/>
      <c r="O35" s="888"/>
      <c r="P35" s="888"/>
      <c r="Q35" s="888"/>
      <c r="R35" s="888"/>
      <c r="S35" s="882"/>
    </row>
    <row r="36" spans="1:19" s="162" customFormat="1" ht="39" customHeight="1">
      <c r="A36" s="885"/>
      <c r="B36" s="885"/>
      <c r="C36" s="885"/>
      <c r="D36" s="885"/>
      <c r="E36" s="882"/>
      <c r="F36" s="882"/>
      <c r="G36" s="882"/>
      <c r="H36" s="885"/>
      <c r="I36" s="482" t="s">
        <v>1346</v>
      </c>
      <c r="J36" s="482">
        <v>3</v>
      </c>
      <c r="K36" s="483" t="s">
        <v>48</v>
      </c>
      <c r="L36" s="882"/>
      <c r="M36" s="885"/>
      <c r="N36" s="885"/>
      <c r="O36" s="888"/>
      <c r="P36" s="888"/>
      <c r="Q36" s="888"/>
      <c r="R36" s="888"/>
      <c r="S36" s="882"/>
    </row>
    <row r="37" spans="1:19" s="162" customFormat="1" ht="40.9" customHeight="1">
      <c r="A37" s="886"/>
      <c r="B37" s="886"/>
      <c r="C37" s="886"/>
      <c r="D37" s="886"/>
      <c r="E37" s="883"/>
      <c r="F37" s="883"/>
      <c r="G37" s="883"/>
      <c r="H37" s="886"/>
      <c r="I37" s="482" t="s">
        <v>1347</v>
      </c>
      <c r="J37" s="482">
        <v>48</v>
      </c>
      <c r="K37" s="483" t="s">
        <v>48</v>
      </c>
      <c r="L37" s="883"/>
      <c r="M37" s="886"/>
      <c r="N37" s="886"/>
      <c r="O37" s="889"/>
      <c r="P37" s="889"/>
      <c r="Q37" s="889"/>
      <c r="R37" s="889"/>
      <c r="S37" s="883"/>
    </row>
    <row r="38" spans="1:19" s="160" customFormat="1" ht="178.5" customHeight="1">
      <c r="A38" s="388">
        <v>9</v>
      </c>
      <c r="B38" s="388">
        <v>1</v>
      </c>
      <c r="C38" s="388">
        <v>4</v>
      </c>
      <c r="D38" s="388">
        <v>2</v>
      </c>
      <c r="E38" s="389" t="s">
        <v>1632</v>
      </c>
      <c r="F38" s="389" t="s">
        <v>1633</v>
      </c>
      <c r="G38" s="389" t="s">
        <v>1634</v>
      </c>
      <c r="H38" s="388" t="s">
        <v>324</v>
      </c>
      <c r="I38" s="388" t="s">
        <v>1301</v>
      </c>
      <c r="J38" s="388">
        <v>1</v>
      </c>
      <c r="K38" s="388" t="s">
        <v>71</v>
      </c>
      <c r="L38" s="389" t="s">
        <v>1635</v>
      </c>
      <c r="M38" s="388" t="s">
        <v>43</v>
      </c>
      <c r="N38" s="388"/>
      <c r="O38" s="172">
        <v>50000</v>
      </c>
      <c r="P38" s="172"/>
      <c r="Q38" s="172">
        <v>50000</v>
      </c>
      <c r="R38" s="172"/>
      <c r="S38" s="389" t="s">
        <v>1636</v>
      </c>
    </row>
    <row r="39" spans="1:19" s="159" customFormat="1" ht="64.5" customHeight="1">
      <c r="A39" s="840">
        <v>10</v>
      </c>
      <c r="B39" s="840">
        <v>1</v>
      </c>
      <c r="C39" s="840">
        <v>4</v>
      </c>
      <c r="D39" s="840">
        <v>2</v>
      </c>
      <c r="E39" s="821" t="s">
        <v>1637</v>
      </c>
      <c r="F39" s="821" t="s">
        <v>1638</v>
      </c>
      <c r="G39" s="821" t="s">
        <v>1639</v>
      </c>
      <c r="H39" s="840" t="s">
        <v>50</v>
      </c>
      <c r="I39" s="389" t="s">
        <v>51</v>
      </c>
      <c r="J39" s="389">
        <v>1</v>
      </c>
      <c r="K39" s="388" t="s">
        <v>71</v>
      </c>
      <c r="L39" s="821" t="s">
        <v>575</v>
      </c>
      <c r="M39" s="840" t="s">
        <v>317</v>
      </c>
      <c r="N39" s="840"/>
      <c r="O39" s="842">
        <v>230000</v>
      </c>
      <c r="P39" s="842"/>
      <c r="Q39" s="842">
        <v>230000</v>
      </c>
      <c r="R39" s="842"/>
      <c r="S39" s="821" t="s">
        <v>1636</v>
      </c>
    </row>
    <row r="40" spans="1:19" s="159" customFormat="1" ht="60.75" customHeight="1">
      <c r="A40" s="841"/>
      <c r="B40" s="841"/>
      <c r="C40" s="841"/>
      <c r="D40" s="841"/>
      <c r="E40" s="822"/>
      <c r="F40" s="822"/>
      <c r="G40" s="822"/>
      <c r="H40" s="860"/>
      <c r="I40" s="389" t="s">
        <v>129</v>
      </c>
      <c r="J40" s="389">
        <v>180</v>
      </c>
      <c r="K40" s="388" t="s">
        <v>48</v>
      </c>
      <c r="L40" s="822"/>
      <c r="M40" s="841"/>
      <c r="N40" s="841"/>
      <c r="O40" s="843"/>
      <c r="P40" s="843"/>
      <c r="Q40" s="843"/>
      <c r="R40" s="843"/>
      <c r="S40" s="822"/>
    </row>
    <row r="41" spans="1:19" s="159" customFormat="1" ht="62.25" customHeight="1">
      <c r="A41" s="841"/>
      <c r="B41" s="841"/>
      <c r="C41" s="841"/>
      <c r="D41" s="841"/>
      <c r="E41" s="822"/>
      <c r="F41" s="822"/>
      <c r="G41" s="822"/>
      <c r="H41" s="840" t="s">
        <v>45</v>
      </c>
      <c r="I41" s="389" t="s">
        <v>46</v>
      </c>
      <c r="J41" s="389">
        <v>1</v>
      </c>
      <c r="K41" s="388" t="s">
        <v>71</v>
      </c>
      <c r="L41" s="822"/>
      <c r="M41" s="841"/>
      <c r="N41" s="841"/>
      <c r="O41" s="843"/>
      <c r="P41" s="843"/>
      <c r="Q41" s="843"/>
      <c r="R41" s="843"/>
      <c r="S41" s="822"/>
    </row>
    <row r="42" spans="1:19" s="159" customFormat="1" ht="61.5" customHeight="1">
      <c r="A42" s="860"/>
      <c r="B42" s="860"/>
      <c r="C42" s="860"/>
      <c r="D42" s="860"/>
      <c r="E42" s="823"/>
      <c r="F42" s="823"/>
      <c r="G42" s="823"/>
      <c r="H42" s="860"/>
      <c r="I42" s="389" t="s">
        <v>1136</v>
      </c>
      <c r="J42" s="389">
        <v>3</v>
      </c>
      <c r="K42" s="388" t="s">
        <v>71</v>
      </c>
      <c r="L42" s="823"/>
      <c r="M42" s="860"/>
      <c r="N42" s="860"/>
      <c r="O42" s="863"/>
      <c r="P42" s="863"/>
      <c r="Q42" s="863"/>
      <c r="R42" s="863"/>
      <c r="S42" s="823"/>
    </row>
    <row r="43" spans="1:19" s="160" customFormat="1" ht="64.5" customHeight="1">
      <c r="A43" s="840">
        <v>11</v>
      </c>
      <c r="B43" s="840">
        <v>1</v>
      </c>
      <c r="C43" s="840">
        <v>4</v>
      </c>
      <c r="D43" s="840">
        <v>2</v>
      </c>
      <c r="E43" s="821" t="s">
        <v>1640</v>
      </c>
      <c r="F43" s="821" t="s">
        <v>1641</v>
      </c>
      <c r="G43" s="821" t="s">
        <v>1642</v>
      </c>
      <c r="H43" s="840" t="s">
        <v>50</v>
      </c>
      <c r="I43" s="388" t="s">
        <v>51</v>
      </c>
      <c r="J43" s="388">
        <v>1</v>
      </c>
      <c r="K43" s="388" t="s">
        <v>71</v>
      </c>
      <c r="L43" s="821" t="s">
        <v>575</v>
      </c>
      <c r="M43" s="840" t="s">
        <v>69</v>
      </c>
      <c r="N43" s="840"/>
      <c r="O43" s="849">
        <v>40500</v>
      </c>
      <c r="P43" s="849"/>
      <c r="Q43" s="849">
        <v>40500</v>
      </c>
      <c r="R43" s="849"/>
      <c r="S43" s="821" t="s">
        <v>1636</v>
      </c>
    </row>
    <row r="44" spans="1:19" s="160" customFormat="1" ht="52.5" customHeight="1">
      <c r="A44" s="841"/>
      <c r="B44" s="841"/>
      <c r="C44" s="841"/>
      <c r="D44" s="841"/>
      <c r="E44" s="822"/>
      <c r="F44" s="822"/>
      <c r="G44" s="822"/>
      <c r="H44" s="860"/>
      <c r="I44" s="388" t="s">
        <v>129</v>
      </c>
      <c r="J44" s="388">
        <v>50</v>
      </c>
      <c r="K44" s="388" t="s">
        <v>48</v>
      </c>
      <c r="L44" s="822"/>
      <c r="M44" s="841"/>
      <c r="N44" s="841"/>
      <c r="O44" s="850"/>
      <c r="P44" s="850"/>
      <c r="Q44" s="850"/>
      <c r="R44" s="850"/>
      <c r="S44" s="822"/>
    </row>
    <row r="45" spans="1:19" s="160" customFormat="1" ht="36" customHeight="1">
      <c r="A45" s="841"/>
      <c r="B45" s="841"/>
      <c r="C45" s="841"/>
      <c r="D45" s="841"/>
      <c r="E45" s="822"/>
      <c r="F45" s="822"/>
      <c r="G45" s="822"/>
      <c r="H45" s="840" t="s">
        <v>140</v>
      </c>
      <c r="I45" s="388" t="s">
        <v>767</v>
      </c>
      <c r="J45" s="388">
        <v>1</v>
      </c>
      <c r="K45" s="388" t="s">
        <v>71</v>
      </c>
      <c r="L45" s="822"/>
      <c r="M45" s="841"/>
      <c r="N45" s="841"/>
      <c r="O45" s="850"/>
      <c r="P45" s="850"/>
      <c r="Q45" s="850"/>
      <c r="R45" s="850"/>
      <c r="S45" s="822"/>
    </row>
    <row r="46" spans="1:19" s="160" customFormat="1" ht="29.25" customHeight="1">
      <c r="A46" s="860"/>
      <c r="B46" s="860"/>
      <c r="C46" s="860"/>
      <c r="D46" s="860"/>
      <c r="E46" s="823"/>
      <c r="F46" s="823"/>
      <c r="G46" s="823"/>
      <c r="H46" s="860"/>
      <c r="I46" s="388" t="s">
        <v>129</v>
      </c>
      <c r="J46" s="388">
        <v>25</v>
      </c>
      <c r="K46" s="388" t="s">
        <v>48</v>
      </c>
      <c r="L46" s="823"/>
      <c r="M46" s="860"/>
      <c r="N46" s="860"/>
      <c r="O46" s="851"/>
      <c r="P46" s="851"/>
      <c r="Q46" s="851"/>
      <c r="R46" s="851"/>
      <c r="S46" s="823"/>
    </row>
    <row r="47" spans="1:19" s="160" customFormat="1" ht="36" customHeight="1">
      <c r="A47" s="819">
        <v>12</v>
      </c>
      <c r="B47" s="840">
        <v>1</v>
      </c>
      <c r="C47" s="840">
        <v>4</v>
      </c>
      <c r="D47" s="840">
        <v>2</v>
      </c>
      <c r="E47" s="821" t="s">
        <v>1643</v>
      </c>
      <c r="F47" s="821" t="s">
        <v>1644</v>
      </c>
      <c r="G47" s="821" t="s">
        <v>1645</v>
      </c>
      <c r="H47" s="819" t="s">
        <v>50</v>
      </c>
      <c r="I47" s="388" t="s">
        <v>51</v>
      </c>
      <c r="J47" s="388">
        <v>1</v>
      </c>
      <c r="K47" s="388" t="s">
        <v>71</v>
      </c>
      <c r="L47" s="821" t="s">
        <v>1646</v>
      </c>
      <c r="M47" s="840" t="s">
        <v>136</v>
      </c>
      <c r="N47" s="840"/>
      <c r="O47" s="849">
        <v>66425</v>
      </c>
      <c r="P47" s="849"/>
      <c r="Q47" s="849">
        <v>66425</v>
      </c>
      <c r="R47" s="849"/>
      <c r="S47" s="821" t="s">
        <v>1636</v>
      </c>
    </row>
    <row r="48" spans="1:19" s="160" customFormat="1" ht="42.75" customHeight="1">
      <c r="A48" s="819"/>
      <c r="B48" s="841"/>
      <c r="C48" s="841"/>
      <c r="D48" s="841"/>
      <c r="E48" s="822"/>
      <c r="F48" s="822"/>
      <c r="G48" s="822"/>
      <c r="H48" s="819"/>
      <c r="I48" s="388" t="s">
        <v>129</v>
      </c>
      <c r="J48" s="388">
        <v>50</v>
      </c>
      <c r="K48" s="388" t="s">
        <v>48</v>
      </c>
      <c r="L48" s="822"/>
      <c r="M48" s="841"/>
      <c r="N48" s="841"/>
      <c r="O48" s="850"/>
      <c r="P48" s="850"/>
      <c r="Q48" s="850"/>
      <c r="R48" s="850"/>
      <c r="S48" s="841"/>
    </row>
    <row r="49" spans="1:19" s="160" customFormat="1" ht="39" customHeight="1">
      <c r="A49" s="819"/>
      <c r="B49" s="841"/>
      <c r="C49" s="841"/>
      <c r="D49" s="841"/>
      <c r="E49" s="822"/>
      <c r="F49" s="822"/>
      <c r="G49" s="822"/>
      <c r="H49" s="819" t="s">
        <v>140</v>
      </c>
      <c r="I49" s="388" t="s">
        <v>767</v>
      </c>
      <c r="J49" s="388">
        <v>1</v>
      </c>
      <c r="K49" s="388" t="s">
        <v>71</v>
      </c>
      <c r="L49" s="822"/>
      <c r="M49" s="841"/>
      <c r="N49" s="841"/>
      <c r="O49" s="850"/>
      <c r="P49" s="850"/>
      <c r="Q49" s="850"/>
      <c r="R49" s="850"/>
      <c r="S49" s="841"/>
    </row>
    <row r="50" spans="1:19" s="160" customFormat="1" ht="87.75" customHeight="1">
      <c r="A50" s="819"/>
      <c r="B50" s="860"/>
      <c r="C50" s="860"/>
      <c r="D50" s="860"/>
      <c r="E50" s="823"/>
      <c r="F50" s="823"/>
      <c r="G50" s="823"/>
      <c r="H50" s="819"/>
      <c r="I50" s="388" t="s">
        <v>129</v>
      </c>
      <c r="J50" s="388">
        <v>25</v>
      </c>
      <c r="K50" s="388" t="s">
        <v>48</v>
      </c>
      <c r="L50" s="823"/>
      <c r="M50" s="860"/>
      <c r="N50" s="860"/>
      <c r="O50" s="851"/>
      <c r="P50" s="851"/>
      <c r="Q50" s="851"/>
      <c r="R50" s="851"/>
      <c r="S50" s="860"/>
    </row>
    <row r="51" spans="1:19" s="160" customFormat="1" ht="63" customHeight="1">
      <c r="A51" s="880">
        <v>13</v>
      </c>
      <c r="B51" s="864">
        <v>1</v>
      </c>
      <c r="C51" s="864">
        <v>4</v>
      </c>
      <c r="D51" s="864">
        <v>2</v>
      </c>
      <c r="E51" s="820" t="s">
        <v>1647</v>
      </c>
      <c r="F51" s="820" t="s">
        <v>1648</v>
      </c>
      <c r="G51" s="864" t="s">
        <v>1649</v>
      </c>
      <c r="H51" s="820" t="s">
        <v>1650</v>
      </c>
      <c r="I51" s="389" t="s">
        <v>1654</v>
      </c>
      <c r="J51" s="388">
        <v>7</v>
      </c>
      <c r="K51" s="388" t="s">
        <v>71</v>
      </c>
      <c r="L51" s="820" t="s">
        <v>1651</v>
      </c>
      <c r="M51" s="819" t="s">
        <v>43</v>
      </c>
      <c r="N51" s="819" t="s">
        <v>43</v>
      </c>
      <c r="O51" s="861">
        <v>153000</v>
      </c>
      <c r="P51" s="861">
        <v>120000</v>
      </c>
      <c r="Q51" s="861">
        <v>153000</v>
      </c>
      <c r="R51" s="861">
        <v>120000</v>
      </c>
      <c r="S51" s="821" t="s">
        <v>579</v>
      </c>
    </row>
    <row r="52" spans="1:19" s="160" customFormat="1" ht="65.25" customHeight="1">
      <c r="A52" s="880"/>
      <c r="B52" s="864"/>
      <c r="C52" s="864"/>
      <c r="D52" s="864"/>
      <c r="E52" s="820"/>
      <c r="F52" s="820"/>
      <c r="G52" s="864"/>
      <c r="H52" s="820"/>
      <c r="I52" s="389" t="s">
        <v>1652</v>
      </c>
      <c r="J52" s="388">
        <v>3</v>
      </c>
      <c r="K52" s="388" t="s">
        <v>71</v>
      </c>
      <c r="L52" s="820"/>
      <c r="M52" s="819"/>
      <c r="N52" s="819"/>
      <c r="O52" s="861"/>
      <c r="P52" s="861"/>
      <c r="Q52" s="861"/>
      <c r="R52" s="861"/>
      <c r="S52" s="822"/>
    </row>
    <row r="53" spans="1:19" s="160" customFormat="1" ht="67.5" customHeight="1">
      <c r="A53" s="880"/>
      <c r="B53" s="864"/>
      <c r="C53" s="864"/>
      <c r="D53" s="864"/>
      <c r="E53" s="820"/>
      <c r="F53" s="820"/>
      <c r="G53" s="864"/>
      <c r="H53" s="820"/>
      <c r="I53" s="389" t="s">
        <v>1653</v>
      </c>
      <c r="J53" s="388" t="s">
        <v>1655</v>
      </c>
      <c r="K53" s="388" t="s">
        <v>48</v>
      </c>
      <c r="L53" s="820"/>
      <c r="M53" s="819"/>
      <c r="N53" s="819"/>
      <c r="O53" s="861"/>
      <c r="P53" s="861"/>
      <c r="Q53" s="861"/>
      <c r="R53" s="861"/>
      <c r="S53" s="823"/>
    </row>
    <row r="54" spans="1:19" s="160" customFormat="1" ht="38.25" customHeight="1">
      <c r="A54" s="840">
        <v>14</v>
      </c>
      <c r="B54" s="840">
        <v>1</v>
      </c>
      <c r="C54" s="840">
        <v>4</v>
      </c>
      <c r="D54" s="840">
        <v>5</v>
      </c>
      <c r="E54" s="821" t="s">
        <v>1656</v>
      </c>
      <c r="F54" s="821" t="s">
        <v>1657</v>
      </c>
      <c r="G54" s="821" t="s">
        <v>1658</v>
      </c>
      <c r="H54" s="821" t="s">
        <v>1659</v>
      </c>
      <c r="I54" s="389" t="s">
        <v>1660</v>
      </c>
      <c r="J54" s="389">
        <v>1</v>
      </c>
      <c r="K54" s="389" t="s">
        <v>71</v>
      </c>
      <c r="L54" s="821" t="s">
        <v>1661</v>
      </c>
      <c r="M54" s="840" t="s">
        <v>1662</v>
      </c>
      <c r="N54" s="840" t="s">
        <v>43</v>
      </c>
      <c r="O54" s="849">
        <v>40000</v>
      </c>
      <c r="P54" s="849">
        <v>85000</v>
      </c>
      <c r="Q54" s="849">
        <v>40000</v>
      </c>
      <c r="R54" s="849">
        <v>85000</v>
      </c>
      <c r="S54" s="821" t="s">
        <v>579</v>
      </c>
    </row>
    <row r="55" spans="1:19" s="160" customFormat="1" ht="36.75" customHeight="1">
      <c r="A55" s="841"/>
      <c r="B55" s="841"/>
      <c r="C55" s="841"/>
      <c r="D55" s="841"/>
      <c r="E55" s="822"/>
      <c r="F55" s="822"/>
      <c r="G55" s="822"/>
      <c r="H55" s="822"/>
      <c r="I55" s="389" t="s">
        <v>1631</v>
      </c>
      <c r="J55" s="389">
        <v>1</v>
      </c>
      <c r="K55" s="389" t="s">
        <v>71</v>
      </c>
      <c r="L55" s="822"/>
      <c r="M55" s="841"/>
      <c r="N55" s="841"/>
      <c r="O55" s="850"/>
      <c r="P55" s="850"/>
      <c r="Q55" s="850"/>
      <c r="R55" s="850"/>
      <c r="S55" s="822"/>
    </row>
    <row r="56" spans="1:19" s="160" customFormat="1" ht="32.25" customHeight="1">
      <c r="A56" s="841"/>
      <c r="B56" s="841"/>
      <c r="C56" s="841"/>
      <c r="D56" s="841"/>
      <c r="E56" s="822"/>
      <c r="F56" s="822"/>
      <c r="G56" s="822"/>
      <c r="H56" s="823"/>
      <c r="I56" s="389" t="s">
        <v>122</v>
      </c>
      <c r="J56" s="389">
        <v>400</v>
      </c>
      <c r="K56" s="389" t="s">
        <v>497</v>
      </c>
      <c r="L56" s="822"/>
      <c r="M56" s="841"/>
      <c r="N56" s="841"/>
      <c r="O56" s="850"/>
      <c r="P56" s="850"/>
      <c r="Q56" s="850"/>
      <c r="R56" s="850"/>
      <c r="S56" s="822"/>
    </row>
    <row r="57" spans="1:19" s="160" customFormat="1" ht="41.25" customHeight="1">
      <c r="A57" s="841"/>
      <c r="B57" s="841"/>
      <c r="C57" s="841"/>
      <c r="D57" s="841"/>
      <c r="E57" s="822"/>
      <c r="F57" s="822"/>
      <c r="G57" s="822"/>
      <c r="H57" s="821" t="s">
        <v>1663</v>
      </c>
      <c r="I57" s="389" t="s">
        <v>1660</v>
      </c>
      <c r="J57" s="389">
        <v>1</v>
      </c>
      <c r="K57" s="389" t="s">
        <v>71</v>
      </c>
      <c r="L57" s="822"/>
      <c r="M57" s="841"/>
      <c r="N57" s="841"/>
      <c r="O57" s="850"/>
      <c r="P57" s="850"/>
      <c r="Q57" s="850"/>
      <c r="R57" s="850"/>
      <c r="S57" s="822"/>
    </row>
    <row r="58" spans="1:19" s="160" customFormat="1" ht="41.25" customHeight="1">
      <c r="A58" s="841"/>
      <c r="B58" s="841"/>
      <c r="C58" s="841"/>
      <c r="D58" s="841"/>
      <c r="E58" s="822"/>
      <c r="F58" s="822"/>
      <c r="G58" s="822"/>
      <c r="H58" s="822"/>
      <c r="I58" s="389" t="s">
        <v>1631</v>
      </c>
      <c r="J58" s="389">
        <v>1</v>
      </c>
      <c r="K58" s="389" t="s">
        <v>71</v>
      </c>
      <c r="L58" s="822"/>
      <c r="M58" s="841"/>
      <c r="N58" s="841"/>
      <c r="O58" s="850"/>
      <c r="P58" s="850"/>
      <c r="Q58" s="850"/>
      <c r="R58" s="850"/>
      <c r="S58" s="822"/>
    </row>
    <row r="59" spans="1:19" s="160" customFormat="1" ht="41.25" customHeight="1">
      <c r="A59" s="841"/>
      <c r="B59" s="841"/>
      <c r="C59" s="841"/>
      <c r="D59" s="841"/>
      <c r="E59" s="822"/>
      <c r="F59" s="822"/>
      <c r="G59" s="822"/>
      <c r="H59" s="823"/>
      <c r="I59" s="389" t="s">
        <v>122</v>
      </c>
      <c r="J59" s="389">
        <v>200</v>
      </c>
      <c r="K59" s="389" t="s">
        <v>497</v>
      </c>
      <c r="L59" s="822"/>
      <c r="M59" s="841"/>
      <c r="N59" s="841"/>
      <c r="O59" s="850"/>
      <c r="P59" s="850"/>
      <c r="Q59" s="850"/>
      <c r="R59" s="850"/>
      <c r="S59" s="822"/>
    </row>
    <row r="60" spans="1:19" s="160" customFormat="1" ht="36" customHeight="1">
      <c r="A60" s="841"/>
      <c r="B60" s="841"/>
      <c r="C60" s="841"/>
      <c r="D60" s="841"/>
      <c r="E60" s="822"/>
      <c r="F60" s="822"/>
      <c r="G60" s="822"/>
      <c r="H60" s="821" t="s">
        <v>737</v>
      </c>
      <c r="I60" s="389" t="s">
        <v>1664</v>
      </c>
      <c r="J60" s="389">
        <v>1</v>
      </c>
      <c r="K60" s="389" t="s">
        <v>71</v>
      </c>
      <c r="L60" s="822"/>
      <c r="M60" s="841"/>
      <c r="N60" s="841"/>
      <c r="O60" s="850"/>
      <c r="P60" s="850"/>
      <c r="Q60" s="850"/>
      <c r="R60" s="850"/>
      <c r="S60" s="822"/>
    </row>
    <row r="61" spans="1:19" s="160" customFormat="1" ht="37.5" customHeight="1">
      <c r="A61" s="860"/>
      <c r="B61" s="860"/>
      <c r="C61" s="860"/>
      <c r="D61" s="860"/>
      <c r="E61" s="823"/>
      <c r="F61" s="823"/>
      <c r="G61" s="823"/>
      <c r="H61" s="823"/>
      <c r="I61" s="389" t="s">
        <v>129</v>
      </c>
      <c r="J61" s="389">
        <v>23</v>
      </c>
      <c r="K61" s="389" t="s">
        <v>48</v>
      </c>
      <c r="L61" s="823"/>
      <c r="M61" s="860"/>
      <c r="N61" s="860"/>
      <c r="O61" s="851"/>
      <c r="P61" s="851"/>
      <c r="Q61" s="851"/>
      <c r="R61" s="851"/>
      <c r="S61" s="823"/>
    </row>
    <row r="62" spans="1:19" s="160" customFormat="1" ht="33" customHeight="1">
      <c r="A62" s="840">
        <v>15</v>
      </c>
      <c r="B62" s="840">
        <v>1</v>
      </c>
      <c r="C62" s="840">
        <v>4</v>
      </c>
      <c r="D62" s="840">
        <v>2</v>
      </c>
      <c r="E62" s="821" t="s">
        <v>1665</v>
      </c>
      <c r="F62" s="821" t="s">
        <v>1666</v>
      </c>
      <c r="G62" s="821" t="s">
        <v>1667</v>
      </c>
      <c r="H62" s="840" t="s">
        <v>286</v>
      </c>
      <c r="I62" s="821" t="s">
        <v>1631</v>
      </c>
      <c r="J62" s="821">
        <v>1</v>
      </c>
      <c r="K62" s="840" t="s">
        <v>71</v>
      </c>
      <c r="L62" s="821" t="s">
        <v>1668</v>
      </c>
      <c r="M62" s="840" t="s">
        <v>69</v>
      </c>
      <c r="N62" s="840" t="s">
        <v>43</v>
      </c>
      <c r="O62" s="849">
        <v>90000</v>
      </c>
      <c r="P62" s="849">
        <v>250000</v>
      </c>
      <c r="Q62" s="849">
        <v>90000</v>
      </c>
      <c r="R62" s="849">
        <v>250000</v>
      </c>
      <c r="S62" s="821" t="s">
        <v>1669</v>
      </c>
    </row>
    <row r="63" spans="1:19" s="160" customFormat="1" ht="36" customHeight="1">
      <c r="A63" s="841"/>
      <c r="B63" s="841"/>
      <c r="C63" s="841"/>
      <c r="D63" s="841"/>
      <c r="E63" s="822"/>
      <c r="F63" s="822"/>
      <c r="G63" s="822"/>
      <c r="H63" s="841"/>
      <c r="I63" s="822"/>
      <c r="J63" s="822"/>
      <c r="K63" s="841"/>
      <c r="L63" s="822"/>
      <c r="M63" s="841"/>
      <c r="N63" s="841"/>
      <c r="O63" s="850"/>
      <c r="P63" s="850"/>
      <c r="Q63" s="850"/>
      <c r="R63" s="850"/>
      <c r="S63" s="841"/>
    </row>
    <row r="64" spans="1:19" s="159" customFormat="1" ht="1.5" customHeight="1">
      <c r="A64" s="841"/>
      <c r="B64" s="841"/>
      <c r="C64" s="841"/>
      <c r="D64" s="841"/>
      <c r="E64" s="822"/>
      <c r="F64" s="822"/>
      <c r="G64" s="822"/>
      <c r="H64" s="860"/>
      <c r="I64" s="823"/>
      <c r="J64" s="823"/>
      <c r="K64" s="860"/>
      <c r="L64" s="822"/>
      <c r="M64" s="841"/>
      <c r="N64" s="841"/>
      <c r="O64" s="850"/>
      <c r="P64" s="850"/>
      <c r="Q64" s="850"/>
      <c r="R64" s="850"/>
      <c r="S64" s="841"/>
    </row>
    <row r="65" spans="1:33" s="160" customFormat="1" ht="33.75" customHeight="1">
      <c r="A65" s="841"/>
      <c r="B65" s="841"/>
      <c r="C65" s="841"/>
      <c r="D65" s="841"/>
      <c r="E65" s="822"/>
      <c r="F65" s="822"/>
      <c r="G65" s="822"/>
      <c r="H65" s="821" t="s">
        <v>1670</v>
      </c>
      <c r="I65" s="389" t="s">
        <v>75</v>
      </c>
      <c r="J65" s="389">
        <v>1</v>
      </c>
      <c r="K65" s="388" t="s">
        <v>71</v>
      </c>
      <c r="L65" s="822"/>
      <c r="M65" s="841"/>
      <c r="N65" s="841"/>
      <c r="O65" s="850"/>
      <c r="P65" s="850"/>
      <c r="Q65" s="850"/>
      <c r="R65" s="850"/>
      <c r="S65" s="841"/>
    </row>
    <row r="66" spans="1:33" s="160" customFormat="1" ht="33" customHeight="1">
      <c r="A66" s="841"/>
      <c r="B66" s="841"/>
      <c r="C66" s="841"/>
      <c r="D66" s="841"/>
      <c r="E66" s="822"/>
      <c r="F66" s="822"/>
      <c r="G66" s="822"/>
      <c r="H66" s="823"/>
      <c r="I66" s="389" t="s">
        <v>129</v>
      </c>
      <c r="J66" s="389">
        <v>200</v>
      </c>
      <c r="K66" s="388" t="s">
        <v>48</v>
      </c>
      <c r="L66" s="822"/>
      <c r="M66" s="841"/>
      <c r="N66" s="841"/>
      <c r="O66" s="850"/>
      <c r="P66" s="850"/>
      <c r="Q66" s="850"/>
      <c r="R66" s="850"/>
      <c r="S66" s="841"/>
    </row>
    <row r="67" spans="1:33" s="160" customFormat="1" ht="27.75" customHeight="1">
      <c r="A67" s="841"/>
      <c r="B67" s="841"/>
      <c r="C67" s="841"/>
      <c r="D67" s="841"/>
      <c r="E67" s="822"/>
      <c r="F67" s="822"/>
      <c r="G67" s="822"/>
      <c r="H67" s="840" t="s">
        <v>324</v>
      </c>
      <c r="I67" s="821" t="s">
        <v>1301</v>
      </c>
      <c r="J67" s="821">
        <v>1</v>
      </c>
      <c r="K67" s="840" t="s">
        <v>71</v>
      </c>
      <c r="L67" s="822"/>
      <c r="M67" s="841"/>
      <c r="N67" s="841"/>
      <c r="O67" s="850"/>
      <c r="P67" s="850"/>
      <c r="Q67" s="850"/>
      <c r="R67" s="850"/>
      <c r="S67" s="841"/>
    </row>
    <row r="68" spans="1:33" s="160" customFormat="1" ht="12.75" customHeight="1">
      <c r="A68" s="841"/>
      <c r="B68" s="841"/>
      <c r="C68" s="841"/>
      <c r="D68" s="841"/>
      <c r="E68" s="822"/>
      <c r="F68" s="822"/>
      <c r="G68" s="822"/>
      <c r="H68" s="860"/>
      <c r="I68" s="823"/>
      <c r="J68" s="823"/>
      <c r="K68" s="860"/>
      <c r="L68" s="822"/>
      <c r="M68" s="841"/>
      <c r="N68" s="841"/>
      <c r="O68" s="850"/>
      <c r="P68" s="850"/>
      <c r="Q68" s="850"/>
      <c r="R68" s="850"/>
      <c r="S68" s="841"/>
    </row>
    <row r="69" spans="1:33" s="160" customFormat="1" ht="39" customHeight="1">
      <c r="A69" s="841"/>
      <c r="B69" s="841"/>
      <c r="C69" s="841"/>
      <c r="D69" s="841"/>
      <c r="E69" s="822"/>
      <c r="F69" s="822"/>
      <c r="G69" s="822"/>
      <c r="H69" s="821" t="s">
        <v>140</v>
      </c>
      <c r="I69" s="389" t="s">
        <v>767</v>
      </c>
      <c r="J69" s="389">
        <v>1</v>
      </c>
      <c r="K69" s="388" t="s">
        <v>71</v>
      </c>
      <c r="L69" s="822"/>
      <c r="M69" s="841"/>
      <c r="N69" s="841"/>
      <c r="O69" s="850"/>
      <c r="P69" s="850"/>
      <c r="Q69" s="850"/>
      <c r="R69" s="850"/>
      <c r="S69" s="841"/>
    </row>
    <row r="70" spans="1:33" s="160" customFormat="1" ht="34.5" customHeight="1">
      <c r="A70" s="841"/>
      <c r="B70" s="841"/>
      <c r="C70" s="841"/>
      <c r="D70" s="841"/>
      <c r="E70" s="822"/>
      <c r="F70" s="822"/>
      <c r="G70" s="822"/>
      <c r="H70" s="823"/>
      <c r="I70" s="389" t="s">
        <v>129</v>
      </c>
      <c r="J70" s="389">
        <v>25</v>
      </c>
      <c r="K70" s="388" t="s">
        <v>48</v>
      </c>
      <c r="L70" s="822"/>
      <c r="M70" s="841"/>
      <c r="N70" s="841"/>
      <c r="O70" s="850"/>
      <c r="P70" s="850"/>
      <c r="Q70" s="850"/>
      <c r="R70" s="850"/>
      <c r="S70" s="841"/>
    </row>
    <row r="71" spans="1:33" s="160" customFormat="1" ht="35.450000000000003" customHeight="1">
      <c r="A71" s="860"/>
      <c r="B71" s="860"/>
      <c r="C71" s="860"/>
      <c r="D71" s="860"/>
      <c r="E71" s="823"/>
      <c r="F71" s="823"/>
      <c r="G71" s="823"/>
      <c r="H71" s="389" t="s">
        <v>1671</v>
      </c>
      <c r="I71" s="389" t="s">
        <v>1348</v>
      </c>
      <c r="J71" s="389">
        <v>10</v>
      </c>
      <c r="K71" s="388" t="s">
        <v>71</v>
      </c>
      <c r="L71" s="823"/>
      <c r="M71" s="860"/>
      <c r="N71" s="860"/>
      <c r="O71" s="851"/>
      <c r="P71" s="851"/>
      <c r="Q71" s="851"/>
      <c r="R71" s="851"/>
      <c r="S71" s="860"/>
    </row>
    <row r="72" spans="1:33" customFormat="1" ht="33" customHeight="1">
      <c r="A72" s="878">
        <v>16</v>
      </c>
      <c r="B72" s="819">
        <v>1</v>
      </c>
      <c r="C72" s="819">
        <v>4</v>
      </c>
      <c r="D72" s="819">
        <v>2</v>
      </c>
      <c r="E72" s="820" t="s">
        <v>1672</v>
      </c>
      <c r="F72" s="820" t="s">
        <v>1673</v>
      </c>
      <c r="G72" s="820" t="s">
        <v>3423</v>
      </c>
      <c r="H72" s="819" t="s">
        <v>598</v>
      </c>
      <c r="I72" s="388" t="s">
        <v>160</v>
      </c>
      <c r="J72" s="388">
        <v>4</v>
      </c>
      <c r="K72" s="388" t="s">
        <v>71</v>
      </c>
      <c r="L72" s="820" t="s">
        <v>1674</v>
      </c>
      <c r="M72" s="819" t="s">
        <v>69</v>
      </c>
      <c r="N72" s="819" t="s">
        <v>43</v>
      </c>
      <c r="O72" s="842">
        <v>6000</v>
      </c>
      <c r="P72" s="862">
        <v>80000</v>
      </c>
      <c r="Q72" s="842">
        <v>6000</v>
      </c>
      <c r="R72" s="862">
        <v>80000</v>
      </c>
      <c r="S72" s="876" t="s">
        <v>496</v>
      </c>
    </row>
    <row r="73" spans="1:33" customFormat="1" ht="42.75" customHeight="1">
      <c r="A73" s="878"/>
      <c r="B73" s="819"/>
      <c r="C73" s="819"/>
      <c r="D73" s="819"/>
      <c r="E73" s="820"/>
      <c r="F73" s="820"/>
      <c r="G73" s="820"/>
      <c r="H73" s="819"/>
      <c r="I73" s="389" t="s">
        <v>1653</v>
      </c>
      <c r="J73" s="388">
        <v>80</v>
      </c>
      <c r="K73" s="388" t="s">
        <v>48</v>
      </c>
      <c r="L73" s="820"/>
      <c r="M73" s="819"/>
      <c r="N73" s="819"/>
      <c r="O73" s="843"/>
      <c r="P73" s="862"/>
      <c r="Q73" s="843"/>
      <c r="R73" s="862"/>
      <c r="S73" s="876"/>
    </row>
    <row r="74" spans="1:33" customFormat="1" ht="30" customHeight="1">
      <c r="A74" s="878"/>
      <c r="B74" s="819"/>
      <c r="C74" s="819"/>
      <c r="D74" s="819"/>
      <c r="E74" s="820"/>
      <c r="F74" s="820"/>
      <c r="G74" s="820"/>
      <c r="H74" s="819" t="s">
        <v>50</v>
      </c>
      <c r="I74" s="388" t="s">
        <v>51</v>
      </c>
      <c r="J74" s="388">
        <v>1</v>
      </c>
      <c r="K74" s="388" t="s">
        <v>71</v>
      </c>
      <c r="L74" s="820"/>
      <c r="M74" s="819"/>
      <c r="N74" s="819"/>
      <c r="O74" s="843"/>
      <c r="P74" s="862"/>
      <c r="Q74" s="843"/>
      <c r="R74" s="862"/>
      <c r="S74" s="876"/>
    </row>
    <row r="75" spans="1:33" customFormat="1" ht="32.450000000000003" customHeight="1">
      <c r="A75" s="878"/>
      <c r="B75" s="819"/>
      <c r="C75" s="819"/>
      <c r="D75" s="819"/>
      <c r="E75" s="820"/>
      <c r="F75" s="820"/>
      <c r="G75" s="820"/>
      <c r="H75" s="819"/>
      <c r="I75" s="388" t="s">
        <v>129</v>
      </c>
      <c r="J75" s="388">
        <v>100</v>
      </c>
      <c r="K75" s="388" t="s">
        <v>48</v>
      </c>
      <c r="L75" s="820"/>
      <c r="M75" s="819"/>
      <c r="N75" s="819"/>
      <c r="O75" s="843"/>
      <c r="P75" s="862"/>
      <c r="Q75" s="843"/>
      <c r="R75" s="862"/>
      <c r="S75" s="876"/>
    </row>
    <row r="76" spans="1:33" customFormat="1" ht="42.75" customHeight="1">
      <c r="A76" s="878"/>
      <c r="B76" s="819"/>
      <c r="C76" s="819"/>
      <c r="D76" s="819"/>
      <c r="E76" s="820"/>
      <c r="F76" s="820"/>
      <c r="G76" s="820"/>
      <c r="H76" s="820" t="s">
        <v>1675</v>
      </c>
      <c r="I76" s="388" t="s">
        <v>1349</v>
      </c>
      <c r="J76" s="388">
        <v>1</v>
      </c>
      <c r="K76" s="388" t="s">
        <v>158</v>
      </c>
      <c r="L76" s="820"/>
      <c r="M76" s="819"/>
      <c r="N76" s="819"/>
      <c r="O76" s="843"/>
      <c r="P76" s="862"/>
      <c r="Q76" s="843"/>
      <c r="R76" s="862"/>
      <c r="S76" s="876"/>
    </row>
    <row r="77" spans="1:33" customFormat="1" ht="28.9" customHeight="1">
      <c r="A77" s="879"/>
      <c r="B77" s="840"/>
      <c r="C77" s="840"/>
      <c r="D77" s="840"/>
      <c r="E77" s="821"/>
      <c r="F77" s="821"/>
      <c r="G77" s="821"/>
      <c r="H77" s="821"/>
      <c r="I77" s="460" t="s">
        <v>1616</v>
      </c>
      <c r="J77" s="460">
        <v>1</v>
      </c>
      <c r="K77" s="460" t="s">
        <v>71</v>
      </c>
      <c r="L77" s="821"/>
      <c r="M77" s="840"/>
      <c r="N77" s="840"/>
      <c r="O77" s="843"/>
      <c r="P77" s="842"/>
      <c r="Q77" s="843"/>
      <c r="R77" s="842"/>
      <c r="S77" s="877"/>
    </row>
    <row r="78" spans="1:33" s="163" customFormat="1" ht="33" customHeight="1">
      <c r="A78" s="840">
        <v>17</v>
      </c>
      <c r="B78" s="840">
        <v>1</v>
      </c>
      <c r="C78" s="840">
        <v>4</v>
      </c>
      <c r="D78" s="840">
        <v>2</v>
      </c>
      <c r="E78" s="821" t="s">
        <v>1676</v>
      </c>
      <c r="F78" s="821" t="s">
        <v>1677</v>
      </c>
      <c r="G78" s="821" t="s">
        <v>3424</v>
      </c>
      <c r="H78" s="821" t="s">
        <v>3425</v>
      </c>
      <c r="I78" s="821" t="s">
        <v>75</v>
      </c>
      <c r="J78" s="821">
        <v>2</v>
      </c>
      <c r="K78" s="875" t="s">
        <v>71</v>
      </c>
      <c r="L78" s="821" t="s">
        <v>1679</v>
      </c>
      <c r="M78" s="821" t="s">
        <v>68</v>
      </c>
      <c r="N78" s="821" t="s">
        <v>43</v>
      </c>
      <c r="O78" s="849">
        <v>78751.990000000005</v>
      </c>
      <c r="P78" s="849">
        <v>100000</v>
      </c>
      <c r="Q78" s="849">
        <v>78751.990000000005</v>
      </c>
      <c r="R78" s="849">
        <v>100000</v>
      </c>
      <c r="S78" s="821" t="s">
        <v>496</v>
      </c>
      <c r="T78" s="160"/>
      <c r="U78" s="160"/>
      <c r="V78" s="160"/>
      <c r="W78" s="160"/>
      <c r="X78" s="160"/>
      <c r="Y78" s="160"/>
      <c r="Z78" s="160"/>
      <c r="AA78" s="160"/>
      <c r="AB78" s="160"/>
      <c r="AC78" s="160"/>
      <c r="AD78" s="160"/>
      <c r="AE78" s="160"/>
      <c r="AF78" s="160"/>
      <c r="AG78" s="160"/>
    </row>
    <row r="79" spans="1:33" s="163" customFormat="1" ht="33" customHeight="1">
      <c r="A79" s="841"/>
      <c r="B79" s="841"/>
      <c r="C79" s="841"/>
      <c r="D79" s="841"/>
      <c r="E79" s="822"/>
      <c r="F79" s="822"/>
      <c r="G79" s="822"/>
      <c r="H79" s="822"/>
      <c r="I79" s="823"/>
      <c r="J79" s="823"/>
      <c r="K79" s="848"/>
      <c r="L79" s="822"/>
      <c r="M79" s="822"/>
      <c r="N79" s="822"/>
      <c r="O79" s="850"/>
      <c r="P79" s="850"/>
      <c r="Q79" s="850"/>
      <c r="R79" s="850"/>
      <c r="S79" s="822"/>
      <c r="T79" s="160"/>
      <c r="U79" s="160"/>
      <c r="V79" s="160"/>
      <c r="W79" s="160"/>
      <c r="X79" s="160"/>
      <c r="Y79" s="160"/>
      <c r="Z79" s="160"/>
      <c r="AA79" s="160"/>
      <c r="AB79" s="160"/>
      <c r="AC79" s="160"/>
      <c r="AD79" s="160"/>
      <c r="AE79" s="160"/>
      <c r="AF79" s="160"/>
      <c r="AG79" s="160"/>
    </row>
    <row r="80" spans="1:33" s="164" customFormat="1" ht="33" customHeight="1">
      <c r="A80" s="841"/>
      <c r="B80" s="841"/>
      <c r="C80" s="841"/>
      <c r="D80" s="841"/>
      <c r="E80" s="822"/>
      <c r="F80" s="822"/>
      <c r="G80" s="822"/>
      <c r="H80" s="822"/>
      <c r="I80" s="821" t="s">
        <v>129</v>
      </c>
      <c r="J80" s="821">
        <v>60</v>
      </c>
      <c r="K80" s="875" t="s">
        <v>48</v>
      </c>
      <c r="L80" s="822"/>
      <c r="M80" s="822"/>
      <c r="N80" s="822"/>
      <c r="O80" s="850"/>
      <c r="P80" s="850"/>
      <c r="Q80" s="850"/>
      <c r="R80" s="850"/>
      <c r="S80" s="822"/>
      <c r="T80" s="159"/>
      <c r="U80" s="159"/>
      <c r="V80" s="159"/>
      <c r="W80" s="159"/>
      <c r="X80" s="159"/>
      <c r="Y80" s="159"/>
      <c r="Z80" s="159"/>
      <c r="AA80" s="159"/>
      <c r="AB80" s="159"/>
      <c r="AC80" s="159"/>
      <c r="AD80" s="159"/>
      <c r="AE80" s="159"/>
      <c r="AF80" s="159"/>
      <c r="AG80" s="159"/>
    </row>
    <row r="81" spans="1:33" s="164" customFormat="1" ht="34.5" customHeight="1">
      <c r="A81" s="841"/>
      <c r="B81" s="841"/>
      <c r="C81" s="841"/>
      <c r="D81" s="841"/>
      <c r="E81" s="822"/>
      <c r="F81" s="822"/>
      <c r="G81" s="822"/>
      <c r="H81" s="822"/>
      <c r="I81" s="822"/>
      <c r="J81" s="822"/>
      <c r="K81" s="847"/>
      <c r="L81" s="822"/>
      <c r="M81" s="822"/>
      <c r="N81" s="822"/>
      <c r="O81" s="850"/>
      <c r="P81" s="850"/>
      <c r="Q81" s="850"/>
      <c r="R81" s="850"/>
      <c r="S81" s="822"/>
      <c r="T81" s="159"/>
      <c r="U81" s="159"/>
      <c r="V81" s="159"/>
      <c r="W81" s="159"/>
      <c r="X81" s="159"/>
      <c r="Y81" s="159"/>
      <c r="Z81" s="159"/>
      <c r="AA81" s="159"/>
      <c r="AB81" s="159"/>
      <c r="AC81" s="159"/>
      <c r="AD81" s="159"/>
      <c r="AE81" s="159"/>
      <c r="AF81" s="159"/>
      <c r="AG81" s="159"/>
    </row>
    <row r="82" spans="1:33" s="164" customFormat="1" ht="37.5" customHeight="1">
      <c r="A82" s="841"/>
      <c r="B82" s="841"/>
      <c r="C82" s="841"/>
      <c r="D82" s="841"/>
      <c r="E82" s="822"/>
      <c r="F82" s="822"/>
      <c r="G82" s="822"/>
      <c r="H82" s="823"/>
      <c r="I82" s="823"/>
      <c r="J82" s="823"/>
      <c r="K82" s="848"/>
      <c r="L82" s="822"/>
      <c r="M82" s="822"/>
      <c r="N82" s="822"/>
      <c r="O82" s="850"/>
      <c r="P82" s="850"/>
      <c r="Q82" s="850"/>
      <c r="R82" s="850"/>
      <c r="S82" s="822"/>
      <c r="T82" s="159"/>
      <c r="U82" s="159"/>
      <c r="V82" s="159"/>
      <c r="W82" s="159"/>
      <c r="X82" s="159"/>
      <c r="Y82" s="159"/>
      <c r="Z82" s="159"/>
      <c r="AA82" s="159"/>
      <c r="AB82" s="159"/>
      <c r="AC82" s="159"/>
      <c r="AD82" s="159"/>
      <c r="AE82" s="159"/>
      <c r="AF82" s="159"/>
      <c r="AG82" s="159"/>
    </row>
    <row r="83" spans="1:33" s="164" customFormat="1" ht="27.75" customHeight="1">
      <c r="A83" s="841"/>
      <c r="B83" s="841"/>
      <c r="C83" s="841"/>
      <c r="D83" s="841"/>
      <c r="E83" s="822"/>
      <c r="F83" s="822"/>
      <c r="G83" s="822"/>
      <c r="H83" s="821" t="s">
        <v>1680</v>
      </c>
      <c r="I83" s="389" t="s">
        <v>1348</v>
      </c>
      <c r="J83" s="389">
        <v>1</v>
      </c>
      <c r="K83" s="389" t="s">
        <v>71</v>
      </c>
      <c r="L83" s="822"/>
      <c r="M83" s="822"/>
      <c r="N83" s="822"/>
      <c r="O83" s="850"/>
      <c r="P83" s="850"/>
      <c r="Q83" s="850"/>
      <c r="R83" s="850"/>
      <c r="S83" s="822"/>
      <c r="T83" s="159"/>
      <c r="U83" s="159"/>
      <c r="V83" s="159"/>
      <c r="W83" s="159"/>
      <c r="X83" s="159"/>
      <c r="Y83" s="159"/>
      <c r="Z83" s="159"/>
      <c r="AA83" s="159"/>
      <c r="AB83" s="159"/>
      <c r="AC83" s="159"/>
      <c r="AD83" s="159"/>
      <c r="AE83" s="159"/>
      <c r="AF83" s="159"/>
      <c r="AG83" s="159"/>
    </row>
    <row r="84" spans="1:33" s="164" customFormat="1" ht="29.25" customHeight="1">
      <c r="A84" s="841"/>
      <c r="B84" s="841"/>
      <c r="C84" s="841"/>
      <c r="D84" s="841"/>
      <c r="E84" s="822"/>
      <c r="F84" s="822"/>
      <c r="G84" s="822"/>
      <c r="H84" s="823"/>
      <c r="I84" s="389" t="s">
        <v>1681</v>
      </c>
      <c r="J84" s="389">
        <v>200</v>
      </c>
      <c r="K84" s="389" t="s">
        <v>1682</v>
      </c>
      <c r="L84" s="822"/>
      <c r="M84" s="822"/>
      <c r="N84" s="822"/>
      <c r="O84" s="850"/>
      <c r="P84" s="850"/>
      <c r="Q84" s="850"/>
      <c r="R84" s="850"/>
      <c r="S84" s="822"/>
      <c r="T84" s="159"/>
      <c r="U84" s="159"/>
      <c r="V84" s="159"/>
      <c r="W84" s="159"/>
      <c r="X84" s="159"/>
      <c r="Y84" s="159"/>
      <c r="Z84" s="159"/>
      <c r="AA84" s="159"/>
      <c r="AB84" s="159"/>
      <c r="AC84" s="159"/>
      <c r="AD84" s="159"/>
      <c r="AE84" s="159"/>
      <c r="AF84" s="159"/>
      <c r="AG84" s="159"/>
    </row>
    <row r="85" spans="1:33" s="164" customFormat="1" ht="27" customHeight="1">
      <c r="A85" s="841"/>
      <c r="B85" s="841"/>
      <c r="C85" s="841"/>
      <c r="D85" s="841"/>
      <c r="E85" s="822"/>
      <c r="F85" s="822"/>
      <c r="G85" s="822"/>
      <c r="H85" s="821" t="s">
        <v>1683</v>
      </c>
      <c r="I85" s="389" t="s">
        <v>1348</v>
      </c>
      <c r="J85" s="389">
        <v>4</v>
      </c>
      <c r="K85" s="389" t="s">
        <v>71</v>
      </c>
      <c r="L85" s="822"/>
      <c r="M85" s="822"/>
      <c r="N85" s="822"/>
      <c r="O85" s="850"/>
      <c r="P85" s="850"/>
      <c r="Q85" s="850"/>
      <c r="R85" s="850"/>
      <c r="S85" s="822"/>
      <c r="T85" s="159"/>
      <c r="U85" s="159"/>
      <c r="V85" s="159"/>
      <c r="W85" s="159"/>
      <c r="X85" s="159"/>
      <c r="Y85" s="159"/>
      <c r="Z85" s="159"/>
      <c r="AA85" s="159"/>
      <c r="AB85" s="159"/>
      <c r="AC85" s="159"/>
      <c r="AD85" s="159"/>
      <c r="AE85" s="159"/>
      <c r="AF85" s="159"/>
      <c r="AG85" s="159"/>
    </row>
    <row r="86" spans="1:33" s="164" customFormat="1" ht="25.5" customHeight="1">
      <c r="A86" s="841"/>
      <c r="B86" s="841"/>
      <c r="C86" s="841"/>
      <c r="D86" s="841"/>
      <c r="E86" s="822"/>
      <c r="F86" s="822"/>
      <c r="G86" s="822"/>
      <c r="H86" s="823"/>
      <c r="I86" s="389" t="s">
        <v>1684</v>
      </c>
      <c r="J86" s="389">
        <v>1000</v>
      </c>
      <c r="K86" s="389" t="s">
        <v>1682</v>
      </c>
      <c r="L86" s="822"/>
      <c r="M86" s="822"/>
      <c r="N86" s="822"/>
      <c r="O86" s="850"/>
      <c r="P86" s="850"/>
      <c r="Q86" s="850"/>
      <c r="R86" s="850"/>
      <c r="S86" s="822"/>
      <c r="T86" s="159"/>
      <c r="U86" s="159"/>
      <c r="V86" s="159"/>
      <c r="W86" s="159"/>
      <c r="X86" s="159"/>
      <c r="Y86" s="159"/>
      <c r="Z86" s="159"/>
      <c r="AA86" s="159"/>
      <c r="AB86" s="159"/>
      <c r="AC86" s="159"/>
      <c r="AD86" s="159"/>
      <c r="AE86" s="159"/>
      <c r="AF86" s="159"/>
      <c r="AG86" s="159"/>
    </row>
    <row r="87" spans="1:33" s="164" customFormat="1" ht="27.75" customHeight="1">
      <c r="A87" s="841"/>
      <c r="B87" s="841"/>
      <c r="C87" s="841"/>
      <c r="D87" s="841"/>
      <c r="E87" s="822"/>
      <c r="F87" s="822"/>
      <c r="G87" s="822"/>
      <c r="H87" s="821" t="s">
        <v>286</v>
      </c>
      <c r="I87" s="389" t="s">
        <v>1348</v>
      </c>
      <c r="J87" s="389">
        <v>1</v>
      </c>
      <c r="K87" s="389" t="s">
        <v>1685</v>
      </c>
      <c r="L87" s="822"/>
      <c r="M87" s="822"/>
      <c r="N87" s="822"/>
      <c r="O87" s="850"/>
      <c r="P87" s="850"/>
      <c r="Q87" s="850"/>
      <c r="R87" s="850"/>
      <c r="S87" s="822"/>
      <c r="T87" s="159"/>
      <c r="U87" s="159"/>
      <c r="V87" s="159"/>
      <c r="W87" s="159"/>
      <c r="X87" s="159"/>
      <c r="Y87" s="159"/>
      <c r="Z87" s="159"/>
      <c r="AA87" s="159"/>
      <c r="AB87" s="159"/>
      <c r="AC87" s="159"/>
      <c r="AD87" s="159"/>
      <c r="AE87" s="159"/>
      <c r="AF87" s="159"/>
      <c r="AG87" s="159"/>
    </row>
    <row r="88" spans="1:33" s="164" customFormat="1" ht="25.5" customHeight="1">
      <c r="A88" s="860"/>
      <c r="B88" s="860"/>
      <c r="C88" s="860"/>
      <c r="D88" s="860"/>
      <c r="E88" s="823"/>
      <c r="F88" s="823"/>
      <c r="G88" s="823"/>
      <c r="H88" s="823"/>
      <c r="I88" s="389" t="s">
        <v>122</v>
      </c>
      <c r="J88" s="389">
        <v>2000</v>
      </c>
      <c r="K88" s="389" t="s">
        <v>1685</v>
      </c>
      <c r="L88" s="823"/>
      <c r="M88" s="823"/>
      <c r="N88" s="823"/>
      <c r="O88" s="851"/>
      <c r="P88" s="851"/>
      <c r="Q88" s="851"/>
      <c r="R88" s="851"/>
      <c r="S88" s="823"/>
      <c r="T88" s="159"/>
      <c r="U88" s="159"/>
      <c r="V88" s="159"/>
      <c r="W88" s="159"/>
      <c r="X88" s="159"/>
      <c r="Y88" s="159"/>
      <c r="Z88" s="159"/>
      <c r="AA88" s="159"/>
      <c r="AB88" s="159"/>
      <c r="AC88" s="159"/>
      <c r="AD88" s="159"/>
      <c r="AE88" s="159"/>
      <c r="AF88" s="159"/>
      <c r="AG88" s="159"/>
    </row>
    <row r="89" spans="1:33" s="159" customFormat="1" ht="51.75" customHeight="1">
      <c r="A89" s="840">
        <v>18</v>
      </c>
      <c r="B89" s="840">
        <v>1</v>
      </c>
      <c r="C89" s="840">
        <v>4</v>
      </c>
      <c r="D89" s="840">
        <v>2</v>
      </c>
      <c r="E89" s="821" t="s">
        <v>1686</v>
      </c>
      <c r="F89" s="821" t="s">
        <v>1687</v>
      </c>
      <c r="G89" s="821" t="s">
        <v>3426</v>
      </c>
      <c r="H89" s="821" t="s">
        <v>1688</v>
      </c>
      <c r="I89" s="389" t="s">
        <v>160</v>
      </c>
      <c r="J89" s="484">
        <v>4</v>
      </c>
      <c r="K89" s="388" t="s">
        <v>71</v>
      </c>
      <c r="L89" s="821" t="s">
        <v>1689</v>
      </c>
      <c r="M89" s="840" t="s">
        <v>43</v>
      </c>
      <c r="N89" s="840" t="s">
        <v>43</v>
      </c>
      <c r="O89" s="842">
        <v>90837.77</v>
      </c>
      <c r="P89" s="849">
        <v>283000</v>
      </c>
      <c r="Q89" s="842">
        <v>90837.77</v>
      </c>
      <c r="R89" s="849">
        <v>283000</v>
      </c>
      <c r="S89" s="821" t="s">
        <v>496</v>
      </c>
    </row>
    <row r="90" spans="1:33" s="159" customFormat="1" ht="36" customHeight="1">
      <c r="A90" s="841"/>
      <c r="B90" s="841"/>
      <c r="C90" s="841"/>
      <c r="D90" s="841"/>
      <c r="E90" s="822"/>
      <c r="F90" s="822"/>
      <c r="G90" s="822"/>
      <c r="H90" s="823"/>
      <c r="I90" s="389" t="s">
        <v>1653</v>
      </c>
      <c r="J90" s="463">
        <v>120</v>
      </c>
      <c r="K90" s="388" t="s">
        <v>48</v>
      </c>
      <c r="L90" s="822"/>
      <c r="M90" s="841"/>
      <c r="N90" s="841"/>
      <c r="O90" s="843"/>
      <c r="P90" s="850"/>
      <c r="Q90" s="843"/>
      <c r="R90" s="850"/>
      <c r="S90" s="822"/>
    </row>
    <row r="91" spans="1:33" s="160" customFormat="1" ht="25.5" customHeight="1">
      <c r="A91" s="841"/>
      <c r="B91" s="841"/>
      <c r="C91" s="841"/>
      <c r="D91" s="841"/>
      <c r="E91" s="822"/>
      <c r="F91" s="822"/>
      <c r="G91" s="822"/>
      <c r="H91" s="821" t="s">
        <v>1690</v>
      </c>
      <c r="I91" s="389" t="s">
        <v>767</v>
      </c>
      <c r="J91" s="389">
        <v>1</v>
      </c>
      <c r="K91" s="388" t="s">
        <v>71</v>
      </c>
      <c r="L91" s="822"/>
      <c r="M91" s="841"/>
      <c r="N91" s="841"/>
      <c r="O91" s="843"/>
      <c r="P91" s="850"/>
      <c r="Q91" s="843"/>
      <c r="R91" s="850"/>
      <c r="S91" s="822"/>
    </row>
    <row r="92" spans="1:33" s="160" customFormat="1" ht="33" customHeight="1">
      <c r="A92" s="841"/>
      <c r="B92" s="841"/>
      <c r="C92" s="841"/>
      <c r="D92" s="841"/>
      <c r="E92" s="822"/>
      <c r="F92" s="822"/>
      <c r="G92" s="822"/>
      <c r="H92" s="823"/>
      <c r="I92" s="389" t="s">
        <v>1653</v>
      </c>
      <c r="J92" s="389">
        <v>30</v>
      </c>
      <c r="K92" s="388" t="s">
        <v>48</v>
      </c>
      <c r="L92" s="822"/>
      <c r="M92" s="841"/>
      <c r="N92" s="841"/>
      <c r="O92" s="843"/>
      <c r="P92" s="850"/>
      <c r="Q92" s="843"/>
      <c r="R92" s="850"/>
      <c r="S92" s="822"/>
    </row>
    <row r="93" spans="1:33" s="159" customFormat="1" ht="25.5" customHeight="1">
      <c r="A93" s="841"/>
      <c r="B93" s="841"/>
      <c r="C93" s="841"/>
      <c r="D93" s="841"/>
      <c r="E93" s="822"/>
      <c r="F93" s="822"/>
      <c r="G93" s="822"/>
      <c r="H93" s="821" t="s">
        <v>1627</v>
      </c>
      <c r="I93" s="389" t="s">
        <v>51</v>
      </c>
      <c r="J93" s="389">
        <v>1</v>
      </c>
      <c r="K93" s="388" t="s">
        <v>71</v>
      </c>
      <c r="L93" s="822"/>
      <c r="M93" s="841"/>
      <c r="N93" s="841"/>
      <c r="O93" s="843"/>
      <c r="P93" s="850"/>
      <c r="Q93" s="843"/>
      <c r="R93" s="850"/>
      <c r="S93" s="822"/>
    </row>
    <row r="94" spans="1:33" s="159" customFormat="1" ht="39.75" customHeight="1">
      <c r="A94" s="841"/>
      <c r="B94" s="841"/>
      <c r="C94" s="841"/>
      <c r="D94" s="841"/>
      <c r="E94" s="822"/>
      <c r="F94" s="822"/>
      <c r="G94" s="822"/>
      <c r="H94" s="823"/>
      <c r="I94" s="389" t="s">
        <v>1653</v>
      </c>
      <c r="J94" s="389">
        <v>100</v>
      </c>
      <c r="K94" s="388" t="s">
        <v>48</v>
      </c>
      <c r="L94" s="822"/>
      <c r="M94" s="841"/>
      <c r="N94" s="841"/>
      <c r="O94" s="843"/>
      <c r="P94" s="850"/>
      <c r="Q94" s="843"/>
      <c r="R94" s="850"/>
      <c r="S94" s="822"/>
    </row>
    <row r="95" spans="1:33" s="159" customFormat="1" ht="72" customHeight="1">
      <c r="A95" s="841"/>
      <c r="B95" s="841"/>
      <c r="C95" s="841"/>
      <c r="D95" s="841"/>
      <c r="E95" s="822"/>
      <c r="F95" s="822"/>
      <c r="G95" s="822"/>
      <c r="H95" s="821" t="s">
        <v>1691</v>
      </c>
      <c r="I95" s="389" t="s">
        <v>1301</v>
      </c>
      <c r="J95" s="389">
        <v>1</v>
      </c>
      <c r="K95" s="388" t="s">
        <v>71</v>
      </c>
      <c r="L95" s="822"/>
      <c r="M95" s="841"/>
      <c r="N95" s="841"/>
      <c r="O95" s="843"/>
      <c r="P95" s="850"/>
      <c r="Q95" s="843"/>
      <c r="R95" s="850"/>
      <c r="S95" s="822"/>
    </row>
    <row r="96" spans="1:33" s="159" customFormat="1" ht="35.25" customHeight="1">
      <c r="A96" s="841"/>
      <c r="B96" s="841"/>
      <c r="C96" s="841"/>
      <c r="D96" s="841"/>
      <c r="E96" s="822"/>
      <c r="F96" s="822"/>
      <c r="G96" s="822"/>
      <c r="H96" s="822"/>
      <c r="I96" s="821" t="s">
        <v>1692</v>
      </c>
      <c r="J96" s="821">
        <v>300</v>
      </c>
      <c r="K96" s="840" t="s">
        <v>71</v>
      </c>
      <c r="L96" s="822"/>
      <c r="M96" s="841"/>
      <c r="N96" s="841"/>
      <c r="O96" s="843"/>
      <c r="P96" s="850"/>
      <c r="Q96" s="843"/>
      <c r="R96" s="850"/>
      <c r="S96" s="822"/>
    </row>
    <row r="97" spans="1:19" s="159" customFormat="1" ht="32.25" customHeight="1">
      <c r="A97" s="841"/>
      <c r="B97" s="841"/>
      <c r="C97" s="841"/>
      <c r="D97" s="841"/>
      <c r="E97" s="822"/>
      <c r="F97" s="822"/>
      <c r="G97" s="822"/>
      <c r="H97" s="822"/>
      <c r="I97" s="822"/>
      <c r="J97" s="822"/>
      <c r="K97" s="841"/>
      <c r="L97" s="822"/>
      <c r="M97" s="841"/>
      <c r="N97" s="841"/>
      <c r="O97" s="843"/>
      <c r="P97" s="850"/>
      <c r="Q97" s="843"/>
      <c r="R97" s="850"/>
      <c r="S97" s="822"/>
    </row>
    <row r="98" spans="1:19" s="159" customFormat="1" ht="38.25" customHeight="1">
      <c r="A98" s="841"/>
      <c r="B98" s="841"/>
      <c r="C98" s="841"/>
      <c r="D98" s="841"/>
      <c r="E98" s="822"/>
      <c r="F98" s="822"/>
      <c r="G98" s="822"/>
      <c r="H98" s="822"/>
      <c r="I98" s="822"/>
      <c r="J98" s="822"/>
      <c r="K98" s="841"/>
      <c r="L98" s="822"/>
      <c r="M98" s="841"/>
      <c r="N98" s="841"/>
      <c r="O98" s="843"/>
      <c r="P98" s="850"/>
      <c r="Q98" s="843"/>
      <c r="R98" s="850"/>
      <c r="S98" s="822"/>
    </row>
    <row r="99" spans="1:19" s="159" customFormat="1" ht="27" hidden="1" customHeight="1">
      <c r="A99" s="841"/>
      <c r="B99" s="841"/>
      <c r="C99" s="841"/>
      <c r="D99" s="841"/>
      <c r="E99" s="822"/>
      <c r="F99" s="822"/>
      <c r="G99" s="822"/>
      <c r="H99" s="823"/>
      <c r="I99" s="823"/>
      <c r="J99" s="823"/>
      <c r="K99" s="860"/>
      <c r="L99" s="822"/>
      <c r="M99" s="841"/>
      <c r="N99" s="841"/>
      <c r="O99" s="843"/>
      <c r="P99" s="850"/>
      <c r="Q99" s="843"/>
      <c r="R99" s="850"/>
      <c r="S99" s="822"/>
    </row>
    <row r="100" spans="1:19" s="159" customFormat="1" ht="42" customHeight="1">
      <c r="A100" s="841"/>
      <c r="B100" s="841"/>
      <c r="C100" s="841"/>
      <c r="D100" s="841"/>
      <c r="E100" s="822"/>
      <c r="F100" s="822"/>
      <c r="G100" s="822"/>
      <c r="H100" s="390" t="s">
        <v>1694</v>
      </c>
      <c r="I100" s="390" t="s">
        <v>1695</v>
      </c>
      <c r="J100" s="390">
        <v>2</v>
      </c>
      <c r="K100" s="460" t="s">
        <v>151</v>
      </c>
      <c r="L100" s="822"/>
      <c r="M100" s="841"/>
      <c r="N100" s="841"/>
      <c r="O100" s="843"/>
      <c r="P100" s="850"/>
      <c r="Q100" s="843"/>
      <c r="R100" s="850"/>
      <c r="S100" s="822"/>
    </row>
    <row r="101" spans="1:19" s="159" customFormat="1" ht="30" customHeight="1">
      <c r="A101" s="841"/>
      <c r="B101" s="841"/>
      <c r="C101" s="841"/>
      <c r="D101" s="841"/>
      <c r="E101" s="822"/>
      <c r="F101" s="822"/>
      <c r="G101" s="822"/>
      <c r="H101" s="821" t="s">
        <v>1696</v>
      </c>
      <c r="I101" s="389" t="s">
        <v>75</v>
      </c>
      <c r="J101" s="389">
        <v>4</v>
      </c>
      <c r="K101" s="388" t="s">
        <v>71</v>
      </c>
      <c r="L101" s="822"/>
      <c r="M101" s="841"/>
      <c r="N101" s="841"/>
      <c r="O101" s="843"/>
      <c r="P101" s="850"/>
      <c r="Q101" s="843"/>
      <c r="R101" s="850"/>
      <c r="S101" s="822"/>
    </row>
    <row r="102" spans="1:19" s="159" customFormat="1" ht="36.75" customHeight="1">
      <c r="A102" s="860"/>
      <c r="B102" s="860"/>
      <c r="C102" s="860"/>
      <c r="D102" s="860"/>
      <c r="E102" s="823"/>
      <c r="F102" s="823"/>
      <c r="G102" s="823"/>
      <c r="H102" s="823"/>
      <c r="I102" s="389" t="s">
        <v>1653</v>
      </c>
      <c r="J102" s="463">
        <v>120</v>
      </c>
      <c r="K102" s="388" t="s">
        <v>48</v>
      </c>
      <c r="L102" s="823"/>
      <c r="M102" s="860"/>
      <c r="N102" s="860"/>
      <c r="O102" s="863"/>
      <c r="P102" s="851"/>
      <c r="Q102" s="863"/>
      <c r="R102" s="851"/>
      <c r="S102" s="823"/>
    </row>
    <row r="103" spans="1:19" ht="49.5" customHeight="1">
      <c r="A103" s="840">
        <v>19</v>
      </c>
      <c r="B103" s="840">
        <v>1</v>
      </c>
      <c r="C103" s="840">
        <v>4</v>
      </c>
      <c r="D103" s="840">
        <v>2</v>
      </c>
      <c r="E103" s="821" t="s">
        <v>1697</v>
      </c>
      <c r="F103" s="821" t="s">
        <v>1698</v>
      </c>
      <c r="G103" s="821" t="s">
        <v>1699</v>
      </c>
      <c r="H103" s="840" t="s">
        <v>494</v>
      </c>
      <c r="I103" s="389" t="s">
        <v>1700</v>
      </c>
      <c r="J103" s="389">
        <v>1</v>
      </c>
      <c r="K103" s="388" t="s">
        <v>71</v>
      </c>
      <c r="L103" s="821" t="s">
        <v>1701</v>
      </c>
      <c r="M103" s="840" t="s">
        <v>69</v>
      </c>
      <c r="N103" s="840" t="s">
        <v>69</v>
      </c>
      <c r="O103" s="842">
        <v>90224.95</v>
      </c>
      <c r="P103" s="842">
        <v>100000</v>
      </c>
      <c r="Q103" s="842">
        <v>90224.95</v>
      </c>
      <c r="R103" s="842">
        <v>100000</v>
      </c>
      <c r="S103" s="821" t="s">
        <v>496</v>
      </c>
    </row>
    <row r="104" spans="1:19" ht="48.75" customHeight="1">
      <c r="A104" s="841"/>
      <c r="B104" s="841"/>
      <c r="C104" s="841"/>
      <c r="D104" s="841"/>
      <c r="E104" s="822"/>
      <c r="F104" s="822"/>
      <c r="G104" s="822"/>
      <c r="H104" s="860"/>
      <c r="I104" s="389" t="s">
        <v>122</v>
      </c>
      <c r="J104" s="389">
        <v>350</v>
      </c>
      <c r="K104" s="388" t="s">
        <v>497</v>
      </c>
      <c r="L104" s="822"/>
      <c r="M104" s="841"/>
      <c r="N104" s="841"/>
      <c r="O104" s="843"/>
      <c r="P104" s="843"/>
      <c r="Q104" s="843"/>
      <c r="R104" s="843"/>
      <c r="S104" s="822"/>
    </row>
    <row r="105" spans="1:19" ht="57.75" customHeight="1">
      <c r="A105" s="841"/>
      <c r="B105" s="841"/>
      <c r="C105" s="841"/>
      <c r="D105" s="841"/>
      <c r="E105" s="822"/>
      <c r="F105" s="822"/>
      <c r="G105" s="822"/>
      <c r="H105" s="821" t="s">
        <v>1702</v>
      </c>
      <c r="I105" s="389" t="s">
        <v>51</v>
      </c>
      <c r="J105" s="389">
        <v>2</v>
      </c>
      <c r="K105" s="388" t="s">
        <v>71</v>
      </c>
      <c r="L105" s="822"/>
      <c r="M105" s="841"/>
      <c r="N105" s="841"/>
      <c r="O105" s="843"/>
      <c r="P105" s="843"/>
      <c r="Q105" s="843"/>
      <c r="R105" s="843"/>
      <c r="S105" s="822"/>
    </row>
    <row r="106" spans="1:19" ht="54" customHeight="1">
      <c r="A106" s="841"/>
      <c r="B106" s="841"/>
      <c r="C106" s="841"/>
      <c r="D106" s="841"/>
      <c r="E106" s="822"/>
      <c r="F106" s="822"/>
      <c r="G106" s="822"/>
      <c r="H106" s="823"/>
      <c r="I106" s="389" t="s">
        <v>1653</v>
      </c>
      <c r="J106" s="389">
        <v>160</v>
      </c>
      <c r="K106" s="388" t="s">
        <v>48</v>
      </c>
      <c r="L106" s="822"/>
      <c r="M106" s="841"/>
      <c r="N106" s="841"/>
      <c r="O106" s="843"/>
      <c r="P106" s="843"/>
      <c r="Q106" s="843"/>
      <c r="R106" s="843"/>
      <c r="S106" s="822"/>
    </row>
    <row r="107" spans="1:19" ht="51" customHeight="1">
      <c r="A107" s="841"/>
      <c r="B107" s="841"/>
      <c r="C107" s="841"/>
      <c r="D107" s="841"/>
      <c r="E107" s="822"/>
      <c r="F107" s="822"/>
      <c r="G107" s="822"/>
      <c r="H107" s="840" t="s">
        <v>137</v>
      </c>
      <c r="I107" s="389" t="s">
        <v>164</v>
      </c>
      <c r="J107" s="389">
        <v>1</v>
      </c>
      <c r="K107" s="388" t="s">
        <v>71</v>
      </c>
      <c r="L107" s="822"/>
      <c r="M107" s="841"/>
      <c r="N107" s="841"/>
      <c r="O107" s="843"/>
      <c r="P107" s="843"/>
      <c r="Q107" s="843"/>
      <c r="R107" s="843"/>
      <c r="S107" s="822"/>
    </row>
    <row r="108" spans="1:19" ht="48.75" customHeight="1">
      <c r="A108" s="860"/>
      <c r="B108" s="860"/>
      <c r="C108" s="860"/>
      <c r="D108" s="860"/>
      <c r="E108" s="823"/>
      <c r="F108" s="823"/>
      <c r="G108" s="823"/>
      <c r="H108" s="860"/>
      <c r="I108" s="389" t="s">
        <v>1653</v>
      </c>
      <c r="J108" s="389">
        <v>35</v>
      </c>
      <c r="K108" s="388" t="s">
        <v>48</v>
      </c>
      <c r="L108" s="823"/>
      <c r="M108" s="860"/>
      <c r="N108" s="860"/>
      <c r="O108" s="863"/>
      <c r="P108" s="863"/>
      <c r="Q108" s="863"/>
      <c r="R108" s="863"/>
      <c r="S108" s="823"/>
    </row>
    <row r="109" spans="1:19" s="165" customFormat="1" ht="40.9" customHeight="1">
      <c r="A109" s="865">
        <v>20</v>
      </c>
      <c r="B109" s="865">
        <v>1</v>
      </c>
      <c r="C109" s="865">
        <v>4</v>
      </c>
      <c r="D109" s="865">
        <v>2</v>
      </c>
      <c r="E109" s="857" t="s">
        <v>1707</v>
      </c>
      <c r="F109" s="857" t="s">
        <v>1703</v>
      </c>
      <c r="G109" s="857" t="s">
        <v>1708</v>
      </c>
      <c r="H109" s="865" t="s">
        <v>74</v>
      </c>
      <c r="I109" s="476" t="s">
        <v>75</v>
      </c>
      <c r="J109" s="476">
        <v>4</v>
      </c>
      <c r="K109" s="477" t="s">
        <v>71</v>
      </c>
      <c r="L109" s="857" t="s">
        <v>1704</v>
      </c>
      <c r="M109" s="865" t="s">
        <v>43</v>
      </c>
      <c r="N109" s="865" t="s">
        <v>43</v>
      </c>
      <c r="O109" s="872">
        <v>93700</v>
      </c>
      <c r="P109" s="869">
        <v>180000</v>
      </c>
      <c r="Q109" s="872">
        <v>93700</v>
      </c>
      <c r="R109" s="869">
        <v>180000</v>
      </c>
      <c r="S109" s="857" t="s">
        <v>1621</v>
      </c>
    </row>
    <row r="110" spans="1:19" s="165" customFormat="1" ht="27" customHeight="1">
      <c r="A110" s="866"/>
      <c r="B110" s="866"/>
      <c r="C110" s="866"/>
      <c r="D110" s="866"/>
      <c r="E110" s="868"/>
      <c r="F110" s="868"/>
      <c r="G110" s="868"/>
      <c r="H110" s="867"/>
      <c r="I110" s="476" t="s">
        <v>1653</v>
      </c>
      <c r="J110" s="476">
        <v>200</v>
      </c>
      <c r="K110" s="477" t="s">
        <v>48</v>
      </c>
      <c r="L110" s="868"/>
      <c r="M110" s="866"/>
      <c r="N110" s="866"/>
      <c r="O110" s="873"/>
      <c r="P110" s="870"/>
      <c r="Q110" s="873"/>
      <c r="R110" s="870"/>
      <c r="S110" s="868"/>
    </row>
    <row r="111" spans="1:19" s="165" customFormat="1" ht="30" customHeight="1">
      <c r="A111" s="866"/>
      <c r="B111" s="866"/>
      <c r="C111" s="866"/>
      <c r="D111" s="866"/>
      <c r="E111" s="868"/>
      <c r="F111" s="868"/>
      <c r="G111" s="868"/>
      <c r="H111" s="857" t="s">
        <v>1200</v>
      </c>
      <c r="I111" s="476" t="s">
        <v>767</v>
      </c>
      <c r="J111" s="476">
        <v>1</v>
      </c>
      <c r="K111" s="477" t="s">
        <v>71</v>
      </c>
      <c r="L111" s="868"/>
      <c r="M111" s="866"/>
      <c r="N111" s="866"/>
      <c r="O111" s="873"/>
      <c r="P111" s="870"/>
      <c r="Q111" s="873"/>
      <c r="R111" s="870"/>
      <c r="S111" s="868"/>
    </row>
    <row r="112" spans="1:19" s="165" customFormat="1" ht="27.75" customHeight="1">
      <c r="A112" s="866"/>
      <c r="B112" s="866"/>
      <c r="C112" s="866"/>
      <c r="D112" s="866"/>
      <c r="E112" s="868"/>
      <c r="F112" s="868"/>
      <c r="G112" s="868"/>
      <c r="H112" s="858"/>
      <c r="I112" s="476" t="s">
        <v>1653</v>
      </c>
      <c r="J112" s="476">
        <v>20</v>
      </c>
      <c r="K112" s="477" t="s">
        <v>48</v>
      </c>
      <c r="L112" s="868"/>
      <c r="M112" s="866"/>
      <c r="N112" s="866"/>
      <c r="O112" s="873"/>
      <c r="P112" s="870"/>
      <c r="Q112" s="873"/>
      <c r="R112" s="870"/>
      <c r="S112" s="868"/>
    </row>
    <row r="113" spans="1:19" s="165" customFormat="1" ht="31.5" customHeight="1">
      <c r="A113" s="866"/>
      <c r="B113" s="866"/>
      <c r="C113" s="866"/>
      <c r="D113" s="866"/>
      <c r="E113" s="868"/>
      <c r="F113" s="868"/>
      <c r="G113" s="868"/>
      <c r="H113" s="857" t="s">
        <v>737</v>
      </c>
      <c r="I113" s="476" t="s">
        <v>767</v>
      </c>
      <c r="J113" s="476">
        <v>1</v>
      </c>
      <c r="K113" s="477" t="s">
        <v>71</v>
      </c>
      <c r="L113" s="868"/>
      <c r="M113" s="866"/>
      <c r="N113" s="866"/>
      <c r="O113" s="873"/>
      <c r="P113" s="870"/>
      <c r="Q113" s="873"/>
      <c r="R113" s="870"/>
      <c r="S113" s="868"/>
    </row>
    <row r="114" spans="1:19" s="165" customFormat="1" ht="34.5" customHeight="1">
      <c r="A114" s="866"/>
      <c r="B114" s="866"/>
      <c r="C114" s="866"/>
      <c r="D114" s="866"/>
      <c r="E114" s="868"/>
      <c r="F114" s="868"/>
      <c r="G114" s="868"/>
      <c r="H114" s="858"/>
      <c r="I114" s="476" t="s">
        <v>1653</v>
      </c>
      <c r="J114" s="476">
        <v>13</v>
      </c>
      <c r="K114" s="477" t="s">
        <v>48</v>
      </c>
      <c r="L114" s="868"/>
      <c r="M114" s="866"/>
      <c r="N114" s="866"/>
      <c r="O114" s="873"/>
      <c r="P114" s="870"/>
      <c r="Q114" s="873"/>
      <c r="R114" s="870"/>
      <c r="S114" s="868"/>
    </row>
    <row r="115" spans="1:19" s="165" customFormat="1" ht="51.75" customHeight="1">
      <c r="A115" s="866"/>
      <c r="B115" s="866"/>
      <c r="C115" s="866"/>
      <c r="D115" s="866"/>
      <c r="E115" s="868"/>
      <c r="F115" s="868"/>
      <c r="G115" s="868"/>
      <c r="H115" s="479" t="s">
        <v>1350</v>
      </c>
      <c r="I115" s="476" t="s">
        <v>1709</v>
      </c>
      <c r="J115" s="476">
        <v>1</v>
      </c>
      <c r="K115" s="477" t="s">
        <v>71</v>
      </c>
      <c r="L115" s="868"/>
      <c r="M115" s="866"/>
      <c r="N115" s="866"/>
      <c r="O115" s="873"/>
      <c r="P115" s="870"/>
      <c r="Q115" s="873"/>
      <c r="R115" s="870"/>
      <c r="S115" s="868"/>
    </row>
    <row r="116" spans="1:19" s="165" customFormat="1" ht="31.5" customHeight="1">
      <c r="A116" s="866"/>
      <c r="B116" s="866"/>
      <c r="C116" s="866"/>
      <c r="D116" s="866"/>
      <c r="E116" s="868"/>
      <c r="F116" s="868"/>
      <c r="G116" s="868"/>
      <c r="H116" s="857" t="s">
        <v>1705</v>
      </c>
      <c r="I116" s="476" t="s">
        <v>1706</v>
      </c>
      <c r="J116" s="476">
        <v>1</v>
      </c>
      <c r="K116" s="477" t="s">
        <v>71</v>
      </c>
      <c r="L116" s="868"/>
      <c r="M116" s="866"/>
      <c r="N116" s="866"/>
      <c r="O116" s="873"/>
      <c r="P116" s="870"/>
      <c r="Q116" s="873"/>
      <c r="R116" s="870"/>
      <c r="S116" s="868"/>
    </row>
    <row r="117" spans="1:19" s="165" customFormat="1" ht="37.5" customHeight="1">
      <c r="A117" s="867"/>
      <c r="B117" s="867"/>
      <c r="C117" s="867"/>
      <c r="D117" s="867"/>
      <c r="E117" s="858"/>
      <c r="F117" s="858"/>
      <c r="G117" s="858"/>
      <c r="H117" s="858"/>
      <c r="I117" s="476" t="s">
        <v>122</v>
      </c>
      <c r="J117" s="476">
        <v>1000</v>
      </c>
      <c r="K117" s="477" t="s">
        <v>497</v>
      </c>
      <c r="L117" s="858"/>
      <c r="M117" s="867"/>
      <c r="N117" s="867"/>
      <c r="O117" s="874"/>
      <c r="P117" s="871"/>
      <c r="Q117" s="874"/>
      <c r="R117" s="871"/>
      <c r="S117" s="858"/>
    </row>
    <row r="118" spans="1:19" s="160" customFormat="1" ht="51" customHeight="1">
      <c r="A118" s="840">
        <v>21</v>
      </c>
      <c r="B118" s="840">
        <v>1</v>
      </c>
      <c r="C118" s="840">
        <v>4</v>
      </c>
      <c r="D118" s="840">
        <v>2</v>
      </c>
      <c r="E118" s="821" t="s">
        <v>1710</v>
      </c>
      <c r="F118" s="821" t="s">
        <v>1711</v>
      </c>
      <c r="G118" s="821" t="s">
        <v>1712</v>
      </c>
      <c r="H118" s="821" t="s">
        <v>1200</v>
      </c>
      <c r="I118" s="389" t="s">
        <v>1713</v>
      </c>
      <c r="J118" s="388">
        <v>2</v>
      </c>
      <c r="K118" s="388" t="s">
        <v>71</v>
      </c>
      <c r="L118" s="821" t="s">
        <v>1714</v>
      </c>
      <c r="M118" s="840" t="s">
        <v>43</v>
      </c>
      <c r="N118" s="840" t="s">
        <v>43</v>
      </c>
      <c r="O118" s="842">
        <v>140000</v>
      </c>
      <c r="P118" s="849">
        <v>200000</v>
      </c>
      <c r="Q118" s="842">
        <v>140000</v>
      </c>
      <c r="R118" s="849">
        <v>200000</v>
      </c>
      <c r="S118" s="821" t="s">
        <v>1636</v>
      </c>
    </row>
    <row r="119" spans="1:19" s="160" customFormat="1" ht="44.25" customHeight="1">
      <c r="A119" s="841"/>
      <c r="B119" s="841"/>
      <c r="C119" s="841"/>
      <c r="D119" s="841"/>
      <c r="E119" s="822"/>
      <c r="F119" s="822"/>
      <c r="G119" s="822"/>
      <c r="H119" s="823"/>
      <c r="I119" s="389" t="s">
        <v>1653</v>
      </c>
      <c r="J119" s="388">
        <v>50</v>
      </c>
      <c r="K119" s="388" t="s">
        <v>48</v>
      </c>
      <c r="L119" s="822"/>
      <c r="M119" s="841"/>
      <c r="N119" s="841"/>
      <c r="O119" s="843"/>
      <c r="P119" s="843"/>
      <c r="Q119" s="843"/>
      <c r="R119" s="843"/>
      <c r="S119" s="841"/>
    </row>
    <row r="120" spans="1:19" ht="51.75" customHeight="1">
      <c r="A120" s="841"/>
      <c r="B120" s="841"/>
      <c r="C120" s="841"/>
      <c r="D120" s="841"/>
      <c r="E120" s="822"/>
      <c r="F120" s="822"/>
      <c r="G120" s="822"/>
      <c r="H120" s="821" t="s">
        <v>737</v>
      </c>
      <c r="I120" s="389" t="s">
        <v>1715</v>
      </c>
      <c r="J120" s="388">
        <v>2</v>
      </c>
      <c r="K120" s="388" t="s">
        <v>71</v>
      </c>
      <c r="L120" s="822"/>
      <c r="M120" s="841"/>
      <c r="N120" s="841"/>
      <c r="O120" s="843"/>
      <c r="P120" s="843"/>
      <c r="Q120" s="843"/>
      <c r="R120" s="843"/>
      <c r="S120" s="841"/>
    </row>
    <row r="121" spans="1:19" s="166" customFormat="1" ht="39" customHeight="1">
      <c r="A121" s="860"/>
      <c r="B121" s="860"/>
      <c r="C121" s="860"/>
      <c r="D121" s="860"/>
      <c r="E121" s="823"/>
      <c r="F121" s="823"/>
      <c r="G121" s="823"/>
      <c r="H121" s="823"/>
      <c r="I121" s="389" t="s">
        <v>1653</v>
      </c>
      <c r="J121" s="388">
        <v>50</v>
      </c>
      <c r="K121" s="388" t="s">
        <v>48</v>
      </c>
      <c r="L121" s="823"/>
      <c r="M121" s="860"/>
      <c r="N121" s="860"/>
      <c r="O121" s="863"/>
      <c r="P121" s="863"/>
      <c r="Q121" s="863"/>
      <c r="R121" s="863"/>
      <c r="S121" s="860"/>
    </row>
    <row r="122" spans="1:19" ht="72" customHeight="1">
      <c r="A122" s="819">
        <v>22</v>
      </c>
      <c r="B122" s="819">
        <v>1</v>
      </c>
      <c r="C122" s="819">
        <v>4</v>
      </c>
      <c r="D122" s="819">
        <v>5</v>
      </c>
      <c r="E122" s="820" t="s">
        <v>1716</v>
      </c>
      <c r="F122" s="820" t="s">
        <v>1717</v>
      </c>
      <c r="G122" s="820" t="s">
        <v>3427</v>
      </c>
      <c r="H122" s="821" t="s">
        <v>50</v>
      </c>
      <c r="I122" s="389" t="s">
        <v>51</v>
      </c>
      <c r="J122" s="388">
        <v>2</v>
      </c>
      <c r="K122" s="388" t="s">
        <v>71</v>
      </c>
      <c r="L122" s="820" t="s">
        <v>1590</v>
      </c>
      <c r="M122" s="819"/>
      <c r="N122" s="819" t="s">
        <v>69</v>
      </c>
      <c r="O122" s="862"/>
      <c r="P122" s="862">
        <v>428100</v>
      </c>
      <c r="Q122" s="862"/>
      <c r="R122" s="862">
        <v>428100</v>
      </c>
      <c r="S122" s="820" t="s">
        <v>579</v>
      </c>
    </row>
    <row r="123" spans="1:19" ht="68.25" customHeight="1">
      <c r="A123" s="819"/>
      <c r="B123" s="819"/>
      <c r="C123" s="819"/>
      <c r="D123" s="819"/>
      <c r="E123" s="820"/>
      <c r="F123" s="820"/>
      <c r="G123" s="820"/>
      <c r="H123" s="822"/>
      <c r="I123" s="389" t="s">
        <v>1718</v>
      </c>
      <c r="J123" s="388" t="s">
        <v>1720</v>
      </c>
      <c r="K123" s="388" t="s">
        <v>48</v>
      </c>
      <c r="L123" s="820"/>
      <c r="M123" s="819"/>
      <c r="N123" s="819"/>
      <c r="O123" s="862"/>
      <c r="P123" s="862"/>
      <c r="Q123" s="862"/>
      <c r="R123" s="862"/>
      <c r="S123" s="819"/>
    </row>
    <row r="124" spans="1:19" s="167" customFormat="1" ht="41.25" customHeight="1">
      <c r="A124" s="819"/>
      <c r="B124" s="819"/>
      <c r="C124" s="819"/>
      <c r="D124" s="819"/>
      <c r="E124" s="820"/>
      <c r="F124" s="820"/>
      <c r="G124" s="820"/>
      <c r="H124" s="823"/>
      <c r="I124" s="389" t="s">
        <v>1719</v>
      </c>
      <c r="J124" s="388">
        <f t="shared" ref="J124:K124" si="0">J125</f>
        <v>1</v>
      </c>
      <c r="K124" s="388" t="str">
        <f t="shared" si="0"/>
        <v>sztuka</v>
      </c>
      <c r="L124" s="820"/>
      <c r="M124" s="819"/>
      <c r="N124" s="819"/>
      <c r="O124" s="862"/>
      <c r="P124" s="862"/>
      <c r="Q124" s="862"/>
      <c r="R124" s="862"/>
      <c r="S124" s="819"/>
    </row>
    <row r="125" spans="1:19" ht="80.25" customHeight="1">
      <c r="A125" s="819"/>
      <c r="B125" s="819"/>
      <c r="C125" s="819"/>
      <c r="D125" s="819"/>
      <c r="E125" s="820"/>
      <c r="F125" s="820"/>
      <c r="G125" s="820"/>
      <c r="H125" s="485" t="s">
        <v>3390</v>
      </c>
      <c r="I125" s="389" t="s">
        <v>3391</v>
      </c>
      <c r="J125" s="388">
        <v>1</v>
      </c>
      <c r="K125" s="388" t="s">
        <v>71</v>
      </c>
      <c r="L125" s="820"/>
      <c r="M125" s="819"/>
      <c r="N125" s="819"/>
      <c r="O125" s="862"/>
      <c r="P125" s="862"/>
      <c r="Q125" s="862"/>
      <c r="R125" s="862"/>
      <c r="S125" s="819"/>
    </row>
    <row r="126" spans="1:19" ht="88.5" customHeight="1">
      <c r="A126" s="819">
        <v>23</v>
      </c>
      <c r="B126" s="819">
        <v>1</v>
      </c>
      <c r="C126" s="819">
        <v>4</v>
      </c>
      <c r="D126" s="819">
        <v>2</v>
      </c>
      <c r="E126" s="820" t="s">
        <v>1721</v>
      </c>
      <c r="F126" s="820" t="s">
        <v>1722</v>
      </c>
      <c r="G126" s="820" t="s">
        <v>1723</v>
      </c>
      <c r="H126" s="820" t="s">
        <v>50</v>
      </c>
      <c r="I126" s="389" t="s">
        <v>51</v>
      </c>
      <c r="J126" s="388">
        <v>1</v>
      </c>
      <c r="K126" s="388" t="s">
        <v>71</v>
      </c>
      <c r="L126" s="820" t="s">
        <v>1598</v>
      </c>
      <c r="M126" s="864"/>
      <c r="N126" s="819" t="s">
        <v>68</v>
      </c>
      <c r="O126" s="862"/>
      <c r="P126" s="862">
        <v>156000</v>
      </c>
      <c r="Q126" s="862"/>
      <c r="R126" s="862">
        <v>156000</v>
      </c>
      <c r="S126" s="820" t="s">
        <v>579</v>
      </c>
    </row>
    <row r="127" spans="1:19" ht="88.5" customHeight="1">
      <c r="A127" s="819"/>
      <c r="B127" s="819"/>
      <c r="C127" s="819"/>
      <c r="D127" s="819"/>
      <c r="E127" s="820"/>
      <c r="F127" s="820"/>
      <c r="G127" s="820"/>
      <c r="H127" s="820"/>
      <c r="I127" s="389" t="s">
        <v>129</v>
      </c>
      <c r="J127" s="388" t="s">
        <v>1724</v>
      </c>
      <c r="K127" s="388" t="s">
        <v>48</v>
      </c>
      <c r="L127" s="820"/>
      <c r="M127" s="864"/>
      <c r="N127" s="819"/>
      <c r="O127" s="862"/>
      <c r="P127" s="862"/>
      <c r="Q127" s="862"/>
      <c r="R127" s="862"/>
      <c r="S127" s="820"/>
    </row>
    <row r="128" spans="1:19" ht="155.25" customHeight="1">
      <c r="A128" s="840">
        <v>24</v>
      </c>
      <c r="B128" s="840">
        <v>1</v>
      </c>
      <c r="C128" s="840">
        <v>4</v>
      </c>
      <c r="D128" s="840">
        <v>2</v>
      </c>
      <c r="E128" s="821" t="s">
        <v>1725</v>
      </c>
      <c r="F128" s="821" t="s">
        <v>1726</v>
      </c>
      <c r="G128" s="821" t="s">
        <v>1727</v>
      </c>
      <c r="H128" s="821" t="s">
        <v>1627</v>
      </c>
      <c r="I128" s="389" t="s">
        <v>51</v>
      </c>
      <c r="J128" s="389">
        <v>1</v>
      </c>
      <c r="K128" s="388" t="s">
        <v>71</v>
      </c>
      <c r="L128" s="821" t="s">
        <v>1628</v>
      </c>
      <c r="M128" s="840"/>
      <c r="N128" s="840" t="s">
        <v>43</v>
      </c>
      <c r="O128" s="842"/>
      <c r="P128" s="842">
        <v>140000</v>
      </c>
      <c r="Q128" s="842"/>
      <c r="R128" s="842">
        <v>140000</v>
      </c>
      <c r="S128" s="821" t="s">
        <v>1621</v>
      </c>
    </row>
    <row r="129" spans="1:19" s="159" customFormat="1" ht="58.5" customHeight="1">
      <c r="A129" s="841"/>
      <c r="B129" s="841"/>
      <c r="C129" s="841"/>
      <c r="D129" s="841"/>
      <c r="E129" s="822"/>
      <c r="F129" s="822"/>
      <c r="G129" s="822"/>
      <c r="H129" s="823"/>
      <c r="I129" s="389" t="s">
        <v>129</v>
      </c>
      <c r="J129" s="389">
        <v>300</v>
      </c>
      <c r="K129" s="388" t="s">
        <v>48</v>
      </c>
      <c r="L129" s="822"/>
      <c r="M129" s="841"/>
      <c r="N129" s="841"/>
      <c r="O129" s="843"/>
      <c r="P129" s="843"/>
      <c r="Q129" s="843"/>
      <c r="R129" s="843"/>
      <c r="S129" s="822"/>
    </row>
    <row r="130" spans="1:19" s="159" customFormat="1" ht="73.5" customHeight="1">
      <c r="A130" s="841"/>
      <c r="B130" s="841"/>
      <c r="C130" s="841"/>
      <c r="D130" s="841"/>
      <c r="E130" s="822"/>
      <c r="F130" s="822"/>
      <c r="G130" s="822"/>
      <c r="H130" s="821" t="s">
        <v>1629</v>
      </c>
      <c r="I130" s="389" t="s">
        <v>1630</v>
      </c>
      <c r="J130" s="389">
        <v>1</v>
      </c>
      <c r="K130" s="388" t="s">
        <v>71</v>
      </c>
      <c r="L130" s="822"/>
      <c r="M130" s="841"/>
      <c r="N130" s="841"/>
      <c r="O130" s="843"/>
      <c r="P130" s="843"/>
      <c r="Q130" s="843"/>
      <c r="R130" s="843"/>
      <c r="S130" s="822"/>
    </row>
    <row r="131" spans="1:19" ht="53.25" customHeight="1">
      <c r="A131" s="841"/>
      <c r="B131" s="841"/>
      <c r="C131" s="841"/>
      <c r="D131" s="841"/>
      <c r="E131" s="822"/>
      <c r="F131" s="822"/>
      <c r="G131" s="822"/>
      <c r="H131" s="822"/>
      <c r="I131" s="389" t="s">
        <v>1631</v>
      </c>
      <c r="J131" s="389">
        <v>1</v>
      </c>
      <c r="K131" s="388" t="s">
        <v>71</v>
      </c>
      <c r="L131" s="822"/>
      <c r="M131" s="841"/>
      <c r="N131" s="841"/>
      <c r="O131" s="843"/>
      <c r="P131" s="843"/>
      <c r="Q131" s="843"/>
      <c r="R131" s="843"/>
      <c r="S131" s="822"/>
    </row>
    <row r="132" spans="1:19" ht="155.25" customHeight="1">
      <c r="A132" s="860"/>
      <c r="B132" s="860"/>
      <c r="C132" s="860"/>
      <c r="D132" s="860"/>
      <c r="E132" s="823"/>
      <c r="F132" s="823"/>
      <c r="G132" s="823"/>
      <c r="H132" s="823"/>
      <c r="I132" s="389" t="s">
        <v>122</v>
      </c>
      <c r="J132" s="389">
        <v>350</v>
      </c>
      <c r="K132" s="388" t="s">
        <v>497</v>
      </c>
      <c r="L132" s="823"/>
      <c r="M132" s="860"/>
      <c r="N132" s="860"/>
      <c r="O132" s="863"/>
      <c r="P132" s="863"/>
      <c r="Q132" s="863"/>
      <c r="R132" s="863"/>
      <c r="S132" s="823"/>
    </row>
    <row r="133" spans="1:19" s="159" customFormat="1" ht="67.5" customHeight="1">
      <c r="A133" s="840">
        <v>25</v>
      </c>
      <c r="B133" s="840">
        <v>1</v>
      </c>
      <c r="C133" s="840">
        <v>4</v>
      </c>
      <c r="D133" s="840">
        <v>2</v>
      </c>
      <c r="E133" s="821" t="s">
        <v>1728</v>
      </c>
      <c r="F133" s="821" t="s">
        <v>1729</v>
      </c>
      <c r="G133" s="821" t="s">
        <v>1730</v>
      </c>
      <c r="H133" s="840" t="s">
        <v>50</v>
      </c>
      <c r="I133" s="389" t="s">
        <v>51</v>
      </c>
      <c r="J133" s="389">
        <v>1</v>
      </c>
      <c r="K133" s="388" t="s">
        <v>71</v>
      </c>
      <c r="L133" s="821" t="s">
        <v>575</v>
      </c>
      <c r="M133" s="840"/>
      <c r="N133" s="840" t="s">
        <v>317</v>
      </c>
      <c r="O133" s="842"/>
      <c r="P133" s="849">
        <v>285000</v>
      </c>
      <c r="Q133" s="842"/>
      <c r="R133" s="849">
        <v>285000</v>
      </c>
      <c r="S133" s="821" t="s">
        <v>1636</v>
      </c>
    </row>
    <row r="134" spans="1:19" s="159" customFormat="1" ht="67.5" customHeight="1">
      <c r="A134" s="841"/>
      <c r="B134" s="841"/>
      <c r="C134" s="841"/>
      <c r="D134" s="841"/>
      <c r="E134" s="822"/>
      <c r="F134" s="822"/>
      <c r="G134" s="822"/>
      <c r="H134" s="860"/>
      <c r="I134" s="389" t="s">
        <v>129</v>
      </c>
      <c r="J134" s="389">
        <v>180</v>
      </c>
      <c r="K134" s="388" t="s">
        <v>48</v>
      </c>
      <c r="L134" s="822"/>
      <c r="M134" s="841"/>
      <c r="N134" s="841"/>
      <c r="O134" s="843"/>
      <c r="P134" s="843"/>
      <c r="Q134" s="843"/>
      <c r="R134" s="843"/>
      <c r="S134" s="822"/>
    </row>
    <row r="135" spans="1:19" customFormat="1" ht="67.5" customHeight="1">
      <c r="A135" s="841"/>
      <c r="B135" s="841"/>
      <c r="C135" s="841"/>
      <c r="D135" s="841"/>
      <c r="E135" s="822"/>
      <c r="F135" s="822"/>
      <c r="G135" s="822"/>
      <c r="H135" s="840" t="s">
        <v>45</v>
      </c>
      <c r="I135" s="389" t="s">
        <v>46</v>
      </c>
      <c r="J135" s="389">
        <v>1</v>
      </c>
      <c r="K135" s="388" t="s">
        <v>71</v>
      </c>
      <c r="L135" s="822"/>
      <c r="M135" s="841"/>
      <c r="N135" s="841"/>
      <c r="O135" s="843"/>
      <c r="P135" s="843"/>
      <c r="Q135" s="843"/>
      <c r="R135" s="843"/>
      <c r="S135" s="822"/>
    </row>
    <row r="136" spans="1:19" customFormat="1" ht="67.5" customHeight="1">
      <c r="A136" s="860"/>
      <c r="B136" s="860"/>
      <c r="C136" s="860"/>
      <c r="D136" s="860"/>
      <c r="E136" s="823"/>
      <c r="F136" s="823"/>
      <c r="G136" s="823"/>
      <c r="H136" s="860"/>
      <c r="I136" s="389" t="s">
        <v>1136</v>
      </c>
      <c r="J136" s="389">
        <v>3</v>
      </c>
      <c r="K136" s="388" t="s">
        <v>71</v>
      </c>
      <c r="L136" s="823"/>
      <c r="M136" s="860"/>
      <c r="N136" s="860"/>
      <c r="O136" s="863"/>
      <c r="P136" s="863"/>
      <c r="Q136" s="863"/>
      <c r="R136" s="863"/>
      <c r="S136" s="823"/>
    </row>
    <row r="137" spans="1:19" customFormat="1" ht="233.25" customHeight="1">
      <c r="A137" s="388">
        <v>26</v>
      </c>
      <c r="B137" s="388">
        <v>1</v>
      </c>
      <c r="C137" s="388">
        <v>4</v>
      </c>
      <c r="D137" s="388">
        <v>2</v>
      </c>
      <c r="E137" s="389" t="s">
        <v>1731</v>
      </c>
      <c r="F137" s="389" t="s">
        <v>1732</v>
      </c>
      <c r="G137" s="389" t="s">
        <v>1733</v>
      </c>
      <c r="H137" s="389" t="s">
        <v>1734</v>
      </c>
      <c r="I137" s="389" t="s">
        <v>665</v>
      </c>
      <c r="J137" s="389">
        <v>1</v>
      </c>
      <c r="K137" s="388" t="s">
        <v>71</v>
      </c>
      <c r="L137" s="389" t="s">
        <v>1735</v>
      </c>
      <c r="M137" s="388" t="s">
        <v>127</v>
      </c>
      <c r="N137" s="388"/>
      <c r="O137" s="172">
        <v>125000</v>
      </c>
      <c r="P137" s="172"/>
      <c r="Q137" s="172">
        <v>125000</v>
      </c>
      <c r="R137" s="172"/>
      <c r="S137" s="389" t="s">
        <v>1636</v>
      </c>
    </row>
    <row r="138" spans="1:19" customFormat="1" ht="28.5" customHeight="1">
      <c r="A138" s="819">
        <v>27</v>
      </c>
      <c r="B138" s="819">
        <v>1</v>
      </c>
      <c r="C138" s="819">
        <v>4</v>
      </c>
      <c r="D138" s="819">
        <v>2</v>
      </c>
      <c r="E138" s="820" t="s">
        <v>1736</v>
      </c>
      <c r="F138" s="820" t="s">
        <v>1737</v>
      </c>
      <c r="G138" s="820" t="s">
        <v>1738</v>
      </c>
      <c r="H138" s="820" t="s">
        <v>1739</v>
      </c>
      <c r="I138" s="389" t="s">
        <v>1167</v>
      </c>
      <c r="J138" s="389">
        <v>6</v>
      </c>
      <c r="K138" s="388" t="s">
        <v>71</v>
      </c>
      <c r="L138" s="820" t="s">
        <v>1740</v>
      </c>
      <c r="M138" s="819" t="s">
        <v>68</v>
      </c>
      <c r="N138" s="819" t="s">
        <v>43</v>
      </c>
      <c r="O138" s="862">
        <v>74478.69</v>
      </c>
      <c r="P138" s="861">
        <v>77000</v>
      </c>
      <c r="Q138" s="862">
        <v>74478.69</v>
      </c>
      <c r="R138" s="861">
        <v>77000</v>
      </c>
      <c r="S138" s="821" t="s">
        <v>496</v>
      </c>
    </row>
    <row r="139" spans="1:19" customFormat="1" ht="110.25" customHeight="1">
      <c r="A139" s="819"/>
      <c r="B139" s="819"/>
      <c r="C139" s="819"/>
      <c r="D139" s="819"/>
      <c r="E139" s="820"/>
      <c r="F139" s="820"/>
      <c r="G139" s="820"/>
      <c r="H139" s="820"/>
      <c r="I139" s="389" t="s">
        <v>1653</v>
      </c>
      <c r="J139" s="463">
        <v>180</v>
      </c>
      <c r="K139" s="388" t="s">
        <v>48</v>
      </c>
      <c r="L139" s="820"/>
      <c r="M139" s="819"/>
      <c r="N139" s="819"/>
      <c r="O139" s="862"/>
      <c r="P139" s="861"/>
      <c r="Q139" s="862"/>
      <c r="R139" s="861"/>
      <c r="S139" s="860"/>
    </row>
    <row r="140" spans="1:19" customFormat="1" ht="41.25" customHeight="1">
      <c r="A140" s="852">
        <v>28</v>
      </c>
      <c r="B140" s="852">
        <v>1</v>
      </c>
      <c r="C140" s="852">
        <v>4</v>
      </c>
      <c r="D140" s="852">
        <v>2</v>
      </c>
      <c r="E140" s="852" t="s">
        <v>1741</v>
      </c>
      <c r="F140" s="852" t="s">
        <v>1742</v>
      </c>
      <c r="G140" s="852" t="s">
        <v>3428</v>
      </c>
      <c r="H140" s="852" t="s">
        <v>140</v>
      </c>
      <c r="I140" s="476" t="s">
        <v>1743</v>
      </c>
      <c r="J140" s="476">
        <v>1</v>
      </c>
      <c r="K140" s="476" t="s">
        <v>71</v>
      </c>
      <c r="L140" s="852" t="s">
        <v>1744</v>
      </c>
      <c r="M140" s="852" t="s">
        <v>68</v>
      </c>
      <c r="N140" s="852"/>
      <c r="O140" s="854">
        <v>220000</v>
      </c>
      <c r="P140" s="853"/>
      <c r="Q140" s="854">
        <v>220000</v>
      </c>
      <c r="R140" s="853"/>
      <c r="S140" s="852" t="s">
        <v>1621</v>
      </c>
    </row>
    <row r="141" spans="1:19" customFormat="1">
      <c r="A141" s="852"/>
      <c r="B141" s="852"/>
      <c r="C141" s="852"/>
      <c r="D141" s="852"/>
      <c r="E141" s="852"/>
      <c r="F141" s="852"/>
      <c r="G141" s="852"/>
      <c r="H141" s="852"/>
      <c r="I141" s="476" t="s">
        <v>129</v>
      </c>
      <c r="J141" s="476">
        <v>18</v>
      </c>
      <c r="K141" s="477" t="s">
        <v>71</v>
      </c>
      <c r="L141" s="852"/>
      <c r="M141" s="852"/>
      <c r="N141" s="852"/>
      <c r="O141" s="854"/>
      <c r="P141" s="853"/>
      <c r="Q141" s="854"/>
      <c r="R141" s="853"/>
      <c r="S141" s="852"/>
    </row>
    <row r="142" spans="1:19" ht="79.5" customHeight="1">
      <c r="A142" s="852"/>
      <c r="B142" s="852"/>
      <c r="C142" s="852"/>
      <c r="D142" s="852"/>
      <c r="E142" s="852"/>
      <c r="F142" s="852"/>
      <c r="G142" s="852"/>
      <c r="H142" s="857" t="s">
        <v>1746</v>
      </c>
      <c r="I142" s="476" t="s">
        <v>75</v>
      </c>
      <c r="J142" s="476">
        <v>1</v>
      </c>
      <c r="K142" s="477" t="s">
        <v>71</v>
      </c>
      <c r="L142" s="852"/>
      <c r="M142" s="852"/>
      <c r="N142" s="852"/>
      <c r="O142" s="854"/>
      <c r="P142" s="853"/>
      <c r="Q142" s="854"/>
      <c r="R142" s="853"/>
      <c r="S142" s="852"/>
    </row>
    <row r="143" spans="1:19" ht="81" customHeight="1">
      <c r="A143" s="852"/>
      <c r="B143" s="852"/>
      <c r="C143" s="852"/>
      <c r="D143" s="852"/>
      <c r="E143" s="852"/>
      <c r="F143" s="852"/>
      <c r="G143" s="852"/>
      <c r="H143" s="858"/>
      <c r="I143" s="476" t="s">
        <v>129</v>
      </c>
      <c r="J143" s="476">
        <v>20</v>
      </c>
      <c r="K143" s="477" t="s">
        <v>48</v>
      </c>
      <c r="L143" s="852"/>
      <c r="M143" s="852"/>
      <c r="N143" s="852"/>
      <c r="O143" s="854"/>
      <c r="P143" s="853"/>
      <c r="Q143" s="854"/>
      <c r="R143" s="853"/>
      <c r="S143" s="852"/>
    </row>
    <row r="144" spans="1:19" ht="73.5" customHeight="1">
      <c r="A144" s="852"/>
      <c r="B144" s="852"/>
      <c r="C144" s="852"/>
      <c r="D144" s="852"/>
      <c r="E144" s="852"/>
      <c r="F144" s="852"/>
      <c r="G144" s="852"/>
      <c r="H144" s="857" t="s">
        <v>1745</v>
      </c>
      <c r="I144" s="476" t="s">
        <v>75</v>
      </c>
      <c r="J144" s="476">
        <v>2</v>
      </c>
      <c r="K144" s="477" t="s">
        <v>71</v>
      </c>
      <c r="L144" s="852"/>
      <c r="M144" s="852"/>
      <c r="N144" s="852"/>
      <c r="O144" s="854"/>
      <c r="P144" s="853"/>
      <c r="Q144" s="854"/>
      <c r="R144" s="853"/>
      <c r="S144" s="852"/>
    </row>
    <row r="145" spans="1:19" ht="42" customHeight="1">
      <c r="A145" s="852"/>
      <c r="B145" s="852"/>
      <c r="C145" s="852"/>
      <c r="D145" s="852"/>
      <c r="E145" s="852"/>
      <c r="F145" s="852"/>
      <c r="G145" s="852"/>
      <c r="H145" s="858"/>
      <c r="I145" s="476" t="s">
        <v>129</v>
      </c>
      <c r="J145" s="476">
        <v>55</v>
      </c>
      <c r="K145" s="477" t="s">
        <v>48</v>
      </c>
      <c r="L145" s="852"/>
      <c r="M145" s="852"/>
      <c r="N145" s="852"/>
      <c r="O145" s="854"/>
      <c r="P145" s="853"/>
      <c r="Q145" s="854"/>
      <c r="R145" s="853"/>
      <c r="S145" s="852"/>
    </row>
    <row r="146" spans="1:19" ht="33.75" customHeight="1">
      <c r="A146" s="852"/>
      <c r="B146" s="852"/>
      <c r="C146" s="852"/>
      <c r="D146" s="852"/>
      <c r="E146" s="852"/>
      <c r="F146" s="852"/>
      <c r="G146" s="852"/>
      <c r="H146" s="476" t="s">
        <v>1350</v>
      </c>
      <c r="I146" s="476" t="s">
        <v>1709</v>
      </c>
      <c r="J146" s="477">
        <v>1</v>
      </c>
      <c r="K146" s="477" t="s">
        <v>71</v>
      </c>
      <c r="L146" s="852"/>
      <c r="M146" s="852"/>
      <c r="N146" s="852"/>
      <c r="O146" s="854"/>
      <c r="P146" s="853"/>
      <c r="Q146" s="854"/>
      <c r="R146" s="853"/>
      <c r="S146" s="852"/>
    </row>
    <row r="147" spans="1:19" ht="142.5" customHeight="1">
      <c r="A147" s="819">
        <v>29</v>
      </c>
      <c r="B147" s="819">
        <v>1</v>
      </c>
      <c r="C147" s="819">
        <v>4</v>
      </c>
      <c r="D147" s="819">
        <v>2</v>
      </c>
      <c r="E147" s="820" t="s">
        <v>1747</v>
      </c>
      <c r="F147" s="820" t="s">
        <v>1748</v>
      </c>
      <c r="G147" s="820" t="s">
        <v>1749</v>
      </c>
      <c r="H147" s="819" t="s">
        <v>74</v>
      </c>
      <c r="I147" s="388" t="s">
        <v>75</v>
      </c>
      <c r="J147" s="388">
        <v>2</v>
      </c>
      <c r="K147" s="388" t="s">
        <v>41</v>
      </c>
      <c r="L147" s="821" t="s">
        <v>1750</v>
      </c>
      <c r="M147" s="859"/>
      <c r="N147" s="821" t="s">
        <v>69</v>
      </c>
      <c r="O147" s="846"/>
      <c r="P147" s="849">
        <v>100000</v>
      </c>
      <c r="Q147" s="846"/>
      <c r="R147" s="849">
        <v>100000</v>
      </c>
      <c r="S147" s="821" t="s">
        <v>1751</v>
      </c>
    </row>
    <row r="148" spans="1:19" ht="142.5" customHeight="1">
      <c r="A148" s="819"/>
      <c r="B148" s="819"/>
      <c r="C148" s="819"/>
      <c r="D148" s="819"/>
      <c r="E148" s="820"/>
      <c r="F148" s="820"/>
      <c r="G148" s="820"/>
      <c r="H148" s="819"/>
      <c r="I148" s="389" t="s">
        <v>76</v>
      </c>
      <c r="J148" s="388">
        <v>50</v>
      </c>
      <c r="K148" s="388" t="s">
        <v>48</v>
      </c>
      <c r="L148" s="822"/>
      <c r="M148" s="841"/>
      <c r="N148" s="844"/>
      <c r="O148" s="847"/>
      <c r="P148" s="850"/>
      <c r="Q148" s="847"/>
      <c r="R148" s="850"/>
      <c r="S148" s="822"/>
    </row>
    <row r="149" spans="1:19" s="159" customFormat="1" ht="142.5" customHeight="1">
      <c r="A149" s="819"/>
      <c r="B149" s="819"/>
      <c r="C149" s="819"/>
      <c r="D149" s="819"/>
      <c r="E149" s="820"/>
      <c r="F149" s="820"/>
      <c r="G149" s="820"/>
      <c r="H149" s="389" t="s">
        <v>1752</v>
      </c>
      <c r="I149" s="389" t="s">
        <v>1623</v>
      </c>
      <c r="J149" s="388">
        <v>1</v>
      </c>
      <c r="K149" s="388" t="s">
        <v>71</v>
      </c>
      <c r="L149" s="823"/>
      <c r="M149" s="860"/>
      <c r="N149" s="845"/>
      <c r="O149" s="848"/>
      <c r="P149" s="851"/>
      <c r="Q149" s="848"/>
      <c r="R149" s="851"/>
      <c r="S149" s="823"/>
    </row>
    <row r="150" spans="1:19" s="159" customFormat="1" ht="66" customHeight="1">
      <c r="A150" s="840">
        <v>30</v>
      </c>
      <c r="B150" s="840">
        <v>1</v>
      </c>
      <c r="C150" s="840">
        <v>4</v>
      </c>
      <c r="D150" s="840">
        <v>2</v>
      </c>
      <c r="E150" s="821" t="s">
        <v>1753</v>
      </c>
      <c r="F150" s="821" t="s">
        <v>1754</v>
      </c>
      <c r="G150" s="821" t="s">
        <v>1755</v>
      </c>
      <c r="H150" s="821" t="s">
        <v>1756</v>
      </c>
      <c r="I150" s="821" t="s">
        <v>665</v>
      </c>
      <c r="J150" s="821">
        <v>1</v>
      </c>
      <c r="K150" s="821" t="s">
        <v>71</v>
      </c>
      <c r="L150" s="821" t="s">
        <v>1757</v>
      </c>
      <c r="M150" s="821"/>
      <c r="N150" s="855" t="s">
        <v>90</v>
      </c>
      <c r="O150" s="821"/>
      <c r="P150" s="842">
        <v>413000</v>
      </c>
      <c r="Q150" s="821"/>
      <c r="R150" s="842">
        <v>413000</v>
      </c>
      <c r="S150" s="821" t="s">
        <v>1621</v>
      </c>
    </row>
    <row r="151" spans="1:19" ht="66" customHeight="1">
      <c r="A151" s="841"/>
      <c r="B151" s="841"/>
      <c r="C151" s="841"/>
      <c r="D151" s="841"/>
      <c r="E151" s="822"/>
      <c r="F151" s="822"/>
      <c r="G151" s="822"/>
      <c r="H151" s="822"/>
      <c r="I151" s="822"/>
      <c r="J151" s="822"/>
      <c r="K151" s="822"/>
      <c r="L151" s="822"/>
      <c r="M151" s="822"/>
      <c r="N151" s="856"/>
      <c r="O151" s="822"/>
      <c r="P151" s="843"/>
      <c r="Q151" s="822"/>
      <c r="R151" s="843"/>
      <c r="S151" s="822"/>
    </row>
    <row r="152" spans="1:19" ht="66" customHeight="1">
      <c r="A152" s="841"/>
      <c r="B152" s="841"/>
      <c r="C152" s="841"/>
      <c r="D152" s="841"/>
      <c r="E152" s="822"/>
      <c r="F152" s="822"/>
      <c r="G152" s="822"/>
      <c r="H152" s="822"/>
      <c r="I152" s="822"/>
      <c r="J152" s="822"/>
      <c r="K152" s="822"/>
      <c r="L152" s="822"/>
      <c r="M152" s="822"/>
      <c r="N152" s="856"/>
      <c r="O152" s="822"/>
      <c r="P152" s="843"/>
      <c r="Q152" s="822"/>
      <c r="R152" s="843"/>
      <c r="S152" s="822"/>
    </row>
    <row r="153" spans="1:19" ht="120" customHeight="1">
      <c r="A153" s="841"/>
      <c r="B153" s="841"/>
      <c r="C153" s="841"/>
      <c r="D153" s="841"/>
      <c r="E153" s="822"/>
      <c r="F153" s="822"/>
      <c r="G153" s="822"/>
      <c r="H153" s="823"/>
      <c r="I153" s="823"/>
      <c r="J153" s="823"/>
      <c r="K153" s="823"/>
      <c r="L153" s="822"/>
      <c r="M153" s="822"/>
      <c r="N153" s="856"/>
      <c r="O153" s="822"/>
      <c r="P153" s="843"/>
      <c r="Q153" s="822"/>
      <c r="R153" s="843"/>
      <c r="S153" s="822"/>
    </row>
    <row r="154" spans="1:19" ht="61.5" customHeight="1">
      <c r="A154" s="821">
        <v>31</v>
      </c>
      <c r="B154" s="821">
        <v>1</v>
      </c>
      <c r="C154" s="821">
        <v>4</v>
      </c>
      <c r="D154" s="821">
        <v>2</v>
      </c>
      <c r="E154" s="821" t="s">
        <v>1758</v>
      </c>
      <c r="F154" s="821" t="s">
        <v>1759</v>
      </c>
      <c r="G154" s="821" t="s">
        <v>1760</v>
      </c>
      <c r="H154" s="821" t="s">
        <v>1761</v>
      </c>
      <c r="I154" s="473" t="s">
        <v>1348</v>
      </c>
      <c r="J154" s="473">
        <v>1</v>
      </c>
      <c r="K154" s="473" t="s">
        <v>71</v>
      </c>
      <c r="L154" s="834" t="s">
        <v>1762</v>
      </c>
      <c r="M154" s="834"/>
      <c r="N154" s="821" t="s">
        <v>770</v>
      </c>
      <c r="O154" s="837"/>
      <c r="P154" s="849">
        <v>100000</v>
      </c>
      <c r="Q154" s="837"/>
      <c r="R154" s="849">
        <v>100000</v>
      </c>
      <c r="S154" s="821" t="s">
        <v>1763</v>
      </c>
    </row>
    <row r="155" spans="1:19" ht="61.5" customHeight="1">
      <c r="A155" s="822"/>
      <c r="B155" s="822"/>
      <c r="C155" s="822"/>
      <c r="D155" s="822"/>
      <c r="E155" s="832"/>
      <c r="F155" s="822"/>
      <c r="G155" s="832"/>
      <c r="H155" s="823"/>
      <c r="I155" s="475" t="s">
        <v>1653</v>
      </c>
      <c r="J155" s="475">
        <v>50</v>
      </c>
      <c r="K155" s="473" t="s">
        <v>48</v>
      </c>
      <c r="L155" s="835"/>
      <c r="M155" s="835"/>
      <c r="N155" s="822"/>
      <c r="O155" s="838"/>
      <c r="P155" s="850"/>
      <c r="Q155" s="838"/>
      <c r="R155" s="850"/>
      <c r="S155" s="822"/>
    </row>
    <row r="156" spans="1:19" ht="61.5" customHeight="1">
      <c r="A156" s="823"/>
      <c r="B156" s="823"/>
      <c r="C156" s="823"/>
      <c r="D156" s="823"/>
      <c r="E156" s="833"/>
      <c r="F156" s="823"/>
      <c r="G156" s="833"/>
      <c r="H156" s="389" t="s">
        <v>1764</v>
      </c>
      <c r="I156" s="462" t="s">
        <v>1348</v>
      </c>
      <c r="J156" s="462">
        <v>1000</v>
      </c>
      <c r="K156" s="462" t="s">
        <v>71</v>
      </c>
      <c r="L156" s="836"/>
      <c r="M156" s="836"/>
      <c r="N156" s="823"/>
      <c r="O156" s="839"/>
      <c r="P156" s="851"/>
      <c r="Q156" s="839"/>
      <c r="R156" s="851"/>
      <c r="S156" s="823"/>
    </row>
    <row r="157" spans="1:19">
      <c r="A157" s="168"/>
      <c r="B157" s="168"/>
      <c r="C157" s="168"/>
      <c r="D157" s="168"/>
      <c r="E157" s="168"/>
      <c r="F157" s="168"/>
      <c r="G157" s="168"/>
      <c r="H157" s="168"/>
      <c r="I157" s="168"/>
      <c r="J157" s="168"/>
      <c r="K157" s="168"/>
      <c r="L157" s="168"/>
      <c r="M157" s="168"/>
      <c r="N157" s="168"/>
      <c r="O157" s="168"/>
      <c r="P157" s="168"/>
      <c r="Q157" s="168"/>
      <c r="R157" s="168"/>
      <c r="S157" s="168"/>
    </row>
    <row r="158" spans="1:19">
      <c r="O158" s="824"/>
      <c r="P158" s="827" t="s">
        <v>30</v>
      </c>
      <c r="Q158" s="828"/>
      <c r="R158" s="829"/>
    </row>
    <row r="159" spans="1:19">
      <c r="O159" s="825"/>
      <c r="P159" s="830" t="s">
        <v>31</v>
      </c>
      <c r="Q159" s="827" t="s">
        <v>32</v>
      </c>
      <c r="R159" s="829"/>
    </row>
    <row r="160" spans="1:19">
      <c r="O160" s="826"/>
      <c r="P160" s="831"/>
      <c r="Q160" s="169">
        <v>2022</v>
      </c>
      <c r="R160" s="169">
        <v>2023</v>
      </c>
    </row>
    <row r="161" spans="15:19">
      <c r="O161" s="170" t="s">
        <v>3389</v>
      </c>
      <c r="P161" s="171">
        <v>31</v>
      </c>
      <c r="Q161" s="172">
        <f>Q140+Q138+Q137+Q118+Q109+Q103+Q89+Q78+Q72+Q62+Q54+Q51+Q47+Q43+Q39+Q38+Q30+Q25+Q19+Q17+Q15+Q13+Q10+Q6</f>
        <v>2849408.4</v>
      </c>
      <c r="R161" s="172">
        <f>R19+R25+R51+R54+R62+R72+R78+R89+R103+R109+R118+R122+R126+R128+R133+R138+R147+R150+R154</f>
        <v>3245000</v>
      </c>
      <c r="S161" s="151"/>
    </row>
    <row r="162" spans="15:19">
      <c r="R162" s="151"/>
    </row>
    <row r="164" spans="15:19">
      <c r="R164" s="173"/>
      <c r="S164" s="159"/>
    </row>
    <row r="169" spans="15:19">
      <c r="R169" s="151"/>
    </row>
  </sheetData>
  <mergeCells count="53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9"/>
    <mergeCell ref="B6:B9"/>
    <mergeCell ref="C6:C9"/>
    <mergeCell ref="D6:D9"/>
    <mergeCell ref="E6:E9"/>
    <mergeCell ref="O6:O9"/>
    <mergeCell ref="P6:P9"/>
    <mergeCell ref="Q6:Q9"/>
    <mergeCell ref="R6:R9"/>
    <mergeCell ref="S6:S9"/>
    <mergeCell ref="K7:K9"/>
    <mergeCell ref="F6:F9"/>
    <mergeCell ref="G6:G9"/>
    <mergeCell ref="H6:H9"/>
    <mergeCell ref="L6:L9"/>
    <mergeCell ref="M6:M9"/>
    <mergeCell ref="N6:N9"/>
    <mergeCell ref="P10:P12"/>
    <mergeCell ref="Q10:Q12"/>
    <mergeCell ref="R10:R12"/>
    <mergeCell ref="S10:S12"/>
    <mergeCell ref="M10:M12"/>
    <mergeCell ref="N10:N12"/>
    <mergeCell ref="O10:O12"/>
    <mergeCell ref="G10:G12"/>
    <mergeCell ref="H10:H12"/>
    <mergeCell ref="L10:L12"/>
    <mergeCell ref="A10:A12"/>
    <mergeCell ref="B10:B12"/>
    <mergeCell ref="C10:C12"/>
    <mergeCell ref="D10:D12"/>
    <mergeCell ref="E10:E12"/>
    <mergeCell ref="F10:F12"/>
    <mergeCell ref="Q13:Q14"/>
    <mergeCell ref="R13:R14"/>
    <mergeCell ref="S13:S14"/>
    <mergeCell ref="M13:M14"/>
    <mergeCell ref="N13:N14"/>
    <mergeCell ref="O13:O14"/>
    <mergeCell ref="F13:F14"/>
    <mergeCell ref="H13:H14"/>
    <mergeCell ref="L13:L14"/>
    <mergeCell ref="P13:P14"/>
    <mergeCell ref="C13:C14"/>
    <mergeCell ref="D13:D14"/>
    <mergeCell ref="E13:E14"/>
    <mergeCell ref="A13:A14"/>
    <mergeCell ref="B13:B14"/>
    <mergeCell ref="A15:A16"/>
    <mergeCell ref="B15:B16"/>
    <mergeCell ref="C15:C16"/>
    <mergeCell ref="D15:D16"/>
    <mergeCell ref="E15:E16"/>
    <mergeCell ref="F15:F16"/>
    <mergeCell ref="G13:G14"/>
    <mergeCell ref="P15:P16"/>
    <mergeCell ref="Q15:Q16"/>
    <mergeCell ref="R15:R16"/>
    <mergeCell ref="S15:S16"/>
    <mergeCell ref="M15:M16"/>
    <mergeCell ref="N15:N16"/>
    <mergeCell ref="O15:O16"/>
    <mergeCell ref="G15:G16"/>
    <mergeCell ref="H15:H16"/>
    <mergeCell ref="L15:L16"/>
    <mergeCell ref="C17:C18"/>
    <mergeCell ref="D17:D18"/>
    <mergeCell ref="E17:E18"/>
    <mergeCell ref="F17:F18"/>
    <mergeCell ref="R17:R18"/>
    <mergeCell ref="S17:S18"/>
    <mergeCell ref="A17:A18"/>
    <mergeCell ref="B17:B18"/>
    <mergeCell ref="A19:A24"/>
    <mergeCell ref="B19:B24"/>
    <mergeCell ref="C19:C24"/>
    <mergeCell ref="D19:D24"/>
    <mergeCell ref="E19:E24"/>
    <mergeCell ref="P19:P24"/>
    <mergeCell ref="Q19:Q24"/>
    <mergeCell ref="Q17:Q18"/>
    <mergeCell ref="P17:P18"/>
    <mergeCell ref="G17:G18"/>
    <mergeCell ref="H17:H18"/>
    <mergeCell ref="L17:L18"/>
    <mergeCell ref="M17:M18"/>
    <mergeCell ref="N17:N18"/>
    <mergeCell ref="O17:O18"/>
    <mergeCell ref="R19:R24"/>
    <mergeCell ref="S19:S24"/>
    <mergeCell ref="H20:H21"/>
    <mergeCell ref="H22:H24"/>
    <mergeCell ref="F19:F24"/>
    <mergeCell ref="G19:G24"/>
    <mergeCell ref="L19:L24"/>
    <mergeCell ref="M19:M24"/>
    <mergeCell ref="N19:N24"/>
    <mergeCell ref="O19:O24"/>
    <mergeCell ref="S25:S29"/>
    <mergeCell ref="H27:H28"/>
    <mergeCell ref="L25:L29"/>
    <mergeCell ref="M25:M29"/>
    <mergeCell ref="N25:N29"/>
    <mergeCell ref="O25:O29"/>
    <mergeCell ref="P25:P29"/>
    <mergeCell ref="Q25:Q29"/>
    <mergeCell ref="A25:A29"/>
    <mergeCell ref="A30:A37"/>
    <mergeCell ref="B30:B37"/>
    <mergeCell ref="C30:C37"/>
    <mergeCell ref="D30:D37"/>
    <mergeCell ref="E30:E37"/>
    <mergeCell ref="F30:F37"/>
    <mergeCell ref="R25:R29"/>
    <mergeCell ref="B25:B29"/>
    <mergeCell ref="C25:C29"/>
    <mergeCell ref="D25:D29"/>
    <mergeCell ref="E25:E29"/>
    <mergeCell ref="F25:F29"/>
    <mergeCell ref="G25:G29"/>
    <mergeCell ref="H25:H26"/>
    <mergeCell ref="P30:P37"/>
    <mergeCell ref="Q30:Q37"/>
    <mergeCell ref="R30:R37"/>
    <mergeCell ref="S30:S37"/>
    <mergeCell ref="H32:H34"/>
    <mergeCell ref="H35:H37"/>
    <mergeCell ref="G30:G37"/>
    <mergeCell ref="H30:H31"/>
    <mergeCell ref="L30:L37"/>
    <mergeCell ref="M30:M37"/>
    <mergeCell ref="N30:N37"/>
    <mergeCell ref="O30:O37"/>
    <mergeCell ref="M39:M42"/>
    <mergeCell ref="A39:A42"/>
    <mergeCell ref="B39:B42"/>
    <mergeCell ref="C39:C42"/>
    <mergeCell ref="D39:D42"/>
    <mergeCell ref="E39:E42"/>
    <mergeCell ref="F39:F42"/>
    <mergeCell ref="G39:G42"/>
    <mergeCell ref="H39:H40"/>
    <mergeCell ref="L39:L42"/>
    <mergeCell ref="S39:S42"/>
    <mergeCell ref="H41:H42"/>
    <mergeCell ref="N39:N42"/>
    <mergeCell ref="O39:O42"/>
    <mergeCell ref="P39:P42"/>
    <mergeCell ref="Q39:Q42"/>
    <mergeCell ref="R39:R42"/>
    <mergeCell ref="H49:H50"/>
    <mergeCell ref="N47:N50"/>
    <mergeCell ref="O47:O50"/>
    <mergeCell ref="P47:P50"/>
    <mergeCell ref="L47:L50"/>
    <mergeCell ref="M47:M50"/>
    <mergeCell ref="R43:R46"/>
    <mergeCell ref="S43:S46"/>
    <mergeCell ref="L43:L46"/>
    <mergeCell ref="M43:M46"/>
    <mergeCell ref="N43:N46"/>
    <mergeCell ref="O43:O46"/>
    <mergeCell ref="P43:P46"/>
    <mergeCell ref="Q43:Q46"/>
    <mergeCell ref="Q47:Q50"/>
    <mergeCell ref="R47:R50"/>
    <mergeCell ref="S47:S50"/>
    <mergeCell ref="A43:A46"/>
    <mergeCell ref="B43:B46"/>
    <mergeCell ref="C43:C46"/>
    <mergeCell ref="D43:D46"/>
    <mergeCell ref="E43:E46"/>
    <mergeCell ref="F43:F46"/>
    <mergeCell ref="G43:G46"/>
    <mergeCell ref="H43:H44"/>
    <mergeCell ref="H47:H48"/>
    <mergeCell ref="H45:H46"/>
    <mergeCell ref="A47:A50"/>
    <mergeCell ref="B47:B50"/>
    <mergeCell ref="C47:C50"/>
    <mergeCell ref="D47:D50"/>
    <mergeCell ref="E47:E50"/>
    <mergeCell ref="F47:F50"/>
    <mergeCell ref="G47:G50"/>
    <mergeCell ref="A51:A53"/>
    <mergeCell ref="B51:B53"/>
    <mergeCell ref="C51:C53"/>
    <mergeCell ref="D51:D53"/>
    <mergeCell ref="E51:E53"/>
    <mergeCell ref="F51:F53"/>
    <mergeCell ref="P51:P53"/>
    <mergeCell ref="Q51:Q53"/>
    <mergeCell ref="R51:R53"/>
    <mergeCell ref="S51:S53"/>
    <mergeCell ref="G51:G53"/>
    <mergeCell ref="H51:H53"/>
    <mergeCell ref="L51:L53"/>
    <mergeCell ref="M51:M53"/>
    <mergeCell ref="N51:N53"/>
    <mergeCell ref="O51:O53"/>
    <mergeCell ref="A54:A61"/>
    <mergeCell ref="B54:B61"/>
    <mergeCell ref="C54:C61"/>
    <mergeCell ref="D54:D61"/>
    <mergeCell ref="E54:E61"/>
    <mergeCell ref="F54:F61"/>
    <mergeCell ref="P54:P61"/>
    <mergeCell ref="Q54:Q61"/>
    <mergeCell ref="R54:R61"/>
    <mergeCell ref="S54:S61"/>
    <mergeCell ref="H57:H59"/>
    <mergeCell ref="H60:H61"/>
    <mergeCell ref="G54:G61"/>
    <mergeCell ref="H54:H56"/>
    <mergeCell ref="L54:L61"/>
    <mergeCell ref="M54:M61"/>
    <mergeCell ref="N54:N61"/>
    <mergeCell ref="O54:O61"/>
    <mergeCell ref="A62:A71"/>
    <mergeCell ref="B62:B71"/>
    <mergeCell ref="C62:C71"/>
    <mergeCell ref="D62:D71"/>
    <mergeCell ref="E62:E71"/>
    <mergeCell ref="F62:F71"/>
    <mergeCell ref="G62:G71"/>
    <mergeCell ref="H62:H64"/>
    <mergeCell ref="I62:I64"/>
    <mergeCell ref="P62:P71"/>
    <mergeCell ref="Q62:Q71"/>
    <mergeCell ref="R62:R71"/>
    <mergeCell ref="S62:S71"/>
    <mergeCell ref="H65:H66"/>
    <mergeCell ref="H67:H68"/>
    <mergeCell ref="I67:I68"/>
    <mergeCell ref="J67:J68"/>
    <mergeCell ref="K67:K68"/>
    <mergeCell ref="H69:H70"/>
    <mergeCell ref="J62:J64"/>
    <mergeCell ref="K62:K64"/>
    <mergeCell ref="L62:L71"/>
    <mergeCell ref="M62:M71"/>
    <mergeCell ref="N62:N71"/>
    <mergeCell ref="O62:O71"/>
    <mergeCell ref="A72:A77"/>
    <mergeCell ref="B72:B77"/>
    <mergeCell ref="C72:C77"/>
    <mergeCell ref="D72:D77"/>
    <mergeCell ref="E72:E77"/>
    <mergeCell ref="F72:F77"/>
    <mergeCell ref="P72:P77"/>
    <mergeCell ref="Q72:Q77"/>
    <mergeCell ref="R72:R77"/>
    <mergeCell ref="S72:S77"/>
    <mergeCell ref="H74:H75"/>
    <mergeCell ref="H76:H77"/>
    <mergeCell ref="G72:G77"/>
    <mergeCell ref="H72:H73"/>
    <mergeCell ref="L72:L77"/>
    <mergeCell ref="M72:M77"/>
    <mergeCell ref="N72:N77"/>
    <mergeCell ref="O72:O77"/>
    <mergeCell ref="G78:G88"/>
    <mergeCell ref="H78:H82"/>
    <mergeCell ref="I78:I79"/>
    <mergeCell ref="J78:J79"/>
    <mergeCell ref="K78:K79"/>
    <mergeCell ref="L78:L88"/>
    <mergeCell ref="A78:A88"/>
    <mergeCell ref="B78:B88"/>
    <mergeCell ref="C78:C88"/>
    <mergeCell ref="D78:D88"/>
    <mergeCell ref="E78:E88"/>
    <mergeCell ref="F78:F88"/>
    <mergeCell ref="S78:S88"/>
    <mergeCell ref="I80:I82"/>
    <mergeCell ref="J80:J82"/>
    <mergeCell ref="K80:K82"/>
    <mergeCell ref="H83:H84"/>
    <mergeCell ref="H85:H86"/>
    <mergeCell ref="H87:H88"/>
    <mergeCell ref="M78:M88"/>
    <mergeCell ref="N78:N88"/>
    <mergeCell ref="O78:O88"/>
    <mergeCell ref="P78:P88"/>
    <mergeCell ref="Q78:Q88"/>
    <mergeCell ref="R78:R88"/>
    <mergeCell ref="G89:G102"/>
    <mergeCell ref="H89:H90"/>
    <mergeCell ref="L89:L102"/>
    <mergeCell ref="M89:M102"/>
    <mergeCell ref="N89:N102"/>
    <mergeCell ref="O89:O102"/>
    <mergeCell ref="H101:H102"/>
    <mergeCell ref="A89:A102"/>
    <mergeCell ref="B89:B102"/>
    <mergeCell ref="C89:C102"/>
    <mergeCell ref="D89:D102"/>
    <mergeCell ref="E89:E102"/>
    <mergeCell ref="F89:F102"/>
    <mergeCell ref="P89:P102"/>
    <mergeCell ref="Q89:Q102"/>
    <mergeCell ref="R89:R102"/>
    <mergeCell ref="S89:S102"/>
    <mergeCell ref="H91:H92"/>
    <mergeCell ref="H93:H94"/>
    <mergeCell ref="H95:H99"/>
    <mergeCell ref="I96:I99"/>
    <mergeCell ref="J96:J99"/>
    <mergeCell ref="K96:K99"/>
    <mergeCell ref="A103:A108"/>
    <mergeCell ref="B103:B108"/>
    <mergeCell ref="C103:C108"/>
    <mergeCell ref="D103:D108"/>
    <mergeCell ref="E103:E108"/>
    <mergeCell ref="F103:F108"/>
    <mergeCell ref="G103:G108"/>
    <mergeCell ref="H103:H104"/>
    <mergeCell ref="L103:L108"/>
    <mergeCell ref="S103:S108"/>
    <mergeCell ref="H105:H106"/>
    <mergeCell ref="H107:H108"/>
    <mergeCell ref="O103:O108"/>
    <mergeCell ref="P103:P108"/>
    <mergeCell ref="Q103:Q108"/>
    <mergeCell ref="R103:R108"/>
    <mergeCell ref="S109:S117"/>
    <mergeCell ref="H111:H112"/>
    <mergeCell ref="H113:H114"/>
    <mergeCell ref="M103:M108"/>
    <mergeCell ref="N103:N108"/>
    <mergeCell ref="A109:A117"/>
    <mergeCell ref="B109:B117"/>
    <mergeCell ref="C109:C117"/>
    <mergeCell ref="D109:D117"/>
    <mergeCell ref="E109:E117"/>
    <mergeCell ref="F109:F117"/>
    <mergeCell ref="P109:P117"/>
    <mergeCell ref="Q109:Q117"/>
    <mergeCell ref="R109:R117"/>
    <mergeCell ref="H116:H117"/>
    <mergeCell ref="G109:G117"/>
    <mergeCell ref="H109:H110"/>
    <mergeCell ref="L109:L117"/>
    <mergeCell ref="M109:M117"/>
    <mergeCell ref="N109:N117"/>
    <mergeCell ref="O109:O117"/>
    <mergeCell ref="A118:A121"/>
    <mergeCell ref="R118:R121"/>
    <mergeCell ref="S118:S121"/>
    <mergeCell ref="B118:B121"/>
    <mergeCell ref="C118:C121"/>
    <mergeCell ref="D118:D121"/>
    <mergeCell ref="E118:E121"/>
    <mergeCell ref="F118:F121"/>
    <mergeCell ref="G118:G121"/>
    <mergeCell ref="H118:H119"/>
    <mergeCell ref="H120:H121"/>
    <mergeCell ref="L118:L121"/>
    <mergeCell ref="M118:M121"/>
    <mergeCell ref="N118:N121"/>
    <mergeCell ref="O118:O121"/>
    <mergeCell ref="P118:P121"/>
    <mergeCell ref="Q118:Q121"/>
    <mergeCell ref="O126:O127"/>
    <mergeCell ref="P126:P127"/>
    <mergeCell ref="Q126:Q127"/>
    <mergeCell ref="R126:R127"/>
    <mergeCell ref="S126:S127"/>
    <mergeCell ref="M122:M125"/>
    <mergeCell ref="N122:N125"/>
    <mergeCell ref="O122:O125"/>
    <mergeCell ref="P122:P125"/>
    <mergeCell ref="Q122:Q125"/>
    <mergeCell ref="R122:R125"/>
    <mergeCell ref="S122:S125"/>
    <mergeCell ref="F126:F127"/>
    <mergeCell ref="G126:G127"/>
    <mergeCell ref="H126:H127"/>
    <mergeCell ref="L126:L127"/>
    <mergeCell ref="M126:M127"/>
    <mergeCell ref="N126:N127"/>
    <mergeCell ref="A126:A127"/>
    <mergeCell ref="B126:B127"/>
    <mergeCell ref="C126:C127"/>
    <mergeCell ref="D126:D127"/>
    <mergeCell ref="E126:E127"/>
    <mergeCell ref="R128:R132"/>
    <mergeCell ref="S128:S132"/>
    <mergeCell ref="H130:H132"/>
    <mergeCell ref="G128:G132"/>
    <mergeCell ref="H128:H129"/>
    <mergeCell ref="L128:L132"/>
    <mergeCell ref="M128:M132"/>
    <mergeCell ref="N128:N132"/>
    <mergeCell ref="O128:O132"/>
    <mergeCell ref="A128:A132"/>
    <mergeCell ref="B128:B132"/>
    <mergeCell ref="C128:C132"/>
    <mergeCell ref="D128:D132"/>
    <mergeCell ref="E128:E132"/>
    <mergeCell ref="F128:F132"/>
    <mergeCell ref="P138:P139"/>
    <mergeCell ref="Q138:Q139"/>
    <mergeCell ref="P133:P136"/>
    <mergeCell ref="Q133:Q136"/>
    <mergeCell ref="A133:A136"/>
    <mergeCell ref="B133:B136"/>
    <mergeCell ref="C133:C136"/>
    <mergeCell ref="D133:D136"/>
    <mergeCell ref="E133:E136"/>
    <mergeCell ref="F133:F136"/>
    <mergeCell ref="A138:A139"/>
    <mergeCell ref="B138:B139"/>
    <mergeCell ref="C138:C139"/>
    <mergeCell ref="D138:D139"/>
    <mergeCell ref="E138:E139"/>
    <mergeCell ref="F138:F139"/>
    <mergeCell ref="P128:P132"/>
    <mergeCell ref="Q128:Q132"/>
    <mergeCell ref="R133:R136"/>
    <mergeCell ref="S133:S136"/>
    <mergeCell ref="H135:H136"/>
    <mergeCell ref="G133:G136"/>
    <mergeCell ref="H133:H134"/>
    <mergeCell ref="L133:L136"/>
    <mergeCell ref="M133:M136"/>
    <mergeCell ref="N133:N136"/>
    <mergeCell ref="O133:O136"/>
    <mergeCell ref="R138:R139"/>
    <mergeCell ref="S138:S139"/>
    <mergeCell ref="G138:G139"/>
    <mergeCell ref="H138:H139"/>
    <mergeCell ref="L138:L139"/>
    <mergeCell ref="M138:M139"/>
    <mergeCell ref="N138:N139"/>
    <mergeCell ref="O138:O139"/>
    <mergeCell ref="L140:L146"/>
    <mergeCell ref="M140:M146"/>
    <mergeCell ref="N140:N146"/>
    <mergeCell ref="O140:O146"/>
    <mergeCell ref="A140:A146"/>
    <mergeCell ref="B140:B146"/>
    <mergeCell ref="C140:C146"/>
    <mergeCell ref="D140:D146"/>
    <mergeCell ref="E140:E146"/>
    <mergeCell ref="F140:F146"/>
    <mergeCell ref="S150:S153"/>
    <mergeCell ref="M150:M153"/>
    <mergeCell ref="N150:N153"/>
    <mergeCell ref="R140:R146"/>
    <mergeCell ref="S140:S146"/>
    <mergeCell ref="H142:H143"/>
    <mergeCell ref="H144:H145"/>
    <mergeCell ref="A147:A149"/>
    <mergeCell ref="B147:B149"/>
    <mergeCell ref="C147:C149"/>
    <mergeCell ref="D147:D149"/>
    <mergeCell ref="E147:E149"/>
    <mergeCell ref="F147:F149"/>
    <mergeCell ref="G147:G149"/>
    <mergeCell ref="H147:H148"/>
    <mergeCell ref="L147:L149"/>
    <mergeCell ref="S147:S149"/>
    <mergeCell ref="M147:M149"/>
    <mergeCell ref="N147:N149"/>
    <mergeCell ref="O147:O149"/>
    <mergeCell ref="P147:P149"/>
    <mergeCell ref="G140:G146"/>
    <mergeCell ref="H140:H141"/>
    <mergeCell ref="Q147:Q149"/>
    <mergeCell ref="R147:R149"/>
    <mergeCell ref="O150:O153"/>
    <mergeCell ref="P154:P156"/>
    <mergeCell ref="Q154:Q156"/>
    <mergeCell ref="R154:R156"/>
    <mergeCell ref="P140:P146"/>
    <mergeCell ref="Q140:Q146"/>
    <mergeCell ref="S154:S156"/>
    <mergeCell ref="A150:A153"/>
    <mergeCell ref="B150:B153"/>
    <mergeCell ref="C150:C153"/>
    <mergeCell ref="D150:D153"/>
    <mergeCell ref="E150:E153"/>
    <mergeCell ref="F150:F153"/>
    <mergeCell ref="A154:A156"/>
    <mergeCell ref="B154:B156"/>
    <mergeCell ref="C154:C156"/>
    <mergeCell ref="D154:D156"/>
    <mergeCell ref="E154:E156"/>
    <mergeCell ref="F154:F156"/>
    <mergeCell ref="J150:J153"/>
    <mergeCell ref="K150:K153"/>
    <mergeCell ref="L150:L153"/>
    <mergeCell ref="G150:G153"/>
    <mergeCell ref="H150:H153"/>
    <mergeCell ref="I150:I153"/>
    <mergeCell ref="P150:P153"/>
    <mergeCell ref="Q150:Q153"/>
    <mergeCell ref="R150:R153"/>
    <mergeCell ref="O158:O160"/>
    <mergeCell ref="P158:R158"/>
    <mergeCell ref="P159:P160"/>
    <mergeCell ref="Q159:R159"/>
    <mergeCell ref="G154:G156"/>
    <mergeCell ref="H154:H155"/>
    <mergeCell ref="L154:L156"/>
    <mergeCell ref="M154:M156"/>
    <mergeCell ref="N154:N156"/>
    <mergeCell ref="O154:O156"/>
    <mergeCell ref="A122:A125"/>
    <mergeCell ref="B122:B125"/>
    <mergeCell ref="C122:C125"/>
    <mergeCell ref="D122:D125"/>
    <mergeCell ref="E122:E125"/>
    <mergeCell ref="F122:F125"/>
    <mergeCell ref="G122:G125"/>
    <mergeCell ref="H122:H124"/>
    <mergeCell ref="L122:L12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A775-47E5-439D-80DD-028EF32884A1}">
  <sheetPr>
    <pageSetUpPr fitToPage="1"/>
  </sheetPr>
  <dimension ref="A1:S163"/>
  <sheetViews>
    <sheetView zoomScale="70" zoomScaleNormal="70" zoomScaleSheetLayoutView="50" workbookViewId="0">
      <selection activeCell="G159" sqref="G159"/>
    </sheetView>
  </sheetViews>
  <sheetFormatPr defaultColWidth="9.140625" defaultRowHeight="15"/>
  <cols>
    <col min="1" max="1" width="5.28515625" style="1" customWidth="1"/>
    <col min="5" max="5" width="18.28515625" customWidth="1"/>
    <col min="6" max="6" width="64.5703125" customWidth="1"/>
    <col min="7" max="7" width="73.7109375" customWidth="1"/>
    <col min="8" max="8" width="15.42578125" customWidth="1"/>
    <col min="9" max="9" width="20" customWidth="1"/>
    <col min="10" max="10" width="19" customWidth="1"/>
    <col min="11" max="11" width="16.85546875" customWidth="1"/>
    <col min="12" max="12" width="30" customWidth="1"/>
    <col min="14" max="14" width="10.42578125" customWidth="1"/>
    <col min="15" max="15" width="17" customWidth="1"/>
    <col min="16" max="16" width="15.85546875" customWidth="1"/>
    <col min="17" max="17" width="18.7109375" customWidth="1"/>
    <col min="18" max="18" width="15.7109375" customWidth="1"/>
    <col min="19" max="19" width="18.28515625" customWidth="1"/>
  </cols>
  <sheetData>
    <row r="1" spans="1:19" ht="19.5" customHeight="1">
      <c r="A1" s="20" t="s">
        <v>3370</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78.75" customHeight="1">
      <c r="A6" s="656">
        <v>1</v>
      </c>
      <c r="B6" s="656">
        <v>1</v>
      </c>
      <c r="C6" s="656">
        <v>4</v>
      </c>
      <c r="D6" s="656">
        <v>2</v>
      </c>
      <c r="E6" s="786" t="s">
        <v>1765</v>
      </c>
      <c r="F6" s="786" t="s">
        <v>1766</v>
      </c>
      <c r="G6" s="786" t="s">
        <v>1767</v>
      </c>
      <c r="H6" s="656" t="s">
        <v>137</v>
      </c>
      <c r="I6" s="380" t="s">
        <v>1768</v>
      </c>
      <c r="J6" s="357">
        <v>1</v>
      </c>
      <c r="K6" s="358" t="s">
        <v>71</v>
      </c>
      <c r="L6" s="659" t="s">
        <v>1769</v>
      </c>
      <c r="M6" s="656" t="s">
        <v>90</v>
      </c>
      <c r="N6" s="656"/>
      <c r="O6" s="664">
        <v>8285.7099999999991</v>
      </c>
      <c r="P6" s="656"/>
      <c r="Q6" s="664">
        <v>8285.7099999999991</v>
      </c>
      <c r="R6" s="656"/>
      <c r="S6" s="659" t="s">
        <v>1770</v>
      </c>
    </row>
    <row r="7" spans="1:19" s="6" customFormat="1" ht="78.75" customHeight="1">
      <c r="A7" s="658"/>
      <c r="B7" s="658"/>
      <c r="C7" s="658"/>
      <c r="D7" s="658"/>
      <c r="E7" s="788"/>
      <c r="F7" s="788"/>
      <c r="G7" s="788"/>
      <c r="H7" s="658"/>
      <c r="I7" s="380" t="s">
        <v>1771</v>
      </c>
      <c r="J7" s="357">
        <v>15</v>
      </c>
      <c r="K7" s="358" t="s">
        <v>48</v>
      </c>
      <c r="L7" s="661"/>
      <c r="M7" s="658"/>
      <c r="N7" s="658"/>
      <c r="O7" s="658"/>
      <c r="P7" s="658"/>
      <c r="Q7" s="658"/>
      <c r="R7" s="658"/>
      <c r="S7" s="661"/>
    </row>
    <row r="8" spans="1:19" s="6" customFormat="1" ht="109.5" customHeight="1">
      <c r="A8" s="656">
        <v>2</v>
      </c>
      <c r="B8" s="656">
        <v>1</v>
      </c>
      <c r="C8" s="656">
        <v>4</v>
      </c>
      <c r="D8" s="656">
        <v>2</v>
      </c>
      <c r="E8" s="786" t="s">
        <v>1772</v>
      </c>
      <c r="F8" s="786" t="s">
        <v>1773</v>
      </c>
      <c r="G8" s="786" t="s">
        <v>1774</v>
      </c>
      <c r="H8" s="656" t="s">
        <v>140</v>
      </c>
      <c r="I8" s="384" t="s">
        <v>1775</v>
      </c>
      <c r="J8" s="358">
        <v>1</v>
      </c>
      <c r="K8" s="358" t="s">
        <v>71</v>
      </c>
      <c r="L8" s="659" t="s">
        <v>1776</v>
      </c>
      <c r="M8" s="656" t="s">
        <v>43</v>
      </c>
      <c r="N8" s="656"/>
      <c r="O8" s="664">
        <v>11000</v>
      </c>
      <c r="P8" s="664"/>
      <c r="Q8" s="664">
        <v>11000</v>
      </c>
      <c r="R8" s="664"/>
      <c r="S8" s="659" t="s">
        <v>1770</v>
      </c>
    </row>
    <row r="9" spans="1:19" s="6" customFormat="1" ht="150" customHeight="1">
      <c r="A9" s="658"/>
      <c r="B9" s="658"/>
      <c r="C9" s="658"/>
      <c r="D9" s="658"/>
      <c r="E9" s="788"/>
      <c r="F9" s="901"/>
      <c r="G9" s="901"/>
      <c r="H9" s="658"/>
      <c r="I9" s="384" t="s">
        <v>1771</v>
      </c>
      <c r="J9" s="358">
        <v>15</v>
      </c>
      <c r="K9" s="358" t="s">
        <v>48</v>
      </c>
      <c r="L9" s="661"/>
      <c r="M9" s="658"/>
      <c r="N9" s="658"/>
      <c r="O9" s="666"/>
      <c r="P9" s="666"/>
      <c r="Q9" s="666"/>
      <c r="R9" s="666"/>
      <c r="S9" s="661"/>
    </row>
    <row r="10" spans="1:19" s="6" customFormat="1" ht="102" customHeight="1">
      <c r="A10" s="656">
        <v>3</v>
      </c>
      <c r="B10" s="656">
        <v>1</v>
      </c>
      <c r="C10" s="656">
        <v>4</v>
      </c>
      <c r="D10" s="656">
        <v>2</v>
      </c>
      <c r="E10" s="786" t="s">
        <v>1777</v>
      </c>
      <c r="F10" s="786" t="s">
        <v>1778</v>
      </c>
      <c r="G10" s="786" t="s">
        <v>1779</v>
      </c>
      <c r="H10" s="656" t="s">
        <v>140</v>
      </c>
      <c r="I10" s="384" t="s">
        <v>1775</v>
      </c>
      <c r="J10" s="358">
        <v>1</v>
      </c>
      <c r="K10" s="358" t="s">
        <v>71</v>
      </c>
      <c r="L10" s="659" t="s">
        <v>1780</v>
      </c>
      <c r="M10" s="656" t="s">
        <v>43</v>
      </c>
      <c r="N10" s="656"/>
      <c r="O10" s="664">
        <v>10945</v>
      </c>
      <c r="P10" s="664"/>
      <c r="Q10" s="664">
        <v>10945</v>
      </c>
      <c r="R10" s="664"/>
      <c r="S10" s="659" t="s">
        <v>1770</v>
      </c>
    </row>
    <row r="11" spans="1:19" s="6" customFormat="1" ht="117" customHeight="1">
      <c r="A11" s="658"/>
      <c r="B11" s="658"/>
      <c r="C11" s="658"/>
      <c r="D11" s="658"/>
      <c r="E11" s="788"/>
      <c r="F11" s="901"/>
      <c r="G11" s="901"/>
      <c r="H11" s="658"/>
      <c r="I11" s="384" t="s">
        <v>1771</v>
      </c>
      <c r="J11" s="358">
        <v>15</v>
      </c>
      <c r="K11" s="358" t="s">
        <v>48</v>
      </c>
      <c r="L11" s="661"/>
      <c r="M11" s="658"/>
      <c r="N11" s="658"/>
      <c r="O11" s="666"/>
      <c r="P11" s="666"/>
      <c r="Q11" s="666"/>
      <c r="R11" s="666"/>
      <c r="S11" s="661"/>
    </row>
    <row r="12" spans="1:19" ht="123.75" customHeight="1">
      <c r="A12" s="656">
        <v>4</v>
      </c>
      <c r="B12" s="656">
        <v>1</v>
      </c>
      <c r="C12" s="656">
        <v>4</v>
      </c>
      <c r="D12" s="656">
        <v>2</v>
      </c>
      <c r="E12" s="786" t="s">
        <v>1781</v>
      </c>
      <c r="F12" s="786" t="s">
        <v>1782</v>
      </c>
      <c r="G12" s="786" t="s">
        <v>1783</v>
      </c>
      <c r="H12" s="656" t="s">
        <v>140</v>
      </c>
      <c r="I12" s="384" t="s">
        <v>1775</v>
      </c>
      <c r="J12" s="358">
        <v>1</v>
      </c>
      <c r="K12" s="358" t="s">
        <v>71</v>
      </c>
      <c r="L12" s="659" t="s">
        <v>1784</v>
      </c>
      <c r="M12" s="656" t="s">
        <v>43</v>
      </c>
      <c r="N12" s="656"/>
      <c r="O12" s="664">
        <v>11000</v>
      </c>
      <c r="P12" s="664"/>
      <c r="Q12" s="664">
        <v>11000</v>
      </c>
      <c r="R12" s="664"/>
      <c r="S12" s="659" t="s">
        <v>1770</v>
      </c>
    </row>
    <row r="13" spans="1:19" s="6" customFormat="1" ht="135" customHeight="1">
      <c r="A13" s="658"/>
      <c r="B13" s="658"/>
      <c r="C13" s="658"/>
      <c r="D13" s="658"/>
      <c r="E13" s="788"/>
      <c r="F13" s="901"/>
      <c r="G13" s="901"/>
      <c r="H13" s="658"/>
      <c r="I13" s="384" t="s">
        <v>1771</v>
      </c>
      <c r="J13" s="358">
        <v>15</v>
      </c>
      <c r="K13" s="358" t="s">
        <v>48</v>
      </c>
      <c r="L13" s="661"/>
      <c r="M13" s="658"/>
      <c r="N13" s="658"/>
      <c r="O13" s="666"/>
      <c r="P13" s="666"/>
      <c r="Q13" s="666"/>
      <c r="R13" s="666"/>
      <c r="S13" s="661"/>
    </row>
    <row r="14" spans="1:19" ht="114" customHeight="1">
      <c r="A14" s="656">
        <v>5</v>
      </c>
      <c r="B14" s="656">
        <v>1</v>
      </c>
      <c r="C14" s="656">
        <v>4</v>
      </c>
      <c r="D14" s="656">
        <v>2</v>
      </c>
      <c r="E14" s="786" t="s">
        <v>1785</v>
      </c>
      <c r="F14" s="786" t="s">
        <v>1786</v>
      </c>
      <c r="G14" s="786" t="s">
        <v>1787</v>
      </c>
      <c r="H14" s="656" t="s">
        <v>140</v>
      </c>
      <c r="I14" s="384" t="s">
        <v>1775</v>
      </c>
      <c r="J14" s="358">
        <v>1</v>
      </c>
      <c r="K14" s="358" t="s">
        <v>71</v>
      </c>
      <c r="L14" s="659" t="s">
        <v>1788</v>
      </c>
      <c r="M14" s="656" t="s">
        <v>43</v>
      </c>
      <c r="N14" s="656"/>
      <c r="O14" s="664">
        <v>11000</v>
      </c>
      <c r="P14" s="664"/>
      <c r="Q14" s="664">
        <v>11000</v>
      </c>
      <c r="R14" s="664"/>
      <c r="S14" s="659" t="s">
        <v>1770</v>
      </c>
    </row>
    <row r="15" spans="1:19" s="6" customFormat="1" ht="117.75" customHeight="1">
      <c r="A15" s="658"/>
      <c r="B15" s="658"/>
      <c r="C15" s="658"/>
      <c r="D15" s="658"/>
      <c r="E15" s="788"/>
      <c r="F15" s="901"/>
      <c r="G15" s="901"/>
      <c r="H15" s="658"/>
      <c r="I15" s="384" t="s">
        <v>1771</v>
      </c>
      <c r="J15" s="358">
        <v>15</v>
      </c>
      <c r="K15" s="358" t="s">
        <v>48</v>
      </c>
      <c r="L15" s="661"/>
      <c r="M15" s="658"/>
      <c r="N15" s="658"/>
      <c r="O15" s="666"/>
      <c r="P15" s="666"/>
      <c r="Q15" s="666"/>
      <c r="R15" s="666"/>
      <c r="S15" s="661"/>
    </row>
    <row r="16" spans="1:19" ht="124.5" customHeight="1">
      <c r="A16" s="656">
        <v>6</v>
      </c>
      <c r="B16" s="656">
        <v>1</v>
      </c>
      <c r="C16" s="656">
        <v>4</v>
      </c>
      <c r="D16" s="656">
        <v>2</v>
      </c>
      <c r="E16" s="786" t="s">
        <v>1789</v>
      </c>
      <c r="F16" s="786" t="s">
        <v>1790</v>
      </c>
      <c r="G16" s="786" t="s">
        <v>1791</v>
      </c>
      <c r="H16" s="656" t="s">
        <v>140</v>
      </c>
      <c r="I16" s="384" t="s">
        <v>1775</v>
      </c>
      <c r="J16" s="358">
        <v>1</v>
      </c>
      <c r="K16" s="358" t="s">
        <v>71</v>
      </c>
      <c r="L16" s="659" t="s">
        <v>1792</v>
      </c>
      <c r="M16" s="656" t="s">
        <v>43</v>
      </c>
      <c r="N16" s="656"/>
      <c r="O16" s="664">
        <v>11000</v>
      </c>
      <c r="P16" s="664"/>
      <c r="Q16" s="664">
        <v>11000</v>
      </c>
      <c r="R16" s="664"/>
      <c r="S16" s="659" t="s">
        <v>1770</v>
      </c>
    </row>
    <row r="17" spans="1:19" s="6" customFormat="1" ht="118.5" customHeight="1">
      <c r="A17" s="658"/>
      <c r="B17" s="658"/>
      <c r="C17" s="658"/>
      <c r="D17" s="658"/>
      <c r="E17" s="788"/>
      <c r="F17" s="901"/>
      <c r="G17" s="901"/>
      <c r="H17" s="658"/>
      <c r="I17" s="384" t="s">
        <v>1771</v>
      </c>
      <c r="J17" s="358">
        <v>15</v>
      </c>
      <c r="K17" s="358" t="s">
        <v>48</v>
      </c>
      <c r="L17" s="661"/>
      <c r="M17" s="658"/>
      <c r="N17" s="658"/>
      <c r="O17" s="666"/>
      <c r="P17" s="666"/>
      <c r="Q17" s="666"/>
      <c r="R17" s="666"/>
      <c r="S17" s="661"/>
    </row>
    <row r="18" spans="1:19" ht="112.15" customHeight="1">
      <c r="A18" s="656">
        <v>7</v>
      </c>
      <c r="B18" s="656">
        <v>1</v>
      </c>
      <c r="C18" s="656">
        <v>4</v>
      </c>
      <c r="D18" s="656">
        <v>2</v>
      </c>
      <c r="E18" s="786" t="s">
        <v>1793</v>
      </c>
      <c r="F18" s="786" t="s">
        <v>1794</v>
      </c>
      <c r="G18" s="786" t="s">
        <v>1795</v>
      </c>
      <c r="H18" s="656" t="s">
        <v>140</v>
      </c>
      <c r="I18" s="384" t="s">
        <v>1775</v>
      </c>
      <c r="J18" s="358">
        <v>1</v>
      </c>
      <c r="K18" s="358" t="s">
        <v>71</v>
      </c>
      <c r="L18" s="659" t="s">
        <v>1796</v>
      </c>
      <c r="M18" s="656" t="s">
        <v>43</v>
      </c>
      <c r="N18" s="656"/>
      <c r="O18" s="664">
        <v>11000</v>
      </c>
      <c r="P18" s="664"/>
      <c r="Q18" s="664">
        <v>11000</v>
      </c>
      <c r="R18" s="664"/>
      <c r="S18" s="659" t="s">
        <v>1770</v>
      </c>
    </row>
    <row r="19" spans="1:19" s="6" customFormat="1" ht="153" customHeight="1">
      <c r="A19" s="658"/>
      <c r="B19" s="658"/>
      <c r="C19" s="658"/>
      <c r="D19" s="658"/>
      <c r="E19" s="788"/>
      <c r="F19" s="901"/>
      <c r="G19" s="901"/>
      <c r="H19" s="658"/>
      <c r="I19" s="384" t="s">
        <v>1771</v>
      </c>
      <c r="J19" s="358">
        <v>15</v>
      </c>
      <c r="K19" s="358" t="s">
        <v>48</v>
      </c>
      <c r="L19" s="661"/>
      <c r="M19" s="658"/>
      <c r="N19" s="658"/>
      <c r="O19" s="666"/>
      <c r="P19" s="666"/>
      <c r="Q19" s="666"/>
      <c r="R19" s="666"/>
      <c r="S19" s="661"/>
    </row>
    <row r="20" spans="1:19" ht="109.9" customHeight="1">
      <c r="A20" s="656">
        <v>8</v>
      </c>
      <c r="B20" s="656">
        <v>1</v>
      </c>
      <c r="C20" s="656">
        <v>4</v>
      </c>
      <c r="D20" s="656">
        <v>2</v>
      </c>
      <c r="E20" s="786" t="s">
        <v>1797</v>
      </c>
      <c r="F20" s="786" t="s">
        <v>1798</v>
      </c>
      <c r="G20" s="786" t="s">
        <v>1799</v>
      </c>
      <c r="H20" s="656" t="s">
        <v>140</v>
      </c>
      <c r="I20" s="384" t="s">
        <v>1775</v>
      </c>
      <c r="J20" s="358">
        <v>1</v>
      </c>
      <c r="K20" s="358" t="s">
        <v>71</v>
      </c>
      <c r="L20" s="659" t="s">
        <v>1800</v>
      </c>
      <c r="M20" s="656" t="s">
        <v>43</v>
      </c>
      <c r="N20" s="656"/>
      <c r="O20" s="664">
        <v>11000</v>
      </c>
      <c r="P20" s="664"/>
      <c r="Q20" s="664">
        <v>11000</v>
      </c>
      <c r="R20" s="664"/>
      <c r="S20" s="659" t="s">
        <v>1770</v>
      </c>
    </row>
    <row r="21" spans="1:19" s="6" customFormat="1" ht="150" customHeight="1">
      <c r="A21" s="658"/>
      <c r="B21" s="658"/>
      <c r="C21" s="658"/>
      <c r="D21" s="658"/>
      <c r="E21" s="788"/>
      <c r="F21" s="901"/>
      <c r="G21" s="901"/>
      <c r="H21" s="658"/>
      <c r="I21" s="384" t="s">
        <v>1771</v>
      </c>
      <c r="J21" s="358">
        <v>15</v>
      </c>
      <c r="K21" s="358" t="s">
        <v>48</v>
      </c>
      <c r="L21" s="661"/>
      <c r="M21" s="658"/>
      <c r="N21" s="658"/>
      <c r="O21" s="666"/>
      <c r="P21" s="666"/>
      <c r="Q21" s="666"/>
      <c r="R21" s="666"/>
      <c r="S21" s="661"/>
    </row>
    <row r="22" spans="1:19" ht="123.6" customHeight="1">
      <c r="A22" s="656">
        <v>9</v>
      </c>
      <c r="B22" s="656">
        <v>1</v>
      </c>
      <c r="C22" s="656">
        <v>4</v>
      </c>
      <c r="D22" s="656">
        <v>2</v>
      </c>
      <c r="E22" s="786" t="s">
        <v>1801</v>
      </c>
      <c r="F22" s="786" t="s">
        <v>1802</v>
      </c>
      <c r="G22" s="786" t="s">
        <v>1803</v>
      </c>
      <c r="H22" s="656" t="s">
        <v>140</v>
      </c>
      <c r="I22" s="384" t="s">
        <v>1775</v>
      </c>
      <c r="J22" s="358">
        <v>1</v>
      </c>
      <c r="K22" s="358" t="s">
        <v>71</v>
      </c>
      <c r="L22" s="659" t="s">
        <v>1804</v>
      </c>
      <c r="M22" s="656" t="s">
        <v>43</v>
      </c>
      <c r="N22" s="656"/>
      <c r="O22" s="664">
        <v>11000</v>
      </c>
      <c r="P22" s="664"/>
      <c r="Q22" s="664">
        <v>11000</v>
      </c>
      <c r="R22" s="664"/>
      <c r="S22" s="659" t="s">
        <v>1770</v>
      </c>
    </row>
    <row r="23" spans="1:19" s="6" customFormat="1" ht="138.75" customHeight="1">
      <c r="A23" s="658"/>
      <c r="B23" s="658"/>
      <c r="C23" s="658"/>
      <c r="D23" s="658"/>
      <c r="E23" s="788"/>
      <c r="F23" s="788"/>
      <c r="G23" s="788"/>
      <c r="H23" s="658"/>
      <c r="I23" s="384" t="s">
        <v>1771</v>
      </c>
      <c r="J23" s="358">
        <v>15</v>
      </c>
      <c r="K23" s="358" t="s">
        <v>48</v>
      </c>
      <c r="L23" s="661"/>
      <c r="M23" s="658"/>
      <c r="N23" s="658"/>
      <c r="O23" s="666"/>
      <c r="P23" s="666"/>
      <c r="Q23" s="666"/>
      <c r="R23" s="666"/>
      <c r="S23" s="661"/>
    </row>
    <row r="24" spans="1:19" s="6" customFormat="1" ht="111.75" customHeight="1">
      <c r="A24" s="656">
        <v>10</v>
      </c>
      <c r="B24" s="656">
        <v>1</v>
      </c>
      <c r="C24" s="656">
        <v>4</v>
      </c>
      <c r="D24" s="656">
        <v>2</v>
      </c>
      <c r="E24" s="786" t="s">
        <v>1805</v>
      </c>
      <c r="F24" s="786" t="s">
        <v>1806</v>
      </c>
      <c r="G24" s="786" t="s">
        <v>1807</v>
      </c>
      <c r="H24" s="656" t="s">
        <v>140</v>
      </c>
      <c r="I24" s="384" t="s">
        <v>1775</v>
      </c>
      <c r="J24" s="358">
        <v>1</v>
      </c>
      <c r="K24" s="358" t="s">
        <v>71</v>
      </c>
      <c r="L24" s="659" t="s">
        <v>1808</v>
      </c>
      <c r="M24" s="656" t="s">
        <v>43</v>
      </c>
      <c r="N24" s="656"/>
      <c r="O24" s="664">
        <v>10925</v>
      </c>
      <c r="P24" s="664"/>
      <c r="Q24" s="664">
        <v>10925</v>
      </c>
      <c r="R24" s="664"/>
      <c r="S24" s="659" t="s">
        <v>1770</v>
      </c>
    </row>
    <row r="25" spans="1:19" s="6" customFormat="1" ht="129.75" customHeight="1">
      <c r="A25" s="658"/>
      <c r="B25" s="658"/>
      <c r="C25" s="658"/>
      <c r="D25" s="658"/>
      <c r="E25" s="788"/>
      <c r="F25" s="901"/>
      <c r="G25" s="901"/>
      <c r="H25" s="658"/>
      <c r="I25" s="384" t="s">
        <v>1771</v>
      </c>
      <c r="J25" s="358">
        <v>15</v>
      </c>
      <c r="K25" s="358" t="s">
        <v>48</v>
      </c>
      <c r="L25" s="661"/>
      <c r="M25" s="658"/>
      <c r="N25" s="658"/>
      <c r="O25" s="666"/>
      <c r="P25" s="666"/>
      <c r="Q25" s="666"/>
      <c r="R25" s="666"/>
      <c r="S25" s="661"/>
    </row>
    <row r="26" spans="1:19" ht="125.45" customHeight="1">
      <c r="A26" s="656">
        <v>11</v>
      </c>
      <c r="B26" s="656">
        <v>1</v>
      </c>
      <c r="C26" s="656">
        <v>4</v>
      </c>
      <c r="D26" s="656">
        <v>2</v>
      </c>
      <c r="E26" s="786" t="s">
        <v>1809</v>
      </c>
      <c r="F26" s="786" t="s">
        <v>1810</v>
      </c>
      <c r="G26" s="786" t="s">
        <v>1811</v>
      </c>
      <c r="H26" s="656" t="s">
        <v>140</v>
      </c>
      <c r="I26" s="384" t="s">
        <v>1775</v>
      </c>
      <c r="J26" s="358">
        <v>1</v>
      </c>
      <c r="K26" s="358" t="s">
        <v>71</v>
      </c>
      <c r="L26" s="659" t="s">
        <v>1812</v>
      </c>
      <c r="M26" s="656" t="s">
        <v>43</v>
      </c>
      <c r="N26" s="656"/>
      <c r="O26" s="664">
        <v>11000</v>
      </c>
      <c r="P26" s="664"/>
      <c r="Q26" s="664">
        <v>11000</v>
      </c>
      <c r="R26" s="664"/>
      <c r="S26" s="659" t="s">
        <v>1770</v>
      </c>
    </row>
    <row r="27" spans="1:19" s="6" customFormat="1" ht="132" customHeight="1">
      <c r="A27" s="658"/>
      <c r="B27" s="658"/>
      <c r="C27" s="658"/>
      <c r="D27" s="658"/>
      <c r="E27" s="788"/>
      <c r="F27" s="901"/>
      <c r="G27" s="901"/>
      <c r="H27" s="658"/>
      <c r="I27" s="384" t="s">
        <v>1771</v>
      </c>
      <c r="J27" s="358">
        <v>15</v>
      </c>
      <c r="K27" s="358" t="s">
        <v>48</v>
      </c>
      <c r="L27" s="661"/>
      <c r="M27" s="658"/>
      <c r="N27" s="658"/>
      <c r="O27" s="666"/>
      <c r="P27" s="666"/>
      <c r="Q27" s="666"/>
      <c r="R27" s="666"/>
      <c r="S27" s="661"/>
    </row>
    <row r="28" spans="1:19" ht="130.9" customHeight="1">
      <c r="A28" s="656">
        <v>12</v>
      </c>
      <c r="B28" s="656">
        <v>1</v>
      </c>
      <c r="C28" s="656">
        <v>4</v>
      </c>
      <c r="D28" s="656">
        <v>2</v>
      </c>
      <c r="E28" s="786" t="s">
        <v>1813</v>
      </c>
      <c r="F28" s="786" t="s">
        <v>1814</v>
      </c>
      <c r="G28" s="786" t="s">
        <v>1815</v>
      </c>
      <c r="H28" s="656" t="s">
        <v>140</v>
      </c>
      <c r="I28" s="384" t="s">
        <v>1775</v>
      </c>
      <c r="J28" s="358">
        <v>1</v>
      </c>
      <c r="K28" s="358" t="s">
        <v>71</v>
      </c>
      <c r="L28" s="659" t="s">
        <v>1816</v>
      </c>
      <c r="M28" s="656" t="s">
        <v>43</v>
      </c>
      <c r="N28" s="656"/>
      <c r="O28" s="664">
        <v>11000</v>
      </c>
      <c r="P28" s="664"/>
      <c r="Q28" s="664">
        <v>11000</v>
      </c>
      <c r="R28" s="664"/>
      <c r="S28" s="659" t="s">
        <v>1770</v>
      </c>
    </row>
    <row r="29" spans="1:19" s="6" customFormat="1" ht="126.75" customHeight="1">
      <c r="A29" s="658"/>
      <c r="B29" s="658"/>
      <c r="C29" s="658"/>
      <c r="D29" s="658"/>
      <c r="E29" s="788"/>
      <c r="F29" s="901"/>
      <c r="G29" s="901"/>
      <c r="H29" s="658"/>
      <c r="I29" s="384" t="s">
        <v>1771</v>
      </c>
      <c r="J29" s="358">
        <v>15</v>
      </c>
      <c r="K29" s="358" t="s">
        <v>48</v>
      </c>
      <c r="L29" s="661"/>
      <c r="M29" s="658"/>
      <c r="N29" s="658"/>
      <c r="O29" s="666"/>
      <c r="P29" s="666"/>
      <c r="Q29" s="666"/>
      <c r="R29" s="666"/>
      <c r="S29" s="661"/>
    </row>
    <row r="30" spans="1:19" s="6" customFormat="1" ht="104.25" customHeight="1">
      <c r="A30" s="656">
        <v>13</v>
      </c>
      <c r="B30" s="656">
        <v>1</v>
      </c>
      <c r="C30" s="656">
        <v>4</v>
      </c>
      <c r="D30" s="656">
        <v>2</v>
      </c>
      <c r="E30" s="786" t="s">
        <v>1817</v>
      </c>
      <c r="F30" s="786" t="s">
        <v>1818</v>
      </c>
      <c r="G30" s="786" t="s">
        <v>1819</v>
      </c>
      <c r="H30" s="656" t="s">
        <v>140</v>
      </c>
      <c r="I30" s="384" t="s">
        <v>1775</v>
      </c>
      <c r="J30" s="358">
        <v>1</v>
      </c>
      <c r="K30" s="358" t="s">
        <v>71</v>
      </c>
      <c r="L30" s="659" t="s">
        <v>1820</v>
      </c>
      <c r="M30" s="656" t="s">
        <v>43</v>
      </c>
      <c r="N30" s="656"/>
      <c r="O30" s="664">
        <v>10935</v>
      </c>
      <c r="P30" s="664"/>
      <c r="Q30" s="664">
        <v>10935</v>
      </c>
      <c r="R30" s="664"/>
      <c r="S30" s="659" t="s">
        <v>1770</v>
      </c>
    </row>
    <row r="31" spans="1:19" s="6" customFormat="1" ht="114" customHeight="1">
      <c r="A31" s="658"/>
      <c r="B31" s="658"/>
      <c r="C31" s="658"/>
      <c r="D31" s="658"/>
      <c r="E31" s="788"/>
      <c r="F31" s="901"/>
      <c r="G31" s="901"/>
      <c r="H31" s="658"/>
      <c r="I31" s="384" t="s">
        <v>1771</v>
      </c>
      <c r="J31" s="358">
        <v>15</v>
      </c>
      <c r="K31" s="358" t="s">
        <v>48</v>
      </c>
      <c r="L31" s="661"/>
      <c r="M31" s="658"/>
      <c r="N31" s="658"/>
      <c r="O31" s="666"/>
      <c r="P31" s="666"/>
      <c r="Q31" s="666"/>
      <c r="R31" s="666"/>
      <c r="S31" s="661"/>
    </row>
    <row r="32" spans="1:19" ht="120" customHeight="1">
      <c r="A32" s="656">
        <v>14</v>
      </c>
      <c r="B32" s="656">
        <v>1</v>
      </c>
      <c r="C32" s="656">
        <v>4</v>
      </c>
      <c r="D32" s="656">
        <v>2</v>
      </c>
      <c r="E32" s="786" t="s">
        <v>1821</v>
      </c>
      <c r="F32" s="786" t="s">
        <v>1822</v>
      </c>
      <c r="G32" s="786" t="s">
        <v>1823</v>
      </c>
      <c r="H32" s="656" t="s">
        <v>140</v>
      </c>
      <c r="I32" s="384" t="s">
        <v>1775</v>
      </c>
      <c r="J32" s="358">
        <v>1</v>
      </c>
      <c r="K32" s="358" t="s">
        <v>71</v>
      </c>
      <c r="L32" s="659" t="s">
        <v>1824</v>
      </c>
      <c r="M32" s="656" t="s">
        <v>43</v>
      </c>
      <c r="N32" s="656"/>
      <c r="O32" s="664">
        <v>11000</v>
      </c>
      <c r="P32" s="664"/>
      <c r="Q32" s="664">
        <v>11000</v>
      </c>
      <c r="R32" s="664"/>
      <c r="S32" s="659" t="s">
        <v>1770</v>
      </c>
    </row>
    <row r="33" spans="1:19" s="6" customFormat="1" ht="135.75" customHeight="1">
      <c r="A33" s="658"/>
      <c r="B33" s="658"/>
      <c r="C33" s="658"/>
      <c r="D33" s="658"/>
      <c r="E33" s="788"/>
      <c r="F33" s="901"/>
      <c r="G33" s="901"/>
      <c r="H33" s="658"/>
      <c r="I33" s="384" t="s">
        <v>1771</v>
      </c>
      <c r="J33" s="358">
        <v>15</v>
      </c>
      <c r="K33" s="358" t="s">
        <v>48</v>
      </c>
      <c r="L33" s="661"/>
      <c r="M33" s="658"/>
      <c r="N33" s="658"/>
      <c r="O33" s="666"/>
      <c r="P33" s="666"/>
      <c r="Q33" s="666"/>
      <c r="R33" s="666"/>
      <c r="S33" s="661"/>
    </row>
    <row r="34" spans="1:19" ht="124.15" customHeight="1">
      <c r="A34" s="656">
        <v>15</v>
      </c>
      <c r="B34" s="656">
        <v>1</v>
      </c>
      <c r="C34" s="656">
        <v>4</v>
      </c>
      <c r="D34" s="656">
        <v>2</v>
      </c>
      <c r="E34" s="786" t="s">
        <v>1825</v>
      </c>
      <c r="F34" s="786" t="s">
        <v>1826</v>
      </c>
      <c r="G34" s="786" t="s">
        <v>1827</v>
      </c>
      <c r="H34" s="656" t="s">
        <v>140</v>
      </c>
      <c r="I34" s="384" t="s">
        <v>1775</v>
      </c>
      <c r="J34" s="358">
        <v>1</v>
      </c>
      <c r="K34" s="358" t="s">
        <v>71</v>
      </c>
      <c r="L34" s="659" t="s">
        <v>1828</v>
      </c>
      <c r="M34" s="656" t="s">
        <v>43</v>
      </c>
      <c r="N34" s="656"/>
      <c r="O34" s="664">
        <v>11000</v>
      </c>
      <c r="P34" s="664"/>
      <c r="Q34" s="664">
        <v>11000</v>
      </c>
      <c r="R34" s="664"/>
      <c r="S34" s="659" t="s">
        <v>1770</v>
      </c>
    </row>
    <row r="35" spans="1:19" s="6" customFormat="1" ht="133.5" customHeight="1">
      <c r="A35" s="658"/>
      <c r="B35" s="658"/>
      <c r="C35" s="658"/>
      <c r="D35" s="658"/>
      <c r="E35" s="788"/>
      <c r="F35" s="901"/>
      <c r="G35" s="901"/>
      <c r="H35" s="658"/>
      <c r="I35" s="384" t="s">
        <v>1771</v>
      </c>
      <c r="J35" s="358">
        <v>15</v>
      </c>
      <c r="K35" s="358" t="s">
        <v>48</v>
      </c>
      <c r="L35" s="661"/>
      <c r="M35" s="658"/>
      <c r="N35" s="658"/>
      <c r="O35" s="666"/>
      <c r="P35" s="666"/>
      <c r="Q35" s="666"/>
      <c r="R35" s="666"/>
      <c r="S35" s="661"/>
    </row>
    <row r="36" spans="1:19" ht="122.45" customHeight="1">
      <c r="A36" s="656">
        <v>16</v>
      </c>
      <c r="B36" s="656">
        <v>1</v>
      </c>
      <c r="C36" s="656">
        <v>4</v>
      </c>
      <c r="D36" s="656">
        <v>2</v>
      </c>
      <c r="E36" s="786" t="s">
        <v>1829</v>
      </c>
      <c r="F36" s="786" t="s">
        <v>1830</v>
      </c>
      <c r="G36" s="786" t="s">
        <v>1831</v>
      </c>
      <c r="H36" s="656" t="s">
        <v>140</v>
      </c>
      <c r="I36" s="384" t="s">
        <v>1775</v>
      </c>
      <c r="J36" s="358">
        <v>1</v>
      </c>
      <c r="K36" s="358" t="s">
        <v>71</v>
      </c>
      <c r="L36" s="659" t="s">
        <v>1832</v>
      </c>
      <c r="M36" s="656" t="s">
        <v>43</v>
      </c>
      <c r="N36" s="656"/>
      <c r="O36" s="664">
        <v>11000</v>
      </c>
      <c r="P36" s="664"/>
      <c r="Q36" s="664">
        <v>11000</v>
      </c>
      <c r="R36" s="664"/>
      <c r="S36" s="659" t="s">
        <v>1770</v>
      </c>
    </row>
    <row r="37" spans="1:19" s="6" customFormat="1" ht="137.25" customHeight="1">
      <c r="A37" s="658"/>
      <c r="B37" s="658"/>
      <c r="C37" s="658"/>
      <c r="D37" s="658"/>
      <c r="E37" s="788"/>
      <c r="F37" s="901"/>
      <c r="G37" s="901"/>
      <c r="H37" s="658"/>
      <c r="I37" s="384" t="s">
        <v>1771</v>
      </c>
      <c r="J37" s="358">
        <v>15</v>
      </c>
      <c r="K37" s="358" t="s">
        <v>48</v>
      </c>
      <c r="L37" s="661"/>
      <c r="M37" s="658"/>
      <c r="N37" s="658"/>
      <c r="O37" s="666"/>
      <c r="P37" s="666"/>
      <c r="Q37" s="666"/>
      <c r="R37" s="666"/>
      <c r="S37" s="661"/>
    </row>
    <row r="38" spans="1:19" ht="129" customHeight="1">
      <c r="A38" s="656">
        <v>17</v>
      </c>
      <c r="B38" s="656">
        <v>1</v>
      </c>
      <c r="C38" s="656">
        <v>4</v>
      </c>
      <c r="D38" s="656">
        <v>2</v>
      </c>
      <c r="E38" s="786" t="s">
        <v>1833</v>
      </c>
      <c r="F38" s="786" t="s">
        <v>1834</v>
      </c>
      <c r="G38" s="786" t="s">
        <v>1835</v>
      </c>
      <c r="H38" s="656" t="s">
        <v>140</v>
      </c>
      <c r="I38" s="384" t="s">
        <v>1775</v>
      </c>
      <c r="J38" s="358">
        <v>1</v>
      </c>
      <c r="K38" s="358" t="s">
        <v>71</v>
      </c>
      <c r="L38" s="659" t="s">
        <v>1836</v>
      </c>
      <c r="M38" s="656" t="s">
        <v>43</v>
      </c>
      <c r="N38" s="656"/>
      <c r="O38" s="664">
        <v>11000</v>
      </c>
      <c r="P38" s="664"/>
      <c r="Q38" s="664">
        <v>11000</v>
      </c>
      <c r="R38" s="664"/>
      <c r="S38" s="659" t="s">
        <v>1770</v>
      </c>
    </row>
    <row r="39" spans="1:19" s="6" customFormat="1" ht="135" customHeight="1">
      <c r="A39" s="658"/>
      <c r="B39" s="658"/>
      <c r="C39" s="658"/>
      <c r="D39" s="658"/>
      <c r="E39" s="788"/>
      <c r="F39" s="901"/>
      <c r="G39" s="901"/>
      <c r="H39" s="658"/>
      <c r="I39" s="384" t="s">
        <v>1771</v>
      </c>
      <c r="J39" s="358">
        <v>15</v>
      </c>
      <c r="K39" s="358" t="s">
        <v>48</v>
      </c>
      <c r="L39" s="661"/>
      <c r="M39" s="658"/>
      <c r="N39" s="658"/>
      <c r="O39" s="666"/>
      <c r="P39" s="666"/>
      <c r="Q39" s="666"/>
      <c r="R39" s="666"/>
      <c r="S39" s="661"/>
    </row>
    <row r="40" spans="1:19" ht="126" customHeight="1">
      <c r="A40" s="656">
        <v>18</v>
      </c>
      <c r="B40" s="656">
        <v>1</v>
      </c>
      <c r="C40" s="656">
        <v>4</v>
      </c>
      <c r="D40" s="656">
        <v>2</v>
      </c>
      <c r="E40" s="786" t="s">
        <v>1837</v>
      </c>
      <c r="F40" s="786" t="s">
        <v>1838</v>
      </c>
      <c r="G40" s="786" t="s">
        <v>1839</v>
      </c>
      <c r="H40" s="656" t="s">
        <v>140</v>
      </c>
      <c r="I40" s="384" t="s">
        <v>1775</v>
      </c>
      <c r="J40" s="358">
        <v>1</v>
      </c>
      <c r="K40" s="358" t="s">
        <v>71</v>
      </c>
      <c r="L40" s="659" t="s">
        <v>1840</v>
      </c>
      <c r="M40" s="656" t="s">
        <v>43</v>
      </c>
      <c r="N40" s="656"/>
      <c r="O40" s="664">
        <v>11000</v>
      </c>
      <c r="P40" s="664"/>
      <c r="Q40" s="664">
        <v>11000</v>
      </c>
      <c r="R40" s="664"/>
      <c r="S40" s="659" t="s">
        <v>1770</v>
      </c>
    </row>
    <row r="41" spans="1:19" s="6" customFormat="1" ht="133.5" customHeight="1">
      <c r="A41" s="658"/>
      <c r="B41" s="658"/>
      <c r="C41" s="658"/>
      <c r="D41" s="658"/>
      <c r="E41" s="788"/>
      <c r="F41" s="901"/>
      <c r="G41" s="901"/>
      <c r="H41" s="658"/>
      <c r="I41" s="384" t="s">
        <v>1771</v>
      </c>
      <c r="J41" s="358">
        <v>15</v>
      </c>
      <c r="K41" s="358" t="s">
        <v>48</v>
      </c>
      <c r="L41" s="661"/>
      <c r="M41" s="658"/>
      <c r="N41" s="658"/>
      <c r="O41" s="666"/>
      <c r="P41" s="666"/>
      <c r="Q41" s="666"/>
      <c r="R41" s="666"/>
      <c r="S41" s="661"/>
    </row>
    <row r="42" spans="1:19" ht="134.44999999999999" customHeight="1">
      <c r="A42" s="656">
        <v>19</v>
      </c>
      <c r="B42" s="656">
        <v>1</v>
      </c>
      <c r="C42" s="656">
        <v>4</v>
      </c>
      <c r="D42" s="656">
        <v>2</v>
      </c>
      <c r="E42" s="786" t="s">
        <v>1841</v>
      </c>
      <c r="F42" s="786" t="s">
        <v>1842</v>
      </c>
      <c r="G42" s="786" t="s">
        <v>1843</v>
      </c>
      <c r="H42" s="656" t="s">
        <v>140</v>
      </c>
      <c r="I42" s="384" t="s">
        <v>1775</v>
      </c>
      <c r="J42" s="358">
        <v>1</v>
      </c>
      <c r="K42" s="358" t="s">
        <v>71</v>
      </c>
      <c r="L42" s="659" t="s">
        <v>1844</v>
      </c>
      <c r="M42" s="656" t="s">
        <v>43</v>
      </c>
      <c r="N42" s="656"/>
      <c r="O42" s="664">
        <v>11000</v>
      </c>
      <c r="P42" s="664"/>
      <c r="Q42" s="664">
        <v>11000</v>
      </c>
      <c r="R42" s="664"/>
      <c r="S42" s="659" t="s">
        <v>1770</v>
      </c>
    </row>
    <row r="43" spans="1:19" s="6" customFormat="1" ht="127.5" customHeight="1">
      <c r="A43" s="658"/>
      <c r="B43" s="658"/>
      <c r="C43" s="658"/>
      <c r="D43" s="658"/>
      <c r="E43" s="788"/>
      <c r="F43" s="901"/>
      <c r="G43" s="901"/>
      <c r="H43" s="658"/>
      <c r="I43" s="384" t="s">
        <v>1771</v>
      </c>
      <c r="J43" s="358">
        <v>15</v>
      </c>
      <c r="K43" s="358" t="s">
        <v>48</v>
      </c>
      <c r="L43" s="661"/>
      <c r="M43" s="658"/>
      <c r="N43" s="658"/>
      <c r="O43" s="666"/>
      <c r="P43" s="666"/>
      <c r="Q43" s="666"/>
      <c r="R43" s="666"/>
      <c r="S43" s="661"/>
    </row>
    <row r="44" spans="1:19" ht="118.9" customHeight="1">
      <c r="A44" s="656">
        <v>20</v>
      </c>
      <c r="B44" s="656">
        <v>1</v>
      </c>
      <c r="C44" s="656">
        <v>4</v>
      </c>
      <c r="D44" s="656">
        <v>2</v>
      </c>
      <c r="E44" s="786" t="s">
        <v>1845</v>
      </c>
      <c r="F44" s="786" t="s">
        <v>1846</v>
      </c>
      <c r="G44" s="786" t="s">
        <v>1847</v>
      </c>
      <c r="H44" s="656" t="s">
        <v>140</v>
      </c>
      <c r="I44" s="384" t="s">
        <v>1775</v>
      </c>
      <c r="J44" s="358">
        <v>1</v>
      </c>
      <c r="K44" s="358" t="s">
        <v>71</v>
      </c>
      <c r="L44" s="659" t="s">
        <v>1848</v>
      </c>
      <c r="M44" s="656" t="s">
        <v>43</v>
      </c>
      <c r="N44" s="656"/>
      <c r="O44" s="664">
        <v>11000</v>
      </c>
      <c r="P44" s="664"/>
      <c r="Q44" s="664">
        <v>11000</v>
      </c>
      <c r="R44" s="664"/>
      <c r="S44" s="659" t="s">
        <v>1770</v>
      </c>
    </row>
    <row r="45" spans="1:19" s="6" customFormat="1" ht="140.25" customHeight="1">
      <c r="A45" s="658"/>
      <c r="B45" s="658"/>
      <c r="C45" s="658"/>
      <c r="D45" s="658"/>
      <c r="E45" s="788"/>
      <c r="F45" s="901"/>
      <c r="G45" s="901"/>
      <c r="H45" s="658"/>
      <c r="I45" s="384" t="s">
        <v>1771</v>
      </c>
      <c r="J45" s="358">
        <v>15</v>
      </c>
      <c r="K45" s="358" t="s">
        <v>48</v>
      </c>
      <c r="L45" s="661"/>
      <c r="M45" s="658"/>
      <c r="N45" s="658"/>
      <c r="O45" s="666"/>
      <c r="P45" s="666"/>
      <c r="Q45" s="666"/>
      <c r="R45" s="666"/>
      <c r="S45" s="661"/>
    </row>
    <row r="46" spans="1:19" ht="118.15" customHeight="1">
      <c r="A46" s="656">
        <v>21</v>
      </c>
      <c r="B46" s="656">
        <v>1</v>
      </c>
      <c r="C46" s="656">
        <v>4</v>
      </c>
      <c r="D46" s="656">
        <v>2</v>
      </c>
      <c r="E46" s="786" t="s">
        <v>1849</v>
      </c>
      <c r="F46" s="786" t="s">
        <v>1850</v>
      </c>
      <c r="G46" s="786" t="s">
        <v>1851</v>
      </c>
      <c r="H46" s="656" t="s">
        <v>140</v>
      </c>
      <c r="I46" s="384" t="s">
        <v>1775</v>
      </c>
      <c r="J46" s="358">
        <v>1</v>
      </c>
      <c r="K46" s="358" t="s">
        <v>71</v>
      </c>
      <c r="L46" s="659" t="s">
        <v>1852</v>
      </c>
      <c r="M46" s="656" t="s">
        <v>43</v>
      </c>
      <c r="N46" s="656"/>
      <c r="O46" s="664">
        <v>11000</v>
      </c>
      <c r="P46" s="664"/>
      <c r="Q46" s="664">
        <v>11000</v>
      </c>
      <c r="R46" s="664"/>
      <c r="S46" s="659" t="s">
        <v>1770</v>
      </c>
    </row>
    <row r="47" spans="1:19" s="6" customFormat="1" ht="138" customHeight="1">
      <c r="A47" s="658"/>
      <c r="B47" s="658"/>
      <c r="C47" s="658"/>
      <c r="D47" s="658"/>
      <c r="E47" s="788"/>
      <c r="F47" s="901"/>
      <c r="G47" s="901"/>
      <c r="H47" s="658"/>
      <c r="I47" s="384" t="s">
        <v>1771</v>
      </c>
      <c r="J47" s="358">
        <v>15</v>
      </c>
      <c r="K47" s="358" t="s">
        <v>48</v>
      </c>
      <c r="L47" s="661"/>
      <c r="M47" s="658"/>
      <c r="N47" s="658"/>
      <c r="O47" s="666"/>
      <c r="P47" s="666"/>
      <c r="Q47" s="666"/>
      <c r="R47" s="666"/>
      <c r="S47" s="661"/>
    </row>
    <row r="48" spans="1:19" ht="124.9" customHeight="1">
      <c r="A48" s="656">
        <v>22</v>
      </c>
      <c r="B48" s="656">
        <v>1</v>
      </c>
      <c r="C48" s="656">
        <v>4</v>
      </c>
      <c r="D48" s="656">
        <v>2</v>
      </c>
      <c r="E48" s="786" t="s">
        <v>1853</v>
      </c>
      <c r="F48" s="786" t="s">
        <v>1854</v>
      </c>
      <c r="G48" s="786" t="s">
        <v>1855</v>
      </c>
      <c r="H48" s="656" t="s">
        <v>140</v>
      </c>
      <c r="I48" s="384" t="s">
        <v>1775</v>
      </c>
      <c r="J48" s="358">
        <v>1</v>
      </c>
      <c r="K48" s="358" t="s">
        <v>71</v>
      </c>
      <c r="L48" s="659" t="s">
        <v>1856</v>
      </c>
      <c r="M48" s="656" t="s">
        <v>43</v>
      </c>
      <c r="N48" s="656"/>
      <c r="O48" s="664">
        <v>11000</v>
      </c>
      <c r="P48" s="664"/>
      <c r="Q48" s="664">
        <v>11000</v>
      </c>
      <c r="R48" s="664"/>
      <c r="S48" s="659" t="s">
        <v>1770</v>
      </c>
    </row>
    <row r="49" spans="1:19" s="6" customFormat="1" ht="138.75" customHeight="1">
      <c r="A49" s="658"/>
      <c r="B49" s="658"/>
      <c r="C49" s="658"/>
      <c r="D49" s="658"/>
      <c r="E49" s="788"/>
      <c r="F49" s="901"/>
      <c r="G49" s="901"/>
      <c r="H49" s="658"/>
      <c r="I49" s="384" t="s">
        <v>1771</v>
      </c>
      <c r="J49" s="358">
        <v>15</v>
      </c>
      <c r="K49" s="358" t="s">
        <v>48</v>
      </c>
      <c r="L49" s="661"/>
      <c r="M49" s="658"/>
      <c r="N49" s="658"/>
      <c r="O49" s="666"/>
      <c r="P49" s="666"/>
      <c r="Q49" s="666"/>
      <c r="R49" s="666"/>
      <c r="S49" s="661"/>
    </row>
    <row r="50" spans="1:19" ht="127.15" customHeight="1">
      <c r="A50" s="656">
        <v>23</v>
      </c>
      <c r="B50" s="656">
        <v>1</v>
      </c>
      <c r="C50" s="656">
        <v>4</v>
      </c>
      <c r="D50" s="656">
        <v>2</v>
      </c>
      <c r="E50" s="786" t="s">
        <v>1857</v>
      </c>
      <c r="F50" s="786" t="s">
        <v>1858</v>
      </c>
      <c r="G50" s="786" t="s">
        <v>1859</v>
      </c>
      <c r="H50" s="656" t="s">
        <v>140</v>
      </c>
      <c r="I50" s="384" t="s">
        <v>1775</v>
      </c>
      <c r="J50" s="358">
        <v>1</v>
      </c>
      <c r="K50" s="358" t="s">
        <v>71</v>
      </c>
      <c r="L50" s="659" t="s">
        <v>1860</v>
      </c>
      <c r="M50" s="656" t="s">
        <v>43</v>
      </c>
      <c r="N50" s="656"/>
      <c r="O50" s="664">
        <v>11000</v>
      </c>
      <c r="P50" s="664"/>
      <c r="Q50" s="664">
        <v>11000</v>
      </c>
      <c r="R50" s="664"/>
      <c r="S50" s="659" t="s">
        <v>1770</v>
      </c>
    </row>
    <row r="51" spans="1:19" s="6" customFormat="1" ht="132.75" customHeight="1">
      <c r="A51" s="658"/>
      <c r="B51" s="658"/>
      <c r="C51" s="658"/>
      <c r="D51" s="658"/>
      <c r="E51" s="788"/>
      <c r="F51" s="901"/>
      <c r="G51" s="901"/>
      <c r="H51" s="658"/>
      <c r="I51" s="384" t="s">
        <v>1771</v>
      </c>
      <c r="J51" s="358">
        <v>15</v>
      </c>
      <c r="K51" s="358" t="s">
        <v>48</v>
      </c>
      <c r="L51" s="661"/>
      <c r="M51" s="658"/>
      <c r="N51" s="658"/>
      <c r="O51" s="666"/>
      <c r="P51" s="666"/>
      <c r="Q51" s="666"/>
      <c r="R51" s="666"/>
      <c r="S51" s="661"/>
    </row>
    <row r="52" spans="1:19" ht="115.9" customHeight="1">
      <c r="A52" s="656">
        <v>24</v>
      </c>
      <c r="B52" s="656">
        <v>1</v>
      </c>
      <c r="C52" s="656">
        <v>4</v>
      </c>
      <c r="D52" s="656">
        <v>2</v>
      </c>
      <c r="E52" s="786" t="s">
        <v>1861</v>
      </c>
      <c r="F52" s="786" t="s">
        <v>1862</v>
      </c>
      <c r="G52" s="786" t="s">
        <v>1863</v>
      </c>
      <c r="H52" s="656" t="s">
        <v>140</v>
      </c>
      <c r="I52" s="384" t="s">
        <v>1775</v>
      </c>
      <c r="J52" s="358">
        <v>1</v>
      </c>
      <c r="K52" s="358" t="s">
        <v>71</v>
      </c>
      <c r="L52" s="659" t="s">
        <v>1864</v>
      </c>
      <c r="M52" s="656" t="s">
        <v>43</v>
      </c>
      <c r="N52" s="656"/>
      <c r="O52" s="664">
        <v>11000</v>
      </c>
      <c r="P52" s="664"/>
      <c r="Q52" s="664">
        <v>11000</v>
      </c>
      <c r="R52" s="664"/>
      <c r="S52" s="659" t="s">
        <v>1770</v>
      </c>
    </row>
    <row r="53" spans="1:19" s="6" customFormat="1" ht="151.5" customHeight="1">
      <c r="A53" s="658"/>
      <c r="B53" s="658"/>
      <c r="C53" s="658"/>
      <c r="D53" s="658"/>
      <c r="E53" s="788"/>
      <c r="F53" s="901"/>
      <c r="G53" s="901"/>
      <c r="H53" s="658"/>
      <c r="I53" s="384" t="s">
        <v>1771</v>
      </c>
      <c r="J53" s="358">
        <v>15</v>
      </c>
      <c r="K53" s="358" t="s">
        <v>48</v>
      </c>
      <c r="L53" s="661"/>
      <c r="M53" s="658"/>
      <c r="N53" s="658"/>
      <c r="O53" s="666"/>
      <c r="P53" s="666"/>
      <c r="Q53" s="666"/>
      <c r="R53" s="666"/>
      <c r="S53" s="661"/>
    </row>
    <row r="54" spans="1:19" ht="117" customHeight="1">
      <c r="A54" s="656">
        <v>25</v>
      </c>
      <c r="B54" s="656">
        <v>1</v>
      </c>
      <c r="C54" s="656">
        <v>4</v>
      </c>
      <c r="D54" s="656">
        <v>2</v>
      </c>
      <c r="E54" s="786" t="s">
        <v>1865</v>
      </c>
      <c r="F54" s="786" t="s">
        <v>1866</v>
      </c>
      <c r="G54" s="786" t="s">
        <v>1867</v>
      </c>
      <c r="H54" s="656" t="s">
        <v>140</v>
      </c>
      <c r="I54" s="384" t="s">
        <v>1775</v>
      </c>
      <c r="J54" s="358">
        <v>1</v>
      </c>
      <c r="K54" s="358" t="s">
        <v>71</v>
      </c>
      <c r="L54" s="659" t="s">
        <v>1868</v>
      </c>
      <c r="M54" s="656" t="s">
        <v>43</v>
      </c>
      <c r="N54" s="656"/>
      <c r="O54" s="664">
        <v>11000</v>
      </c>
      <c r="P54" s="664"/>
      <c r="Q54" s="664">
        <v>11000</v>
      </c>
      <c r="R54" s="664"/>
      <c r="S54" s="659" t="s">
        <v>1770</v>
      </c>
    </row>
    <row r="55" spans="1:19" s="6" customFormat="1" ht="141" customHeight="1">
      <c r="A55" s="658"/>
      <c r="B55" s="658"/>
      <c r="C55" s="658"/>
      <c r="D55" s="658"/>
      <c r="E55" s="788"/>
      <c r="F55" s="901"/>
      <c r="G55" s="901"/>
      <c r="H55" s="658"/>
      <c r="I55" s="384" t="s">
        <v>1771</v>
      </c>
      <c r="J55" s="358">
        <v>15</v>
      </c>
      <c r="K55" s="358" t="s">
        <v>48</v>
      </c>
      <c r="L55" s="661"/>
      <c r="M55" s="658"/>
      <c r="N55" s="658"/>
      <c r="O55" s="666"/>
      <c r="P55" s="666"/>
      <c r="Q55" s="666"/>
      <c r="R55" s="666"/>
      <c r="S55" s="661"/>
    </row>
    <row r="56" spans="1:19" ht="143.44999999999999" customHeight="1">
      <c r="A56" s="656">
        <v>26</v>
      </c>
      <c r="B56" s="656">
        <v>1</v>
      </c>
      <c r="C56" s="656">
        <v>4</v>
      </c>
      <c r="D56" s="656">
        <v>2</v>
      </c>
      <c r="E56" s="786" t="s">
        <v>1869</v>
      </c>
      <c r="F56" s="786" t="s">
        <v>1870</v>
      </c>
      <c r="G56" s="786" t="s">
        <v>1871</v>
      </c>
      <c r="H56" s="656" t="s">
        <v>140</v>
      </c>
      <c r="I56" s="384" t="s">
        <v>1775</v>
      </c>
      <c r="J56" s="358">
        <v>1</v>
      </c>
      <c r="K56" s="358" t="s">
        <v>71</v>
      </c>
      <c r="L56" s="659" t="s">
        <v>1872</v>
      </c>
      <c r="M56" s="656" t="s">
        <v>43</v>
      </c>
      <c r="N56" s="656"/>
      <c r="O56" s="664">
        <v>11000</v>
      </c>
      <c r="P56" s="664"/>
      <c r="Q56" s="664">
        <v>11000</v>
      </c>
      <c r="R56" s="664"/>
      <c r="S56" s="659" t="s">
        <v>1770</v>
      </c>
    </row>
    <row r="57" spans="1:19" s="6" customFormat="1" ht="121.5" customHeight="1">
      <c r="A57" s="658"/>
      <c r="B57" s="658"/>
      <c r="C57" s="658"/>
      <c r="D57" s="658"/>
      <c r="E57" s="788"/>
      <c r="F57" s="901"/>
      <c r="G57" s="901"/>
      <c r="H57" s="658"/>
      <c r="I57" s="384" t="s">
        <v>1771</v>
      </c>
      <c r="J57" s="358">
        <v>15</v>
      </c>
      <c r="K57" s="358" t="s">
        <v>48</v>
      </c>
      <c r="L57" s="661"/>
      <c r="M57" s="658"/>
      <c r="N57" s="658"/>
      <c r="O57" s="666"/>
      <c r="P57" s="666"/>
      <c r="Q57" s="666"/>
      <c r="R57" s="666"/>
      <c r="S57" s="661"/>
    </row>
    <row r="58" spans="1:19" ht="127.9" customHeight="1">
      <c r="A58" s="656">
        <v>27</v>
      </c>
      <c r="B58" s="656">
        <v>1</v>
      </c>
      <c r="C58" s="656">
        <v>4</v>
      </c>
      <c r="D58" s="656">
        <v>2</v>
      </c>
      <c r="E58" s="786" t="s">
        <v>1873</v>
      </c>
      <c r="F58" s="786" t="s">
        <v>1874</v>
      </c>
      <c r="G58" s="786" t="s">
        <v>1875</v>
      </c>
      <c r="H58" s="656" t="s">
        <v>140</v>
      </c>
      <c r="I58" s="384" t="s">
        <v>1775</v>
      </c>
      <c r="J58" s="358">
        <v>1</v>
      </c>
      <c r="K58" s="358" t="s">
        <v>71</v>
      </c>
      <c r="L58" s="659" t="s">
        <v>1876</v>
      </c>
      <c r="M58" s="656" t="s">
        <v>43</v>
      </c>
      <c r="N58" s="656"/>
      <c r="O58" s="664">
        <v>11000</v>
      </c>
      <c r="P58" s="664"/>
      <c r="Q58" s="664">
        <v>11000</v>
      </c>
      <c r="R58" s="664"/>
      <c r="S58" s="659" t="s">
        <v>1770</v>
      </c>
    </row>
    <row r="59" spans="1:19" s="6" customFormat="1" ht="131.25" customHeight="1">
      <c r="A59" s="658"/>
      <c r="B59" s="658"/>
      <c r="C59" s="658"/>
      <c r="D59" s="658"/>
      <c r="E59" s="788"/>
      <c r="F59" s="901"/>
      <c r="G59" s="901"/>
      <c r="H59" s="658"/>
      <c r="I59" s="384" t="s">
        <v>1771</v>
      </c>
      <c r="J59" s="358">
        <v>15</v>
      </c>
      <c r="K59" s="358" t="s">
        <v>48</v>
      </c>
      <c r="L59" s="661"/>
      <c r="M59" s="658"/>
      <c r="N59" s="658"/>
      <c r="O59" s="666"/>
      <c r="P59" s="666"/>
      <c r="Q59" s="666"/>
      <c r="R59" s="666"/>
      <c r="S59" s="661"/>
    </row>
    <row r="60" spans="1:19" s="6" customFormat="1" ht="138" customHeight="1">
      <c r="A60" s="656">
        <v>28</v>
      </c>
      <c r="B60" s="656">
        <v>1</v>
      </c>
      <c r="C60" s="656">
        <v>4</v>
      </c>
      <c r="D60" s="656">
        <v>2</v>
      </c>
      <c r="E60" s="786" t="s">
        <v>1877</v>
      </c>
      <c r="F60" s="786" t="s">
        <v>1878</v>
      </c>
      <c r="G60" s="786" t="s">
        <v>1879</v>
      </c>
      <c r="H60" s="659" t="s">
        <v>1880</v>
      </c>
      <c r="I60" s="384" t="s">
        <v>1881</v>
      </c>
      <c r="J60" s="358">
        <v>1</v>
      </c>
      <c r="K60" s="358" t="s">
        <v>71</v>
      </c>
      <c r="L60" s="659" t="s">
        <v>1882</v>
      </c>
      <c r="M60" s="656" t="s">
        <v>43</v>
      </c>
      <c r="N60" s="656"/>
      <c r="O60" s="664">
        <v>10000</v>
      </c>
      <c r="P60" s="664"/>
      <c r="Q60" s="664">
        <v>10000</v>
      </c>
      <c r="R60" s="664"/>
      <c r="S60" s="659" t="s">
        <v>1770</v>
      </c>
    </row>
    <row r="61" spans="1:19" s="6" customFormat="1" ht="135" customHeight="1">
      <c r="A61" s="658"/>
      <c r="B61" s="658"/>
      <c r="C61" s="658"/>
      <c r="D61" s="658"/>
      <c r="E61" s="788"/>
      <c r="F61" s="901"/>
      <c r="G61" s="901"/>
      <c r="H61" s="661"/>
      <c r="I61" s="384" t="s">
        <v>1771</v>
      </c>
      <c r="J61" s="358">
        <v>60</v>
      </c>
      <c r="K61" s="358" t="s">
        <v>48</v>
      </c>
      <c r="L61" s="661"/>
      <c r="M61" s="658"/>
      <c r="N61" s="658"/>
      <c r="O61" s="666"/>
      <c r="P61" s="666"/>
      <c r="Q61" s="666"/>
      <c r="R61" s="666"/>
      <c r="S61" s="661"/>
    </row>
    <row r="62" spans="1:19" s="6" customFormat="1" ht="49.5" customHeight="1">
      <c r="A62" s="656">
        <v>29</v>
      </c>
      <c r="B62" s="656">
        <v>1</v>
      </c>
      <c r="C62" s="656">
        <v>4</v>
      </c>
      <c r="D62" s="656">
        <v>2</v>
      </c>
      <c r="E62" s="786" t="s">
        <v>1883</v>
      </c>
      <c r="F62" s="786" t="s">
        <v>1884</v>
      </c>
      <c r="G62" s="786" t="s">
        <v>1885</v>
      </c>
      <c r="H62" s="659" t="s">
        <v>137</v>
      </c>
      <c r="I62" s="384" t="s">
        <v>1768</v>
      </c>
      <c r="J62" s="358">
        <v>1</v>
      </c>
      <c r="K62" s="358" t="s">
        <v>71</v>
      </c>
      <c r="L62" s="659" t="s">
        <v>1886</v>
      </c>
      <c r="M62" s="656" t="s">
        <v>43</v>
      </c>
      <c r="N62" s="656"/>
      <c r="O62" s="664">
        <v>18000</v>
      </c>
      <c r="P62" s="664"/>
      <c r="Q62" s="664">
        <v>18000</v>
      </c>
      <c r="R62" s="664"/>
      <c r="S62" s="659" t="s">
        <v>1770</v>
      </c>
    </row>
    <row r="63" spans="1:19" s="6" customFormat="1" ht="50.25" customHeight="1">
      <c r="A63" s="657"/>
      <c r="B63" s="657"/>
      <c r="C63" s="657"/>
      <c r="D63" s="657"/>
      <c r="E63" s="787"/>
      <c r="F63" s="787"/>
      <c r="G63" s="787"/>
      <c r="H63" s="661"/>
      <c r="I63" s="384" t="s">
        <v>1887</v>
      </c>
      <c r="J63" s="358">
        <v>15</v>
      </c>
      <c r="K63" s="358" t="s">
        <v>48</v>
      </c>
      <c r="L63" s="660"/>
      <c r="M63" s="657"/>
      <c r="N63" s="657"/>
      <c r="O63" s="665"/>
      <c r="P63" s="665"/>
      <c r="Q63" s="665"/>
      <c r="R63" s="665"/>
      <c r="S63" s="660"/>
    </row>
    <row r="64" spans="1:19" s="6" customFormat="1" ht="54" customHeight="1">
      <c r="A64" s="657"/>
      <c r="B64" s="657"/>
      <c r="C64" s="657"/>
      <c r="D64" s="657"/>
      <c r="E64" s="787"/>
      <c r="F64" s="787"/>
      <c r="G64" s="787"/>
      <c r="H64" s="656" t="s">
        <v>494</v>
      </c>
      <c r="I64" s="384" t="s">
        <v>1888</v>
      </c>
      <c r="J64" s="358">
        <v>1</v>
      </c>
      <c r="K64" s="358" t="s">
        <v>71</v>
      </c>
      <c r="L64" s="660"/>
      <c r="M64" s="657"/>
      <c r="N64" s="657"/>
      <c r="O64" s="665"/>
      <c r="P64" s="665"/>
      <c r="Q64" s="665"/>
      <c r="R64" s="665"/>
      <c r="S64" s="660"/>
    </row>
    <row r="65" spans="1:19" s="6" customFormat="1" ht="54" customHeight="1">
      <c r="A65" s="657"/>
      <c r="B65" s="657"/>
      <c r="C65" s="657"/>
      <c r="D65" s="657"/>
      <c r="E65" s="787"/>
      <c r="F65" s="787"/>
      <c r="G65" s="787"/>
      <c r="H65" s="657"/>
      <c r="I65" s="384" t="s">
        <v>1889</v>
      </c>
      <c r="J65" s="358">
        <v>1</v>
      </c>
      <c r="K65" s="358" t="s">
        <v>71</v>
      </c>
      <c r="L65" s="660"/>
      <c r="M65" s="657"/>
      <c r="N65" s="657"/>
      <c r="O65" s="665"/>
      <c r="P65" s="665"/>
      <c r="Q65" s="665"/>
      <c r="R65" s="665"/>
      <c r="S65" s="660"/>
    </row>
    <row r="66" spans="1:19" s="6" customFormat="1" ht="50.25" customHeight="1">
      <c r="A66" s="658"/>
      <c r="B66" s="658"/>
      <c r="C66" s="658"/>
      <c r="D66" s="658"/>
      <c r="E66" s="788"/>
      <c r="F66" s="901"/>
      <c r="G66" s="901"/>
      <c r="H66" s="658"/>
      <c r="I66" s="384" t="s">
        <v>1890</v>
      </c>
      <c r="J66" s="471">
        <v>1000</v>
      </c>
      <c r="K66" s="358" t="s">
        <v>497</v>
      </c>
      <c r="L66" s="661"/>
      <c r="M66" s="658"/>
      <c r="N66" s="658"/>
      <c r="O66" s="666"/>
      <c r="P66" s="666"/>
      <c r="Q66" s="666"/>
      <c r="R66" s="666"/>
      <c r="S66" s="661"/>
    </row>
    <row r="67" spans="1:19" s="6" customFormat="1" ht="100.5" customHeight="1">
      <c r="A67" s="656">
        <v>30</v>
      </c>
      <c r="B67" s="656">
        <v>1</v>
      </c>
      <c r="C67" s="656">
        <v>4</v>
      </c>
      <c r="D67" s="656">
        <v>5</v>
      </c>
      <c r="E67" s="786" t="s">
        <v>1891</v>
      </c>
      <c r="F67" s="786" t="s">
        <v>1892</v>
      </c>
      <c r="G67" s="786" t="s">
        <v>1893</v>
      </c>
      <c r="H67" s="656" t="s">
        <v>140</v>
      </c>
      <c r="I67" s="384" t="s">
        <v>1775</v>
      </c>
      <c r="J67" s="358">
        <v>1</v>
      </c>
      <c r="K67" s="358" t="s">
        <v>71</v>
      </c>
      <c r="L67" s="659" t="s">
        <v>1894</v>
      </c>
      <c r="M67" s="656" t="s">
        <v>43</v>
      </c>
      <c r="N67" s="656"/>
      <c r="O67" s="664">
        <v>26191.040000000001</v>
      </c>
      <c r="P67" s="664"/>
      <c r="Q67" s="664">
        <v>26191.040000000001</v>
      </c>
      <c r="R67" s="664"/>
      <c r="S67" s="659" t="s">
        <v>1770</v>
      </c>
    </row>
    <row r="68" spans="1:19" s="6" customFormat="1" ht="100.5" customHeight="1">
      <c r="A68" s="658"/>
      <c r="B68" s="658"/>
      <c r="C68" s="658"/>
      <c r="D68" s="658"/>
      <c r="E68" s="788"/>
      <c r="F68" s="901"/>
      <c r="G68" s="901"/>
      <c r="H68" s="658"/>
      <c r="I68" s="384" t="s">
        <v>1887</v>
      </c>
      <c r="J68" s="358">
        <v>25</v>
      </c>
      <c r="K68" s="358" t="s">
        <v>48</v>
      </c>
      <c r="L68" s="661"/>
      <c r="M68" s="658"/>
      <c r="N68" s="658"/>
      <c r="O68" s="666"/>
      <c r="P68" s="666"/>
      <c r="Q68" s="666"/>
      <c r="R68" s="666"/>
      <c r="S68" s="661"/>
    </row>
    <row r="69" spans="1:19" s="6" customFormat="1" ht="51.75" customHeight="1">
      <c r="A69" s="656">
        <v>31</v>
      </c>
      <c r="B69" s="656">
        <v>1</v>
      </c>
      <c r="C69" s="656">
        <v>4</v>
      </c>
      <c r="D69" s="656">
        <v>2</v>
      </c>
      <c r="E69" s="786" t="s">
        <v>1895</v>
      </c>
      <c r="F69" s="786" t="s">
        <v>1896</v>
      </c>
      <c r="G69" s="786" t="s">
        <v>1897</v>
      </c>
      <c r="H69" s="659" t="s">
        <v>1898</v>
      </c>
      <c r="I69" s="384" t="s">
        <v>1881</v>
      </c>
      <c r="J69" s="358">
        <v>1</v>
      </c>
      <c r="K69" s="358" t="s">
        <v>71</v>
      </c>
      <c r="L69" s="659" t="s">
        <v>1899</v>
      </c>
      <c r="M69" s="656" t="s">
        <v>43</v>
      </c>
      <c r="N69" s="656"/>
      <c r="O69" s="664">
        <v>117522</v>
      </c>
      <c r="P69" s="664"/>
      <c r="Q69" s="664">
        <v>117522</v>
      </c>
      <c r="R69" s="664"/>
      <c r="S69" s="659" t="s">
        <v>1770</v>
      </c>
    </row>
    <row r="70" spans="1:19" s="6" customFormat="1" ht="48" customHeight="1">
      <c r="A70" s="657"/>
      <c r="B70" s="657"/>
      <c r="C70" s="657"/>
      <c r="D70" s="657"/>
      <c r="E70" s="787"/>
      <c r="F70" s="787"/>
      <c r="G70" s="787"/>
      <c r="H70" s="661"/>
      <c r="I70" s="384" t="s">
        <v>1887</v>
      </c>
      <c r="J70" s="358">
        <v>50</v>
      </c>
      <c r="K70" s="358" t="s">
        <v>48</v>
      </c>
      <c r="L70" s="660"/>
      <c r="M70" s="657"/>
      <c r="N70" s="657"/>
      <c r="O70" s="665"/>
      <c r="P70" s="665"/>
      <c r="Q70" s="665"/>
      <c r="R70" s="665"/>
      <c r="S70" s="660"/>
    </row>
    <row r="71" spans="1:19" s="6" customFormat="1" ht="42.75" customHeight="1">
      <c r="A71" s="657"/>
      <c r="B71" s="657"/>
      <c r="C71" s="657"/>
      <c r="D71" s="657"/>
      <c r="E71" s="787"/>
      <c r="F71" s="787"/>
      <c r="G71" s="787"/>
      <c r="H71" s="656" t="s">
        <v>140</v>
      </c>
      <c r="I71" s="384" t="s">
        <v>1775</v>
      </c>
      <c r="J71" s="358">
        <v>1</v>
      </c>
      <c r="K71" s="358" t="s">
        <v>71</v>
      </c>
      <c r="L71" s="660"/>
      <c r="M71" s="657"/>
      <c r="N71" s="657"/>
      <c r="O71" s="665"/>
      <c r="P71" s="665"/>
      <c r="Q71" s="665"/>
      <c r="R71" s="665"/>
      <c r="S71" s="660"/>
    </row>
    <row r="72" spans="1:19" s="6" customFormat="1" ht="43.5" customHeight="1">
      <c r="A72" s="657"/>
      <c r="B72" s="657"/>
      <c r="C72" s="657"/>
      <c r="D72" s="657"/>
      <c r="E72" s="787"/>
      <c r="F72" s="787"/>
      <c r="G72" s="787"/>
      <c r="H72" s="658"/>
      <c r="I72" s="384" t="s">
        <v>1887</v>
      </c>
      <c r="J72" s="358">
        <v>50</v>
      </c>
      <c r="K72" s="358" t="s">
        <v>48</v>
      </c>
      <c r="L72" s="661"/>
      <c r="M72" s="657"/>
      <c r="N72" s="657"/>
      <c r="O72" s="665"/>
      <c r="P72" s="665"/>
      <c r="Q72" s="665"/>
      <c r="R72" s="665"/>
      <c r="S72" s="660"/>
    </row>
    <row r="73" spans="1:19" s="6" customFormat="1" ht="97.5" customHeight="1">
      <c r="A73" s="657"/>
      <c r="B73" s="657"/>
      <c r="C73" s="657"/>
      <c r="D73" s="657"/>
      <c r="E73" s="787"/>
      <c r="F73" s="787"/>
      <c r="G73" s="787"/>
      <c r="H73" s="656" t="s">
        <v>1900</v>
      </c>
      <c r="I73" s="384" t="s">
        <v>1901</v>
      </c>
      <c r="J73" s="358">
        <v>1</v>
      </c>
      <c r="K73" s="358" t="s">
        <v>71</v>
      </c>
      <c r="L73" s="660" t="s">
        <v>1902</v>
      </c>
      <c r="M73" s="657"/>
      <c r="N73" s="657"/>
      <c r="O73" s="665"/>
      <c r="P73" s="665"/>
      <c r="Q73" s="665"/>
      <c r="R73" s="665"/>
      <c r="S73" s="660"/>
    </row>
    <row r="74" spans="1:19" s="6" customFormat="1" ht="90" customHeight="1">
      <c r="A74" s="658"/>
      <c r="B74" s="658"/>
      <c r="C74" s="658"/>
      <c r="D74" s="658"/>
      <c r="E74" s="788"/>
      <c r="F74" s="901"/>
      <c r="G74" s="901"/>
      <c r="H74" s="658"/>
      <c r="I74" s="384" t="s">
        <v>1903</v>
      </c>
      <c r="J74" s="358">
        <v>600</v>
      </c>
      <c r="K74" s="358" t="s">
        <v>48</v>
      </c>
      <c r="L74" s="661"/>
      <c r="M74" s="658"/>
      <c r="N74" s="658"/>
      <c r="O74" s="666"/>
      <c r="P74" s="666"/>
      <c r="Q74" s="666"/>
      <c r="R74" s="666"/>
      <c r="S74" s="661"/>
    </row>
    <row r="75" spans="1:19" s="6" customFormat="1" ht="87" customHeight="1">
      <c r="A75" s="656">
        <v>32</v>
      </c>
      <c r="B75" s="656">
        <v>1</v>
      </c>
      <c r="C75" s="656">
        <v>4</v>
      </c>
      <c r="D75" s="656">
        <v>2</v>
      </c>
      <c r="E75" s="786" t="s">
        <v>1904</v>
      </c>
      <c r="F75" s="786" t="s">
        <v>1905</v>
      </c>
      <c r="G75" s="786" t="s">
        <v>1906</v>
      </c>
      <c r="H75" s="656" t="s">
        <v>140</v>
      </c>
      <c r="I75" s="384" t="s">
        <v>1775</v>
      </c>
      <c r="J75" s="358">
        <v>1</v>
      </c>
      <c r="K75" s="358" t="s">
        <v>71</v>
      </c>
      <c r="L75" s="659" t="s">
        <v>1907</v>
      </c>
      <c r="M75" s="656" t="s">
        <v>43</v>
      </c>
      <c r="N75" s="656"/>
      <c r="O75" s="664">
        <v>68769</v>
      </c>
      <c r="P75" s="664"/>
      <c r="Q75" s="664">
        <v>68769</v>
      </c>
      <c r="R75" s="664"/>
      <c r="S75" s="659" t="s">
        <v>1770</v>
      </c>
    </row>
    <row r="76" spans="1:19" s="6" customFormat="1" ht="92.25" customHeight="1">
      <c r="A76" s="658"/>
      <c r="B76" s="658"/>
      <c r="C76" s="658"/>
      <c r="D76" s="658"/>
      <c r="E76" s="788"/>
      <c r="F76" s="901"/>
      <c r="G76" s="901"/>
      <c r="H76" s="658"/>
      <c r="I76" s="384" t="s">
        <v>1887</v>
      </c>
      <c r="J76" s="358">
        <v>25</v>
      </c>
      <c r="K76" s="358" t="s">
        <v>48</v>
      </c>
      <c r="L76" s="661"/>
      <c r="M76" s="658"/>
      <c r="N76" s="658"/>
      <c r="O76" s="666"/>
      <c r="P76" s="666"/>
      <c r="Q76" s="666"/>
      <c r="R76" s="666"/>
      <c r="S76" s="661"/>
    </row>
    <row r="77" spans="1:19" ht="79.5" customHeight="1">
      <c r="A77" s="656">
        <v>33</v>
      </c>
      <c r="B77" s="656">
        <v>1</v>
      </c>
      <c r="C77" s="656">
        <v>4</v>
      </c>
      <c r="D77" s="656">
        <v>5</v>
      </c>
      <c r="E77" s="786" t="s">
        <v>1908</v>
      </c>
      <c r="F77" s="786" t="s">
        <v>1909</v>
      </c>
      <c r="G77" s="786" t="s">
        <v>1910</v>
      </c>
      <c r="H77" s="659" t="s">
        <v>137</v>
      </c>
      <c r="I77" s="384" t="s">
        <v>1768</v>
      </c>
      <c r="J77" s="358">
        <v>1</v>
      </c>
      <c r="K77" s="358" t="s">
        <v>71</v>
      </c>
      <c r="L77" s="659" t="s">
        <v>1911</v>
      </c>
      <c r="M77" s="656" t="s">
        <v>43</v>
      </c>
      <c r="N77" s="656"/>
      <c r="O77" s="664">
        <v>27750</v>
      </c>
      <c r="P77" s="664"/>
      <c r="Q77" s="664">
        <v>27750</v>
      </c>
      <c r="R77" s="664"/>
      <c r="S77" s="659" t="s">
        <v>1770</v>
      </c>
    </row>
    <row r="78" spans="1:19" ht="88.5" customHeight="1">
      <c r="A78" s="657"/>
      <c r="B78" s="657"/>
      <c r="C78" s="657"/>
      <c r="D78" s="657"/>
      <c r="E78" s="787"/>
      <c r="F78" s="787"/>
      <c r="G78" s="787"/>
      <c r="H78" s="661"/>
      <c r="I78" s="384" t="s">
        <v>1887</v>
      </c>
      <c r="J78" s="358">
        <v>30</v>
      </c>
      <c r="K78" s="358" t="s">
        <v>48</v>
      </c>
      <c r="L78" s="661"/>
      <c r="M78" s="657"/>
      <c r="N78" s="657"/>
      <c r="O78" s="665"/>
      <c r="P78" s="665"/>
      <c r="Q78" s="665"/>
      <c r="R78" s="665"/>
      <c r="S78" s="660"/>
    </row>
    <row r="79" spans="1:19" ht="129" customHeight="1">
      <c r="A79" s="656">
        <v>34</v>
      </c>
      <c r="B79" s="656">
        <v>1</v>
      </c>
      <c r="C79" s="656">
        <v>4</v>
      </c>
      <c r="D79" s="656">
        <v>5</v>
      </c>
      <c r="E79" s="786" t="s">
        <v>1912</v>
      </c>
      <c r="F79" s="786" t="s">
        <v>1913</v>
      </c>
      <c r="G79" s="786" t="s">
        <v>1914</v>
      </c>
      <c r="H79" s="656" t="s">
        <v>140</v>
      </c>
      <c r="I79" s="384" t="s">
        <v>1775</v>
      </c>
      <c r="J79" s="358">
        <v>1</v>
      </c>
      <c r="K79" s="358" t="s">
        <v>71</v>
      </c>
      <c r="L79" s="659" t="s">
        <v>1915</v>
      </c>
      <c r="M79" s="656" t="s">
        <v>43</v>
      </c>
      <c r="N79" s="656"/>
      <c r="O79" s="664">
        <v>129424.4</v>
      </c>
      <c r="P79" s="664"/>
      <c r="Q79" s="664">
        <v>129424.4</v>
      </c>
      <c r="R79" s="664"/>
      <c r="S79" s="659" t="s">
        <v>1770</v>
      </c>
    </row>
    <row r="80" spans="1:19" ht="117.75" customHeight="1">
      <c r="A80" s="658"/>
      <c r="B80" s="658"/>
      <c r="C80" s="658"/>
      <c r="D80" s="658"/>
      <c r="E80" s="788"/>
      <c r="F80" s="788"/>
      <c r="G80" s="788"/>
      <c r="H80" s="658"/>
      <c r="I80" s="384" t="s">
        <v>1887</v>
      </c>
      <c r="J80" s="358">
        <v>25</v>
      </c>
      <c r="K80" s="358" t="s">
        <v>48</v>
      </c>
      <c r="L80" s="661"/>
      <c r="M80" s="658"/>
      <c r="N80" s="658"/>
      <c r="O80" s="666"/>
      <c r="P80" s="666"/>
      <c r="Q80" s="666"/>
      <c r="R80" s="666"/>
      <c r="S80" s="661"/>
    </row>
    <row r="81" spans="1:19" ht="46.5" customHeight="1">
      <c r="A81" s="656">
        <v>35</v>
      </c>
      <c r="B81" s="656">
        <v>1</v>
      </c>
      <c r="C81" s="656">
        <v>4</v>
      </c>
      <c r="D81" s="656">
        <v>2</v>
      </c>
      <c r="E81" s="786" t="s">
        <v>1916</v>
      </c>
      <c r="F81" s="786" t="s">
        <v>1917</v>
      </c>
      <c r="G81" s="786" t="s">
        <v>1918</v>
      </c>
      <c r="H81" s="659" t="s">
        <v>1919</v>
      </c>
      <c r="I81" s="384" t="s">
        <v>1920</v>
      </c>
      <c r="J81" s="358">
        <v>1</v>
      </c>
      <c r="K81" s="358" t="s">
        <v>71</v>
      </c>
      <c r="L81" s="659" t="s">
        <v>1921</v>
      </c>
      <c r="M81" s="656" t="s">
        <v>43</v>
      </c>
      <c r="N81" s="656"/>
      <c r="O81" s="664">
        <v>14429</v>
      </c>
      <c r="P81" s="664"/>
      <c r="Q81" s="664">
        <v>14429</v>
      </c>
      <c r="R81" s="664"/>
      <c r="S81" s="659" t="s">
        <v>1770</v>
      </c>
    </row>
    <row r="82" spans="1:19" ht="51" customHeight="1">
      <c r="A82" s="657"/>
      <c r="B82" s="657"/>
      <c r="C82" s="657"/>
      <c r="D82" s="657"/>
      <c r="E82" s="787"/>
      <c r="F82" s="787"/>
      <c r="G82" s="787"/>
      <c r="H82" s="661"/>
      <c r="I82" s="384" t="s">
        <v>1887</v>
      </c>
      <c r="J82" s="358">
        <v>20</v>
      </c>
      <c r="K82" s="358" t="s">
        <v>48</v>
      </c>
      <c r="L82" s="660"/>
      <c r="M82" s="657"/>
      <c r="N82" s="657"/>
      <c r="O82" s="665"/>
      <c r="P82" s="665"/>
      <c r="Q82" s="665"/>
      <c r="R82" s="665"/>
      <c r="S82" s="660"/>
    </row>
    <row r="83" spans="1:19" ht="52.5" customHeight="1">
      <c r="A83" s="657"/>
      <c r="B83" s="657"/>
      <c r="C83" s="657"/>
      <c r="D83" s="657"/>
      <c r="E83" s="787"/>
      <c r="F83" s="787"/>
      <c r="G83" s="787"/>
      <c r="H83" s="659" t="s">
        <v>45</v>
      </c>
      <c r="I83" s="384" t="s">
        <v>1299</v>
      </c>
      <c r="J83" s="358">
        <v>1</v>
      </c>
      <c r="K83" s="358" t="s">
        <v>71</v>
      </c>
      <c r="L83" s="660"/>
      <c r="M83" s="657"/>
      <c r="N83" s="657"/>
      <c r="O83" s="665"/>
      <c r="P83" s="665"/>
      <c r="Q83" s="665"/>
      <c r="R83" s="665"/>
      <c r="S83" s="660"/>
    </row>
    <row r="84" spans="1:19" ht="50.25" customHeight="1">
      <c r="A84" s="658"/>
      <c r="B84" s="658"/>
      <c r="C84" s="658"/>
      <c r="D84" s="658"/>
      <c r="E84" s="788"/>
      <c r="F84" s="788"/>
      <c r="G84" s="788"/>
      <c r="H84" s="661"/>
      <c r="I84" s="384" t="s">
        <v>1922</v>
      </c>
      <c r="J84" s="358">
        <v>5</v>
      </c>
      <c r="K84" s="358" t="s">
        <v>48</v>
      </c>
      <c r="L84" s="661"/>
      <c r="M84" s="658"/>
      <c r="N84" s="658"/>
      <c r="O84" s="666"/>
      <c r="P84" s="666"/>
      <c r="Q84" s="666"/>
      <c r="R84" s="666"/>
      <c r="S84" s="661"/>
    </row>
    <row r="85" spans="1:19" ht="93" customHeight="1">
      <c r="A85" s="656">
        <v>36</v>
      </c>
      <c r="B85" s="656">
        <v>1</v>
      </c>
      <c r="C85" s="656">
        <v>4</v>
      </c>
      <c r="D85" s="656">
        <v>2</v>
      </c>
      <c r="E85" s="786" t="s">
        <v>1923</v>
      </c>
      <c r="F85" s="786" t="s">
        <v>1924</v>
      </c>
      <c r="G85" s="786" t="s">
        <v>1925</v>
      </c>
      <c r="H85" s="659" t="s">
        <v>1880</v>
      </c>
      <c r="I85" s="384" t="s">
        <v>1881</v>
      </c>
      <c r="J85" s="358">
        <v>1</v>
      </c>
      <c r="K85" s="358" t="s">
        <v>71</v>
      </c>
      <c r="L85" s="659" t="s">
        <v>1926</v>
      </c>
      <c r="M85" s="656" t="s">
        <v>43</v>
      </c>
      <c r="N85" s="656"/>
      <c r="O85" s="664">
        <v>7900</v>
      </c>
      <c r="P85" s="664"/>
      <c r="Q85" s="664">
        <v>7900</v>
      </c>
      <c r="R85" s="664"/>
      <c r="S85" s="659" t="s">
        <v>1770</v>
      </c>
    </row>
    <row r="86" spans="1:19" ht="87" customHeight="1">
      <c r="A86" s="658"/>
      <c r="B86" s="658"/>
      <c r="C86" s="658"/>
      <c r="D86" s="658"/>
      <c r="E86" s="788"/>
      <c r="F86" s="901"/>
      <c r="G86" s="901"/>
      <c r="H86" s="661"/>
      <c r="I86" s="384" t="s">
        <v>1887</v>
      </c>
      <c r="J86" s="358">
        <v>50</v>
      </c>
      <c r="K86" s="358" t="s">
        <v>48</v>
      </c>
      <c r="L86" s="661"/>
      <c r="M86" s="658"/>
      <c r="N86" s="658"/>
      <c r="O86" s="666"/>
      <c r="P86" s="666"/>
      <c r="Q86" s="666"/>
      <c r="R86" s="666"/>
      <c r="S86" s="661"/>
    </row>
    <row r="87" spans="1:19" ht="105" customHeight="1">
      <c r="A87" s="656">
        <v>37</v>
      </c>
      <c r="B87" s="656">
        <v>1</v>
      </c>
      <c r="C87" s="656">
        <v>4</v>
      </c>
      <c r="D87" s="656">
        <v>5</v>
      </c>
      <c r="E87" s="786" t="s">
        <v>1927</v>
      </c>
      <c r="F87" s="786" t="s">
        <v>1928</v>
      </c>
      <c r="G87" s="786" t="s">
        <v>1929</v>
      </c>
      <c r="H87" s="656" t="s">
        <v>137</v>
      </c>
      <c r="I87" s="384" t="s">
        <v>1768</v>
      </c>
      <c r="J87" s="358">
        <v>1</v>
      </c>
      <c r="K87" s="358" t="s">
        <v>71</v>
      </c>
      <c r="L87" s="659" t="s">
        <v>1930</v>
      </c>
      <c r="M87" s="656" t="s">
        <v>43</v>
      </c>
      <c r="N87" s="656"/>
      <c r="O87" s="664">
        <v>20486.04</v>
      </c>
      <c r="P87" s="664"/>
      <c r="Q87" s="664">
        <v>20486.04</v>
      </c>
      <c r="R87" s="664"/>
      <c r="S87" s="659" t="s">
        <v>1770</v>
      </c>
    </row>
    <row r="88" spans="1:19" ht="105" customHeight="1">
      <c r="A88" s="658"/>
      <c r="B88" s="658"/>
      <c r="C88" s="658"/>
      <c r="D88" s="658"/>
      <c r="E88" s="788"/>
      <c r="F88" s="901"/>
      <c r="G88" s="901"/>
      <c r="H88" s="658"/>
      <c r="I88" s="384" t="s">
        <v>1887</v>
      </c>
      <c r="J88" s="358">
        <v>14</v>
      </c>
      <c r="K88" s="358" t="s">
        <v>48</v>
      </c>
      <c r="L88" s="661"/>
      <c r="M88" s="658"/>
      <c r="N88" s="658"/>
      <c r="O88" s="666"/>
      <c r="P88" s="666"/>
      <c r="Q88" s="666"/>
      <c r="R88" s="666"/>
      <c r="S88" s="661"/>
    </row>
    <row r="89" spans="1:19" ht="51.75" customHeight="1">
      <c r="A89" s="656">
        <v>38</v>
      </c>
      <c r="B89" s="656">
        <v>1</v>
      </c>
      <c r="C89" s="656">
        <v>4</v>
      </c>
      <c r="D89" s="656">
        <v>5</v>
      </c>
      <c r="E89" s="786" t="s">
        <v>1931</v>
      </c>
      <c r="F89" s="786" t="s">
        <v>1932</v>
      </c>
      <c r="G89" s="786" t="s">
        <v>1933</v>
      </c>
      <c r="H89" s="659" t="s">
        <v>1934</v>
      </c>
      <c r="I89" s="384" t="s">
        <v>1920</v>
      </c>
      <c r="J89" s="358">
        <v>2</v>
      </c>
      <c r="K89" s="358" t="s">
        <v>71</v>
      </c>
      <c r="L89" s="659" t="s">
        <v>1935</v>
      </c>
      <c r="M89" s="656" t="s">
        <v>43</v>
      </c>
      <c r="N89" s="656"/>
      <c r="O89" s="664">
        <v>60000</v>
      </c>
      <c r="P89" s="664"/>
      <c r="Q89" s="664">
        <v>60000</v>
      </c>
      <c r="R89" s="664"/>
      <c r="S89" s="659" t="s">
        <v>1770</v>
      </c>
    </row>
    <row r="90" spans="1:19" ht="51" customHeight="1">
      <c r="A90" s="657"/>
      <c r="B90" s="657"/>
      <c r="C90" s="657"/>
      <c r="D90" s="657"/>
      <c r="E90" s="787"/>
      <c r="F90" s="787"/>
      <c r="G90" s="787"/>
      <c r="H90" s="661"/>
      <c r="I90" s="384" t="s">
        <v>1887</v>
      </c>
      <c r="J90" s="358">
        <v>30</v>
      </c>
      <c r="K90" s="358" t="s">
        <v>48</v>
      </c>
      <c r="L90" s="660"/>
      <c r="M90" s="657"/>
      <c r="N90" s="657"/>
      <c r="O90" s="665"/>
      <c r="P90" s="665"/>
      <c r="Q90" s="665"/>
      <c r="R90" s="665"/>
      <c r="S90" s="660"/>
    </row>
    <row r="91" spans="1:19" ht="54" customHeight="1">
      <c r="A91" s="657"/>
      <c r="B91" s="657"/>
      <c r="C91" s="657"/>
      <c r="D91" s="657"/>
      <c r="E91" s="787"/>
      <c r="F91" s="787"/>
      <c r="G91" s="787"/>
      <c r="H91" s="659" t="s">
        <v>140</v>
      </c>
      <c r="I91" s="384" t="s">
        <v>1775</v>
      </c>
      <c r="J91" s="358">
        <v>1</v>
      </c>
      <c r="K91" s="358" t="s">
        <v>71</v>
      </c>
      <c r="L91" s="660"/>
      <c r="M91" s="657"/>
      <c r="N91" s="657"/>
      <c r="O91" s="665"/>
      <c r="P91" s="665"/>
      <c r="Q91" s="665"/>
      <c r="R91" s="665"/>
      <c r="S91" s="660"/>
    </row>
    <row r="92" spans="1:19" ht="49.5" customHeight="1">
      <c r="A92" s="657"/>
      <c r="B92" s="657"/>
      <c r="C92" s="657"/>
      <c r="D92" s="657"/>
      <c r="E92" s="787"/>
      <c r="F92" s="787"/>
      <c r="G92" s="787"/>
      <c r="H92" s="658"/>
      <c r="I92" s="384" t="s">
        <v>1887</v>
      </c>
      <c r="J92" s="358">
        <v>15</v>
      </c>
      <c r="K92" s="358" t="s">
        <v>48</v>
      </c>
      <c r="L92" s="660"/>
      <c r="M92" s="657"/>
      <c r="N92" s="657"/>
      <c r="O92" s="665"/>
      <c r="P92" s="665"/>
      <c r="Q92" s="665"/>
      <c r="R92" s="665"/>
      <c r="S92" s="660"/>
    </row>
    <row r="93" spans="1:19" ht="51" customHeight="1">
      <c r="A93" s="657"/>
      <c r="B93" s="657"/>
      <c r="C93" s="657"/>
      <c r="D93" s="657"/>
      <c r="E93" s="787"/>
      <c r="F93" s="787"/>
      <c r="G93" s="787"/>
      <c r="H93" s="659" t="s">
        <v>1880</v>
      </c>
      <c r="I93" s="384" t="s">
        <v>1881</v>
      </c>
      <c r="J93" s="358">
        <v>1</v>
      </c>
      <c r="K93" s="358" t="s">
        <v>71</v>
      </c>
      <c r="L93" s="660"/>
      <c r="M93" s="657"/>
      <c r="N93" s="657"/>
      <c r="O93" s="665"/>
      <c r="P93" s="665"/>
      <c r="Q93" s="665"/>
      <c r="R93" s="665"/>
      <c r="S93" s="660"/>
    </row>
    <row r="94" spans="1:19" ht="44.25" customHeight="1">
      <c r="A94" s="658"/>
      <c r="B94" s="658"/>
      <c r="C94" s="658"/>
      <c r="D94" s="658"/>
      <c r="E94" s="788"/>
      <c r="F94" s="901"/>
      <c r="G94" s="901"/>
      <c r="H94" s="658"/>
      <c r="I94" s="384" t="s">
        <v>1887</v>
      </c>
      <c r="J94" s="358">
        <v>50</v>
      </c>
      <c r="K94" s="358" t="s">
        <v>48</v>
      </c>
      <c r="L94" s="661"/>
      <c r="M94" s="658"/>
      <c r="N94" s="658"/>
      <c r="O94" s="666"/>
      <c r="P94" s="666"/>
      <c r="Q94" s="666"/>
      <c r="R94" s="666"/>
      <c r="S94" s="661"/>
    </row>
    <row r="95" spans="1:19" ht="45.75" customHeight="1">
      <c r="A95" s="656">
        <v>39</v>
      </c>
      <c r="B95" s="656">
        <v>1</v>
      </c>
      <c r="C95" s="656">
        <v>4</v>
      </c>
      <c r="D95" s="656">
        <v>2</v>
      </c>
      <c r="E95" s="786" t="s">
        <v>1936</v>
      </c>
      <c r="F95" s="786" t="s">
        <v>1937</v>
      </c>
      <c r="G95" s="786" t="s">
        <v>1938</v>
      </c>
      <c r="H95" s="659" t="s">
        <v>140</v>
      </c>
      <c r="I95" s="384" t="s">
        <v>1775</v>
      </c>
      <c r="J95" s="358">
        <v>1</v>
      </c>
      <c r="K95" s="358" t="s">
        <v>71</v>
      </c>
      <c r="L95" s="659" t="s">
        <v>1939</v>
      </c>
      <c r="M95" s="656" t="s">
        <v>43</v>
      </c>
      <c r="N95" s="656"/>
      <c r="O95" s="664">
        <v>73839.87</v>
      </c>
      <c r="P95" s="664"/>
      <c r="Q95" s="664">
        <v>73839.87</v>
      </c>
      <c r="R95" s="664"/>
      <c r="S95" s="659" t="s">
        <v>1770</v>
      </c>
    </row>
    <row r="96" spans="1:19" ht="38.25" customHeight="1">
      <c r="A96" s="657"/>
      <c r="B96" s="657"/>
      <c r="C96" s="657"/>
      <c r="D96" s="657"/>
      <c r="E96" s="787"/>
      <c r="F96" s="787"/>
      <c r="G96" s="787"/>
      <c r="H96" s="661"/>
      <c r="I96" s="384" t="s">
        <v>1887</v>
      </c>
      <c r="J96" s="358">
        <v>25</v>
      </c>
      <c r="K96" s="358" t="s">
        <v>48</v>
      </c>
      <c r="L96" s="660"/>
      <c r="M96" s="657"/>
      <c r="N96" s="657"/>
      <c r="O96" s="665"/>
      <c r="P96" s="665"/>
      <c r="Q96" s="665"/>
      <c r="R96" s="665"/>
      <c r="S96" s="660"/>
    </row>
    <row r="97" spans="1:19" ht="45.75" customHeight="1">
      <c r="A97" s="657"/>
      <c r="B97" s="657"/>
      <c r="C97" s="657"/>
      <c r="D97" s="657"/>
      <c r="E97" s="787"/>
      <c r="F97" s="787"/>
      <c r="G97" s="787"/>
      <c r="H97" s="659" t="s">
        <v>1940</v>
      </c>
      <c r="I97" s="384" t="s">
        <v>1920</v>
      </c>
      <c r="J97" s="358">
        <v>1</v>
      </c>
      <c r="K97" s="358" t="s">
        <v>71</v>
      </c>
      <c r="L97" s="660"/>
      <c r="M97" s="657"/>
      <c r="N97" s="657"/>
      <c r="O97" s="665"/>
      <c r="P97" s="665"/>
      <c r="Q97" s="665"/>
      <c r="R97" s="665"/>
      <c r="S97" s="660"/>
    </row>
    <row r="98" spans="1:19" ht="45.75" customHeight="1">
      <c r="A98" s="657"/>
      <c r="B98" s="657"/>
      <c r="C98" s="657"/>
      <c r="D98" s="657"/>
      <c r="E98" s="787"/>
      <c r="F98" s="787"/>
      <c r="G98" s="787"/>
      <c r="H98" s="658"/>
      <c r="I98" s="384" t="s">
        <v>1887</v>
      </c>
      <c r="J98" s="358">
        <v>25</v>
      </c>
      <c r="K98" s="358" t="s">
        <v>48</v>
      </c>
      <c r="L98" s="660"/>
      <c r="M98" s="657"/>
      <c r="N98" s="657"/>
      <c r="O98" s="665"/>
      <c r="P98" s="665"/>
      <c r="Q98" s="665"/>
      <c r="R98" s="665"/>
      <c r="S98" s="660"/>
    </row>
    <row r="99" spans="1:19" ht="45.75" customHeight="1">
      <c r="A99" s="657"/>
      <c r="B99" s="657"/>
      <c r="C99" s="657"/>
      <c r="D99" s="657"/>
      <c r="E99" s="787"/>
      <c r="F99" s="787"/>
      <c r="G99" s="787"/>
      <c r="H99" s="659" t="s">
        <v>45</v>
      </c>
      <c r="I99" s="384" t="s">
        <v>1299</v>
      </c>
      <c r="J99" s="358">
        <v>1</v>
      </c>
      <c r="K99" s="358" t="s">
        <v>71</v>
      </c>
      <c r="L99" s="660"/>
      <c r="M99" s="657"/>
      <c r="N99" s="657"/>
      <c r="O99" s="665"/>
      <c r="P99" s="665"/>
      <c r="Q99" s="665"/>
      <c r="R99" s="665"/>
      <c r="S99" s="660"/>
    </row>
    <row r="100" spans="1:19" ht="41.25" customHeight="1">
      <c r="A100" s="657"/>
      <c r="B100" s="657"/>
      <c r="C100" s="657"/>
      <c r="D100" s="657"/>
      <c r="E100" s="787"/>
      <c r="F100" s="787"/>
      <c r="G100" s="787"/>
      <c r="H100" s="661"/>
      <c r="I100" s="384" t="s">
        <v>1922</v>
      </c>
      <c r="J100" s="358">
        <v>3</v>
      </c>
      <c r="K100" s="358" t="s">
        <v>48</v>
      </c>
      <c r="L100" s="660"/>
      <c r="M100" s="657"/>
      <c r="N100" s="657"/>
      <c r="O100" s="665"/>
      <c r="P100" s="665"/>
      <c r="Q100" s="665"/>
      <c r="R100" s="665"/>
      <c r="S100" s="660"/>
    </row>
    <row r="101" spans="1:19" ht="38.25" customHeight="1">
      <c r="A101" s="657"/>
      <c r="B101" s="657"/>
      <c r="C101" s="657"/>
      <c r="D101" s="657"/>
      <c r="E101" s="787"/>
      <c r="F101" s="787"/>
      <c r="G101" s="787"/>
      <c r="H101" s="656" t="s">
        <v>494</v>
      </c>
      <c r="I101" s="384" t="s">
        <v>1888</v>
      </c>
      <c r="J101" s="358">
        <v>1</v>
      </c>
      <c r="K101" s="358" t="s">
        <v>71</v>
      </c>
      <c r="L101" s="660"/>
      <c r="M101" s="657"/>
      <c r="N101" s="657"/>
      <c r="O101" s="665"/>
      <c r="P101" s="665"/>
      <c r="Q101" s="665"/>
      <c r="R101" s="665"/>
      <c r="S101" s="660"/>
    </row>
    <row r="102" spans="1:19" ht="39.75" customHeight="1">
      <c r="A102" s="657"/>
      <c r="B102" s="657"/>
      <c r="C102" s="657"/>
      <c r="D102" s="657"/>
      <c r="E102" s="787"/>
      <c r="F102" s="787"/>
      <c r="G102" s="787"/>
      <c r="H102" s="657"/>
      <c r="I102" s="384" t="s">
        <v>1889</v>
      </c>
      <c r="J102" s="358">
        <v>1</v>
      </c>
      <c r="K102" s="358" t="s">
        <v>71</v>
      </c>
      <c r="L102" s="660"/>
      <c r="M102" s="657"/>
      <c r="N102" s="657"/>
      <c r="O102" s="665"/>
      <c r="P102" s="665"/>
      <c r="Q102" s="665"/>
      <c r="R102" s="665"/>
      <c r="S102" s="660"/>
    </row>
    <row r="103" spans="1:19" ht="42" customHeight="1">
      <c r="A103" s="658"/>
      <c r="B103" s="658"/>
      <c r="C103" s="658"/>
      <c r="D103" s="658"/>
      <c r="E103" s="788"/>
      <c r="F103" s="901"/>
      <c r="G103" s="901"/>
      <c r="H103" s="658"/>
      <c r="I103" s="384" t="s">
        <v>1941</v>
      </c>
      <c r="J103" s="471">
        <v>1000</v>
      </c>
      <c r="K103" s="358" t="s">
        <v>497</v>
      </c>
      <c r="L103" s="661"/>
      <c r="M103" s="658"/>
      <c r="N103" s="658"/>
      <c r="O103" s="666"/>
      <c r="P103" s="666"/>
      <c r="Q103" s="666"/>
      <c r="R103" s="666"/>
      <c r="S103" s="661"/>
    </row>
    <row r="104" spans="1:19" ht="82.5" customHeight="1">
      <c r="A104" s="656">
        <v>40</v>
      </c>
      <c r="B104" s="656">
        <v>1</v>
      </c>
      <c r="C104" s="656">
        <v>4</v>
      </c>
      <c r="D104" s="656">
        <v>2</v>
      </c>
      <c r="E104" s="786" t="s">
        <v>1942</v>
      </c>
      <c r="F104" s="786" t="s">
        <v>1943</v>
      </c>
      <c r="G104" s="786" t="s">
        <v>1944</v>
      </c>
      <c r="H104" s="659" t="s">
        <v>1880</v>
      </c>
      <c r="I104" s="384" t="s">
        <v>1881</v>
      </c>
      <c r="J104" s="358">
        <v>1</v>
      </c>
      <c r="K104" s="358" t="s">
        <v>71</v>
      </c>
      <c r="L104" s="659" t="s">
        <v>1945</v>
      </c>
      <c r="M104" s="656" t="s">
        <v>43</v>
      </c>
      <c r="N104" s="656"/>
      <c r="O104" s="664">
        <v>9894</v>
      </c>
      <c r="P104" s="664"/>
      <c r="Q104" s="664">
        <v>9894</v>
      </c>
      <c r="R104" s="664"/>
      <c r="S104" s="659" t="s">
        <v>1770</v>
      </c>
    </row>
    <row r="105" spans="1:19" ht="67.5" customHeight="1">
      <c r="A105" s="658"/>
      <c r="B105" s="658"/>
      <c r="C105" s="658"/>
      <c r="D105" s="658"/>
      <c r="E105" s="788"/>
      <c r="F105" s="901"/>
      <c r="G105" s="901"/>
      <c r="H105" s="661"/>
      <c r="I105" s="384" t="s">
        <v>1887</v>
      </c>
      <c r="J105" s="358">
        <v>50</v>
      </c>
      <c r="K105" s="358" t="s">
        <v>48</v>
      </c>
      <c r="L105" s="661"/>
      <c r="M105" s="658"/>
      <c r="N105" s="658"/>
      <c r="O105" s="666"/>
      <c r="P105" s="666"/>
      <c r="Q105" s="666"/>
      <c r="R105" s="666"/>
      <c r="S105" s="661"/>
    </row>
    <row r="106" spans="1:19" ht="96" customHeight="1">
      <c r="A106" s="656">
        <v>41</v>
      </c>
      <c r="B106" s="656">
        <v>1</v>
      </c>
      <c r="C106" s="656">
        <v>4</v>
      </c>
      <c r="D106" s="656">
        <v>2</v>
      </c>
      <c r="E106" s="786" t="s">
        <v>1946</v>
      </c>
      <c r="F106" s="786" t="s">
        <v>1947</v>
      </c>
      <c r="G106" s="786" t="s">
        <v>1948</v>
      </c>
      <c r="H106" s="659" t="s">
        <v>137</v>
      </c>
      <c r="I106" s="384" t="s">
        <v>1768</v>
      </c>
      <c r="J106" s="358">
        <v>1</v>
      </c>
      <c r="K106" s="358" t="s">
        <v>71</v>
      </c>
      <c r="L106" s="659" t="s">
        <v>1949</v>
      </c>
      <c r="M106" s="656" t="s">
        <v>43</v>
      </c>
      <c r="N106" s="656"/>
      <c r="O106" s="664">
        <v>9248.4</v>
      </c>
      <c r="P106" s="664"/>
      <c r="Q106" s="664">
        <v>9248.4</v>
      </c>
      <c r="R106" s="664"/>
      <c r="S106" s="659" t="s">
        <v>1770</v>
      </c>
    </row>
    <row r="107" spans="1:19" ht="92.25" customHeight="1">
      <c r="A107" s="658"/>
      <c r="B107" s="658"/>
      <c r="C107" s="658"/>
      <c r="D107" s="658"/>
      <c r="E107" s="788"/>
      <c r="F107" s="901"/>
      <c r="G107" s="901"/>
      <c r="H107" s="661"/>
      <c r="I107" s="384" t="s">
        <v>1887</v>
      </c>
      <c r="J107" s="358">
        <v>10</v>
      </c>
      <c r="K107" s="358" t="s">
        <v>48</v>
      </c>
      <c r="L107" s="661"/>
      <c r="M107" s="658"/>
      <c r="N107" s="658"/>
      <c r="O107" s="666"/>
      <c r="P107" s="666"/>
      <c r="Q107" s="666"/>
      <c r="R107" s="666"/>
      <c r="S107" s="661"/>
    </row>
    <row r="108" spans="1:19" ht="101.25" customHeight="1">
      <c r="A108" s="656" t="s">
        <v>1950</v>
      </c>
      <c r="B108" s="656">
        <v>1</v>
      </c>
      <c r="C108" s="656">
        <v>4</v>
      </c>
      <c r="D108" s="656">
        <v>5</v>
      </c>
      <c r="E108" s="786" t="s">
        <v>1951</v>
      </c>
      <c r="F108" s="786" t="s">
        <v>1952</v>
      </c>
      <c r="G108" s="786" t="s">
        <v>1953</v>
      </c>
      <c r="H108" s="659" t="s">
        <v>137</v>
      </c>
      <c r="I108" s="384" t="s">
        <v>1768</v>
      </c>
      <c r="J108" s="358">
        <v>1</v>
      </c>
      <c r="K108" s="358" t="s">
        <v>71</v>
      </c>
      <c r="L108" s="659" t="s">
        <v>1954</v>
      </c>
      <c r="M108" s="656" t="s">
        <v>317</v>
      </c>
      <c r="N108" s="656"/>
      <c r="O108" s="664">
        <v>13242.52</v>
      </c>
      <c r="P108" s="664"/>
      <c r="Q108" s="664">
        <v>13242.52</v>
      </c>
      <c r="R108" s="664"/>
      <c r="S108" s="659" t="s">
        <v>1770</v>
      </c>
    </row>
    <row r="109" spans="1:19" ht="128.25" customHeight="1">
      <c r="A109" s="658"/>
      <c r="B109" s="658"/>
      <c r="C109" s="658"/>
      <c r="D109" s="658"/>
      <c r="E109" s="788"/>
      <c r="F109" s="788"/>
      <c r="G109" s="788"/>
      <c r="H109" s="661"/>
      <c r="I109" s="384" t="s">
        <v>1887</v>
      </c>
      <c r="J109" s="358">
        <v>15</v>
      </c>
      <c r="K109" s="358" t="s">
        <v>48</v>
      </c>
      <c r="L109" s="661"/>
      <c r="M109" s="658"/>
      <c r="N109" s="658"/>
      <c r="O109" s="666"/>
      <c r="P109" s="666"/>
      <c r="Q109" s="666"/>
      <c r="R109" s="666"/>
      <c r="S109" s="661"/>
    </row>
    <row r="110" spans="1:19" ht="104.25" customHeight="1">
      <c r="A110" s="656" t="s">
        <v>1955</v>
      </c>
      <c r="B110" s="656">
        <v>1</v>
      </c>
      <c r="C110" s="656">
        <v>4</v>
      </c>
      <c r="D110" s="656">
        <v>2</v>
      </c>
      <c r="E110" s="786" t="s">
        <v>1956</v>
      </c>
      <c r="F110" s="786" t="s">
        <v>1957</v>
      </c>
      <c r="G110" s="786" t="s">
        <v>1958</v>
      </c>
      <c r="H110" s="659" t="s">
        <v>137</v>
      </c>
      <c r="I110" s="384" t="s">
        <v>1768</v>
      </c>
      <c r="J110" s="358">
        <v>1</v>
      </c>
      <c r="K110" s="358" t="s">
        <v>71</v>
      </c>
      <c r="L110" s="659" t="s">
        <v>1959</v>
      </c>
      <c r="M110" s="656" t="s">
        <v>317</v>
      </c>
      <c r="N110" s="656"/>
      <c r="O110" s="664">
        <v>16307.02</v>
      </c>
      <c r="P110" s="664"/>
      <c r="Q110" s="664">
        <v>16307.02</v>
      </c>
      <c r="R110" s="664"/>
      <c r="S110" s="659" t="s">
        <v>1770</v>
      </c>
    </row>
    <row r="111" spans="1:19" ht="108" customHeight="1">
      <c r="A111" s="658"/>
      <c r="B111" s="658"/>
      <c r="C111" s="658"/>
      <c r="D111" s="658"/>
      <c r="E111" s="788"/>
      <c r="F111" s="788"/>
      <c r="G111" s="788"/>
      <c r="H111" s="661"/>
      <c r="I111" s="384" t="s">
        <v>1887</v>
      </c>
      <c r="J111" s="358">
        <v>15</v>
      </c>
      <c r="K111" s="358" t="s">
        <v>48</v>
      </c>
      <c r="L111" s="661"/>
      <c r="M111" s="658"/>
      <c r="N111" s="658"/>
      <c r="O111" s="666"/>
      <c r="P111" s="666"/>
      <c r="Q111" s="666"/>
      <c r="R111" s="666"/>
      <c r="S111" s="661"/>
    </row>
    <row r="112" spans="1:19" ht="58.5" customHeight="1">
      <c r="A112" s="656" t="s">
        <v>1960</v>
      </c>
      <c r="B112" s="656">
        <v>1</v>
      </c>
      <c r="C112" s="656">
        <v>4</v>
      </c>
      <c r="D112" s="659">
        <v>5</v>
      </c>
      <c r="E112" s="786" t="s">
        <v>1961</v>
      </c>
      <c r="F112" s="786" t="s">
        <v>1962</v>
      </c>
      <c r="G112" s="786" t="s">
        <v>1963</v>
      </c>
      <c r="H112" s="356" t="s">
        <v>315</v>
      </c>
      <c r="I112" s="380" t="s">
        <v>1964</v>
      </c>
      <c r="J112" s="358">
        <v>21</v>
      </c>
      <c r="K112" s="358" t="s">
        <v>71</v>
      </c>
      <c r="L112" s="659" t="s">
        <v>1965</v>
      </c>
      <c r="M112" s="656"/>
      <c r="N112" s="656" t="s">
        <v>43</v>
      </c>
      <c r="O112" s="664"/>
      <c r="P112" s="664">
        <v>80000</v>
      </c>
      <c r="Q112" s="664"/>
      <c r="R112" s="664">
        <v>80000</v>
      </c>
      <c r="S112" s="659" t="s">
        <v>1770</v>
      </c>
    </row>
    <row r="113" spans="1:19" ht="45.75" customHeight="1">
      <c r="A113" s="657"/>
      <c r="B113" s="657"/>
      <c r="C113" s="657"/>
      <c r="D113" s="660"/>
      <c r="E113" s="787"/>
      <c r="F113" s="787"/>
      <c r="G113" s="787"/>
      <c r="H113" s="659" t="s">
        <v>1919</v>
      </c>
      <c r="I113" s="380" t="s">
        <v>1966</v>
      </c>
      <c r="J113" s="358">
        <v>2</v>
      </c>
      <c r="K113" s="358" t="s">
        <v>71</v>
      </c>
      <c r="L113" s="660"/>
      <c r="M113" s="657"/>
      <c r="N113" s="657"/>
      <c r="O113" s="665"/>
      <c r="P113" s="665"/>
      <c r="Q113" s="665"/>
      <c r="R113" s="665"/>
      <c r="S113" s="660"/>
    </row>
    <row r="114" spans="1:19" ht="51" customHeight="1">
      <c r="A114" s="657"/>
      <c r="B114" s="657"/>
      <c r="C114" s="657"/>
      <c r="D114" s="660"/>
      <c r="E114" s="787"/>
      <c r="F114" s="787"/>
      <c r="G114" s="787"/>
      <c r="H114" s="661"/>
      <c r="I114" s="380" t="s">
        <v>1887</v>
      </c>
      <c r="J114" s="358">
        <v>70</v>
      </c>
      <c r="K114" s="358" t="s">
        <v>48</v>
      </c>
      <c r="L114" s="660"/>
      <c r="M114" s="657"/>
      <c r="N114" s="657"/>
      <c r="O114" s="665"/>
      <c r="P114" s="665"/>
      <c r="Q114" s="665"/>
      <c r="R114" s="665"/>
      <c r="S114" s="660"/>
    </row>
    <row r="115" spans="1:19" ht="45" customHeight="1">
      <c r="A115" s="657"/>
      <c r="B115" s="657"/>
      <c r="C115" s="657"/>
      <c r="D115" s="660"/>
      <c r="E115" s="787"/>
      <c r="F115" s="787"/>
      <c r="G115" s="787"/>
      <c r="H115" s="356" t="s">
        <v>1967</v>
      </c>
      <c r="I115" s="380" t="s">
        <v>1968</v>
      </c>
      <c r="J115" s="358">
        <v>100</v>
      </c>
      <c r="K115" s="358" t="s">
        <v>48</v>
      </c>
      <c r="L115" s="660"/>
      <c r="M115" s="657"/>
      <c r="N115" s="657"/>
      <c r="O115" s="665"/>
      <c r="P115" s="665"/>
      <c r="Q115" s="665"/>
      <c r="R115" s="665"/>
      <c r="S115" s="660"/>
    </row>
    <row r="116" spans="1:19" ht="99" customHeight="1">
      <c r="A116" s="658"/>
      <c r="B116" s="658"/>
      <c r="C116" s="658"/>
      <c r="D116" s="661"/>
      <c r="E116" s="788"/>
      <c r="F116" s="788"/>
      <c r="G116" s="788"/>
      <c r="H116" s="357" t="s">
        <v>1969</v>
      </c>
      <c r="I116" s="380" t="s">
        <v>1970</v>
      </c>
      <c r="J116" s="358">
        <v>144</v>
      </c>
      <c r="K116" s="358" t="s">
        <v>71</v>
      </c>
      <c r="L116" s="661"/>
      <c r="M116" s="658"/>
      <c r="N116" s="658"/>
      <c r="O116" s="666"/>
      <c r="P116" s="666"/>
      <c r="Q116" s="666"/>
      <c r="R116" s="666"/>
      <c r="S116" s="661"/>
    </row>
    <row r="117" spans="1:19" ht="46.5" customHeight="1">
      <c r="A117" s="656" t="s">
        <v>1971</v>
      </c>
      <c r="B117" s="656">
        <v>1</v>
      </c>
      <c r="C117" s="656">
        <v>4</v>
      </c>
      <c r="D117" s="656">
        <v>2</v>
      </c>
      <c r="E117" s="786" t="s">
        <v>1972</v>
      </c>
      <c r="F117" s="786" t="s">
        <v>1917</v>
      </c>
      <c r="G117" s="786" t="s">
        <v>3422</v>
      </c>
      <c r="H117" s="659" t="s">
        <v>1919</v>
      </c>
      <c r="I117" s="384" t="s">
        <v>1920</v>
      </c>
      <c r="J117" s="358">
        <v>1</v>
      </c>
      <c r="K117" s="358" t="s">
        <v>71</v>
      </c>
      <c r="L117" s="659" t="s">
        <v>1921</v>
      </c>
      <c r="M117" s="656"/>
      <c r="N117" s="656" t="s">
        <v>43</v>
      </c>
      <c r="O117" s="664"/>
      <c r="P117" s="664">
        <v>20000</v>
      </c>
      <c r="Q117" s="664"/>
      <c r="R117" s="664">
        <v>20000</v>
      </c>
      <c r="S117" s="659" t="s">
        <v>1770</v>
      </c>
    </row>
    <row r="118" spans="1:19" ht="46.5" customHeight="1">
      <c r="A118" s="657"/>
      <c r="B118" s="657"/>
      <c r="C118" s="657"/>
      <c r="D118" s="657"/>
      <c r="E118" s="787"/>
      <c r="F118" s="787"/>
      <c r="G118" s="787"/>
      <c r="H118" s="661"/>
      <c r="I118" s="384" t="s">
        <v>1887</v>
      </c>
      <c r="J118" s="358">
        <v>20</v>
      </c>
      <c r="K118" s="358" t="s">
        <v>48</v>
      </c>
      <c r="L118" s="660"/>
      <c r="M118" s="657"/>
      <c r="N118" s="657"/>
      <c r="O118" s="665"/>
      <c r="P118" s="665"/>
      <c r="Q118" s="665"/>
      <c r="R118" s="665"/>
      <c r="S118" s="660"/>
    </row>
    <row r="119" spans="1:19" ht="46.5" customHeight="1">
      <c r="A119" s="657"/>
      <c r="B119" s="657"/>
      <c r="C119" s="657"/>
      <c r="D119" s="657"/>
      <c r="E119" s="787"/>
      <c r="F119" s="787"/>
      <c r="G119" s="787"/>
      <c r="H119" s="659" t="s">
        <v>45</v>
      </c>
      <c r="I119" s="384" t="s">
        <v>1299</v>
      </c>
      <c r="J119" s="358">
        <v>1</v>
      </c>
      <c r="K119" s="358" t="s">
        <v>71</v>
      </c>
      <c r="L119" s="660"/>
      <c r="M119" s="657"/>
      <c r="N119" s="657"/>
      <c r="O119" s="665"/>
      <c r="P119" s="665"/>
      <c r="Q119" s="665"/>
      <c r="R119" s="665"/>
      <c r="S119" s="660"/>
    </row>
    <row r="120" spans="1:19" ht="46.5" customHeight="1">
      <c r="A120" s="657"/>
      <c r="B120" s="657"/>
      <c r="C120" s="657"/>
      <c r="D120" s="657"/>
      <c r="E120" s="787"/>
      <c r="F120" s="787"/>
      <c r="G120" s="787"/>
      <c r="H120" s="661"/>
      <c r="I120" s="384" t="s">
        <v>1922</v>
      </c>
      <c r="J120" s="358">
        <v>5</v>
      </c>
      <c r="K120" s="358" t="s">
        <v>48</v>
      </c>
      <c r="L120" s="660"/>
      <c r="M120" s="657"/>
      <c r="N120" s="657"/>
      <c r="O120" s="665"/>
      <c r="P120" s="665"/>
      <c r="Q120" s="665"/>
      <c r="R120" s="665"/>
      <c r="S120" s="660"/>
    </row>
    <row r="121" spans="1:19" ht="46.5" customHeight="1">
      <c r="A121" s="657"/>
      <c r="B121" s="657"/>
      <c r="C121" s="657"/>
      <c r="D121" s="657"/>
      <c r="E121" s="787"/>
      <c r="F121" s="787"/>
      <c r="G121" s="787"/>
      <c r="H121" s="659" t="s">
        <v>260</v>
      </c>
      <c r="I121" s="380" t="s">
        <v>1775</v>
      </c>
      <c r="J121" s="358">
        <v>1</v>
      </c>
      <c r="K121" s="358" t="s">
        <v>71</v>
      </c>
      <c r="L121" s="660"/>
      <c r="M121" s="657"/>
      <c r="N121" s="657"/>
      <c r="O121" s="665"/>
      <c r="P121" s="665"/>
      <c r="Q121" s="665"/>
      <c r="R121" s="665"/>
      <c r="S121" s="660"/>
    </row>
    <row r="122" spans="1:19" ht="41.25" customHeight="1">
      <c r="A122" s="658"/>
      <c r="B122" s="658"/>
      <c r="C122" s="658"/>
      <c r="D122" s="658"/>
      <c r="E122" s="788"/>
      <c r="F122" s="788"/>
      <c r="G122" s="788"/>
      <c r="H122" s="661"/>
      <c r="I122" s="380" t="s">
        <v>1887</v>
      </c>
      <c r="J122" s="358">
        <v>20</v>
      </c>
      <c r="K122" s="358" t="s">
        <v>48</v>
      </c>
      <c r="L122" s="661"/>
      <c r="M122" s="658"/>
      <c r="N122" s="658"/>
      <c r="O122" s="666"/>
      <c r="P122" s="666"/>
      <c r="Q122" s="666"/>
      <c r="R122" s="666"/>
      <c r="S122" s="661"/>
    </row>
    <row r="123" spans="1:19" ht="90.75" customHeight="1">
      <c r="A123" s="656" t="s">
        <v>1973</v>
      </c>
      <c r="B123" s="656">
        <v>1</v>
      </c>
      <c r="C123" s="656">
        <v>4</v>
      </c>
      <c r="D123" s="656">
        <v>2</v>
      </c>
      <c r="E123" s="786" t="s">
        <v>1974</v>
      </c>
      <c r="F123" s="786" t="s">
        <v>1975</v>
      </c>
      <c r="G123" s="786" t="s">
        <v>1976</v>
      </c>
      <c r="H123" s="659" t="s">
        <v>140</v>
      </c>
      <c r="I123" s="384" t="s">
        <v>1775</v>
      </c>
      <c r="J123" s="358">
        <v>1</v>
      </c>
      <c r="K123" s="358" t="s">
        <v>71</v>
      </c>
      <c r="L123" s="659" t="s">
        <v>1939</v>
      </c>
      <c r="M123" s="656"/>
      <c r="N123" s="656" t="s">
        <v>310</v>
      </c>
      <c r="O123" s="664"/>
      <c r="P123" s="664">
        <v>48975.4</v>
      </c>
      <c r="Q123" s="664"/>
      <c r="R123" s="664">
        <v>48975.4</v>
      </c>
      <c r="S123" s="659" t="s">
        <v>1770</v>
      </c>
    </row>
    <row r="124" spans="1:19" ht="90.75" customHeight="1">
      <c r="A124" s="658"/>
      <c r="B124" s="658"/>
      <c r="C124" s="658"/>
      <c r="D124" s="658"/>
      <c r="E124" s="788"/>
      <c r="F124" s="788"/>
      <c r="G124" s="788"/>
      <c r="H124" s="661"/>
      <c r="I124" s="384" t="s">
        <v>1887</v>
      </c>
      <c r="J124" s="358">
        <v>25</v>
      </c>
      <c r="K124" s="358" t="s">
        <v>48</v>
      </c>
      <c r="L124" s="661"/>
      <c r="M124" s="658"/>
      <c r="N124" s="658"/>
      <c r="O124" s="666"/>
      <c r="P124" s="666"/>
      <c r="Q124" s="666"/>
      <c r="R124" s="666"/>
      <c r="S124" s="661"/>
    </row>
    <row r="125" spans="1:19" ht="93" customHeight="1">
      <c r="A125" s="656" t="s">
        <v>1977</v>
      </c>
      <c r="B125" s="656">
        <v>1</v>
      </c>
      <c r="C125" s="656">
        <v>4</v>
      </c>
      <c r="D125" s="656">
        <v>2</v>
      </c>
      <c r="E125" s="786" t="s">
        <v>1978</v>
      </c>
      <c r="F125" s="786" t="s">
        <v>1979</v>
      </c>
      <c r="G125" s="786" t="s">
        <v>1980</v>
      </c>
      <c r="H125" s="659" t="s">
        <v>50</v>
      </c>
      <c r="I125" s="384" t="s">
        <v>1300</v>
      </c>
      <c r="J125" s="358">
        <v>1</v>
      </c>
      <c r="K125" s="358" t="s">
        <v>71</v>
      </c>
      <c r="L125" s="659" t="s">
        <v>1981</v>
      </c>
      <c r="M125" s="656"/>
      <c r="N125" s="656" t="s">
        <v>310</v>
      </c>
      <c r="O125" s="664"/>
      <c r="P125" s="664">
        <v>19933.599999999999</v>
      </c>
      <c r="Q125" s="664"/>
      <c r="R125" s="664">
        <v>19933.599999999999</v>
      </c>
      <c r="S125" s="659" t="s">
        <v>1770</v>
      </c>
    </row>
    <row r="126" spans="1:19" ht="121.5" customHeight="1">
      <c r="A126" s="658"/>
      <c r="B126" s="658"/>
      <c r="C126" s="658"/>
      <c r="D126" s="658"/>
      <c r="E126" s="901"/>
      <c r="F126" s="788"/>
      <c r="G126" s="788"/>
      <c r="H126" s="661"/>
      <c r="I126" s="384" t="s">
        <v>1887</v>
      </c>
      <c r="J126" s="358">
        <v>80</v>
      </c>
      <c r="K126" s="358" t="s">
        <v>48</v>
      </c>
      <c r="L126" s="661"/>
      <c r="M126" s="658"/>
      <c r="N126" s="658"/>
      <c r="O126" s="666"/>
      <c r="P126" s="666"/>
      <c r="Q126" s="666"/>
      <c r="R126" s="666"/>
      <c r="S126" s="661"/>
    </row>
    <row r="127" spans="1:19" ht="97.5" customHeight="1">
      <c r="A127" s="656" t="s">
        <v>1982</v>
      </c>
      <c r="B127" s="656">
        <v>1</v>
      </c>
      <c r="C127" s="656">
        <v>4</v>
      </c>
      <c r="D127" s="656">
        <v>2</v>
      </c>
      <c r="E127" s="786" t="s">
        <v>1983</v>
      </c>
      <c r="F127" s="786" t="s">
        <v>1984</v>
      </c>
      <c r="G127" s="786" t="s">
        <v>1985</v>
      </c>
      <c r="H127" s="659" t="s">
        <v>1880</v>
      </c>
      <c r="I127" s="380" t="s">
        <v>1881</v>
      </c>
      <c r="J127" s="358">
        <v>4</v>
      </c>
      <c r="K127" s="358" t="s">
        <v>71</v>
      </c>
      <c r="L127" s="659" t="s">
        <v>1986</v>
      </c>
      <c r="M127" s="656"/>
      <c r="N127" s="656" t="s">
        <v>43</v>
      </c>
      <c r="O127" s="664"/>
      <c r="P127" s="664">
        <v>80000</v>
      </c>
      <c r="Q127" s="664"/>
      <c r="R127" s="664">
        <v>80000</v>
      </c>
      <c r="S127" s="659" t="s">
        <v>1770</v>
      </c>
    </row>
    <row r="128" spans="1:19" ht="129" customHeight="1">
      <c r="A128" s="657"/>
      <c r="B128" s="657"/>
      <c r="C128" s="657"/>
      <c r="D128" s="657"/>
      <c r="E128" s="787"/>
      <c r="F128" s="787"/>
      <c r="G128" s="787"/>
      <c r="H128" s="661"/>
      <c r="I128" s="380" t="s">
        <v>1887</v>
      </c>
      <c r="J128" s="358">
        <v>200</v>
      </c>
      <c r="K128" s="358" t="s">
        <v>48</v>
      </c>
      <c r="L128" s="660"/>
      <c r="M128" s="657"/>
      <c r="N128" s="657"/>
      <c r="O128" s="665"/>
      <c r="P128" s="665"/>
      <c r="Q128" s="665"/>
      <c r="R128" s="665"/>
      <c r="S128" s="660"/>
    </row>
    <row r="129" spans="1:19" ht="133.5" customHeight="1">
      <c r="A129" s="657"/>
      <c r="B129" s="657"/>
      <c r="C129" s="657"/>
      <c r="D129" s="657"/>
      <c r="E129" s="787"/>
      <c r="F129" s="787"/>
      <c r="G129" s="787"/>
      <c r="H129" s="659" t="s">
        <v>1987</v>
      </c>
      <c r="I129" s="384" t="s">
        <v>1988</v>
      </c>
      <c r="J129" s="358">
        <v>1</v>
      </c>
      <c r="K129" s="358" t="s">
        <v>71</v>
      </c>
      <c r="L129" s="660"/>
      <c r="M129" s="657"/>
      <c r="N129" s="657"/>
      <c r="O129" s="665"/>
      <c r="P129" s="665"/>
      <c r="Q129" s="665"/>
      <c r="R129" s="665"/>
      <c r="S129" s="660"/>
    </row>
    <row r="130" spans="1:19" ht="153" customHeight="1">
      <c r="A130" s="657"/>
      <c r="B130" s="657"/>
      <c r="C130" s="657"/>
      <c r="D130" s="657"/>
      <c r="E130" s="787"/>
      <c r="F130" s="787"/>
      <c r="G130" s="787"/>
      <c r="H130" s="660"/>
      <c r="I130" s="384" t="s">
        <v>1889</v>
      </c>
      <c r="J130" s="358">
        <v>1</v>
      </c>
      <c r="K130" s="358" t="s">
        <v>71</v>
      </c>
      <c r="L130" s="660"/>
      <c r="M130" s="657"/>
      <c r="N130" s="657"/>
      <c r="O130" s="665"/>
      <c r="P130" s="665"/>
      <c r="Q130" s="665"/>
      <c r="R130" s="665"/>
      <c r="S130" s="660"/>
    </row>
    <row r="131" spans="1:19" ht="147" customHeight="1">
      <c r="A131" s="658"/>
      <c r="B131" s="658"/>
      <c r="C131" s="658"/>
      <c r="D131" s="658"/>
      <c r="E131" s="788"/>
      <c r="F131" s="788"/>
      <c r="G131" s="788"/>
      <c r="H131" s="661"/>
      <c r="I131" s="384" t="s">
        <v>1941</v>
      </c>
      <c r="J131" s="471">
        <v>1000</v>
      </c>
      <c r="K131" s="358" t="s">
        <v>497</v>
      </c>
      <c r="L131" s="661"/>
      <c r="M131" s="658"/>
      <c r="N131" s="658"/>
      <c r="O131" s="666"/>
      <c r="P131" s="666"/>
      <c r="Q131" s="666"/>
      <c r="R131" s="666"/>
      <c r="S131" s="661"/>
    </row>
    <row r="132" spans="1:19" ht="131.25" customHeight="1">
      <c r="A132" s="656" t="s">
        <v>1989</v>
      </c>
      <c r="B132" s="656">
        <v>1</v>
      </c>
      <c r="C132" s="656">
        <v>4</v>
      </c>
      <c r="D132" s="656">
        <v>5</v>
      </c>
      <c r="E132" s="786" t="s">
        <v>1990</v>
      </c>
      <c r="F132" s="786" t="s">
        <v>1991</v>
      </c>
      <c r="G132" s="786" t="s">
        <v>1992</v>
      </c>
      <c r="H132" s="659" t="s">
        <v>1880</v>
      </c>
      <c r="I132" s="380" t="s">
        <v>1881</v>
      </c>
      <c r="J132" s="358">
        <v>1</v>
      </c>
      <c r="K132" s="358" t="s">
        <v>71</v>
      </c>
      <c r="L132" s="667" t="s">
        <v>1993</v>
      </c>
      <c r="M132" s="656"/>
      <c r="N132" s="656" t="s">
        <v>310</v>
      </c>
      <c r="O132" s="664"/>
      <c r="P132" s="664">
        <v>17500</v>
      </c>
      <c r="Q132" s="664"/>
      <c r="R132" s="664">
        <v>17500</v>
      </c>
      <c r="S132" s="659" t="s">
        <v>1770</v>
      </c>
    </row>
    <row r="133" spans="1:19" ht="116.25" customHeight="1">
      <c r="A133" s="658"/>
      <c r="B133" s="658"/>
      <c r="C133" s="658"/>
      <c r="D133" s="658"/>
      <c r="E133" s="788"/>
      <c r="F133" s="788"/>
      <c r="G133" s="788"/>
      <c r="H133" s="661"/>
      <c r="I133" s="380" t="s">
        <v>1887</v>
      </c>
      <c r="J133" s="358">
        <v>50</v>
      </c>
      <c r="K133" s="358" t="s">
        <v>48</v>
      </c>
      <c r="L133" s="667"/>
      <c r="M133" s="658"/>
      <c r="N133" s="658"/>
      <c r="O133" s="666"/>
      <c r="P133" s="666"/>
      <c r="Q133" s="666"/>
      <c r="R133" s="666"/>
      <c r="S133" s="661"/>
    </row>
    <row r="134" spans="1:19" ht="119.25" customHeight="1">
      <c r="A134" s="656" t="s">
        <v>1994</v>
      </c>
      <c r="B134" s="656">
        <v>1</v>
      </c>
      <c r="C134" s="656">
        <v>4</v>
      </c>
      <c r="D134" s="656">
        <v>5</v>
      </c>
      <c r="E134" s="786" t="s">
        <v>1995</v>
      </c>
      <c r="F134" s="786" t="s">
        <v>1996</v>
      </c>
      <c r="G134" s="786" t="s">
        <v>1997</v>
      </c>
      <c r="H134" s="659" t="s">
        <v>1880</v>
      </c>
      <c r="I134" s="380" t="s">
        <v>1881</v>
      </c>
      <c r="J134" s="358">
        <v>1</v>
      </c>
      <c r="K134" s="358" t="s">
        <v>71</v>
      </c>
      <c r="L134" s="667" t="s">
        <v>1993</v>
      </c>
      <c r="M134" s="656"/>
      <c r="N134" s="656" t="s">
        <v>310</v>
      </c>
      <c r="O134" s="664"/>
      <c r="P134" s="664">
        <v>17500</v>
      </c>
      <c r="Q134" s="664"/>
      <c r="R134" s="664">
        <v>17500</v>
      </c>
      <c r="S134" s="659" t="s">
        <v>1770</v>
      </c>
    </row>
    <row r="135" spans="1:19" ht="100.5" customHeight="1">
      <c r="A135" s="658"/>
      <c r="B135" s="658"/>
      <c r="C135" s="658"/>
      <c r="D135" s="658"/>
      <c r="E135" s="788"/>
      <c r="F135" s="788"/>
      <c r="G135" s="788"/>
      <c r="H135" s="661"/>
      <c r="I135" s="380" t="s">
        <v>1887</v>
      </c>
      <c r="J135" s="358">
        <v>50</v>
      </c>
      <c r="K135" s="358" t="s">
        <v>48</v>
      </c>
      <c r="L135" s="667"/>
      <c r="M135" s="658"/>
      <c r="N135" s="658"/>
      <c r="O135" s="666"/>
      <c r="P135" s="666"/>
      <c r="Q135" s="666"/>
      <c r="R135" s="666"/>
      <c r="S135" s="661"/>
    </row>
    <row r="136" spans="1:19" ht="100.5" customHeight="1">
      <c r="A136" s="656" t="s">
        <v>1998</v>
      </c>
      <c r="B136" s="656">
        <v>1</v>
      </c>
      <c r="C136" s="656">
        <v>4</v>
      </c>
      <c r="D136" s="656">
        <v>2</v>
      </c>
      <c r="E136" s="786" t="s">
        <v>1999</v>
      </c>
      <c r="F136" s="786" t="s">
        <v>2000</v>
      </c>
      <c r="G136" s="786" t="s">
        <v>2001</v>
      </c>
      <c r="H136" s="659" t="s">
        <v>137</v>
      </c>
      <c r="I136" s="384" t="s">
        <v>1768</v>
      </c>
      <c r="J136" s="358">
        <v>4</v>
      </c>
      <c r="K136" s="358" t="s">
        <v>71</v>
      </c>
      <c r="L136" s="659" t="s">
        <v>2002</v>
      </c>
      <c r="M136" s="656"/>
      <c r="N136" s="656" t="s">
        <v>43</v>
      </c>
      <c r="O136" s="664"/>
      <c r="P136" s="664">
        <v>40000</v>
      </c>
      <c r="Q136" s="664"/>
      <c r="R136" s="664">
        <v>40000</v>
      </c>
      <c r="S136" s="659" t="s">
        <v>1770</v>
      </c>
    </row>
    <row r="137" spans="1:19" ht="108" customHeight="1">
      <c r="A137" s="658"/>
      <c r="B137" s="658"/>
      <c r="C137" s="658"/>
      <c r="D137" s="658"/>
      <c r="E137" s="788"/>
      <c r="F137" s="788"/>
      <c r="G137" s="788"/>
      <c r="H137" s="661"/>
      <c r="I137" s="384" t="s">
        <v>1771</v>
      </c>
      <c r="J137" s="358">
        <v>40</v>
      </c>
      <c r="K137" s="358" t="s">
        <v>48</v>
      </c>
      <c r="L137" s="661"/>
      <c r="M137" s="658"/>
      <c r="N137" s="658"/>
      <c r="O137" s="666"/>
      <c r="P137" s="666"/>
      <c r="Q137" s="666"/>
      <c r="R137" s="666"/>
      <c r="S137" s="661"/>
    </row>
    <row r="138" spans="1:19" ht="90.75" customHeight="1">
      <c r="A138" s="656" t="s">
        <v>2003</v>
      </c>
      <c r="B138" s="656">
        <v>1</v>
      </c>
      <c r="C138" s="656">
        <v>4</v>
      </c>
      <c r="D138" s="656">
        <v>2</v>
      </c>
      <c r="E138" s="786" t="s">
        <v>2004</v>
      </c>
      <c r="F138" s="786" t="s">
        <v>2007</v>
      </c>
      <c r="G138" s="786" t="s">
        <v>2005</v>
      </c>
      <c r="H138" s="656" t="s">
        <v>137</v>
      </c>
      <c r="I138" s="380" t="s">
        <v>1768</v>
      </c>
      <c r="J138" s="357">
        <v>1</v>
      </c>
      <c r="K138" s="358" t="s">
        <v>71</v>
      </c>
      <c r="L138" s="659" t="s">
        <v>2006</v>
      </c>
      <c r="M138" s="656"/>
      <c r="N138" s="656" t="s">
        <v>43</v>
      </c>
      <c r="O138" s="664"/>
      <c r="P138" s="664">
        <v>19386</v>
      </c>
      <c r="Q138" s="664"/>
      <c r="R138" s="664">
        <v>19386</v>
      </c>
      <c r="S138" s="659" t="s">
        <v>1770</v>
      </c>
    </row>
    <row r="139" spans="1:19" ht="87.75" customHeight="1">
      <c r="A139" s="658"/>
      <c r="B139" s="658"/>
      <c r="C139" s="658"/>
      <c r="D139" s="658"/>
      <c r="E139" s="788"/>
      <c r="F139" s="788"/>
      <c r="G139" s="788"/>
      <c r="H139" s="658"/>
      <c r="I139" s="380" t="s">
        <v>1887</v>
      </c>
      <c r="J139" s="357">
        <v>12</v>
      </c>
      <c r="K139" s="358" t="s">
        <v>48</v>
      </c>
      <c r="L139" s="661"/>
      <c r="M139" s="658"/>
      <c r="N139" s="658"/>
      <c r="O139" s="658"/>
      <c r="P139" s="666"/>
      <c r="Q139" s="658"/>
      <c r="R139" s="666"/>
      <c r="S139" s="661"/>
    </row>
    <row r="140" spans="1:19" ht="87.75" customHeight="1">
      <c r="A140" s="656" t="s">
        <v>2008</v>
      </c>
      <c r="B140" s="656">
        <v>1</v>
      </c>
      <c r="C140" s="656">
        <v>4</v>
      </c>
      <c r="D140" s="656">
        <v>5</v>
      </c>
      <c r="E140" s="786" t="s">
        <v>2009</v>
      </c>
      <c r="F140" s="786" t="s">
        <v>2010</v>
      </c>
      <c r="G140" s="786" t="s">
        <v>2011</v>
      </c>
      <c r="H140" s="659" t="s">
        <v>1880</v>
      </c>
      <c r="I140" s="380" t="s">
        <v>1881</v>
      </c>
      <c r="J140" s="358">
        <v>1</v>
      </c>
      <c r="K140" s="358" t="s">
        <v>71</v>
      </c>
      <c r="L140" s="667" t="s">
        <v>1993</v>
      </c>
      <c r="M140" s="656"/>
      <c r="N140" s="656" t="s">
        <v>69</v>
      </c>
      <c r="O140" s="664"/>
      <c r="P140" s="664">
        <v>17500</v>
      </c>
      <c r="Q140" s="664"/>
      <c r="R140" s="664">
        <v>17500</v>
      </c>
      <c r="S140" s="659" t="s">
        <v>1770</v>
      </c>
    </row>
    <row r="141" spans="1:19" ht="87.75" customHeight="1">
      <c r="A141" s="658"/>
      <c r="B141" s="658"/>
      <c r="C141" s="658"/>
      <c r="D141" s="658"/>
      <c r="E141" s="788"/>
      <c r="F141" s="788"/>
      <c r="G141" s="788"/>
      <c r="H141" s="661"/>
      <c r="I141" s="380" t="s">
        <v>1887</v>
      </c>
      <c r="J141" s="358">
        <v>50</v>
      </c>
      <c r="K141" s="358" t="s">
        <v>48</v>
      </c>
      <c r="L141" s="667"/>
      <c r="M141" s="658"/>
      <c r="N141" s="658"/>
      <c r="O141" s="658"/>
      <c r="P141" s="666"/>
      <c r="Q141" s="658"/>
      <c r="R141" s="666"/>
      <c r="S141" s="661"/>
    </row>
    <row r="142" spans="1:19" ht="109.5" customHeight="1">
      <c r="A142" s="656" t="s">
        <v>2012</v>
      </c>
      <c r="B142" s="656">
        <v>1</v>
      </c>
      <c r="C142" s="656">
        <v>4</v>
      </c>
      <c r="D142" s="656">
        <v>5</v>
      </c>
      <c r="E142" s="786" t="s">
        <v>2013</v>
      </c>
      <c r="F142" s="786" t="s">
        <v>2014</v>
      </c>
      <c r="G142" s="786" t="s">
        <v>2015</v>
      </c>
      <c r="H142" s="659" t="s">
        <v>1880</v>
      </c>
      <c r="I142" s="380" t="s">
        <v>1881</v>
      </c>
      <c r="J142" s="358">
        <v>1</v>
      </c>
      <c r="K142" s="358" t="s">
        <v>71</v>
      </c>
      <c r="L142" s="667" t="s">
        <v>1993</v>
      </c>
      <c r="M142" s="656"/>
      <c r="N142" s="656" t="s">
        <v>69</v>
      </c>
      <c r="O142" s="664"/>
      <c r="P142" s="664">
        <v>17500</v>
      </c>
      <c r="Q142" s="664"/>
      <c r="R142" s="664">
        <v>17500</v>
      </c>
      <c r="S142" s="659" t="s">
        <v>1770</v>
      </c>
    </row>
    <row r="143" spans="1:19" ht="109.5" customHeight="1">
      <c r="A143" s="658"/>
      <c r="B143" s="658"/>
      <c r="C143" s="658"/>
      <c r="D143" s="658"/>
      <c r="E143" s="788"/>
      <c r="F143" s="788"/>
      <c r="G143" s="788"/>
      <c r="H143" s="661"/>
      <c r="I143" s="380" t="s">
        <v>1887</v>
      </c>
      <c r="J143" s="358">
        <v>50</v>
      </c>
      <c r="K143" s="358" t="s">
        <v>48</v>
      </c>
      <c r="L143" s="667"/>
      <c r="M143" s="658"/>
      <c r="N143" s="658"/>
      <c r="O143" s="658"/>
      <c r="P143" s="666"/>
      <c r="Q143" s="658"/>
      <c r="R143" s="666"/>
      <c r="S143" s="661"/>
    </row>
    <row r="144" spans="1:19" ht="108" customHeight="1">
      <c r="A144" s="656" t="s">
        <v>2016</v>
      </c>
      <c r="B144" s="656">
        <v>1</v>
      </c>
      <c r="C144" s="656">
        <v>4</v>
      </c>
      <c r="D144" s="656">
        <v>5</v>
      </c>
      <c r="E144" s="786" t="s">
        <v>2017</v>
      </c>
      <c r="F144" s="786" t="s">
        <v>2018</v>
      </c>
      <c r="G144" s="786" t="s">
        <v>2019</v>
      </c>
      <c r="H144" s="786" t="s">
        <v>1880</v>
      </c>
      <c r="I144" s="380" t="s">
        <v>1881</v>
      </c>
      <c r="J144" s="357">
        <v>1</v>
      </c>
      <c r="K144" s="358" t="s">
        <v>71</v>
      </c>
      <c r="L144" s="659" t="s">
        <v>2020</v>
      </c>
      <c r="M144" s="656"/>
      <c r="N144" s="656" t="s">
        <v>90</v>
      </c>
      <c r="O144" s="664"/>
      <c r="P144" s="664">
        <v>50000</v>
      </c>
      <c r="Q144" s="664"/>
      <c r="R144" s="664">
        <v>50000</v>
      </c>
      <c r="S144" s="659" t="s">
        <v>1770</v>
      </c>
    </row>
    <row r="145" spans="1:19" ht="108" customHeight="1">
      <c r="A145" s="657"/>
      <c r="B145" s="657"/>
      <c r="C145" s="657"/>
      <c r="D145" s="657"/>
      <c r="E145" s="787"/>
      <c r="F145" s="787"/>
      <c r="G145" s="787"/>
      <c r="H145" s="788"/>
      <c r="I145" s="380" t="s">
        <v>1887</v>
      </c>
      <c r="J145" s="357">
        <v>50</v>
      </c>
      <c r="K145" s="358" t="s">
        <v>48</v>
      </c>
      <c r="L145" s="660"/>
      <c r="M145" s="657"/>
      <c r="N145" s="657"/>
      <c r="O145" s="665"/>
      <c r="P145" s="665"/>
      <c r="Q145" s="665"/>
      <c r="R145" s="665"/>
      <c r="S145" s="660"/>
    </row>
    <row r="146" spans="1:19" ht="108" customHeight="1">
      <c r="A146" s="657"/>
      <c r="B146" s="657"/>
      <c r="C146" s="657"/>
      <c r="D146" s="657"/>
      <c r="E146" s="787"/>
      <c r="F146" s="787"/>
      <c r="G146" s="787"/>
      <c r="H146" s="786" t="s">
        <v>260</v>
      </c>
      <c r="I146" s="380" t="s">
        <v>1775</v>
      </c>
      <c r="J146" s="357">
        <v>1</v>
      </c>
      <c r="K146" s="358" t="s">
        <v>71</v>
      </c>
      <c r="L146" s="660"/>
      <c r="M146" s="657"/>
      <c r="N146" s="657"/>
      <c r="O146" s="665"/>
      <c r="P146" s="665"/>
      <c r="Q146" s="665"/>
      <c r="R146" s="665"/>
      <c r="S146" s="660"/>
    </row>
    <row r="147" spans="1:19" ht="108" customHeight="1">
      <c r="A147" s="658"/>
      <c r="B147" s="658"/>
      <c r="C147" s="658"/>
      <c r="D147" s="658"/>
      <c r="E147" s="788"/>
      <c r="F147" s="788"/>
      <c r="G147" s="788"/>
      <c r="H147" s="788"/>
      <c r="I147" s="380" t="s">
        <v>1887</v>
      </c>
      <c r="J147" s="357">
        <v>25</v>
      </c>
      <c r="K147" s="358" t="s">
        <v>48</v>
      </c>
      <c r="L147" s="661"/>
      <c r="M147" s="658"/>
      <c r="N147" s="658"/>
      <c r="O147" s="658"/>
      <c r="P147" s="666"/>
      <c r="Q147" s="658"/>
      <c r="R147" s="666"/>
      <c r="S147" s="661"/>
    </row>
    <row r="148" spans="1:19" ht="92.25" customHeight="1">
      <c r="A148" s="656" t="s">
        <v>2021</v>
      </c>
      <c r="B148" s="656">
        <v>1</v>
      </c>
      <c r="C148" s="656">
        <v>4</v>
      </c>
      <c r="D148" s="656">
        <v>2</v>
      </c>
      <c r="E148" s="786" t="s">
        <v>2022</v>
      </c>
      <c r="F148" s="786" t="s">
        <v>2023</v>
      </c>
      <c r="G148" s="786" t="s">
        <v>2024</v>
      </c>
      <c r="H148" s="659" t="s">
        <v>1880</v>
      </c>
      <c r="I148" s="380" t="s">
        <v>1881</v>
      </c>
      <c r="J148" s="357">
        <v>1</v>
      </c>
      <c r="K148" s="358" t="s">
        <v>71</v>
      </c>
      <c r="L148" s="659" t="s">
        <v>2025</v>
      </c>
      <c r="M148" s="656"/>
      <c r="N148" s="656" t="s">
        <v>43</v>
      </c>
      <c r="O148" s="664"/>
      <c r="P148" s="664">
        <v>50000</v>
      </c>
      <c r="Q148" s="664"/>
      <c r="R148" s="664">
        <v>50000</v>
      </c>
      <c r="S148" s="659" t="s">
        <v>1770</v>
      </c>
    </row>
    <row r="149" spans="1:19" ht="92.25" customHeight="1">
      <c r="A149" s="658"/>
      <c r="B149" s="658"/>
      <c r="C149" s="658"/>
      <c r="D149" s="658"/>
      <c r="E149" s="788"/>
      <c r="F149" s="788"/>
      <c r="G149" s="788"/>
      <c r="H149" s="661"/>
      <c r="I149" s="380" t="s">
        <v>1887</v>
      </c>
      <c r="J149" s="357">
        <v>50</v>
      </c>
      <c r="K149" s="358" t="s">
        <v>48</v>
      </c>
      <c r="L149" s="661"/>
      <c r="M149" s="658"/>
      <c r="N149" s="658"/>
      <c r="O149" s="658"/>
      <c r="P149" s="666"/>
      <c r="Q149" s="658"/>
      <c r="R149" s="666"/>
      <c r="S149" s="661"/>
    </row>
    <row r="150" spans="1:19" ht="57.75" customHeight="1">
      <c r="A150" s="656" t="s">
        <v>2026</v>
      </c>
      <c r="B150" s="656">
        <v>1</v>
      </c>
      <c r="C150" s="656">
        <v>4</v>
      </c>
      <c r="D150" s="656">
        <v>2</v>
      </c>
      <c r="E150" s="786" t="s">
        <v>2027</v>
      </c>
      <c r="F150" s="786" t="s">
        <v>2028</v>
      </c>
      <c r="G150" s="786" t="s">
        <v>2029</v>
      </c>
      <c r="H150" s="786" t="s">
        <v>205</v>
      </c>
      <c r="I150" s="380" t="s">
        <v>1775</v>
      </c>
      <c r="J150" s="357">
        <v>0.99999999999999101</v>
      </c>
      <c r="K150" s="358" t="s">
        <v>71</v>
      </c>
      <c r="L150" s="659" t="s">
        <v>2032</v>
      </c>
      <c r="M150" s="656"/>
      <c r="N150" s="656" t="s">
        <v>43</v>
      </c>
      <c r="O150" s="664"/>
      <c r="P150" s="664">
        <v>75341.5</v>
      </c>
      <c r="Q150" s="664"/>
      <c r="R150" s="664">
        <v>75341.5</v>
      </c>
      <c r="S150" s="659" t="s">
        <v>1770</v>
      </c>
    </row>
    <row r="151" spans="1:19" ht="57.75" customHeight="1">
      <c r="A151" s="657"/>
      <c r="B151" s="657"/>
      <c r="C151" s="657"/>
      <c r="D151" s="657"/>
      <c r="E151" s="787"/>
      <c r="F151" s="787"/>
      <c r="G151" s="787"/>
      <c r="H151" s="787"/>
      <c r="I151" s="380" t="s">
        <v>1887</v>
      </c>
      <c r="J151" s="357">
        <v>25</v>
      </c>
      <c r="K151" s="358" t="s">
        <v>48</v>
      </c>
      <c r="L151" s="660"/>
      <c r="M151" s="657"/>
      <c r="N151" s="657"/>
      <c r="O151" s="665"/>
      <c r="P151" s="665"/>
      <c r="Q151" s="665"/>
      <c r="R151" s="665"/>
      <c r="S151" s="660"/>
    </row>
    <row r="152" spans="1:19" ht="57.75" customHeight="1">
      <c r="A152" s="657"/>
      <c r="B152" s="657"/>
      <c r="C152" s="657"/>
      <c r="D152" s="657"/>
      <c r="E152" s="787"/>
      <c r="F152" s="787"/>
      <c r="G152" s="787"/>
      <c r="H152" s="659" t="s">
        <v>2030</v>
      </c>
      <c r="I152" s="380" t="s">
        <v>2031</v>
      </c>
      <c r="J152" s="357">
        <v>1</v>
      </c>
      <c r="K152" s="358" t="s">
        <v>71</v>
      </c>
      <c r="L152" s="660"/>
      <c r="M152" s="657"/>
      <c r="N152" s="657"/>
      <c r="O152" s="665"/>
      <c r="P152" s="665"/>
      <c r="Q152" s="665"/>
      <c r="R152" s="665"/>
      <c r="S152" s="660"/>
    </row>
    <row r="153" spans="1:19" ht="57.75" customHeight="1">
      <c r="A153" s="658"/>
      <c r="B153" s="658"/>
      <c r="C153" s="658"/>
      <c r="D153" s="658"/>
      <c r="E153" s="788"/>
      <c r="F153" s="788"/>
      <c r="G153" s="788"/>
      <c r="H153" s="661"/>
      <c r="I153" s="380" t="s">
        <v>1889</v>
      </c>
      <c r="J153" s="357">
        <v>1</v>
      </c>
      <c r="K153" s="358" t="s">
        <v>71</v>
      </c>
      <c r="L153" s="661"/>
      <c r="M153" s="658"/>
      <c r="N153" s="658"/>
      <c r="O153" s="658"/>
      <c r="P153" s="666"/>
      <c r="Q153" s="658"/>
      <c r="R153" s="666"/>
      <c r="S153" s="661"/>
    </row>
    <row r="154" spans="1:19" ht="94.5" customHeight="1">
      <c r="A154" s="899" t="s">
        <v>2033</v>
      </c>
      <c r="B154" s="834">
        <v>1</v>
      </c>
      <c r="C154" s="834">
        <v>4</v>
      </c>
      <c r="D154" s="834">
        <v>2</v>
      </c>
      <c r="E154" s="900" t="s">
        <v>2034</v>
      </c>
      <c r="F154" s="900" t="s">
        <v>2035</v>
      </c>
      <c r="G154" s="900" t="s">
        <v>2036</v>
      </c>
      <c r="H154" s="834" t="s">
        <v>260</v>
      </c>
      <c r="I154" s="472" t="s">
        <v>1775</v>
      </c>
      <c r="J154" s="473">
        <v>1</v>
      </c>
      <c r="K154" s="473" t="s">
        <v>71</v>
      </c>
      <c r="L154" s="835" t="s">
        <v>2037</v>
      </c>
      <c r="M154" s="834"/>
      <c r="N154" s="834" t="s">
        <v>317</v>
      </c>
      <c r="O154" s="837" t="s">
        <v>2038</v>
      </c>
      <c r="P154" s="837">
        <v>56363.5</v>
      </c>
      <c r="Q154" s="903"/>
      <c r="R154" s="837">
        <v>56363.5</v>
      </c>
      <c r="S154" s="834" t="s">
        <v>2039</v>
      </c>
    </row>
    <row r="155" spans="1:19" ht="92.25" customHeight="1">
      <c r="A155" s="658"/>
      <c r="B155" s="661"/>
      <c r="C155" s="661"/>
      <c r="D155" s="661"/>
      <c r="E155" s="788"/>
      <c r="F155" s="901"/>
      <c r="G155" s="901"/>
      <c r="H155" s="661"/>
      <c r="I155" s="472" t="s">
        <v>1887</v>
      </c>
      <c r="J155" s="473">
        <v>40</v>
      </c>
      <c r="K155" s="473" t="s">
        <v>48</v>
      </c>
      <c r="L155" s="902"/>
      <c r="M155" s="661"/>
      <c r="N155" s="661"/>
      <c r="O155" s="661"/>
      <c r="P155" s="661"/>
      <c r="Q155" s="818"/>
      <c r="R155" s="661"/>
      <c r="S155" s="661"/>
    </row>
    <row r="156" spans="1:19">
      <c r="A156" s="174"/>
      <c r="B156" s="174"/>
      <c r="C156" s="174"/>
      <c r="D156" s="174"/>
      <c r="E156" s="174"/>
      <c r="F156" s="174"/>
      <c r="G156" s="174"/>
      <c r="H156" s="174"/>
      <c r="I156" s="174"/>
      <c r="J156" s="174"/>
      <c r="K156" s="174"/>
      <c r="L156" s="174"/>
      <c r="M156" s="174"/>
      <c r="N156" s="174"/>
      <c r="O156" s="174"/>
      <c r="P156" s="174"/>
      <c r="Q156" s="174"/>
      <c r="R156" s="174"/>
      <c r="S156" s="174"/>
    </row>
    <row r="157" spans="1:19" ht="15.75">
      <c r="G157" s="7"/>
      <c r="O157" s="674"/>
      <c r="P157" s="677" t="s">
        <v>30</v>
      </c>
      <c r="Q157" s="678"/>
      <c r="R157" s="679"/>
    </row>
    <row r="158" spans="1:19">
      <c r="G158" s="8"/>
      <c r="O158" s="675"/>
      <c r="P158" s="686" t="s">
        <v>31</v>
      </c>
      <c r="Q158" s="677" t="s">
        <v>32</v>
      </c>
      <c r="R158" s="679"/>
    </row>
    <row r="159" spans="1:19">
      <c r="G159" s="8"/>
      <c r="O159" s="676"/>
      <c r="P159" s="687"/>
      <c r="Q159" s="140">
        <v>2022</v>
      </c>
      <c r="R159" s="140">
        <v>2023</v>
      </c>
    </row>
    <row r="160" spans="1:19">
      <c r="K160" s="2"/>
      <c r="L160" s="2"/>
      <c r="O160" s="99" t="s">
        <v>3389</v>
      </c>
      <c r="P160" s="145">
        <v>58</v>
      </c>
      <c r="Q160" s="23">
        <f>SUM(Q6:Q111)</f>
        <v>917094.00000000012</v>
      </c>
      <c r="R160" s="175">
        <f>R154+R150+R148+R144+R142+R140+R138+R136+R134+R132+R127+R125+R123+R117+R112</f>
        <v>610000</v>
      </c>
    </row>
    <row r="161" spans="12:17">
      <c r="L161" s="2"/>
    </row>
    <row r="162" spans="12:17">
      <c r="L162" s="2"/>
    </row>
    <row r="163" spans="12:17">
      <c r="L163" s="2"/>
      <c r="O163" s="2"/>
      <c r="Q163" s="2"/>
    </row>
  </sheetData>
  <mergeCells count="962">
    <mergeCell ref="S6:S7"/>
    <mergeCell ref="F6:F7"/>
    <mergeCell ref="G6:G7"/>
    <mergeCell ref="H6:H7"/>
    <mergeCell ref="L6:L7"/>
    <mergeCell ref="M6:M7"/>
    <mergeCell ref="N6:N7"/>
    <mergeCell ref="A6:A7"/>
    <mergeCell ref="B6:B7"/>
    <mergeCell ref="C6:C7"/>
    <mergeCell ref="D6:D7"/>
    <mergeCell ref="E6:E7"/>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F8:F9"/>
    <mergeCell ref="G8:G9"/>
    <mergeCell ref="H8:H9"/>
    <mergeCell ref="L8:L9"/>
    <mergeCell ref="M8:M9"/>
    <mergeCell ref="N8:N9"/>
    <mergeCell ref="A8:A9"/>
    <mergeCell ref="B8:B9"/>
    <mergeCell ref="C8:C9"/>
    <mergeCell ref="D8:D9"/>
    <mergeCell ref="E8:E9"/>
    <mergeCell ref="Q14:Q15"/>
    <mergeCell ref="R14:R15"/>
    <mergeCell ref="S14:S15"/>
    <mergeCell ref="F14:F15"/>
    <mergeCell ref="G14:G15"/>
    <mergeCell ref="H14:H15"/>
    <mergeCell ref="O8:O9"/>
    <mergeCell ref="P8:P9"/>
    <mergeCell ref="Q8:Q9"/>
    <mergeCell ref="R8:R9"/>
    <mergeCell ref="S8:S9"/>
    <mergeCell ref="O10:O11"/>
    <mergeCell ref="P10:P11"/>
    <mergeCell ref="Q10:Q11"/>
    <mergeCell ref="R10:R11"/>
    <mergeCell ref="S10:S11"/>
    <mergeCell ref="F10:F11"/>
    <mergeCell ref="G10:G11"/>
    <mergeCell ref="H10:H11"/>
    <mergeCell ref="L10:L11"/>
    <mergeCell ref="M10:M11"/>
    <mergeCell ref="N10:N11"/>
    <mergeCell ref="O12:O13"/>
    <mergeCell ref="P12:P13"/>
    <mergeCell ref="A14:A15"/>
    <mergeCell ref="B14:B15"/>
    <mergeCell ref="C14:C15"/>
    <mergeCell ref="D14:D15"/>
    <mergeCell ref="E14:E15"/>
    <mergeCell ref="F12:F13"/>
    <mergeCell ref="G12:G13"/>
    <mergeCell ref="H12:H13"/>
    <mergeCell ref="L12:L13"/>
    <mergeCell ref="A12:A13"/>
    <mergeCell ref="B12:B13"/>
    <mergeCell ref="C12:C13"/>
    <mergeCell ref="D12:D13"/>
    <mergeCell ref="E12:E13"/>
    <mergeCell ref="Q12:Q13"/>
    <mergeCell ref="R12:R13"/>
    <mergeCell ref="S12:S13"/>
    <mergeCell ref="M12:M13"/>
    <mergeCell ref="N12:N13"/>
    <mergeCell ref="A10:A11"/>
    <mergeCell ref="B10:B11"/>
    <mergeCell ref="C10:C11"/>
    <mergeCell ref="D10:D11"/>
    <mergeCell ref="E10:E11"/>
    <mergeCell ref="Q18:Q19"/>
    <mergeCell ref="R18:R19"/>
    <mergeCell ref="S18:S19"/>
    <mergeCell ref="O16:O17"/>
    <mergeCell ref="P16:P17"/>
    <mergeCell ref="Q16:Q17"/>
    <mergeCell ref="R16:R17"/>
    <mergeCell ref="S16:S17"/>
    <mergeCell ref="A18:A19"/>
    <mergeCell ref="B18:B19"/>
    <mergeCell ref="C18:C19"/>
    <mergeCell ref="D18:D19"/>
    <mergeCell ref="E18:E19"/>
    <mergeCell ref="F16:F17"/>
    <mergeCell ref="G16:G17"/>
    <mergeCell ref="H16:H17"/>
    <mergeCell ref="L16:L17"/>
    <mergeCell ref="M16:M17"/>
    <mergeCell ref="N16:N17"/>
    <mergeCell ref="A16:A17"/>
    <mergeCell ref="B16:B17"/>
    <mergeCell ref="C16:C17"/>
    <mergeCell ref="D16:D17"/>
    <mergeCell ref="E16:E17"/>
    <mergeCell ref="F18:F19"/>
    <mergeCell ref="G18:G19"/>
    <mergeCell ref="H18:H19"/>
    <mergeCell ref="L18:L19"/>
    <mergeCell ref="L14:L15"/>
    <mergeCell ref="M14:M15"/>
    <mergeCell ref="N14:N15"/>
    <mergeCell ref="O20:O21"/>
    <mergeCell ref="P20:P21"/>
    <mergeCell ref="F20:F21"/>
    <mergeCell ref="G20:G21"/>
    <mergeCell ref="H20:H21"/>
    <mergeCell ref="L20:L21"/>
    <mergeCell ref="M20:M21"/>
    <mergeCell ref="N20:N21"/>
    <mergeCell ref="O18:O19"/>
    <mergeCell ref="P18:P19"/>
    <mergeCell ref="M18:M19"/>
    <mergeCell ref="N18:N19"/>
    <mergeCell ref="O14:O15"/>
    <mergeCell ref="P14:P15"/>
    <mergeCell ref="Q26:Q27"/>
    <mergeCell ref="R26:R27"/>
    <mergeCell ref="S26:S27"/>
    <mergeCell ref="F26:F27"/>
    <mergeCell ref="G26:G27"/>
    <mergeCell ref="H26:H27"/>
    <mergeCell ref="A20:A21"/>
    <mergeCell ref="B20:B21"/>
    <mergeCell ref="C20:C21"/>
    <mergeCell ref="D20:D21"/>
    <mergeCell ref="E20:E21"/>
    <mergeCell ref="Q20:Q21"/>
    <mergeCell ref="R20:R21"/>
    <mergeCell ref="S20:S21"/>
    <mergeCell ref="A22:A23"/>
    <mergeCell ref="B22:B23"/>
    <mergeCell ref="C22:C23"/>
    <mergeCell ref="D22:D23"/>
    <mergeCell ref="E22:E23"/>
    <mergeCell ref="A26:A27"/>
    <mergeCell ref="B26:B27"/>
    <mergeCell ref="C26:C27"/>
    <mergeCell ref="D26:D27"/>
    <mergeCell ref="E26:E27"/>
    <mergeCell ref="O22:O23"/>
    <mergeCell ref="P22:P23"/>
    <mergeCell ref="Q22:Q23"/>
    <mergeCell ref="R22:R23"/>
    <mergeCell ref="S22:S23"/>
    <mergeCell ref="M22:M23"/>
    <mergeCell ref="N22:N23"/>
    <mergeCell ref="O24:O25"/>
    <mergeCell ref="P24:P25"/>
    <mergeCell ref="Q24:Q25"/>
    <mergeCell ref="R24:R25"/>
    <mergeCell ref="S24:S25"/>
    <mergeCell ref="M24:M25"/>
    <mergeCell ref="N24:N25"/>
    <mergeCell ref="A24:A25"/>
    <mergeCell ref="B24:B25"/>
    <mergeCell ref="C24:C25"/>
    <mergeCell ref="D24:D25"/>
    <mergeCell ref="E24:E25"/>
    <mergeCell ref="F22:F23"/>
    <mergeCell ref="G22:G23"/>
    <mergeCell ref="H22:H23"/>
    <mergeCell ref="L22:L23"/>
    <mergeCell ref="F24:F25"/>
    <mergeCell ref="G24:G25"/>
    <mergeCell ref="H24:H25"/>
    <mergeCell ref="L24:L25"/>
    <mergeCell ref="Q30:Q31"/>
    <mergeCell ref="R30:R31"/>
    <mergeCell ref="S30:S31"/>
    <mergeCell ref="O28:O29"/>
    <mergeCell ref="P28:P29"/>
    <mergeCell ref="Q28:Q29"/>
    <mergeCell ref="R28:R29"/>
    <mergeCell ref="S28:S29"/>
    <mergeCell ref="A30:A31"/>
    <mergeCell ref="B30:B31"/>
    <mergeCell ref="C30:C31"/>
    <mergeCell ref="D30:D31"/>
    <mergeCell ref="E30:E31"/>
    <mergeCell ref="F28:F29"/>
    <mergeCell ref="G28:G29"/>
    <mergeCell ref="H28:H29"/>
    <mergeCell ref="L28:L29"/>
    <mergeCell ref="M28:M29"/>
    <mergeCell ref="N28:N29"/>
    <mergeCell ref="A28:A29"/>
    <mergeCell ref="B28:B29"/>
    <mergeCell ref="C28:C29"/>
    <mergeCell ref="D28:D29"/>
    <mergeCell ref="E28:E29"/>
    <mergeCell ref="F30:F31"/>
    <mergeCell ref="G30:G31"/>
    <mergeCell ref="H30:H31"/>
    <mergeCell ref="L30:L31"/>
    <mergeCell ref="L26:L27"/>
    <mergeCell ref="M26:M27"/>
    <mergeCell ref="N26:N27"/>
    <mergeCell ref="O32:O33"/>
    <mergeCell ref="P32:P33"/>
    <mergeCell ref="F32:F33"/>
    <mergeCell ref="G32:G33"/>
    <mergeCell ref="H32:H33"/>
    <mergeCell ref="L32:L33"/>
    <mergeCell ref="M32:M33"/>
    <mergeCell ref="N32:N33"/>
    <mergeCell ref="O30:O31"/>
    <mergeCell ref="P30:P31"/>
    <mergeCell ref="M30:M31"/>
    <mergeCell ref="N30:N31"/>
    <mergeCell ref="O26:O27"/>
    <mergeCell ref="P26:P27"/>
    <mergeCell ref="Q38:Q39"/>
    <mergeCell ref="R38:R39"/>
    <mergeCell ref="S38:S39"/>
    <mergeCell ref="F38:F39"/>
    <mergeCell ref="G38:G39"/>
    <mergeCell ref="H38:H39"/>
    <mergeCell ref="A32:A33"/>
    <mergeCell ref="B32:B33"/>
    <mergeCell ref="C32:C33"/>
    <mergeCell ref="D32:D33"/>
    <mergeCell ref="E32:E33"/>
    <mergeCell ref="Q32:Q33"/>
    <mergeCell ref="R32:R33"/>
    <mergeCell ref="S32:S33"/>
    <mergeCell ref="A34:A35"/>
    <mergeCell ref="B34:B35"/>
    <mergeCell ref="C34:C35"/>
    <mergeCell ref="D34:D35"/>
    <mergeCell ref="E34:E35"/>
    <mergeCell ref="A38:A39"/>
    <mergeCell ref="B38:B39"/>
    <mergeCell ref="C38:C39"/>
    <mergeCell ref="D38:D39"/>
    <mergeCell ref="E38:E39"/>
    <mergeCell ref="O34:O35"/>
    <mergeCell ref="P34:P35"/>
    <mergeCell ref="Q34:Q35"/>
    <mergeCell ref="R34:R35"/>
    <mergeCell ref="S34:S35"/>
    <mergeCell ref="M34:M35"/>
    <mergeCell ref="N34:N35"/>
    <mergeCell ref="O36:O37"/>
    <mergeCell ref="P36:P37"/>
    <mergeCell ref="Q36:Q37"/>
    <mergeCell ref="R36:R37"/>
    <mergeCell ref="S36:S37"/>
    <mergeCell ref="M36:M37"/>
    <mergeCell ref="N36:N37"/>
    <mergeCell ref="A36:A37"/>
    <mergeCell ref="B36:B37"/>
    <mergeCell ref="C36:C37"/>
    <mergeCell ref="D36:D37"/>
    <mergeCell ref="E36:E37"/>
    <mergeCell ref="F34:F35"/>
    <mergeCell ref="G34:G35"/>
    <mergeCell ref="H34:H35"/>
    <mergeCell ref="L34:L35"/>
    <mergeCell ref="F36:F37"/>
    <mergeCell ref="G36:G37"/>
    <mergeCell ref="H36:H37"/>
    <mergeCell ref="L36:L37"/>
    <mergeCell ref="Q42:Q43"/>
    <mergeCell ref="R42:R43"/>
    <mergeCell ref="S42:S43"/>
    <mergeCell ref="O40:O41"/>
    <mergeCell ref="P40:P41"/>
    <mergeCell ref="Q40:Q41"/>
    <mergeCell ref="R40:R41"/>
    <mergeCell ref="S40:S41"/>
    <mergeCell ref="A42:A43"/>
    <mergeCell ref="B42:B43"/>
    <mergeCell ref="C42:C43"/>
    <mergeCell ref="D42:D43"/>
    <mergeCell ref="E42:E43"/>
    <mergeCell ref="F40:F41"/>
    <mergeCell ref="G40:G41"/>
    <mergeCell ref="H40:H41"/>
    <mergeCell ref="L40:L41"/>
    <mergeCell ref="M40:M41"/>
    <mergeCell ref="N40:N41"/>
    <mergeCell ref="A40:A41"/>
    <mergeCell ref="B40:B41"/>
    <mergeCell ref="C40:C41"/>
    <mergeCell ref="D40:D41"/>
    <mergeCell ref="E40:E41"/>
    <mergeCell ref="F42:F43"/>
    <mergeCell ref="G42:G43"/>
    <mergeCell ref="H42:H43"/>
    <mergeCell ref="L42:L43"/>
    <mergeCell ref="L38:L39"/>
    <mergeCell ref="M38:M39"/>
    <mergeCell ref="N38:N39"/>
    <mergeCell ref="O44:O45"/>
    <mergeCell ref="P44:P45"/>
    <mergeCell ref="F44:F45"/>
    <mergeCell ref="G44:G45"/>
    <mergeCell ref="H44:H45"/>
    <mergeCell ref="L44:L45"/>
    <mergeCell ref="M44:M45"/>
    <mergeCell ref="N44:N45"/>
    <mergeCell ref="O42:O43"/>
    <mergeCell ref="P42:P43"/>
    <mergeCell ref="M42:M43"/>
    <mergeCell ref="N42:N43"/>
    <mergeCell ref="O38:O39"/>
    <mergeCell ref="P38:P39"/>
    <mergeCell ref="R44:R45"/>
    <mergeCell ref="S44:S45"/>
    <mergeCell ref="A46:A47"/>
    <mergeCell ref="B46:B47"/>
    <mergeCell ref="C46:C47"/>
    <mergeCell ref="D46:D47"/>
    <mergeCell ref="E46:E47"/>
    <mergeCell ref="A50:A51"/>
    <mergeCell ref="B50:B51"/>
    <mergeCell ref="C50:C51"/>
    <mergeCell ref="D50:D51"/>
    <mergeCell ref="E50:E51"/>
    <mergeCell ref="F48:F49"/>
    <mergeCell ref="P46:P47"/>
    <mergeCell ref="F50:F51"/>
    <mergeCell ref="G50:G51"/>
    <mergeCell ref="H50:H51"/>
    <mergeCell ref="A44:A45"/>
    <mergeCell ref="B44:B45"/>
    <mergeCell ref="C44:C45"/>
    <mergeCell ref="D44:D45"/>
    <mergeCell ref="E44:E45"/>
    <mergeCell ref="Q44:Q45"/>
    <mergeCell ref="L50:L51"/>
    <mergeCell ref="M50:M51"/>
    <mergeCell ref="N50:N51"/>
    <mergeCell ref="O50:O51"/>
    <mergeCell ref="P50:P51"/>
    <mergeCell ref="Q50:Q51"/>
    <mergeCell ref="R50:R51"/>
    <mergeCell ref="R46:R47"/>
    <mergeCell ref="S50:S51"/>
    <mergeCell ref="S46:S47"/>
    <mergeCell ref="M46:M47"/>
    <mergeCell ref="N46:N47"/>
    <mergeCell ref="O48:O49"/>
    <mergeCell ref="P48:P49"/>
    <mergeCell ref="Q48:Q49"/>
    <mergeCell ref="R48:R49"/>
    <mergeCell ref="S48:S49"/>
    <mergeCell ref="M48:M49"/>
    <mergeCell ref="N48:N49"/>
    <mergeCell ref="O46:O47"/>
    <mergeCell ref="Q46:Q47"/>
    <mergeCell ref="A48:A49"/>
    <mergeCell ref="B48:B49"/>
    <mergeCell ref="C48:C49"/>
    <mergeCell ref="D48:D49"/>
    <mergeCell ref="E48:E49"/>
    <mergeCell ref="F46:F47"/>
    <mergeCell ref="G46:G47"/>
    <mergeCell ref="H46:H47"/>
    <mergeCell ref="L46:L47"/>
    <mergeCell ref="G48:G49"/>
    <mergeCell ref="H48:H49"/>
    <mergeCell ref="L48:L49"/>
    <mergeCell ref="O52:O53"/>
    <mergeCell ref="P52:P53"/>
    <mergeCell ref="Q52:Q53"/>
    <mergeCell ref="R52:R53"/>
    <mergeCell ref="S52:S53"/>
    <mergeCell ref="A54:A55"/>
    <mergeCell ref="B54:B55"/>
    <mergeCell ref="C54:C55"/>
    <mergeCell ref="D54:D55"/>
    <mergeCell ref="E54:E55"/>
    <mergeCell ref="F52:F53"/>
    <mergeCell ref="G52:G53"/>
    <mergeCell ref="H52:H53"/>
    <mergeCell ref="L52:L53"/>
    <mergeCell ref="M52:M53"/>
    <mergeCell ref="N52:N53"/>
    <mergeCell ref="A52:A53"/>
    <mergeCell ref="B52:B53"/>
    <mergeCell ref="C52:C53"/>
    <mergeCell ref="D52:D53"/>
    <mergeCell ref="E52:E53"/>
    <mergeCell ref="M54:M55"/>
    <mergeCell ref="N54:N55"/>
    <mergeCell ref="O54:O55"/>
    <mergeCell ref="B58:B59"/>
    <mergeCell ref="C58:C59"/>
    <mergeCell ref="D58:D59"/>
    <mergeCell ref="E58:E59"/>
    <mergeCell ref="F56:F57"/>
    <mergeCell ref="G56:G57"/>
    <mergeCell ref="H56:H57"/>
    <mergeCell ref="L56:L57"/>
    <mergeCell ref="M56:M57"/>
    <mergeCell ref="P54:P55"/>
    <mergeCell ref="Q54:Q55"/>
    <mergeCell ref="R54:R55"/>
    <mergeCell ref="S54:S55"/>
    <mergeCell ref="A56:A57"/>
    <mergeCell ref="B56:B57"/>
    <mergeCell ref="C56:C57"/>
    <mergeCell ref="D56:D57"/>
    <mergeCell ref="E56:E57"/>
    <mergeCell ref="F54:F55"/>
    <mergeCell ref="G54:G55"/>
    <mergeCell ref="H54:H55"/>
    <mergeCell ref="L54:L55"/>
    <mergeCell ref="O56:O57"/>
    <mergeCell ref="P56:P57"/>
    <mergeCell ref="Q56:Q57"/>
    <mergeCell ref="R56:R57"/>
    <mergeCell ref="S56:S57"/>
    <mergeCell ref="N56:N57"/>
    <mergeCell ref="A62:A66"/>
    <mergeCell ref="B62:B66"/>
    <mergeCell ref="C62:C66"/>
    <mergeCell ref="D62:D66"/>
    <mergeCell ref="E62:E66"/>
    <mergeCell ref="F60:F61"/>
    <mergeCell ref="G60:G61"/>
    <mergeCell ref="H60:H61"/>
    <mergeCell ref="L60:L61"/>
    <mergeCell ref="M60:M61"/>
    <mergeCell ref="N60:N61"/>
    <mergeCell ref="O58:O59"/>
    <mergeCell ref="P58:P59"/>
    <mergeCell ref="Q58:Q59"/>
    <mergeCell ref="R58:R59"/>
    <mergeCell ref="S58:S59"/>
    <mergeCell ref="A60:A61"/>
    <mergeCell ref="B60:B61"/>
    <mergeCell ref="C60:C61"/>
    <mergeCell ref="D60:D61"/>
    <mergeCell ref="E60:E61"/>
    <mergeCell ref="F58:F59"/>
    <mergeCell ref="G58:G59"/>
    <mergeCell ref="H58:H59"/>
    <mergeCell ref="L58:L59"/>
    <mergeCell ref="M58:M59"/>
    <mergeCell ref="N58:N59"/>
    <mergeCell ref="O60:O61"/>
    <mergeCell ref="P60:P61"/>
    <mergeCell ref="Q60:Q61"/>
    <mergeCell ref="R60:R61"/>
    <mergeCell ref="S60:S61"/>
    <mergeCell ref="A58:A59"/>
    <mergeCell ref="O62:O66"/>
    <mergeCell ref="P62:P66"/>
    <mergeCell ref="Q62:Q66"/>
    <mergeCell ref="R62:R66"/>
    <mergeCell ref="S62:S66"/>
    <mergeCell ref="H64:H66"/>
    <mergeCell ref="F62:F66"/>
    <mergeCell ref="G62:G66"/>
    <mergeCell ref="H62:H63"/>
    <mergeCell ref="L62:L66"/>
    <mergeCell ref="M62:M66"/>
    <mergeCell ref="N62:N66"/>
    <mergeCell ref="P67:P68"/>
    <mergeCell ref="Q67:Q68"/>
    <mergeCell ref="R67:R68"/>
    <mergeCell ref="S67:S68"/>
    <mergeCell ref="A69:A74"/>
    <mergeCell ref="B69:B74"/>
    <mergeCell ref="C69:C74"/>
    <mergeCell ref="D69:D74"/>
    <mergeCell ref="E69:E74"/>
    <mergeCell ref="F69:F74"/>
    <mergeCell ref="G67:G68"/>
    <mergeCell ref="H67:H68"/>
    <mergeCell ref="L67:L68"/>
    <mergeCell ref="M67:M68"/>
    <mergeCell ref="N67:N68"/>
    <mergeCell ref="O67:O68"/>
    <mergeCell ref="A67:A68"/>
    <mergeCell ref="B67:B68"/>
    <mergeCell ref="C67:C68"/>
    <mergeCell ref="D67:D68"/>
    <mergeCell ref="E67:E68"/>
    <mergeCell ref="F67:F68"/>
    <mergeCell ref="S69:S74"/>
    <mergeCell ref="P69:P74"/>
    <mergeCell ref="S75:S76"/>
    <mergeCell ref="A77:A78"/>
    <mergeCell ref="B77:B78"/>
    <mergeCell ref="C77:C78"/>
    <mergeCell ref="D77:D78"/>
    <mergeCell ref="E77:E78"/>
    <mergeCell ref="F77:F78"/>
    <mergeCell ref="Q69:Q74"/>
    <mergeCell ref="R69:R74"/>
    <mergeCell ref="H71:H72"/>
    <mergeCell ref="H73:H74"/>
    <mergeCell ref="L73:L74"/>
    <mergeCell ref="G69:G74"/>
    <mergeCell ref="H69:H70"/>
    <mergeCell ref="L69:L72"/>
    <mergeCell ref="M69:M74"/>
    <mergeCell ref="N69:N74"/>
    <mergeCell ref="O69:O74"/>
    <mergeCell ref="A75:A76"/>
    <mergeCell ref="B75:B76"/>
    <mergeCell ref="C75:C76"/>
    <mergeCell ref="D75:D76"/>
    <mergeCell ref="E75:E76"/>
    <mergeCell ref="F75:F76"/>
    <mergeCell ref="P75:P76"/>
    <mergeCell ref="Q75:Q76"/>
    <mergeCell ref="R75:R76"/>
    <mergeCell ref="G75:G76"/>
    <mergeCell ref="H75:H76"/>
    <mergeCell ref="L75:L76"/>
    <mergeCell ref="M75:M76"/>
    <mergeCell ref="N75:N76"/>
    <mergeCell ref="O75:O76"/>
    <mergeCell ref="P77:P78"/>
    <mergeCell ref="Q77:Q78"/>
    <mergeCell ref="R77:R78"/>
    <mergeCell ref="S77:S78"/>
    <mergeCell ref="G77:G78"/>
    <mergeCell ref="H77:H78"/>
    <mergeCell ref="L77:L78"/>
    <mergeCell ref="M77:M78"/>
    <mergeCell ref="N77:N78"/>
    <mergeCell ref="O77:O78"/>
    <mergeCell ref="P81:P84"/>
    <mergeCell ref="Q81:Q84"/>
    <mergeCell ref="R81:R84"/>
    <mergeCell ref="S81:S84"/>
    <mergeCell ref="H83:H84"/>
    <mergeCell ref="N81:N84"/>
    <mergeCell ref="O81:O84"/>
    <mergeCell ref="P79:P80"/>
    <mergeCell ref="Q79:Q80"/>
    <mergeCell ref="R79:R80"/>
    <mergeCell ref="S79:S80"/>
    <mergeCell ref="N79:N80"/>
    <mergeCell ref="O79:O80"/>
    <mergeCell ref="G81:G84"/>
    <mergeCell ref="H81:H82"/>
    <mergeCell ref="L81:L84"/>
    <mergeCell ref="M81:M84"/>
    <mergeCell ref="A81:A84"/>
    <mergeCell ref="B81:B84"/>
    <mergeCell ref="C81:C84"/>
    <mergeCell ref="D81:D84"/>
    <mergeCell ref="E81:E84"/>
    <mergeCell ref="F81:F84"/>
    <mergeCell ref="O85:O86"/>
    <mergeCell ref="O89:O94"/>
    <mergeCell ref="A79:A80"/>
    <mergeCell ref="B79:B80"/>
    <mergeCell ref="C79:C80"/>
    <mergeCell ref="D79:D80"/>
    <mergeCell ref="E79:E80"/>
    <mergeCell ref="F79:F80"/>
    <mergeCell ref="A85:A86"/>
    <mergeCell ref="B85:B86"/>
    <mergeCell ref="C85:C86"/>
    <mergeCell ref="A89:A94"/>
    <mergeCell ref="B89:B94"/>
    <mergeCell ref="C89:C94"/>
    <mergeCell ref="D89:D94"/>
    <mergeCell ref="E89:E94"/>
    <mergeCell ref="F87:F88"/>
    <mergeCell ref="G87:G88"/>
    <mergeCell ref="H87:H88"/>
    <mergeCell ref="L87:L88"/>
    <mergeCell ref="G79:G80"/>
    <mergeCell ref="H79:H80"/>
    <mergeCell ref="L79:L80"/>
    <mergeCell ref="M79:M80"/>
    <mergeCell ref="R85:R86"/>
    <mergeCell ref="S85:S86"/>
    <mergeCell ref="A87:A88"/>
    <mergeCell ref="B87:B88"/>
    <mergeCell ref="C87:C88"/>
    <mergeCell ref="D87:D88"/>
    <mergeCell ref="E87:E88"/>
    <mergeCell ref="F85:F86"/>
    <mergeCell ref="G85:G86"/>
    <mergeCell ref="H85:H86"/>
    <mergeCell ref="L85:L86"/>
    <mergeCell ref="M85:M86"/>
    <mergeCell ref="N85:N86"/>
    <mergeCell ref="O87:O88"/>
    <mergeCell ref="P87:P88"/>
    <mergeCell ref="Q87:Q88"/>
    <mergeCell ref="R87:R88"/>
    <mergeCell ref="S87:S88"/>
    <mergeCell ref="P85:P86"/>
    <mergeCell ref="Q85:Q86"/>
    <mergeCell ref="D85:D86"/>
    <mergeCell ref="E85:E86"/>
    <mergeCell ref="M87:M88"/>
    <mergeCell ref="N87:N88"/>
    <mergeCell ref="Q89:Q94"/>
    <mergeCell ref="R89:R94"/>
    <mergeCell ref="S89:S94"/>
    <mergeCell ref="H91:H92"/>
    <mergeCell ref="H93:H94"/>
    <mergeCell ref="F89:F94"/>
    <mergeCell ref="G89:G94"/>
    <mergeCell ref="H89:H90"/>
    <mergeCell ref="L89:L94"/>
    <mergeCell ref="M89:M94"/>
    <mergeCell ref="N89:N94"/>
    <mergeCell ref="P89:P94"/>
    <mergeCell ref="P95:P103"/>
    <mergeCell ref="Q95:Q103"/>
    <mergeCell ref="R95:R103"/>
    <mergeCell ref="A95:A103"/>
    <mergeCell ref="B95:B103"/>
    <mergeCell ref="C95:C103"/>
    <mergeCell ref="D95:D103"/>
    <mergeCell ref="E95:E103"/>
    <mergeCell ref="F95:F103"/>
    <mergeCell ref="P108:P109"/>
    <mergeCell ref="Q108:Q109"/>
    <mergeCell ref="R108:R109"/>
    <mergeCell ref="S108:S109"/>
    <mergeCell ref="G108:G109"/>
    <mergeCell ref="H108:H109"/>
    <mergeCell ref="L108:L109"/>
    <mergeCell ref="M108:M109"/>
    <mergeCell ref="S95:S103"/>
    <mergeCell ref="H97:H98"/>
    <mergeCell ref="H99:H100"/>
    <mergeCell ref="H101:H103"/>
    <mergeCell ref="G95:G103"/>
    <mergeCell ref="H95:H96"/>
    <mergeCell ref="L95:L103"/>
    <mergeCell ref="M95:M103"/>
    <mergeCell ref="N95:N103"/>
    <mergeCell ref="O95:O103"/>
    <mergeCell ref="S104:S105"/>
    <mergeCell ref="M104:M105"/>
    <mergeCell ref="N104:N105"/>
    <mergeCell ref="O104:O105"/>
    <mergeCell ref="P106:P107"/>
    <mergeCell ref="Q106:Q107"/>
    <mergeCell ref="B108:B109"/>
    <mergeCell ref="C108:C109"/>
    <mergeCell ref="D108:D109"/>
    <mergeCell ref="E108:E109"/>
    <mergeCell ref="F108:F109"/>
    <mergeCell ref="G106:G107"/>
    <mergeCell ref="H106:H107"/>
    <mergeCell ref="L106:L107"/>
    <mergeCell ref="M106:M107"/>
    <mergeCell ref="R106:R107"/>
    <mergeCell ref="S106:S107"/>
    <mergeCell ref="N106:N107"/>
    <mergeCell ref="O106:O107"/>
    <mergeCell ref="A104:A105"/>
    <mergeCell ref="B104:B105"/>
    <mergeCell ref="C104:C105"/>
    <mergeCell ref="D104:D105"/>
    <mergeCell ref="E104:E105"/>
    <mergeCell ref="A106:A107"/>
    <mergeCell ref="B106:B107"/>
    <mergeCell ref="C106:C107"/>
    <mergeCell ref="D106:D107"/>
    <mergeCell ref="E106:E107"/>
    <mergeCell ref="F106:F107"/>
    <mergeCell ref="G104:G105"/>
    <mergeCell ref="H104:H105"/>
    <mergeCell ref="L104:L105"/>
    <mergeCell ref="F104:F105"/>
    <mergeCell ref="P104:P105"/>
    <mergeCell ref="Q104:Q105"/>
    <mergeCell ref="R104:R105"/>
    <mergeCell ref="S110:S111"/>
    <mergeCell ref="A112:A116"/>
    <mergeCell ref="B112:B116"/>
    <mergeCell ref="C112:C116"/>
    <mergeCell ref="D112:D116"/>
    <mergeCell ref="E112:E116"/>
    <mergeCell ref="F112:F116"/>
    <mergeCell ref="G110:G111"/>
    <mergeCell ref="H110:H111"/>
    <mergeCell ref="L110:L111"/>
    <mergeCell ref="M110:M111"/>
    <mergeCell ref="N110:N111"/>
    <mergeCell ref="O110:O111"/>
    <mergeCell ref="A110:A111"/>
    <mergeCell ref="B110:B111"/>
    <mergeCell ref="C110:C111"/>
    <mergeCell ref="D110:D111"/>
    <mergeCell ref="E110:E111"/>
    <mergeCell ref="F110:F111"/>
    <mergeCell ref="S112:S116"/>
    <mergeCell ref="N108:N109"/>
    <mergeCell ref="O108:O109"/>
    <mergeCell ref="A117:A122"/>
    <mergeCell ref="B117:B122"/>
    <mergeCell ref="C117:C122"/>
    <mergeCell ref="D117:D122"/>
    <mergeCell ref="E117:E122"/>
    <mergeCell ref="Q112:Q116"/>
    <mergeCell ref="R112:R116"/>
    <mergeCell ref="H113:H114"/>
    <mergeCell ref="G112:G116"/>
    <mergeCell ref="L112:L116"/>
    <mergeCell ref="M112:M116"/>
    <mergeCell ref="N112:N116"/>
    <mergeCell ref="O112:O116"/>
    <mergeCell ref="P112:P116"/>
    <mergeCell ref="O117:O122"/>
    <mergeCell ref="P117:P122"/>
    <mergeCell ref="Q117:Q122"/>
    <mergeCell ref="R117:R122"/>
    <mergeCell ref="P110:P111"/>
    <mergeCell ref="Q110:Q111"/>
    <mergeCell ref="R110:R111"/>
    <mergeCell ref="A108:A109"/>
    <mergeCell ref="S117:S122"/>
    <mergeCell ref="H119:H120"/>
    <mergeCell ref="H121:H122"/>
    <mergeCell ref="F117:F122"/>
    <mergeCell ref="G117:G122"/>
    <mergeCell ref="H117:H118"/>
    <mergeCell ref="L117:L122"/>
    <mergeCell ref="M117:M122"/>
    <mergeCell ref="N117:N122"/>
    <mergeCell ref="S123:S124"/>
    <mergeCell ref="M123:M124"/>
    <mergeCell ref="N123:N124"/>
    <mergeCell ref="O123:O124"/>
    <mergeCell ref="P123:P124"/>
    <mergeCell ref="Q123:Q124"/>
    <mergeCell ref="R123:R124"/>
    <mergeCell ref="A123:A124"/>
    <mergeCell ref="B123:B124"/>
    <mergeCell ref="C123:C124"/>
    <mergeCell ref="D123:D124"/>
    <mergeCell ref="E123:E124"/>
    <mergeCell ref="F123:F124"/>
    <mergeCell ref="G123:G124"/>
    <mergeCell ref="H123:H124"/>
    <mergeCell ref="L123:L124"/>
    <mergeCell ref="L125:L126"/>
    <mergeCell ref="M125:M126"/>
    <mergeCell ref="A125:A126"/>
    <mergeCell ref="B125:B126"/>
    <mergeCell ref="C125:C126"/>
    <mergeCell ref="D125:D126"/>
    <mergeCell ref="E125:E126"/>
    <mergeCell ref="F125:F126"/>
    <mergeCell ref="G125:G126"/>
    <mergeCell ref="H125:H126"/>
    <mergeCell ref="R125:R126"/>
    <mergeCell ref="S125:S126"/>
    <mergeCell ref="N125:N126"/>
    <mergeCell ref="O125:O126"/>
    <mergeCell ref="P125:P126"/>
    <mergeCell ref="Q125:Q126"/>
    <mergeCell ref="Q127:Q131"/>
    <mergeCell ref="R127:R131"/>
    <mergeCell ref="S127:S131"/>
    <mergeCell ref="N127:N131"/>
    <mergeCell ref="O127:O131"/>
    <mergeCell ref="P127:P131"/>
    <mergeCell ref="A132:A133"/>
    <mergeCell ref="B132:B133"/>
    <mergeCell ref="C132:C133"/>
    <mergeCell ref="D132:D133"/>
    <mergeCell ref="E132:E133"/>
    <mergeCell ref="F132:F133"/>
    <mergeCell ref="H127:H128"/>
    <mergeCell ref="L127:L131"/>
    <mergeCell ref="M127:M131"/>
    <mergeCell ref="G132:G133"/>
    <mergeCell ref="H132:H133"/>
    <mergeCell ref="L132:L133"/>
    <mergeCell ref="M132:M133"/>
    <mergeCell ref="A127:A131"/>
    <mergeCell ref="B127:B131"/>
    <mergeCell ref="C127:C131"/>
    <mergeCell ref="D127:D131"/>
    <mergeCell ref="E127:E131"/>
    <mergeCell ref="F127:F131"/>
    <mergeCell ref="G127:G131"/>
    <mergeCell ref="H129:H131"/>
    <mergeCell ref="N132:N133"/>
    <mergeCell ref="P136:P137"/>
    <mergeCell ref="Q136:Q137"/>
    <mergeCell ref="R136:R137"/>
    <mergeCell ref="S136:S137"/>
    <mergeCell ref="G136:G137"/>
    <mergeCell ref="H136:H137"/>
    <mergeCell ref="L136:L137"/>
    <mergeCell ref="M136:M137"/>
    <mergeCell ref="N136:N137"/>
    <mergeCell ref="O136:O137"/>
    <mergeCell ref="O132:O133"/>
    <mergeCell ref="P134:P135"/>
    <mergeCell ref="Q134:Q135"/>
    <mergeCell ref="R134:R135"/>
    <mergeCell ref="S134:S135"/>
    <mergeCell ref="M134:M135"/>
    <mergeCell ref="N134:N135"/>
    <mergeCell ref="O134:O135"/>
    <mergeCell ref="P132:P133"/>
    <mergeCell ref="Q132:Q133"/>
    <mergeCell ref="R132:R133"/>
    <mergeCell ref="S132:S133"/>
    <mergeCell ref="A136:A137"/>
    <mergeCell ref="B136:B137"/>
    <mergeCell ref="C136:C137"/>
    <mergeCell ref="D136:D137"/>
    <mergeCell ref="E136:E137"/>
    <mergeCell ref="F136:F137"/>
    <mergeCell ref="G134:G135"/>
    <mergeCell ref="H134:H135"/>
    <mergeCell ref="L134:L135"/>
    <mergeCell ref="A134:A135"/>
    <mergeCell ref="B134:B135"/>
    <mergeCell ref="C134:C135"/>
    <mergeCell ref="D134:D135"/>
    <mergeCell ref="E134:E135"/>
    <mergeCell ref="F134:F135"/>
    <mergeCell ref="P138:P139"/>
    <mergeCell ref="Q138:Q139"/>
    <mergeCell ref="R138:R139"/>
    <mergeCell ref="S138:S139"/>
    <mergeCell ref="A140:A141"/>
    <mergeCell ref="B140:B141"/>
    <mergeCell ref="C140:C141"/>
    <mergeCell ref="D140:D141"/>
    <mergeCell ref="E140:E141"/>
    <mergeCell ref="G138:G139"/>
    <mergeCell ref="H138:H139"/>
    <mergeCell ref="L138:L139"/>
    <mergeCell ref="M138:M139"/>
    <mergeCell ref="N138:N139"/>
    <mergeCell ref="O138:O139"/>
    <mergeCell ref="A138:A139"/>
    <mergeCell ref="B138:B139"/>
    <mergeCell ref="C138:C139"/>
    <mergeCell ref="D138:D139"/>
    <mergeCell ref="E138:E139"/>
    <mergeCell ref="F138:F139"/>
    <mergeCell ref="A144:A147"/>
    <mergeCell ref="B144:B147"/>
    <mergeCell ref="C144:C147"/>
    <mergeCell ref="D144:D147"/>
    <mergeCell ref="E144:E147"/>
    <mergeCell ref="F142:F143"/>
    <mergeCell ref="G142:G143"/>
    <mergeCell ref="H142:H143"/>
    <mergeCell ref="L142:L143"/>
    <mergeCell ref="M142:M143"/>
    <mergeCell ref="N142:N143"/>
    <mergeCell ref="O140:O141"/>
    <mergeCell ref="P140:P141"/>
    <mergeCell ref="Q140:Q141"/>
    <mergeCell ref="R140:R141"/>
    <mergeCell ref="S140:S141"/>
    <mergeCell ref="A142:A143"/>
    <mergeCell ref="B142:B143"/>
    <mergeCell ref="C142:C143"/>
    <mergeCell ref="D142:D143"/>
    <mergeCell ref="E142:E143"/>
    <mergeCell ref="F140:F141"/>
    <mergeCell ref="G140:G141"/>
    <mergeCell ref="H140:H141"/>
    <mergeCell ref="L140:L141"/>
    <mergeCell ref="M140:M141"/>
    <mergeCell ref="N140:N141"/>
    <mergeCell ref="O142:O143"/>
    <mergeCell ref="P142:P143"/>
    <mergeCell ref="Q142:Q143"/>
    <mergeCell ref="R142:R143"/>
    <mergeCell ref="S142:S143"/>
    <mergeCell ref="F148:F149"/>
    <mergeCell ref="O144:O147"/>
    <mergeCell ref="P144:P147"/>
    <mergeCell ref="Q144:Q147"/>
    <mergeCell ref="R144:R147"/>
    <mergeCell ref="S144:S147"/>
    <mergeCell ref="H146:H147"/>
    <mergeCell ref="F144:F147"/>
    <mergeCell ref="G144:G147"/>
    <mergeCell ref="H144:H145"/>
    <mergeCell ref="L144:L147"/>
    <mergeCell ref="M144:M147"/>
    <mergeCell ref="N144:N147"/>
    <mergeCell ref="A150:A153"/>
    <mergeCell ref="B150:B153"/>
    <mergeCell ref="C150:C153"/>
    <mergeCell ref="D150:D153"/>
    <mergeCell ref="E150:E153"/>
    <mergeCell ref="P148:P149"/>
    <mergeCell ref="Q148:Q149"/>
    <mergeCell ref="R148:R149"/>
    <mergeCell ref="S148:S149"/>
    <mergeCell ref="G148:G149"/>
    <mergeCell ref="H148:H149"/>
    <mergeCell ref="L148:L149"/>
    <mergeCell ref="M148:M149"/>
    <mergeCell ref="N148:N149"/>
    <mergeCell ref="O148:O149"/>
    <mergeCell ref="A148:A149"/>
    <mergeCell ref="B148:B149"/>
    <mergeCell ref="C148:C149"/>
    <mergeCell ref="D148:D149"/>
    <mergeCell ref="E148:E149"/>
    <mergeCell ref="O150:O153"/>
    <mergeCell ref="P150:P153"/>
    <mergeCell ref="Q150:Q153"/>
    <mergeCell ref="R150:R153"/>
    <mergeCell ref="S150:S153"/>
    <mergeCell ref="H152:H153"/>
    <mergeCell ref="F150:F153"/>
    <mergeCell ref="G150:G153"/>
    <mergeCell ref="H150:H151"/>
    <mergeCell ref="L150:L153"/>
    <mergeCell ref="M150:M153"/>
    <mergeCell ref="N150:N153"/>
    <mergeCell ref="S154:S155"/>
    <mergeCell ref="O157:O159"/>
    <mergeCell ref="P157:R157"/>
    <mergeCell ref="P158:P159"/>
    <mergeCell ref="Q158:R158"/>
    <mergeCell ref="M154:M155"/>
    <mergeCell ref="N154:N155"/>
    <mergeCell ref="O154:O155"/>
    <mergeCell ref="P154:P155"/>
    <mergeCell ref="Q154:Q155"/>
    <mergeCell ref="R154:R155"/>
    <mergeCell ref="A154:A155"/>
    <mergeCell ref="B154:B155"/>
    <mergeCell ref="C154:C155"/>
    <mergeCell ref="D154:D155"/>
    <mergeCell ref="E154:E155"/>
    <mergeCell ref="F154:F155"/>
    <mergeCell ref="G154:G155"/>
    <mergeCell ref="H154:H155"/>
    <mergeCell ref="L154:L155"/>
  </mergeCells>
  <pageMargins left="0" right="0" top="0" bottom="0" header="0.31496062992125984" footer="0.31496062992125984"/>
  <pageSetup paperSize="9" scale="3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5709-F610-48BD-987D-05ECCAD9A256}">
  <dimension ref="A1:CS104"/>
  <sheetViews>
    <sheetView zoomScale="40" zoomScaleNormal="40" zoomScaleSheetLayoutView="50" workbookViewId="0">
      <selection activeCell="P102" sqref="P102"/>
    </sheetView>
  </sheetViews>
  <sheetFormatPr defaultColWidth="9.140625" defaultRowHeight="15"/>
  <cols>
    <col min="1" max="1" width="5.28515625" style="68" customWidth="1"/>
    <col min="2" max="4" width="9.140625" style="1"/>
    <col min="5" max="5" width="18.28515625" style="68" customWidth="1"/>
    <col min="6" max="6" width="75.5703125" customWidth="1"/>
    <col min="7" max="7" width="80.85546875" customWidth="1"/>
    <col min="8" max="8" width="13.140625" style="68" customWidth="1"/>
    <col min="9" max="10" width="19" style="68" customWidth="1"/>
    <col min="11" max="11" width="16.85546875" style="68" customWidth="1"/>
    <col min="12" max="12" width="28.7109375" style="68" customWidth="1"/>
    <col min="13" max="14" width="9.140625" style="68"/>
    <col min="15" max="15" width="16.28515625" style="178" customWidth="1"/>
    <col min="16" max="16" width="15.85546875" style="178" customWidth="1"/>
    <col min="17" max="17" width="16.140625" style="180" customWidth="1"/>
    <col min="18" max="18" width="16.28515625" style="178" customWidth="1"/>
    <col min="19" max="19" width="18.28515625" style="68" customWidth="1"/>
    <col min="20" max="20" width="9.140625" style="10"/>
    <col min="21" max="21" width="12.42578125" style="10" customWidth="1"/>
    <col min="22" max="97" width="9.140625" style="10"/>
  </cols>
  <sheetData>
    <row r="1" spans="1:97" ht="18.75">
      <c r="A1" s="176" t="s">
        <v>3371</v>
      </c>
      <c r="E1" s="177"/>
      <c r="F1" s="21"/>
      <c r="P1" s="179"/>
    </row>
    <row r="2" spans="1:97" ht="9.6" customHeight="1">
      <c r="A2" s="127"/>
      <c r="E2" s="177"/>
      <c r="F2" s="21"/>
      <c r="L2" s="971"/>
      <c r="M2" s="971"/>
      <c r="N2" s="971"/>
      <c r="O2" s="971"/>
      <c r="P2" s="971"/>
      <c r="Q2" s="971"/>
      <c r="R2" s="971"/>
      <c r="S2" s="971"/>
    </row>
    <row r="3" spans="1:97" ht="51.6" customHeight="1">
      <c r="A3" s="972" t="s">
        <v>0</v>
      </c>
      <c r="B3" s="974" t="s">
        <v>1</v>
      </c>
      <c r="C3" s="974" t="s">
        <v>2</v>
      </c>
      <c r="D3" s="974" t="s">
        <v>3</v>
      </c>
      <c r="E3" s="976" t="s">
        <v>4</v>
      </c>
      <c r="F3" s="976" t="s">
        <v>33</v>
      </c>
      <c r="G3" s="972" t="s">
        <v>34</v>
      </c>
      <c r="H3" s="974" t="s">
        <v>5</v>
      </c>
      <c r="I3" s="978" t="s">
        <v>6</v>
      </c>
      <c r="J3" s="978"/>
      <c r="K3" s="978"/>
      <c r="L3" s="972" t="s">
        <v>7</v>
      </c>
      <c r="M3" s="979" t="s">
        <v>8</v>
      </c>
      <c r="N3" s="980"/>
      <c r="O3" s="981" t="s">
        <v>9</v>
      </c>
      <c r="P3" s="981"/>
      <c r="Q3" s="982" t="s">
        <v>10</v>
      </c>
      <c r="R3" s="982"/>
      <c r="S3" s="972" t="s">
        <v>11</v>
      </c>
    </row>
    <row r="4" spans="1:97">
      <c r="A4" s="973"/>
      <c r="B4" s="975"/>
      <c r="C4" s="975"/>
      <c r="D4" s="975"/>
      <c r="E4" s="977"/>
      <c r="F4" s="977"/>
      <c r="G4" s="973"/>
      <c r="H4" s="975"/>
      <c r="I4" s="184" t="s">
        <v>37</v>
      </c>
      <c r="J4" s="184" t="s">
        <v>35</v>
      </c>
      <c r="K4" s="184" t="s">
        <v>100</v>
      </c>
      <c r="L4" s="973"/>
      <c r="M4" s="181">
        <v>2022</v>
      </c>
      <c r="N4" s="181">
        <v>2023</v>
      </c>
      <c r="O4" s="186">
        <v>2022</v>
      </c>
      <c r="P4" s="187">
        <v>2023</v>
      </c>
      <c r="Q4" s="188">
        <v>2022</v>
      </c>
      <c r="R4" s="187">
        <v>2023</v>
      </c>
      <c r="S4" s="973"/>
    </row>
    <row r="5" spans="1:97">
      <c r="A5" s="183" t="s">
        <v>12</v>
      </c>
      <c r="B5" s="184" t="s">
        <v>13</v>
      </c>
      <c r="C5" s="184" t="s">
        <v>14</v>
      </c>
      <c r="D5" s="184" t="s">
        <v>15</v>
      </c>
      <c r="E5" s="185" t="s">
        <v>16</v>
      </c>
      <c r="F5" s="185" t="s">
        <v>17</v>
      </c>
      <c r="G5" s="183" t="s">
        <v>18</v>
      </c>
      <c r="H5" s="183" t="s">
        <v>19</v>
      </c>
      <c r="I5" s="184" t="s">
        <v>20</v>
      </c>
      <c r="J5" s="184" t="s">
        <v>21</v>
      </c>
      <c r="K5" s="184" t="s">
        <v>22</v>
      </c>
      <c r="L5" s="183" t="s">
        <v>23</v>
      </c>
      <c r="M5" s="181" t="s">
        <v>24</v>
      </c>
      <c r="N5" s="181" t="s">
        <v>25</v>
      </c>
      <c r="O5" s="182" t="s">
        <v>26</v>
      </c>
      <c r="P5" s="182" t="s">
        <v>27</v>
      </c>
      <c r="Q5" s="189" t="s">
        <v>36</v>
      </c>
      <c r="R5" s="182" t="s">
        <v>28</v>
      </c>
      <c r="S5" s="183" t="s">
        <v>29</v>
      </c>
    </row>
    <row r="6" spans="1:97" s="6" customFormat="1" ht="39.6" customHeight="1">
      <c r="A6" s="656">
        <v>1</v>
      </c>
      <c r="B6" s="659">
        <v>1</v>
      </c>
      <c r="C6" s="659">
        <v>4</v>
      </c>
      <c r="D6" s="659">
        <v>2</v>
      </c>
      <c r="E6" s="659" t="s">
        <v>2040</v>
      </c>
      <c r="F6" s="659" t="s">
        <v>2041</v>
      </c>
      <c r="G6" s="659" t="s">
        <v>2042</v>
      </c>
      <c r="H6" s="659" t="s">
        <v>140</v>
      </c>
      <c r="I6" s="357" t="s">
        <v>767</v>
      </c>
      <c r="J6" s="357">
        <v>1</v>
      </c>
      <c r="K6" s="358" t="s">
        <v>71</v>
      </c>
      <c r="L6" s="659" t="s">
        <v>2043</v>
      </c>
      <c r="M6" s="656" t="s">
        <v>136</v>
      </c>
      <c r="N6" s="656"/>
      <c r="O6" s="943">
        <v>62130</v>
      </c>
      <c r="P6" s="943"/>
      <c r="Q6" s="949">
        <v>62130</v>
      </c>
      <c r="R6" s="943"/>
      <c r="S6" s="659" t="s">
        <v>2044</v>
      </c>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row>
    <row r="7" spans="1:97" s="6" customFormat="1" ht="30" customHeight="1">
      <c r="A7" s="657"/>
      <c r="B7" s="660"/>
      <c r="C7" s="660"/>
      <c r="D7" s="660"/>
      <c r="E7" s="660"/>
      <c r="F7" s="660"/>
      <c r="G7" s="660"/>
      <c r="H7" s="661"/>
      <c r="I7" s="357" t="s">
        <v>2045</v>
      </c>
      <c r="J7" s="357">
        <v>25</v>
      </c>
      <c r="K7" s="358" t="s">
        <v>48</v>
      </c>
      <c r="L7" s="660"/>
      <c r="M7" s="657"/>
      <c r="N7" s="657"/>
      <c r="O7" s="945"/>
      <c r="P7" s="945"/>
      <c r="Q7" s="950"/>
      <c r="R7" s="945"/>
      <c r="S7" s="660"/>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row>
    <row r="8" spans="1:97" s="6" customFormat="1" ht="33.6" customHeight="1">
      <c r="A8" s="657"/>
      <c r="B8" s="660"/>
      <c r="C8" s="660"/>
      <c r="D8" s="660"/>
      <c r="E8" s="660"/>
      <c r="F8" s="660"/>
      <c r="G8" s="660"/>
      <c r="H8" s="659" t="s">
        <v>50</v>
      </c>
      <c r="I8" s="357" t="s">
        <v>51</v>
      </c>
      <c r="J8" s="357">
        <v>1</v>
      </c>
      <c r="K8" s="358" t="s">
        <v>71</v>
      </c>
      <c r="L8" s="660"/>
      <c r="M8" s="657"/>
      <c r="N8" s="657"/>
      <c r="O8" s="945"/>
      <c r="P8" s="945"/>
      <c r="Q8" s="950"/>
      <c r="R8" s="945"/>
      <c r="S8" s="660"/>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row>
    <row r="9" spans="1:97" s="6" customFormat="1" ht="49.15" customHeight="1">
      <c r="A9" s="658"/>
      <c r="B9" s="661"/>
      <c r="C9" s="661"/>
      <c r="D9" s="661"/>
      <c r="E9" s="661"/>
      <c r="F9" s="661"/>
      <c r="G9" s="661"/>
      <c r="H9" s="661"/>
      <c r="I9" s="357" t="s">
        <v>129</v>
      </c>
      <c r="J9" s="358">
        <v>100</v>
      </c>
      <c r="K9" s="358" t="s">
        <v>48</v>
      </c>
      <c r="L9" s="661"/>
      <c r="M9" s="658"/>
      <c r="N9" s="658"/>
      <c r="O9" s="944"/>
      <c r="P9" s="944"/>
      <c r="Q9" s="970"/>
      <c r="R9" s="944"/>
      <c r="S9" s="661"/>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row>
    <row r="10" spans="1:97" ht="30.6" customHeight="1">
      <c r="A10" s="672">
        <v>2</v>
      </c>
      <c r="B10" s="672">
        <v>1</v>
      </c>
      <c r="C10" s="672">
        <v>4</v>
      </c>
      <c r="D10" s="672">
        <v>2</v>
      </c>
      <c r="E10" s="667" t="s">
        <v>2046</v>
      </c>
      <c r="F10" s="667" t="s">
        <v>2047</v>
      </c>
      <c r="G10" s="667" t="s">
        <v>2048</v>
      </c>
      <c r="H10" s="357" t="s">
        <v>2049</v>
      </c>
      <c r="I10" s="358" t="s">
        <v>2050</v>
      </c>
      <c r="J10" s="358">
        <v>4</v>
      </c>
      <c r="K10" s="358" t="s">
        <v>71</v>
      </c>
      <c r="L10" s="667" t="s">
        <v>2051</v>
      </c>
      <c r="M10" s="672" t="s">
        <v>43</v>
      </c>
      <c r="N10" s="672"/>
      <c r="O10" s="969">
        <v>130000</v>
      </c>
      <c r="P10" s="969"/>
      <c r="Q10" s="968">
        <v>130000</v>
      </c>
      <c r="R10" s="969" t="s">
        <v>156</v>
      </c>
      <c r="S10" s="667" t="s">
        <v>2044</v>
      </c>
    </row>
    <row r="11" spans="1:97" ht="24" customHeight="1">
      <c r="A11" s="672"/>
      <c r="B11" s="672"/>
      <c r="C11" s="672"/>
      <c r="D11" s="672"/>
      <c r="E11" s="667"/>
      <c r="F11" s="667"/>
      <c r="G11" s="667"/>
      <c r="H11" s="656" t="s">
        <v>50</v>
      </c>
      <c r="I11" s="358" t="s">
        <v>51</v>
      </c>
      <c r="J11" s="358">
        <v>2</v>
      </c>
      <c r="K11" s="358" t="s">
        <v>71</v>
      </c>
      <c r="L11" s="667"/>
      <c r="M11" s="672"/>
      <c r="N11" s="672"/>
      <c r="O11" s="969"/>
      <c r="P11" s="969"/>
      <c r="Q11" s="968"/>
      <c r="R11" s="969"/>
      <c r="S11" s="667"/>
    </row>
    <row r="12" spans="1:97" ht="22.9" customHeight="1">
      <c r="A12" s="672"/>
      <c r="B12" s="672"/>
      <c r="C12" s="672"/>
      <c r="D12" s="672"/>
      <c r="E12" s="667"/>
      <c r="F12" s="667"/>
      <c r="G12" s="667"/>
      <c r="H12" s="658"/>
      <c r="I12" s="358" t="s">
        <v>129</v>
      </c>
      <c r="J12" s="358">
        <v>140</v>
      </c>
      <c r="K12" s="358" t="s">
        <v>48</v>
      </c>
      <c r="L12" s="667"/>
      <c r="M12" s="672"/>
      <c r="N12" s="672"/>
      <c r="O12" s="969"/>
      <c r="P12" s="969"/>
      <c r="Q12" s="968"/>
      <c r="R12" s="969"/>
      <c r="S12" s="667"/>
    </row>
    <row r="13" spans="1:97" ht="31.9" customHeight="1">
      <c r="A13" s="672"/>
      <c r="B13" s="672"/>
      <c r="C13" s="672"/>
      <c r="D13" s="672"/>
      <c r="E13" s="667"/>
      <c r="F13" s="667"/>
      <c r="G13" s="667"/>
      <c r="H13" s="656" t="s">
        <v>74</v>
      </c>
      <c r="I13" s="358" t="s">
        <v>75</v>
      </c>
      <c r="J13" s="358">
        <v>3</v>
      </c>
      <c r="K13" s="358" t="s">
        <v>71</v>
      </c>
      <c r="L13" s="667"/>
      <c r="M13" s="672"/>
      <c r="N13" s="672"/>
      <c r="O13" s="969"/>
      <c r="P13" s="969"/>
      <c r="Q13" s="968"/>
      <c r="R13" s="969"/>
      <c r="S13" s="667"/>
    </row>
    <row r="14" spans="1:97" ht="31.9" customHeight="1">
      <c r="A14" s="672"/>
      <c r="B14" s="672"/>
      <c r="C14" s="672"/>
      <c r="D14" s="672"/>
      <c r="E14" s="667"/>
      <c r="F14" s="667"/>
      <c r="G14" s="667"/>
      <c r="H14" s="658"/>
      <c r="I14" s="358" t="s">
        <v>129</v>
      </c>
      <c r="J14" s="358">
        <v>60</v>
      </c>
      <c r="K14" s="358" t="s">
        <v>48</v>
      </c>
      <c r="L14" s="667"/>
      <c r="M14" s="672"/>
      <c r="N14" s="672"/>
      <c r="O14" s="969"/>
      <c r="P14" s="969"/>
      <c r="Q14" s="968"/>
      <c r="R14" s="969"/>
      <c r="S14" s="667"/>
    </row>
    <row r="15" spans="1:97" ht="31.9" customHeight="1">
      <c r="A15" s="672"/>
      <c r="B15" s="672"/>
      <c r="C15" s="672"/>
      <c r="D15" s="672"/>
      <c r="E15" s="667"/>
      <c r="F15" s="667"/>
      <c r="G15" s="667"/>
      <c r="H15" s="659" t="s">
        <v>45</v>
      </c>
      <c r="I15" s="357" t="s">
        <v>46</v>
      </c>
      <c r="J15" s="357">
        <v>2</v>
      </c>
      <c r="K15" s="358" t="s">
        <v>71</v>
      </c>
      <c r="L15" s="667"/>
      <c r="M15" s="672"/>
      <c r="N15" s="672"/>
      <c r="O15" s="969"/>
      <c r="P15" s="969"/>
      <c r="Q15" s="968"/>
      <c r="R15" s="969"/>
      <c r="S15" s="667"/>
    </row>
    <row r="16" spans="1:97" ht="31.9" customHeight="1">
      <c r="A16" s="672"/>
      <c r="B16" s="672"/>
      <c r="C16" s="672"/>
      <c r="D16" s="672"/>
      <c r="E16" s="667"/>
      <c r="F16" s="667"/>
      <c r="G16" s="667"/>
      <c r="H16" s="661"/>
      <c r="I16" s="358" t="s">
        <v>129</v>
      </c>
      <c r="J16" s="358">
        <v>20</v>
      </c>
      <c r="K16" s="358" t="s">
        <v>48</v>
      </c>
      <c r="L16" s="667"/>
      <c r="M16" s="672"/>
      <c r="N16" s="672"/>
      <c r="O16" s="969"/>
      <c r="P16" s="969"/>
      <c r="Q16" s="968"/>
      <c r="R16" s="969"/>
      <c r="S16" s="667"/>
    </row>
    <row r="17" spans="1:19" ht="31.9" customHeight="1">
      <c r="A17" s="672"/>
      <c r="B17" s="672"/>
      <c r="C17" s="672"/>
      <c r="D17" s="672"/>
      <c r="E17" s="667"/>
      <c r="F17" s="667"/>
      <c r="G17" s="667"/>
      <c r="H17" s="357" t="s">
        <v>1352</v>
      </c>
      <c r="I17" s="358" t="s">
        <v>1301</v>
      </c>
      <c r="J17" s="358">
        <v>5</v>
      </c>
      <c r="K17" s="358" t="s">
        <v>71</v>
      </c>
      <c r="L17" s="667"/>
      <c r="M17" s="672"/>
      <c r="N17" s="672"/>
      <c r="O17" s="969"/>
      <c r="P17" s="969"/>
      <c r="Q17" s="968"/>
      <c r="R17" s="969"/>
      <c r="S17" s="667"/>
    </row>
    <row r="18" spans="1:19" ht="18.600000000000001" customHeight="1">
      <c r="A18" s="672"/>
      <c r="B18" s="672"/>
      <c r="C18" s="672"/>
      <c r="D18" s="672"/>
      <c r="E18" s="667"/>
      <c r="F18" s="667"/>
      <c r="G18" s="667"/>
      <c r="H18" s="659" t="s">
        <v>2052</v>
      </c>
      <c r="I18" s="358" t="s">
        <v>2053</v>
      </c>
      <c r="J18" s="358">
        <v>1</v>
      </c>
      <c r="K18" s="358" t="s">
        <v>71</v>
      </c>
      <c r="L18" s="667"/>
      <c r="M18" s="672"/>
      <c r="N18" s="672"/>
      <c r="O18" s="969"/>
      <c r="P18" s="969"/>
      <c r="Q18" s="968"/>
      <c r="R18" s="969"/>
      <c r="S18" s="667"/>
    </row>
    <row r="19" spans="1:19" ht="23.45" customHeight="1">
      <c r="A19" s="672"/>
      <c r="B19" s="672"/>
      <c r="C19" s="672"/>
      <c r="D19" s="672"/>
      <c r="E19" s="667"/>
      <c r="F19" s="667"/>
      <c r="G19" s="667"/>
      <c r="H19" s="661"/>
      <c r="I19" s="358" t="s">
        <v>769</v>
      </c>
      <c r="J19" s="358">
        <v>100</v>
      </c>
      <c r="K19" s="358" t="s">
        <v>48</v>
      </c>
      <c r="L19" s="667"/>
      <c r="M19" s="672"/>
      <c r="N19" s="672"/>
      <c r="O19" s="969"/>
      <c r="P19" s="969"/>
      <c r="Q19" s="968"/>
      <c r="R19" s="969"/>
      <c r="S19" s="667"/>
    </row>
    <row r="20" spans="1:19">
      <c r="A20" s="672">
        <v>3</v>
      </c>
      <c r="B20" s="672">
        <v>1</v>
      </c>
      <c r="C20" s="672">
        <v>4</v>
      </c>
      <c r="D20" s="672">
        <v>2</v>
      </c>
      <c r="E20" s="667" t="s">
        <v>2054</v>
      </c>
      <c r="F20" s="667" t="s">
        <v>2055</v>
      </c>
      <c r="G20" s="965" t="s">
        <v>2056</v>
      </c>
      <c r="H20" s="656" t="s">
        <v>50</v>
      </c>
      <c r="I20" s="357" t="s">
        <v>51</v>
      </c>
      <c r="J20" s="357">
        <v>2</v>
      </c>
      <c r="K20" s="357" t="s">
        <v>71</v>
      </c>
      <c r="L20" s="659" t="s">
        <v>2057</v>
      </c>
      <c r="M20" s="667" t="s">
        <v>43</v>
      </c>
      <c r="N20" s="667"/>
      <c r="O20" s="963">
        <v>321159.21999999997</v>
      </c>
      <c r="P20" s="963"/>
      <c r="Q20" s="964">
        <v>321159.21999999997</v>
      </c>
      <c r="R20" s="963"/>
      <c r="S20" s="667" t="s">
        <v>2044</v>
      </c>
    </row>
    <row r="21" spans="1:19">
      <c r="A21" s="672"/>
      <c r="B21" s="672"/>
      <c r="C21" s="672"/>
      <c r="D21" s="672"/>
      <c r="E21" s="667"/>
      <c r="F21" s="667"/>
      <c r="G21" s="966"/>
      <c r="H21" s="658"/>
      <c r="I21" s="360" t="s">
        <v>129</v>
      </c>
      <c r="J21" s="360">
        <v>200</v>
      </c>
      <c r="K21" s="360" t="s">
        <v>48</v>
      </c>
      <c r="L21" s="660"/>
      <c r="M21" s="667"/>
      <c r="N21" s="667"/>
      <c r="O21" s="963"/>
      <c r="P21" s="963"/>
      <c r="Q21" s="964"/>
      <c r="R21" s="963"/>
      <c r="S21" s="667"/>
    </row>
    <row r="22" spans="1:19">
      <c r="A22" s="672"/>
      <c r="B22" s="672"/>
      <c r="C22" s="672"/>
      <c r="D22" s="672"/>
      <c r="E22" s="667"/>
      <c r="F22" s="667"/>
      <c r="G22" s="966"/>
      <c r="H22" s="656" t="s">
        <v>598</v>
      </c>
      <c r="I22" s="360" t="s">
        <v>160</v>
      </c>
      <c r="J22" s="360">
        <v>42</v>
      </c>
      <c r="K22" s="360" t="s">
        <v>71</v>
      </c>
      <c r="L22" s="660"/>
      <c r="M22" s="667"/>
      <c r="N22" s="667"/>
      <c r="O22" s="963"/>
      <c r="P22" s="963"/>
      <c r="Q22" s="964"/>
      <c r="R22" s="963"/>
      <c r="S22" s="667"/>
    </row>
    <row r="23" spans="1:19">
      <c r="A23" s="672"/>
      <c r="B23" s="672"/>
      <c r="C23" s="672"/>
      <c r="D23" s="672"/>
      <c r="E23" s="667"/>
      <c r="F23" s="667"/>
      <c r="G23" s="966"/>
      <c r="H23" s="658"/>
      <c r="I23" s="360" t="s">
        <v>129</v>
      </c>
      <c r="J23" s="360">
        <v>840</v>
      </c>
      <c r="K23" s="360" t="s">
        <v>48</v>
      </c>
      <c r="L23" s="660"/>
      <c r="M23" s="667"/>
      <c r="N23" s="667"/>
      <c r="O23" s="963"/>
      <c r="P23" s="963"/>
      <c r="Q23" s="964"/>
      <c r="R23" s="963"/>
      <c r="S23" s="667"/>
    </row>
    <row r="24" spans="1:19">
      <c r="A24" s="672"/>
      <c r="B24" s="672"/>
      <c r="C24" s="672"/>
      <c r="D24" s="672"/>
      <c r="E24" s="667"/>
      <c r="F24" s="667"/>
      <c r="G24" s="966"/>
      <c r="H24" s="656" t="s">
        <v>2058</v>
      </c>
      <c r="I24" s="360" t="s">
        <v>1348</v>
      </c>
      <c r="J24" s="360">
        <v>1</v>
      </c>
      <c r="K24" s="360" t="s">
        <v>71</v>
      </c>
      <c r="L24" s="660"/>
      <c r="M24" s="667"/>
      <c r="N24" s="667"/>
      <c r="O24" s="963"/>
      <c r="P24" s="963"/>
      <c r="Q24" s="964"/>
      <c r="R24" s="963"/>
      <c r="S24" s="667"/>
    </row>
    <row r="25" spans="1:19">
      <c r="A25" s="672"/>
      <c r="B25" s="672"/>
      <c r="C25" s="672"/>
      <c r="D25" s="672"/>
      <c r="E25" s="667"/>
      <c r="F25" s="667"/>
      <c r="G25" s="966"/>
      <c r="H25" s="657"/>
      <c r="I25" s="360" t="s">
        <v>122</v>
      </c>
      <c r="J25" s="360">
        <v>1000</v>
      </c>
      <c r="K25" s="360" t="s">
        <v>71</v>
      </c>
      <c r="L25" s="660"/>
      <c r="M25" s="667"/>
      <c r="N25" s="667"/>
      <c r="O25" s="963"/>
      <c r="P25" s="963"/>
      <c r="Q25" s="964"/>
      <c r="R25" s="963"/>
      <c r="S25" s="667"/>
    </row>
    <row r="26" spans="1:19" ht="30">
      <c r="A26" s="672"/>
      <c r="B26" s="672"/>
      <c r="C26" s="672"/>
      <c r="D26" s="672"/>
      <c r="E26" s="667"/>
      <c r="F26" s="667"/>
      <c r="G26" s="966"/>
      <c r="H26" s="658"/>
      <c r="I26" s="360" t="s">
        <v>2059</v>
      </c>
      <c r="J26" s="360">
        <v>1</v>
      </c>
      <c r="K26" s="360" t="s">
        <v>71</v>
      </c>
      <c r="L26" s="660"/>
      <c r="M26" s="667"/>
      <c r="N26" s="667"/>
      <c r="O26" s="963"/>
      <c r="P26" s="963"/>
      <c r="Q26" s="964"/>
      <c r="R26" s="963"/>
      <c r="S26" s="667"/>
    </row>
    <row r="27" spans="1:19">
      <c r="A27" s="672"/>
      <c r="B27" s="672"/>
      <c r="C27" s="672"/>
      <c r="D27" s="672"/>
      <c r="E27" s="667"/>
      <c r="F27" s="667"/>
      <c r="G27" s="966"/>
      <c r="H27" s="656" t="s">
        <v>137</v>
      </c>
      <c r="I27" s="360" t="s">
        <v>164</v>
      </c>
      <c r="J27" s="360">
        <v>6</v>
      </c>
      <c r="K27" s="360" t="s">
        <v>71</v>
      </c>
      <c r="L27" s="660"/>
      <c r="M27" s="667"/>
      <c r="N27" s="667"/>
      <c r="O27" s="963"/>
      <c r="P27" s="963"/>
      <c r="Q27" s="964"/>
      <c r="R27" s="963"/>
      <c r="S27" s="667"/>
    </row>
    <row r="28" spans="1:19">
      <c r="A28" s="672"/>
      <c r="B28" s="672"/>
      <c r="C28" s="672"/>
      <c r="D28" s="672"/>
      <c r="E28" s="667"/>
      <c r="F28" s="667"/>
      <c r="G28" s="966"/>
      <c r="H28" s="658"/>
      <c r="I28" s="360" t="s">
        <v>129</v>
      </c>
      <c r="J28" s="360">
        <v>132</v>
      </c>
      <c r="K28" s="360" t="s">
        <v>48</v>
      </c>
      <c r="L28" s="660"/>
      <c r="M28" s="667"/>
      <c r="N28" s="667"/>
      <c r="O28" s="963"/>
      <c r="P28" s="963"/>
      <c r="Q28" s="964"/>
      <c r="R28" s="963"/>
      <c r="S28" s="667"/>
    </row>
    <row r="29" spans="1:19">
      <c r="A29" s="672"/>
      <c r="B29" s="672"/>
      <c r="C29" s="672"/>
      <c r="D29" s="672"/>
      <c r="E29" s="667"/>
      <c r="F29" s="667"/>
      <c r="G29" s="966"/>
      <c r="H29" s="355" t="s">
        <v>548</v>
      </c>
      <c r="I29" s="356" t="s">
        <v>1348</v>
      </c>
      <c r="J29" s="356">
        <v>7</v>
      </c>
      <c r="K29" s="356" t="s">
        <v>71</v>
      </c>
      <c r="L29" s="660"/>
      <c r="M29" s="667"/>
      <c r="N29" s="667"/>
      <c r="O29" s="963"/>
      <c r="P29" s="963"/>
      <c r="Q29" s="964"/>
      <c r="R29" s="963"/>
      <c r="S29" s="667"/>
    </row>
    <row r="30" spans="1:19" ht="56.25" customHeight="1">
      <c r="A30" s="672"/>
      <c r="B30" s="672"/>
      <c r="C30" s="672"/>
      <c r="D30" s="672"/>
      <c r="E30" s="667"/>
      <c r="F30" s="667"/>
      <c r="G30" s="967"/>
      <c r="H30" s="357" t="s">
        <v>2060</v>
      </c>
      <c r="I30" s="357" t="s">
        <v>2061</v>
      </c>
      <c r="J30" s="357">
        <v>2</v>
      </c>
      <c r="K30" s="357" t="s">
        <v>71</v>
      </c>
      <c r="L30" s="661"/>
      <c r="M30" s="667"/>
      <c r="N30" s="667"/>
      <c r="O30" s="963"/>
      <c r="P30" s="963"/>
      <c r="Q30" s="964"/>
      <c r="R30" s="963"/>
      <c r="S30" s="667"/>
    </row>
    <row r="31" spans="1:19" ht="58.9" customHeight="1">
      <c r="A31" s="656">
        <v>4</v>
      </c>
      <c r="B31" s="656">
        <v>1</v>
      </c>
      <c r="C31" s="656">
        <v>4</v>
      </c>
      <c r="D31" s="656">
        <v>2</v>
      </c>
      <c r="E31" s="659" t="s">
        <v>2062</v>
      </c>
      <c r="F31" s="659" t="s">
        <v>2063</v>
      </c>
      <c r="G31" s="659" t="s">
        <v>2064</v>
      </c>
      <c r="H31" s="659" t="s">
        <v>140</v>
      </c>
      <c r="I31" s="357" t="s">
        <v>768</v>
      </c>
      <c r="J31" s="357">
        <v>1</v>
      </c>
      <c r="K31" s="358" t="s">
        <v>71</v>
      </c>
      <c r="L31" s="659" t="s">
        <v>2065</v>
      </c>
      <c r="M31" s="656" t="s">
        <v>69</v>
      </c>
      <c r="N31" s="656"/>
      <c r="O31" s="943">
        <v>73710.78</v>
      </c>
      <c r="P31" s="943"/>
      <c r="Q31" s="959">
        <v>73710.78</v>
      </c>
      <c r="R31" s="943"/>
      <c r="S31" s="659" t="s">
        <v>2044</v>
      </c>
    </row>
    <row r="32" spans="1:19" ht="54" customHeight="1">
      <c r="A32" s="657"/>
      <c r="B32" s="657"/>
      <c r="C32" s="657"/>
      <c r="D32" s="657"/>
      <c r="E32" s="660"/>
      <c r="F32" s="660"/>
      <c r="G32" s="660"/>
      <c r="H32" s="661"/>
      <c r="I32" s="357" t="s">
        <v>769</v>
      </c>
      <c r="J32" s="357">
        <v>25</v>
      </c>
      <c r="K32" s="358" t="s">
        <v>48</v>
      </c>
      <c r="L32" s="660"/>
      <c r="M32" s="657"/>
      <c r="N32" s="657"/>
      <c r="O32" s="945"/>
      <c r="P32" s="945"/>
      <c r="Q32" s="950"/>
      <c r="R32" s="945"/>
      <c r="S32" s="660"/>
    </row>
    <row r="33" spans="1:97" ht="84" customHeight="1">
      <c r="A33" s="657"/>
      <c r="B33" s="657"/>
      <c r="C33" s="657"/>
      <c r="D33" s="657"/>
      <c r="E33" s="660"/>
      <c r="F33" s="660"/>
      <c r="G33" s="660"/>
      <c r="H33" s="656" t="s">
        <v>45</v>
      </c>
      <c r="I33" s="357" t="s">
        <v>1306</v>
      </c>
      <c r="J33" s="358">
        <v>1</v>
      </c>
      <c r="K33" s="358" t="s">
        <v>71</v>
      </c>
      <c r="L33" s="660"/>
      <c r="M33" s="657"/>
      <c r="N33" s="657"/>
      <c r="O33" s="945"/>
      <c r="P33" s="945"/>
      <c r="Q33" s="950"/>
      <c r="R33" s="945"/>
      <c r="S33" s="660"/>
    </row>
    <row r="34" spans="1:97" ht="64.900000000000006" customHeight="1">
      <c r="A34" s="657"/>
      <c r="B34" s="657"/>
      <c r="C34" s="657"/>
      <c r="D34" s="657"/>
      <c r="E34" s="660"/>
      <c r="F34" s="660"/>
      <c r="G34" s="660"/>
      <c r="H34" s="658"/>
      <c r="I34" s="357" t="s">
        <v>769</v>
      </c>
      <c r="J34" s="358">
        <v>5</v>
      </c>
      <c r="K34" s="358" t="s">
        <v>48</v>
      </c>
      <c r="L34" s="660"/>
      <c r="M34" s="657"/>
      <c r="N34" s="657"/>
      <c r="O34" s="945"/>
      <c r="P34" s="945"/>
      <c r="Q34" s="950"/>
      <c r="R34" s="945"/>
      <c r="S34" s="660"/>
    </row>
    <row r="35" spans="1:97" ht="57.6" customHeight="1">
      <c r="A35" s="657"/>
      <c r="B35" s="657"/>
      <c r="C35" s="657"/>
      <c r="D35" s="657"/>
      <c r="E35" s="660"/>
      <c r="F35" s="660"/>
      <c r="G35" s="660"/>
      <c r="H35" s="672" t="s">
        <v>50</v>
      </c>
      <c r="I35" s="357" t="s">
        <v>2066</v>
      </c>
      <c r="J35" s="358">
        <v>1</v>
      </c>
      <c r="K35" s="358" t="s">
        <v>71</v>
      </c>
      <c r="L35" s="660"/>
      <c r="M35" s="657"/>
      <c r="N35" s="657"/>
      <c r="O35" s="945"/>
      <c r="P35" s="945"/>
      <c r="Q35" s="950"/>
      <c r="R35" s="945"/>
      <c r="S35" s="660"/>
    </row>
    <row r="36" spans="1:97" ht="67.5" customHeight="1">
      <c r="A36" s="658"/>
      <c r="B36" s="658"/>
      <c r="C36" s="657"/>
      <c r="D36" s="657"/>
      <c r="E36" s="660"/>
      <c r="F36" s="660"/>
      <c r="G36" s="660"/>
      <c r="H36" s="656"/>
      <c r="I36" s="356" t="s">
        <v>2067</v>
      </c>
      <c r="J36" s="355">
        <v>50</v>
      </c>
      <c r="K36" s="355" t="s">
        <v>48</v>
      </c>
      <c r="L36" s="660"/>
      <c r="M36" s="657"/>
      <c r="N36" s="657"/>
      <c r="O36" s="945"/>
      <c r="P36" s="945"/>
      <c r="Q36" s="950"/>
      <c r="R36" s="945"/>
      <c r="S36" s="660"/>
    </row>
    <row r="37" spans="1:97" s="123" customFormat="1" ht="29.45" customHeight="1">
      <c r="A37" s="814">
        <v>5</v>
      </c>
      <c r="B37" s="956">
        <v>1</v>
      </c>
      <c r="C37" s="953">
        <v>4</v>
      </c>
      <c r="D37" s="953">
        <v>2</v>
      </c>
      <c r="E37" s="659" t="s">
        <v>2068</v>
      </c>
      <c r="F37" s="659" t="s">
        <v>2069</v>
      </c>
      <c r="G37" s="659" t="s">
        <v>2070</v>
      </c>
      <c r="H37" s="953" t="s">
        <v>2071</v>
      </c>
      <c r="I37" s="397" t="s">
        <v>160</v>
      </c>
      <c r="J37" s="397">
        <v>5</v>
      </c>
      <c r="K37" s="397" t="s">
        <v>71</v>
      </c>
      <c r="L37" s="953" t="s">
        <v>2072</v>
      </c>
      <c r="M37" s="953" t="s">
        <v>43</v>
      </c>
      <c r="N37" s="953"/>
      <c r="O37" s="943">
        <v>120000</v>
      </c>
      <c r="P37" s="960"/>
      <c r="Q37" s="943">
        <v>120000</v>
      </c>
      <c r="R37" s="960"/>
      <c r="S37" s="953" t="s">
        <v>2073</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row>
    <row r="38" spans="1:97" s="123" customFormat="1" ht="29.45" customHeight="1">
      <c r="A38" s="957"/>
      <c r="B38" s="956"/>
      <c r="C38" s="954"/>
      <c r="D38" s="954"/>
      <c r="E38" s="660"/>
      <c r="F38" s="660"/>
      <c r="G38" s="660"/>
      <c r="H38" s="955"/>
      <c r="I38" s="397" t="s">
        <v>2045</v>
      </c>
      <c r="J38" s="397">
        <v>100</v>
      </c>
      <c r="K38" s="397" t="s">
        <v>48</v>
      </c>
      <c r="L38" s="954"/>
      <c r="M38" s="954"/>
      <c r="N38" s="954"/>
      <c r="O38" s="945"/>
      <c r="P38" s="961"/>
      <c r="Q38" s="945"/>
      <c r="R38" s="961"/>
      <c r="S38" s="954"/>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row>
    <row r="39" spans="1:97" s="123" customFormat="1" ht="29.45" customHeight="1">
      <c r="A39" s="957"/>
      <c r="B39" s="956"/>
      <c r="C39" s="954"/>
      <c r="D39" s="954"/>
      <c r="E39" s="660"/>
      <c r="F39" s="660"/>
      <c r="G39" s="660"/>
      <c r="H39" s="953" t="s">
        <v>50</v>
      </c>
      <c r="I39" s="397" t="s">
        <v>160</v>
      </c>
      <c r="J39" s="397">
        <v>1</v>
      </c>
      <c r="K39" s="397" t="s">
        <v>71</v>
      </c>
      <c r="L39" s="954"/>
      <c r="M39" s="954"/>
      <c r="N39" s="954"/>
      <c r="O39" s="945"/>
      <c r="P39" s="961"/>
      <c r="Q39" s="945"/>
      <c r="R39" s="961"/>
      <c r="S39" s="954"/>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row>
    <row r="40" spans="1:97" s="123" customFormat="1" ht="29.45" customHeight="1">
      <c r="A40" s="957"/>
      <c r="B40" s="956"/>
      <c r="C40" s="954"/>
      <c r="D40" s="954"/>
      <c r="E40" s="660"/>
      <c r="F40" s="660"/>
      <c r="G40" s="660"/>
      <c r="H40" s="955"/>
      <c r="I40" s="397" t="s">
        <v>2045</v>
      </c>
      <c r="J40" s="397">
        <v>60</v>
      </c>
      <c r="K40" s="397" t="s">
        <v>48</v>
      </c>
      <c r="L40" s="954"/>
      <c r="M40" s="954"/>
      <c r="N40" s="954"/>
      <c r="O40" s="945"/>
      <c r="P40" s="961"/>
      <c r="Q40" s="945"/>
      <c r="R40" s="961"/>
      <c r="S40" s="954"/>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row>
    <row r="41" spans="1:97" s="123" customFormat="1" ht="29.45" customHeight="1">
      <c r="A41" s="957"/>
      <c r="B41" s="956"/>
      <c r="C41" s="954"/>
      <c r="D41" s="954"/>
      <c r="E41" s="660"/>
      <c r="F41" s="660"/>
      <c r="G41" s="660"/>
      <c r="H41" s="953" t="s">
        <v>140</v>
      </c>
      <c r="I41" s="397" t="s">
        <v>160</v>
      </c>
      <c r="J41" s="397">
        <v>1</v>
      </c>
      <c r="K41" s="397" t="s">
        <v>71</v>
      </c>
      <c r="L41" s="954"/>
      <c r="M41" s="954"/>
      <c r="N41" s="954"/>
      <c r="O41" s="945"/>
      <c r="P41" s="961"/>
      <c r="Q41" s="945"/>
      <c r="R41" s="961"/>
      <c r="S41" s="954"/>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row>
    <row r="42" spans="1:97" s="123" customFormat="1" ht="47.45" customHeight="1">
      <c r="A42" s="957"/>
      <c r="B42" s="956"/>
      <c r="C42" s="954"/>
      <c r="D42" s="954"/>
      <c r="E42" s="660"/>
      <c r="F42" s="660"/>
      <c r="G42" s="660"/>
      <c r="H42" s="955"/>
      <c r="I42" s="357" t="s">
        <v>2045</v>
      </c>
      <c r="J42" s="357">
        <v>20</v>
      </c>
      <c r="K42" s="357" t="s">
        <v>48</v>
      </c>
      <c r="L42" s="954"/>
      <c r="M42" s="954"/>
      <c r="N42" s="954"/>
      <c r="O42" s="945"/>
      <c r="P42" s="961"/>
      <c r="Q42" s="945"/>
      <c r="R42" s="961"/>
      <c r="S42" s="954"/>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row>
    <row r="43" spans="1:97" s="123" customFormat="1" ht="23.45" customHeight="1">
      <c r="A43" s="957"/>
      <c r="B43" s="956"/>
      <c r="C43" s="954"/>
      <c r="D43" s="954"/>
      <c r="E43" s="660"/>
      <c r="F43" s="660"/>
      <c r="G43" s="660"/>
      <c r="H43" s="956" t="s">
        <v>545</v>
      </c>
      <c r="I43" s="357" t="s">
        <v>164</v>
      </c>
      <c r="J43" s="357">
        <v>1</v>
      </c>
      <c r="K43" s="357" t="s">
        <v>71</v>
      </c>
      <c r="L43" s="954"/>
      <c r="M43" s="954"/>
      <c r="N43" s="954"/>
      <c r="O43" s="945"/>
      <c r="P43" s="961"/>
      <c r="Q43" s="945"/>
      <c r="R43" s="961"/>
      <c r="S43" s="954"/>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row>
    <row r="44" spans="1:97" s="123" customFormat="1" ht="23.45" customHeight="1">
      <c r="A44" s="958"/>
      <c r="B44" s="956"/>
      <c r="C44" s="954"/>
      <c r="D44" s="954"/>
      <c r="E44" s="660"/>
      <c r="F44" s="660"/>
      <c r="G44" s="660"/>
      <c r="H44" s="953"/>
      <c r="I44" s="356" t="s">
        <v>2045</v>
      </c>
      <c r="J44" s="356">
        <v>35</v>
      </c>
      <c r="K44" s="356" t="s">
        <v>48</v>
      </c>
      <c r="L44" s="955"/>
      <c r="M44" s="955"/>
      <c r="N44" s="955"/>
      <c r="O44" s="944"/>
      <c r="P44" s="962"/>
      <c r="Q44" s="944"/>
      <c r="R44" s="962"/>
      <c r="S44" s="955"/>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row>
    <row r="45" spans="1:97" ht="178.9" customHeight="1">
      <c r="A45" s="656">
        <v>6</v>
      </c>
      <c r="B45" s="656">
        <v>1</v>
      </c>
      <c r="C45" s="656">
        <v>4</v>
      </c>
      <c r="D45" s="656">
        <v>2</v>
      </c>
      <c r="E45" s="659" t="s">
        <v>2074</v>
      </c>
      <c r="F45" s="659" t="s">
        <v>2075</v>
      </c>
      <c r="G45" s="659" t="s">
        <v>2076</v>
      </c>
      <c r="H45" s="659" t="s">
        <v>2077</v>
      </c>
      <c r="I45" s="357" t="s">
        <v>2078</v>
      </c>
      <c r="J45" s="357">
        <v>2</v>
      </c>
      <c r="K45" s="357" t="s">
        <v>2079</v>
      </c>
      <c r="L45" s="659" t="s">
        <v>2080</v>
      </c>
      <c r="M45" s="951" t="s">
        <v>69</v>
      </c>
      <c r="N45" s="659"/>
      <c r="O45" s="943">
        <v>30000</v>
      </c>
      <c r="P45" s="947"/>
      <c r="Q45" s="949">
        <f>O45</f>
        <v>30000</v>
      </c>
      <c r="R45" s="947"/>
      <c r="S45" s="659" t="s">
        <v>2073</v>
      </c>
    </row>
    <row r="46" spans="1:97" ht="144.6" customHeight="1">
      <c r="A46" s="657"/>
      <c r="B46" s="657"/>
      <c r="C46" s="657"/>
      <c r="D46" s="657"/>
      <c r="E46" s="660"/>
      <c r="F46" s="660"/>
      <c r="G46" s="660"/>
      <c r="H46" s="661"/>
      <c r="I46" s="357" t="s">
        <v>129</v>
      </c>
      <c r="J46" s="357">
        <v>50</v>
      </c>
      <c r="K46" s="357" t="s">
        <v>2081</v>
      </c>
      <c r="L46" s="660"/>
      <c r="M46" s="952"/>
      <c r="N46" s="660"/>
      <c r="O46" s="945"/>
      <c r="P46" s="948"/>
      <c r="Q46" s="950"/>
      <c r="R46" s="948"/>
      <c r="S46" s="660"/>
    </row>
    <row r="47" spans="1:97" ht="193.15" customHeight="1">
      <c r="A47" s="657"/>
      <c r="B47" s="657"/>
      <c r="C47" s="657"/>
      <c r="D47" s="657"/>
      <c r="E47" s="660"/>
      <c r="F47" s="660"/>
      <c r="G47" s="660"/>
      <c r="H47" s="357" t="s">
        <v>2082</v>
      </c>
      <c r="I47" s="357" t="s">
        <v>2083</v>
      </c>
      <c r="J47" s="467">
        <v>24000</v>
      </c>
      <c r="K47" s="357" t="s">
        <v>71</v>
      </c>
      <c r="L47" s="660"/>
      <c r="M47" s="952"/>
      <c r="N47" s="660"/>
      <c r="O47" s="945"/>
      <c r="P47" s="948"/>
      <c r="Q47" s="950"/>
      <c r="R47" s="948"/>
      <c r="S47" s="660"/>
    </row>
    <row r="48" spans="1:97" ht="66.599999999999994" customHeight="1">
      <c r="A48" s="656">
        <v>7</v>
      </c>
      <c r="B48" s="656">
        <v>1</v>
      </c>
      <c r="C48" s="656">
        <v>4</v>
      </c>
      <c r="D48" s="656">
        <v>5</v>
      </c>
      <c r="E48" s="659" t="s">
        <v>2084</v>
      </c>
      <c r="F48" s="659" t="s">
        <v>2085</v>
      </c>
      <c r="G48" s="659" t="s">
        <v>2086</v>
      </c>
      <c r="H48" s="656" t="s">
        <v>2087</v>
      </c>
      <c r="I48" s="356" t="s">
        <v>2088</v>
      </c>
      <c r="J48" s="357">
        <v>1</v>
      </c>
      <c r="K48" s="358" t="s">
        <v>71</v>
      </c>
      <c r="L48" s="659" t="s">
        <v>2089</v>
      </c>
      <c r="M48" s="656" t="s">
        <v>317</v>
      </c>
      <c r="N48" s="656"/>
      <c r="O48" s="943">
        <v>13000</v>
      </c>
      <c r="P48" s="943"/>
      <c r="Q48" s="949">
        <v>13000</v>
      </c>
      <c r="R48" s="943"/>
      <c r="S48" s="659" t="s">
        <v>2073</v>
      </c>
    </row>
    <row r="49" spans="1:19" ht="66.599999999999994" customHeight="1">
      <c r="A49" s="658"/>
      <c r="B49" s="658"/>
      <c r="C49" s="658"/>
      <c r="D49" s="658"/>
      <c r="E49" s="661"/>
      <c r="F49" s="661"/>
      <c r="G49" s="661"/>
      <c r="H49" s="658"/>
      <c r="I49" s="356" t="s">
        <v>129</v>
      </c>
      <c r="J49" s="357">
        <v>80</v>
      </c>
      <c r="K49" s="358" t="s">
        <v>48</v>
      </c>
      <c r="L49" s="661"/>
      <c r="M49" s="658"/>
      <c r="N49" s="658"/>
      <c r="O49" s="945"/>
      <c r="P49" s="944"/>
      <c r="Q49" s="950"/>
      <c r="R49" s="944"/>
      <c r="S49" s="661"/>
    </row>
    <row r="50" spans="1:19" s="10" customFormat="1" ht="16.149999999999999" customHeight="1">
      <c r="A50" s="656">
        <v>8</v>
      </c>
      <c r="B50" s="656">
        <v>1</v>
      </c>
      <c r="C50" s="656">
        <v>4</v>
      </c>
      <c r="D50" s="656">
        <v>2</v>
      </c>
      <c r="E50" s="659" t="s">
        <v>2062</v>
      </c>
      <c r="F50" s="659" t="s">
        <v>2063</v>
      </c>
      <c r="G50" s="659" t="s">
        <v>3420</v>
      </c>
      <c r="H50" s="659" t="s">
        <v>140</v>
      </c>
      <c r="I50" s="357" t="s">
        <v>768</v>
      </c>
      <c r="J50" s="357">
        <v>1</v>
      </c>
      <c r="K50" s="358" t="s">
        <v>71</v>
      </c>
      <c r="L50" s="659" t="s">
        <v>2090</v>
      </c>
      <c r="M50" s="656"/>
      <c r="N50" s="656" t="s">
        <v>69</v>
      </c>
      <c r="O50" s="925"/>
      <c r="P50" s="925">
        <v>74564.460000000006</v>
      </c>
      <c r="Q50" s="946"/>
      <c r="R50" s="925">
        <f>P50</f>
        <v>74564.460000000006</v>
      </c>
      <c r="S50" s="659" t="s">
        <v>2044</v>
      </c>
    </row>
    <row r="51" spans="1:19" s="10" customFormat="1" ht="36" customHeight="1">
      <c r="A51" s="657"/>
      <c r="B51" s="657"/>
      <c r="C51" s="657"/>
      <c r="D51" s="657"/>
      <c r="E51" s="660"/>
      <c r="F51" s="660"/>
      <c r="G51" s="660"/>
      <c r="H51" s="661"/>
      <c r="I51" s="357" t="s">
        <v>769</v>
      </c>
      <c r="J51" s="357">
        <v>25</v>
      </c>
      <c r="K51" s="358" t="s">
        <v>48</v>
      </c>
      <c r="L51" s="660"/>
      <c r="M51" s="657"/>
      <c r="N51" s="657"/>
      <c r="O51" s="930"/>
      <c r="P51" s="930"/>
      <c r="Q51" s="929"/>
      <c r="R51" s="930"/>
      <c r="S51" s="660"/>
    </row>
    <row r="52" spans="1:19" s="10" customFormat="1" ht="16.149999999999999" customHeight="1">
      <c r="A52" s="657"/>
      <c r="B52" s="657"/>
      <c r="C52" s="657"/>
      <c r="D52" s="657"/>
      <c r="E52" s="660"/>
      <c r="F52" s="660"/>
      <c r="G52" s="660"/>
      <c r="H52" s="672" t="s">
        <v>45</v>
      </c>
      <c r="I52" s="357" t="s">
        <v>1306</v>
      </c>
      <c r="J52" s="358">
        <v>1</v>
      </c>
      <c r="K52" s="358" t="s">
        <v>71</v>
      </c>
      <c r="L52" s="660"/>
      <c r="M52" s="657"/>
      <c r="N52" s="657"/>
      <c r="O52" s="930"/>
      <c r="P52" s="930"/>
      <c r="Q52" s="929"/>
      <c r="R52" s="930"/>
      <c r="S52" s="660"/>
    </row>
    <row r="53" spans="1:19" s="10" customFormat="1" ht="43.5" customHeight="1">
      <c r="A53" s="657"/>
      <c r="B53" s="657"/>
      <c r="C53" s="657"/>
      <c r="D53" s="657"/>
      <c r="E53" s="660"/>
      <c r="F53" s="660"/>
      <c r="G53" s="660"/>
      <c r="H53" s="672"/>
      <c r="I53" s="356" t="s">
        <v>769</v>
      </c>
      <c r="J53" s="355">
        <v>5</v>
      </c>
      <c r="K53" s="355" t="s">
        <v>48</v>
      </c>
      <c r="L53" s="660"/>
      <c r="M53" s="657"/>
      <c r="N53" s="657"/>
      <c r="O53" s="930"/>
      <c r="P53" s="930"/>
      <c r="Q53" s="929"/>
      <c r="R53" s="930"/>
      <c r="S53" s="660"/>
    </row>
    <row r="54" spans="1:19" s="10" customFormat="1" ht="16.149999999999999" customHeight="1">
      <c r="A54" s="657"/>
      <c r="B54" s="657"/>
      <c r="C54" s="657"/>
      <c r="D54" s="657"/>
      <c r="E54" s="660"/>
      <c r="F54" s="660"/>
      <c r="G54" s="660"/>
      <c r="H54" s="656" t="s">
        <v>50</v>
      </c>
      <c r="I54" s="357" t="s">
        <v>51</v>
      </c>
      <c r="J54" s="358">
        <v>1</v>
      </c>
      <c r="K54" s="358" t="s">
        <v>71</v>
      </c>
      <c r="L54" s="660"/>
      <c r="M54" s="657"/>
      <c r="N54" s="657"/>
      <c r="O54" s="930"/>
      <c r="P54" s="930"/>
      <c r="Q54" s="929"/>
      <c r="R54" s="930"/>
      <c r="S54" s="660"/>
    </row>
    <row r="55" spans="1:19" s="10" customFormat="1" ht="265.5" customHeight="1">
      <c r="A55" s="657"/>
      <c r="B55" s="657"/>
      <c r="C55" s="657"/>
      <c r="D55" s="657"/>
      <c r="E55" s="660"/>
      <c r="F55" s="660"/>
      <c r="G55" s="660"/>
      <c r="H55" s="658"/>
      <c r="I55" s="356" t="s">
        <v>769</v>
      </c>
      <c r="J55" s="355">
        <v>40</v>
      </c>
      <c r="K55" s="355" t="s">
        <v>48</v>
      </c>
      <c r="L55" s="660"/>
      <c r="M55" s="657"/>
      <c r="N55" s="657"/>
      <c r="O55" s="930"/>
      <c r="P55" s="930"/>
      <c r="Q55" s="929"/>
      <c r="R55" s="930"/>
      <c r="S55" s="660"/>
    </row>
    <row r="56" spans="1:19" s="10" customFormat="1" ht="39" customHeight="1">
      <c r="A56" s="656">
        <v>9</v>
      </c>
      <c r="B56" s="656">
        <v>1</v>
      </c>
      <c r="C56" s="659">
        <v>4</v>
      </c>
      <c r="D56" s="659">
        <v>2</v>
      </c>
      <c r="E56" s="659" t="s">
        <v>2091</v>
      </c>
      <c r="F56" s="659" t="s">
        <v>2092</v>
      </c>
      <c r="G56" s="659" t="s">
        <v>2094</v>
      </c>
      <c r="H56" s="659" t="s">
        <v>50</v>
      </c>
      <c r="I56" s="357" t="s">
        <v>51</v>
      </c>
      <c r="J56" s="357">
        <v>2</v>
      </c>
      <c r="K56" s="357" t="s">
        <v>71</v>
      </c>
      <c r="L56" s="659" t="s">
        <v>2093</v>
      </c>
      <c r="M56" s="659"/>
      <c r="N56" s="659" t="s">
        <v>43</v>
      </c>
      <c r="O56" s="941"/>
      <c r="P56" s="941">
        <v>119456.81</v>
      </c>
      <c r="Q56" s="941"/>
      <c r="R56" s="941">
        <f>P56</f>
        <v>119456.81</v>
      </c>
      <c r="S56" s="659" t="s">
        <v>2044</v>
      </c>
    </row>
    <row r="57" spans="1:19" s="10" customFormat="1" ht="33" customHeight="1">
      <c r="A57" s="657"/>
      <c r="B57" s="657"/>
      <c r="C57" s="660"/>
      <c r="D57" s="660"/>
      <c r="E57" s="660"/>
      <c r="F57" s="660"/>
      <c r="G57" s="660"/>
      <c r="H57" s="661"/>
      <c r="I57" s="360" t="s">
        <v>129</v>
      </c>
      <c r="J57" s="360">
        <v>160</v>
      </c>
      <c r="K57" s="360" t="s">
        <v>48</v>
      </c>
      <c r="L57" s="660"/>
      <c r="M57" s="660"/>
      <c r="N57" s="660"/>
      <c r="O57" s="942"/>
      <c r="P57" s="942"/>
      <c r="Q57" s="942"/>
      <c r="R57" s="942"/>
      <c r="S57" s="660"/>
    </row>
    <row r="58" spans="1:19" s="10" customFormat="1" ht="25.9" customHeight="1">
      <c r="A58" s="657"/>
      <c r="B58" s="657"/>
      <c r="C58" s="660"/>
      <c r="D58" s="660"/>
      <c r="E58" s="660"/>
      <c r="F58" s="660"/>
      <c r="G58" s="660"/>
      <c r="H58" s="659" t="s">
        <v>383</v>
      </c>
      <c r="I58" s="360" t="s">
        <v>75</v>
      </c>
      <c r="J58" s="360">
        <v>35</v>
      </c>
      <c r="K58" s="360" t="s">
        <v>71</v>
      </c>
      <c r="L58" s="660"/>
      <c r="M58" s="660"/>
      <c r="N58" s="660"/>
      <c r="O58" s="942"/>
      <c r="P58" s="942"/>
      <c r="Q58" s="942"/>
      <c r="R58" s="942"/>
      <c r="S58" s="660"/>
    </row>
    <row r="59" spans="1:19" s="10" customFormat="1" ht="25.9" customHeight="1">
      <c r="A59" s="657"/>
      <c r="B59" s="657"/>
      <c r="C59" s="660"/>
      <c r="D59" s="660"/>
      <c r="E59" s="660"/>
      <c r="F59" s="660"/>
      <c r="G59" s="660"/>
      <c r="H59" s="661"/>
      <c r="I59" s="360" t="s">
        <v>129</v>
      </c>
      <c r="J59" s="360">
        <v>525</v>
      </c>
      <c r="K59" s="360" t="s">
        <v>48</v>
      </c>
      <c r="L59" s="660"/>
      <c r="M59" s="660"/>
      <c r="N59" s="660"/>
      <c r="O59" s="942"/>
      <c r="P59" s="942"/>
      <c r="Q59" s="942"/>
      <c r="R59" s="942"/>
      <c r="S59" s="660"/>
    </row>
    <row r="60" spans="1:19" s="10" customFormat="1" ht="25.9" customHeight="1">
      <c r="A60" s="657"/>
      <c r="B60" s="657"/>
      <c r="C60" s="660"/>
      <c r="D60" s="660"/>
      <c r="E60" s="660"/>
      <c r="F60" s="660"/>
      <c r="G60" s="660"/>
      <c r="H60" s="659" t="s">
        <v>2058</v>
      </c>
      <c r="I60" s="360" t="s">
        <v>1348</v>
      </c>
      <c r="J60" s="360">
        <v>1</v>
      </c>
      <c r="K60" s="360" t="s">
        <v>71</v>
      </c>
      <c r="L60" s="660"/>
      <c r="M60" s="660"/>
      <c r="N60" s="660"/>
      <c r="O60" s="942"/>
      <c r="P60" s="942"/>
      <c r="Q60" s="942"/>
      <c r="R60" s="942"/>
      <c r="S60" s="660"/>
    </row>
    <row r="61" spans="1:19" s="10" customFormat="1" ht="25.9" customHeight="1">
      <c r="A61" s="657"/>
      <c r="B61" s="657"/>
      <c r="C61" s="660"/>
      <c r="D61" s="660"/>
      <c r="E61" s="660"/>
      <c r="F61" s="660"/>
      <c r="G61" s="660"/>
      <c r="H61" s="660"/>
      <c r="I61" s="360" t="s">
        <v>122</v>
      </c>
      <c r="J61" s="360">
        <v>500</v>
      </c>
      <c r="K61" s="360" t="s">
        <v>71</v>
      </c>
      <c r="L61" s="660"/>
      <c r="M61" s="660"/>
      <c r="N61" s="660"/>
      <c r="O61" s="942"/>
      <c r="P61" s="942"/>
      <c r="Q61" s="942"/>
      <c r="R61" s="942"/>
      <c r="S61" s="660"/>
    </row>
    <row r="62" spans="1:19" s="10" customFormat="1" ht="25.9" customHeight="1">
      <c r="A62" s="657"/>
      <c r="B62" s="657"/>
      <c r="C62" s="660"/>
      <c r="D62" s="660"/>
      <c r="E62" s="660"/>
      <c r="F62" s="660"/>
      <c r="G62" s="660"/>
      <c r="H62" s="661"/>
      <c r="I62" s="360" t="s">
        <v>2059</v>
      </c>
      <c r="J62" s="360">
        <v>1</v>
      </c>
      <c r="K62" s="360" t="s">
        <v>71</v>
      </c>
      <c r="L62" s="660"/>
      <c r="M62" s="660"/>
      <c r="N62" s="660"/>
      <c r="O62" s="942"/>
      <c r="P62" s="942"/>
      <c r="Q62" s="942"/>
      <c r="R62" s="942"/>
      <c r="S62" s="660"/>
    </row>
    <row r="63" spans="1:19" s="10" customFormat="1" ht="25.9" customHeight="1">
      <c r="A63" s="657"/>
      <c r="B63" s="657"/>
      <c r="C63" s="660"/>
      <c r="D63" s="660"/>
      <c r="E63" s="660"/>
      <c r="F63" s="660"/>
      <c r="G63" s="660"/>
      <c r="H63" s="659" t="s">
        <v>137</v>
      </c>
      <c r="I63" s="360" t="s">
        <v>164</v>
      </c>
      <c r="J63" s="360">
        <v>2</v>
      </c>
      <c r="K63" s="360" t="s">
        <v>71</v>
      </c>
      <c r="L63" s="660"/>
      <c r="M63" s="660"/>
      <c r="N63" s="660"/>
      <c r="O63" s="942"/>
      <c r="P63" s="942"/>
      <c r="Q63" s="942"/>
      <c r="R63" s="942"/>
      <c r="S63" s="660"/>
    </row>
    <row r="64" spans="1:19" s="10" customFormat="1" ht="29.45" customHeight="1">
      <c r="A64" s="657"/>
      <c r="B64" s="657"/>
      <c r="C64" s="660"/>
      <c r="D64" s="660"/>
      <c r="E64" s="660"/>
      <c r="F64" s="660"/>
      <c r="G64" s="660"/>
      <c r="H64" s="661"/>
      <c r="I64" s="360" t="s">
        <v>129</v>
      </c>
      <c r="J64" s="360">
        <v>40</v>
      </c>
      <c r="K64" s="360" t="s">
        <v>48</v>
      </c>
      <c r="L64" s="660"/>
      <c r="M64" s="660"/>
      <c r="N64" s="660"/>
      <c r="O64" s="942"/>
      <c r="P64" s="942"/>
      <c r="Q64" s="942"/>
      <c r="R64" s="942"/>
      <c r="S64" s="660"/>
    </row>
    <row r="65" spans="1:97" s="10" customFormat="1" ht="25.9" customHeight="1">
      <c r="A65" s="657"/>
      <c r="B65" s="657"/>
      <c r="C65" s="660"/>
      <c r="D65" s="660"/>
      <c r="E65" s="660"/>
      <c r="F65" s="660"/>
      <c r="G65" s="660"/>
      <c r="H65" s="667" t="s">
        <v>140</v>
      </c>
      <c r="I65" s="357" t="s">
        <v>767</v>
      </c>
      <c r="J65" s="357">
        <v>1</v>
      </c>
      <c r="K65" s="357" t="s">
        <v>71</v>
      </c>
      <c r="L65" s="660"/>
      <c r="M65" s="660"/>
      <c r="N65" s="660"/>
      <c r="O65" s="942"/>
      <c r="P65" s="942"/>
      <c r="Q65" s="942"/>
      <c r="R65" s="942"/>
      <c r="S65" s="660"/>
    </row>
    <row r="66" spans="1:97" s="10" customFormat="1" ht="43.15" customHeight="1">
      <c r="A66" s="657"/>
      <c r="B66" s="657"/>
      <c r="C66" s="660"/>
      <c r="D66" s="660"/>
      <c r="E66" s="660"/>
      <c r="F66" s="660"/>
      <c r="G66" s="660"/>
      <c r="H66" s="659"/>
      <c r="I66" s="356" t="s">
        <v>129</v>
      </c>
      <c r="J66" s="356">
        <v>50</v>
      </c>
      <c r="K66" s="356" t="s">
        <v>48</v>
      </c>
      <c r="L66" s="660"/>
      <c r="M66" s="660"/>
      <c r="N66" s="660"/>
      <c r="O66" s="942"/>
      <c r="P66" s="942"/>
      <c r="Q66" s="942"/>
      <c r="R66" s="942"/>
      <c r="S66" s="660"/>
    </row>
    <row r="67" spans="1:97" s="68" customFormat="1" ht="105" customHeight="1">
      <c r="A67" s="672">
        <v>10</v>
      </c>
      <c r="B67" s="672">
        <v>1</v>
      </c>
      <c r="C67" s="672">
        <v>4</v>
      </c>
      <c r="D67" s="672">
        <v>5</v>
      </c>
      <c r="E67" s="667" t="s">
        <v>2095</v>
      </c>
      <c r="F67" s="667" t="s">
        <v>2096</v>
      </c>
      <c r="G67" s="667" t="s">
        <v>2097</v>
      </c>
      <c r="H67" s="672" t="s">
        <v>2087</v>
      </c>
      <c r="I67" s="357" t="s">
        <v>2088</v>
      </c>
      <c r="J67" s="357">
        <v>1</v>
      </c>
      <c r="K67" s="358" t="s">
        <v>71</v>
      </c>
      <c r="L67" s="667" t="s">
        <v>2098</v>
      </c>
      <c r="M67" s="672"/>
      <c r="N67" s="672" t="s">
        <v>121</v>
      </c>
      <c r="O67" s="935"/>
      <c r="P67" s="935">
        <v>3745.64</v>
      </c>
      <c r="Q67" s="936"/>
      <c r="R67" s="935">
        <v>3745.64</v>
      </c>
      <c r="S67" s="667" t="s">
        <v>2073</v>
      </c>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row>
    <row r="68" spans="1:97" s="68" customFormat="1" ht="87" customHeight="1">
      <c r="A68" s="672"/>
      <c r="B68" s="672"/>
      <c r="C68" s="672"/>
      <c r="D68" s="672"/>
      <c r="E68" s="667"/>
      <c r="F68" s="667"/>
      <c r="G68" s="667"/>
      <c r="H68" s="672"/>
      <c r="I68" s="357" t="s">
        <v>129</v>
      </c>
      <c r="J68" s="357">
        <v>120</v>
      </c>
      <c r="K68" s="358" t="s">
        <v>48</v>
      </c>
      <c r="L68" s="667"/>
      <c r="M68" s="672"/>
      <c r="N68" s="672"/>
      <c r="O68" s="935"/>
      <c r="P68" s="935"/>
      <c r="Q68" s="936"/>
      <c r="R68" s="935"/>
      <c r="S68" s="667"/>
      <c r="T68" s="934"/>
      <c r="U68" s="934"/>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row>
    <row r="69" spans="1:97" ht="42" customHeight="1">
      <c r="A69" s="656">
        <v>11</v>
      </c>
      <c r="B69" s="656">
        <v>1</v>
      </c>
      <c r="C69" s="656">
        <v>4</v>
      </c>
      <c r="D69" s="656">
        <v>5</v>
      </c>
      <c r="E69" s="659" t="s">
        <v>2099</v>
      </c>
      <c r="F69" s="659" t="s">
        <v>2085</v>
      </c>
      <c r="G69" s="659" t="s">
        <v>2086</v>
      </c>
      <c r="H69" s="656" t="s">
        <v>2087</v>
      </c>
      <c r="I69" s="356" t="s">
        <v>2088</v>
      </c>
      <c r="J69" s="357">
        <v>1</v>
      </c>
      <c r="K69" s="358" t="s">
        <v>71</v>
      </c>
      <c r="L69" s="659" t="s">
        <v>2089</v>
      </c>
      <c r="M69" s="656"/>
      <c r="N69" s="656" t="s">
        <v>317</v>
      </c>
      <c r="O69" s="925"/>
      <c r="P69" s="925">
        <v>11234.09</v>
      </c>
      <c r="Q69" s="927"/>
      <c r="R69" s="925">
        <v>11234.09</v>
      </c>
      <c r="S69" s="659" t="s">
        <v>2073</v>
      </c>
      <c r="T69" s="937"/>
      <c r="U69" s="938"/>
    </row>
    <row r="70" spans="1:97" ht="83.25" customHeight="1">
      <c r="A70" s="658"/>
      <c r="B70" s="658"/>
      <c r="C70" s="658"/>
      <c r="D70" s="658"/>
      <c r="E70" s="661"/>
      <c r="F70" s="661"/>
      <c r="G70" s="661"/>
      <c r="H70" s="658"/>
      <c r="I70" s="356" t="s">
        <v>129</v>
      </c>
      <c r="J70" s="357">
        <v>50</v>
      </c>
      <c r="K70" s="358" t="s">
        <v>48</v>
      </c>
      <c r="L70" s="661"/>
      <c r="M70" s="658"/>
      <c r="N70" s="658"/>
      <c r="O70" s="926"/>
      <c r="P70" s="926"/>
      <c r="Q70" s="928"/>
      <c r="R70" s="926"/>
      <c r="S70" s="661"/>
      <c r="T70" s="939"/>
      <c r="U70" s="940"/>
    </row>
    <row r="71" spans="1:97" ht="56.1" customHeight="1">
      <c r="A71" s="656">
        <v>12</v>
      </c>
      <c r="B71" s="659">
        <v>1</v>
      </c>
      <c r="C71" s="659">
        <v>4</v>
      </c>
      <c r="D71" s="659">
        <v>2</v>
      </c>
      <c r="E71" s="659" t="s">
        <v>2100</v>
      </c>
      <c r="F71" s="659" t="s">
        <v>2101</v>
      </c>
      <c r="G71" s="659" t="s">
        <v>2102</v>
      </c>
      <c r="H71" s="659" t="s">
        <v>140</v>
      </c>
      <c r="I71" s="357" t="s">
        <v>767</v>
      </c>
      <c r="J71" s="357">
        <v>1</v>
      </c>
      <c r="K71" s="358" t="s">
        <v>71</v>
      </c>
      <c r="L71" s="659" t="s">
        <v>2103</v>
      </c>
      <c r="M71" s="656"/>
      <c r="N71" s="656" t="s">
        <v>91</v>
      </c>
      <c r="O71" s="925"/>
      <c r="P71" s="931">
        <v>67799</v>
      </c>
      <c r="Q71" s="927"/>
      <c r="R71" s="931">
        <v>67799</v>
      </c>
      <c r="S71" s="659" t="s">
        <v>2044</v>
      </c>
    </row>
    <row r="72" spans="1:97" s="10" customFormat="1" ht="16.149999999999999" customHeight="1">
      <c r="A72" s="657"/>
      <c r="B72" s="660"/>
      <c r="C72" s="660"/>
      <c r="D72" s="660"/>
      <c r="E72" s="660"/>
      <c r="F72" s="660"/>
      <c r="G72" s="660"/>
      <c r="H72" s="661"/>
      <c r="I72" s="357" t="s">
        <v>2045</v>
      </c>
      <c r="J72" s="357">
        <v>25</v>
      </c>
      <c r="K72" s="358" t="s">
        <v>48</v>
      </c>
      <c r="L72" s="660"/>
      <c r="M72" s="657"/>
      <c r="N72" s="657"/>
      <c r="O72" s="930"/>
      <c r="P72" s="932"/>
      <c r="Q72" s="929"/>
      <c r="R72" s="932"/>
      <c r="S72" s="660"/>
    </row>
    <row r="73" spans="1:97" s="68" customFormat="1" ht="16.149999999999999" customHeight="1">
      <c r="A73" s="657"/>
      <c r="B73" s="660"/>
      <c r="C73" s="660"/>
      <c r="D73" s="660"/>
      <c r="E73" s="660"/>
      <c r="F73" s="660"/>
      <c r="G73" s="660"/>
      <c r="H73" s="659" t="s">
        <v>50</v>
      </c>
      <c r="I73" s="357" t="s">
        <v>51</v>
      </c>
      <c r="J73" s="357">
        <v>1</v>
      </c>
      <c r="K73" s="358" t="s">
        <v>71</v>
      </c>
      <c r="L73" s="660"/>
      <c r="M73" s="657"/>
      <c r="N73" s="657"/>
      <c r="O73" s="930"/>
      <c r="P73" s="932"/>
      <c r="Q73" s="929"/>
      <c r="R73" s="932"/>
      <c r="S73" s="66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row>
    <row r="74" spans="1:97" s="68" customFormat="1" ht="72" customHeight="1">
      <c r="A74" s="658"/>
      <c r="B74" s="661"/>
      <c r="C74" s="661"/>
      <c r="D74" s="661"/>
      <c r="E74" s="661"/>
      <c r="F74" s="661"/>
      <c r="G74" s="661"/>
      <c r="H74" s="661"/>
      <c r="I74" s="357" t="s">
        <v>129</v>
      </c>
      <c r="J74" s="358">
        <v>100</v>
      </c>
      <c r="K74" s="358" t="s">
        <v>48</v>
      </c>
      <c r="L74" s="661"/>
      <c r="M74" s="658"/>
      <c r="N74" s="658"/>
      <c r="O74" s="926"/>
      <c r="P74" s="933"/>
      <c r="Q74" s="928"/>
      <c r="R74" s="933"/>
      <c r="S74" s="661"/>
      <c r="T74" s="934"/>
      <c r="U74" s="934"/>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row>
    <row r="75" spans="1:97" ht="45">
      <c r="A75" s="656">
        <v>13</v>
      </c>
      <c r="B75" s="656" t="s">
        <v>121</v>
      </c>
      <c r="C75" s="656">
        <v>4</v>
      </c>
      <c r="D75" s="656">
        <v>2</v>
      </c>
      <c r="E75" s="659" t="s">
        <v>2104</v>
      </c>
      <c r="F75" s="659" t="s">
        <v>2105</v>
      </c>
      <c r="G75" s="659" t="s">
        <v>3421</v>
      </c>
      <c r="H75" s="357" t="s">
        <v>2106</v>
      </c>
      <c r="I75" s="468" t="s">
        <v>2107</v>
      </c>
      <c r="J75" s="468" t="s">
        <v>2108</v>
      </c>
      <c r="K75" s="468" t="s">
        <v>2112</v>
      </c>
      <c r="L75" s="659" t="s">
        <v>2051</v>
      </c>
      <c r="M75" s="656"/>
      <c r="N75" s="656" t="s">
        <v>43</v>
      </c>
      <c r="O75" s="925"/>
      <c r="P75" s="925">
        <v>120000</v>
      </c>
      <c r="Q75" s="927"/>
      <c r="R75" s="925">
        <f>P75</f>
        <v>120000</v>
      </c>
      <c r="S75" s="659" t="s">
        <v>2044</v>
      </c>
    </row>
    <row r="76" spans="1:97" ht="30">
      <c r="A76" s="657"/>
      <c r="B76" s="657"/>
      <c r="C76" s="657"/>
      <c r="D76" s="657"/>
      <c r="E76" s="660"/>
      <c r="F76" s="660"/>
      <c r="G76" s="660"/>
      <c r="H76" s="659" t="s">
        <v>772</v>
      </c>
      <c r="I76" s="468" t="s">
        <v>1300</v>
      </c>
      <c r="J76" s="468">
        <v>1</v>
      </c>
      <c r="K76" s="468" t="s">
        <v>2112</v>
      </c>
      <c r="L76" s="660"/>
      <c r="M76" s="657"/>
      <c r="N76" s="657"/>
      <c r="O76" s="930"/>
      <c r="P76" s="930"/>
      <c r="Q76" s="929"/>
      <c r="R76" s="930"/>
      <c r="S76" s="660"/>
    </row>
    <row r="77" spans="1:97">
      <c r="A77" s="657"/>
      <c r="B77" s="657"/>
      <c r="C77" s="657"/>
      <c r="D77" s="657"/>
      <c r="E77" s="660"/>
      <c r="F77" s="660"/>
      <c r="G77" s="660"/>
      <c r="H77" s="660"/>
      <c r="I77" s="468" t="s">
        <v>1316</v>
      </c>
      <c r="J77" s="468">
        <v>60</v>
      </c>
      <c r="K77" s="468" t="s">
        <v>48</v>
      </c>
      <c r="L77" s="660"/>
      <c r="M77" s="657"/>
      <c r="N77" s="657"/>
      <c r="O77" s="930"/>
      <c r="P77" s="930"/>
      <c r="Q77" s="929"/>
      <c r="R77" s="930"/>
      <c r="S77" s="660"/>
    </row>
    <row r="78" spans="1:97" ht="30">
      <c r="A78" s="657"/>
      <c r="B78" s="657"/>
      <c r="C78" s="657"/>
      <c r="D78" s="657"/>
      <c r="E78" s="660"/>
      <c r="F78" s="660"/>
      <c r="G78" s="660"/>
      <c r="H78" s="667" t="s">
        <v>2113</v>
      </c>
      <c r="I78" s="468" t="s">
        <v>1300</v>
      </c>
      <c r="J78" s="468">
        <v>1</v>
      </c>
      <c r="K78" s="468" t="s">
        <v>2112</v>
      </c>
      <c r="L78" s="660"/>
      <c r="M78" s="657"/>
      <c r="N78" s="657"/>
      <c r="O78" s="930"/>
      <c r="P78" s="930"/>
      <c r="Q78" s="929"/>
      <c r="R78" s="930"/>
      <c r="S78" s="660"/>
    </row>
    <row r="79" spans="1:97">
      <c r="A79" s="657"/>
      <c r="B79" s="657"/>
      <c r="C79" s="657"/>
      <c r="D79" s="657"/>
      <c r="E79" s="660"/>
      <c r="F79" s="660"/>
      <c r="G79" s="660"/>
      <c r="H79" s="667"/>
      <c r="I79" s="468" t="s">
        <v>1316</v>
      </c>
      <c r="J79" s="468">
        <v>60</v>
      </c>
      <c r="K79" s="468" t="s">
        <v>48</v>
      </c>
      <c r="L79" s="660"/>
      <c r="M79" s="657"/>
      <c r="N79" s="657"/>
      <c r="O79" s="930"/>
      <c r="P79" s="930"/>
      <c r="Q79" s="929"/>
      <c r="R79" s="930"/>
      <c r="S79" s="660"/>
    </row>
    <row r="80" spans="1:97" ht="30">
      <c r="A80" s="657"/>
      <c r="B80" s="657"/>
      <c r="C80" s="657"/>
      <c r="D80" s="657"/>
      <c r="E80" s="660"/>
      <c r="F80" s="660"/>
      <c r="G80" s="660"/>
      <c r="H80" s="659" t="s">
        <v>1459</v>
      </c>
      <c r="I80" s="468" t="s">
        <v>2109</v>
      </c>
      <c r="J80" s="468">
        <v>2</v>
      </c>
      <c r="K80" s="468" t="s">
        <v>2112</v>
      </c>
      <c r="L80" s="660"/>
      <c r="M80" s="657"/>
      <c r="N80" s="657"/>
      <c r="O80" s="930"/>
      <c r="P80" s="930"/>
      <c r="Q80" s="929"/>
      <c r="R80" s="930"/>
      <c r="S80" s="660"/>
    </row>
    <row r="81" spans="1:19">
      <c r="A81" s="657"/>
      <c r="B81" s="657"/>
      <c r="C81" s="657"/>
      <c r="D81" s="657"/>
      <c r="E81" s="660"/>
      <c r="F81" s="660"/>
      <c r="G81" s="660"/>
      <c r="H81" s="661"/>
      <c r="I81" s="468" t="s">
        <v>1316</v>
      </c>
      <c r="J81" s="468">
        <v>40</v>
      </c>
      <c r="K81" s="468" t="s">
        <v>48</v>
      </c>
      <c r="L81" s="660"/>
      <c r="M81" s="657"/>
      <c r="N81" s="657"/>
      <c r="O81" s="930"/>
      <c r="P81" s="930"/>
      <c r="Q81" s="929"/>
      <c r="R81" s="930"/>
      <c r="S81" s="660"/>
    </row>
    <row r="82" spans="1:19" ht="30">
      <c r="A82" s="657"/>
      <c r="B82" s="657"/>
      <c r="C82" s="657"/>
      <c r="D82" s="657"/>
      <c r="E82" s="660"/>
      <c r="F82" s="660"/>
      <c r="G82" s="660"/>
      <c r="H82" s="659" t="s">
        <v>154</v>
      </c>
      <c r="I82" s="468" t="s">
        <v>1299</v>
      </c>
      <c r="J82" s="468">
        <v>2</v>
      </c>
      <c r="K82" s="468" t="s">
        <v>2112</v>
      </c>
      <c r="L82" s="660"/>
      <c r="M82" s="657"/>
      <c r="N82" s="657"/>
      <c r="O82" s="930"/>
      <c r="P82" s="930"/>
      <c r="Q82" s="929"/>
      <c r="R82" s="930"/>
      <c r="S82" s="660"/>
    </row>
    <row r="83" spans="1:19">
      <c r="A83" s="657"/>
      <c r="B83" s="657"/>
      <c r="C83" s="657"/>
      <c r="D83" s="657"/>
      <c r="E83" s="660"/>
      <c r="F83" s="660"/>
      <c r="G83" s="660"/>
      <c r="H83" s="661"/>
      <c r="I83" s="468" t="s">
        <v>1316</v>
      </c>
      <c r="J83" s="468">
        <v>15</v>
      </c>
      <c r="K83" s="468" t="s">
        <v>48</v>
      </c>
      <c r="L83" s="660"/>
      <c r="M83" s="657"/>
      <c r="N83" s="657"/>
      <c r="O83" s="930"/>
      <c r="P83" s="930"/>
      <c r="Q83" s="929"/>
      <c r="R83" s="930"/>
      <c r="S83" s="660"/>
    </row>
    <row r="84" spans="1:19" ht="30">
      <c r="A84" s="657"/>
      <c r="B84" s="657"/>
      <c r="C84" s="657"/>
      <c r="D84" s="657"/>
      <c r="E84" s="660"/>
      <c r="F84" s="660"/>
      <c r="G84" s="660"/>
      <c r="H84" s="357" t="s">
        <v>2060</v>
      </c>
      <c r="I84" s="468" t="s">
        <v>2061</v>
      </c>
      <c r="J84" s="468">
        <v>4</v>
      </c>
      <c r="K84" s="468" t="s">
        <v>2112</v>
      </c>
      <c r="L84" s="660"/>
      <c r="M84" s="657"/>
      <c r="N84" s="657"/>
      <c r="O84" s="930"/>
      <c r="P84" s="930"/>
      <c r="Q84" s="929"/>
      <c r="R84" s="930"/>
      <c r="S84" s="660"/>
    </row>
    <row r="85" spans="1:19" ht="30">
      <c r="A85" s="657"/>
      <c r="B85" s="657"/>
      <c r="C85" s="657"/>
      <c r="D85" s="657"/>
      <c r="E85" s="660"/>
      <c r="F85" s="660"/>
      <c r="G85" s="660"/>
      <c r="H85" s="659" t="s">
        <v>2110</v>
      </c>
      <c r="I85" s="468" t="s">
        <v>2111</v>
      </c>
      <c r="J85" s="468">
        <v>1</v>
      </c>
      <c r="K85" s="468" t="s">
        <v>2112</v>
      </c>
      <c r="L85" s="660"/>
      <c r="M85" s="657"/>
      <c r="N85" s="657"/>
      <c r="O85" s="930"/>
      <c r="P85" s="930"/>
      <c r="Q85" s="929"/>
      <c r="R85" s="930"/>
      <c r="S85" s="660"/>
    </row>
    <row r="86" spans="1:19">
      <c r="A86" s="658"/>
      <c r="B86" s="658"/>
      <c r="C86" s="658"/>
      <c r="D86" s="658"/>
      <c r="E86" s="661"/>
      <c r="F86" s="661"/>
      <c r="G86" s="661"/>
      <c r="H86" s="661"/>
      <c r="I86" s="468" t="s">
        <v>1316</v>
      </c>
      <c r="J86" s="469">
        <v>300</v>
      </c>
      <c r="K86" s="468" t="s">
        <v>48</v>
      </c>
      <c r="L86" s="661"/>
      <c r="M86" s="658"/>
      <c r="N86" s="658"/>
      <c r="O86" s="926"/>
      <c r="P86" s="926"/>
      <c r="Q86" s="928"/>
      <c r="R86" s="926"/>
      <c r="S86" s="661"/>
    </row>
    <row r="87" spans="1:19" ht="120" customHeight="1">
      <c r="A87" s="656">
        <v>14</v>
      </c>
      <c r="B87" s="659">
        <v>1</v>
      </c>
      <c r="C87" s="659">
        <v>4</v>
      </c>
      <c r="D87" s="659">
        <v>2</v>
      </c>
      <c r="E87" s="659" t="s">
        <v>2114</v>
      </c>
      <c r="F87" s="659" t="s">
        <v>2115</v>
      </c>
      <c r="G87" s="659" t="s">
        <v>2117</v>
      </c>
      <c r="H87" s="659" t="s">
        <v>137</v>
      </c>
      <c r="I87" s="357" t="s">
        <v>164</v>
      </c>
      <c r="J87" s="357">
        <v>4</v>
      </c>
      <c r="K87" s="358" t="s">
        <v>71</v>
      </c>
      <c r="L87" s="659" t="s">
        <v>2116</v>
      </c>
      <c r="M87" s="656"/>
      <c r="N87" s="656" t="s">
        <v>69</v>
      </c>
      <c r="O87" s="925"/>
      <c r="P87" s="925">
        <v>22200</v>
      </c>
      <c r="Q87" s="927"/>
      <c r="R87" s="925">
        <v>22200</v>
      </c>
      <c r="S87" s="659" t="s">
        <v>2044</v>
      </c>
    </row>
    <row r="88" spans="1:19" ht="120" customHeight="1">
      <c r="A88" s="658"/>
      <c r="B88" s="661"/>
      <c r="C88" s="661"/>
      <c r="D88" s="661"/>
      <c r="E88" s="661"/>
      <c r="F88" s="661"/>
      <c r="G88" s="661"/>
      <c r="H88" s="661"/>
      <c r="I88" s="357" t="s">
        <v>2045</v>
      </c>
      <c r="J88" s="357">
        <v>48</v>
      </c>
      <c r="K88" s="358" t="s">
        <v>48</v>
      </c>
      <c r="L88" s="661"/>
      <c r="M88" s="658"/>
      <c r="N88" s="658"/>
      <c r="O88" s="926"/>
      <c r="P88" s="926"/>
      <c r="Q88" s="928"/>
      <c r="R88" s="926"/>
      <c r="S88" s="661"/>
    </row>
    <row r="89" spans="1:19" ht="78.75" customHeight="1">
      <c r="A89" s="821">
        <v>15</v>
      </c>
      <c r="B89" s="821">
        <v>1</v>
      </c>
      <c r="C89" s="821">
        <v>4</v>
      </c>
      <c r="D89" s="821">
        <v>2</v>
      </c>
      <c r="E89" s="821" t="s">
        <v>2118</v>
      </c>
      <c r="F89" s="821" t="s">
        <v>2119</v>
      </c>
      <c r="G89" s="820" t="s">
        <v>2120</v>
      </c>
      <c r="H89" s="389" t="s">
        <v>50</v>
      </c>
      <c r="I89" s="389" t="s">
        <v>129</v>
      </c>
      <c r="J89" s="389">
        <v>120</v>
      </c>
      <c r="K89" s="389" t="s">
        <v>48</v>
      </c>
      <c r="L89" s="821" t="s">
        <v>2121</v>
      </c>
      <c r="M89" s="821"/>
      <c r="N89" s="821" t="s">
        <v>136</v>
      </c>
      <c r="O89" s="921"/>
      <c r="P89" s="921">
        <v>20000</v>
      </c>
      <c r="Q89" s="921"/>
      <c r="R89" s="921">
        <v>20000</v>
      </c>
      <c r="S89" s="821" t="s">
        <v>2122</v>
      </c>
    </row>
    <row r="90" spans="1:19" ht="78.75" customHeight="1">
      <c r="A90" s="822"/>
      <c r="B90" s="822"/>
      <c r="C90" s="822"/>
      <c r="D90" s="822"/>
      <c r="E90" s="822"/>
      <c r="F90" s="822"/>
      <c r="G90" s="820"/>
      <c r="H90" s="821" t="s">
        <v>1352</v>
      </c>
      <c r="I90" s="388" t="s">
        <v>2123</v>
      </c>
      <c r="J90" s="388">
        <v>1</v>
      </c>
      <c r="K90" s="388" t="s">
        <v>71</v>
      </c>
      <c r="L90" s="822"/>
      <c r="M90" s="822"/>
      <c r="N90" s="822"/>
      <c r="O90" s="922"/>
      <c r="P90" s="922"/>
      <c r="Q90" s="922"/>
      <c r="R90" s="922"/>
      <c r="S90" s="822"/>
    </row>
    <row r="91" spans="1:19" ht="78.75" customHeight="1">
      <c r="A91" s="823"/>
      <c r="B91" s="823"/>
      <c r="C91" s="823"/>
      <c r="D91" s="823"/>
      <c r="E91" s="823"/>
      <c r="F91" s="823"/>
      <c r="G91" s="820"/>
      <c r="H91" s="823"/>
      <c r="I91" s="388" t="s">
        <v>2124</v>
      </c>
      <c r="J91" s="388">
        <v>300</v>
      </c>
      <c r="K91" s="388" t="s">
        <v>71</v>
      </c>
      <c r="L91" s="823"/>
      <c r="M91" s="823"/>
      <c r="N91" s="823"/>
      <c r="O91" s="923"/>
      <c r="P91" s="923"/>
      <c r="Q91" s="923"/>
      <c r="R91" s="923"/>
      <c r="S91" s="823"/>
    </row>
    <row r="92" spans="1:19" ht="73.5" customHeight="1">
      <c r="A92" s="565">
        <v>16</v>
      </c>
      <c r="B92" s="565">
        <v>1</v>
      </c>
      <c r="C92" s="565">
        <v>4</v>
      </c>
      <c r="D92" s="565">
        <v>2</v>
      </c>
      <c r="E92" s="565" t="s">
        <v>2125</v>
      </c>
      <c r="F92" s="565" t="s">
        <v>2126</v>
      </c>
      <c r="G92" s="565" t="s">
        <v>2127</v>
      </c>
      <c r="H92" s="565" t="s">
        <v>137</v>
      </c>
      <c r="I92" s="352" t="s">
        <v>164</v>
      </c>
      <c r="J92" s="352">
        <v>4</v>
      </c>
      <c r="K92" s="352" t="s">
        <v>71</v>
      </c>
      <c r="L92" s="565" t="s">
        <v>2128</v>
      </c>
      <c r="M92" s="924"/>
      <c r="N92" s="565" t="s">
        <v>317</v>
      </c>
      <c r="O92" s="919"/>
      <c r="P92" s="919">
        <v>35000</v>
      </c>
      <c r="Q92" s="919"/>
      <c r="R92" s="920">
        <f>P92</f>
        <v>35000</v>
      </c>
      <c r="S92" s="565" t="s">
        <v>2044</v>
      </c>
    </row>
    <row r="93" spans="1:19" ht="73.5" customHeight="1">
      <c r="A93" s="565"/>
      <c r="B93" s="565"/>
      <c r="C93" s="565"/>
      <c r="D93" s="565"/>
      <c r="E93" s="565"/>
      <c r="F93" s="565"/>
      <c r="G93" s="565"/>
      <c r="H93" s="565"/>
      <c r="I93" s="470" t="s">
        <v>1316</v>
      </c>
      <c r="J93" s="352">
        <v>48</v>
      </c>
      <c r="K93" s="352" t="s">
        <v>48</v>
      </c>
      <c r="L93" s="565"/>
      <c r="M93" s="924"/>
      <c r="N93" s="565"/>
      <c r="O93" s="919"/>
      <c r="P93" s="919"/>
      <c r="Q93" s="919"/>
      <c r="R93" s="920"/>
      <c r="S93" s="565"/>
    </row>
    <row r="94" spans="1:19" ht="73.5" customHeight="1">
      <c r="A94" s="565"/>
      <c r="B94" s="565"/>
      <c r="C94" s="565"/>
      <c r="D94" s="565"/>
      <c r="E94" s="565"/>
      <c r="F94" s="565"/>
      <c r="G94" s="565"/>
      <c r="H94" s="565" t="s">
        <v>74</v>
      </c>
      <c r="I94" s="352" t="s">
        <v>75</v>
      </c>
      <c r="J94" s="352">
        <v>1</v>
      </c>
      <c r="K94" s="352" t="s">
        <v>71</v>
      </c>
      <c r="L94" s="565"/>
      <c r="M94" s="924"/>
      <c r="N94" s="565"/>
      <c r="O94" s="919"/>
      <c r="P94" s="919"/>
      <c r="Q94" s="919"/>
      <c r="R94" s="920"/>
      <c r="S94" s="565"/>
    </row>
    <row r="95" spans="1:19" ht="73.5" customHeight="1">
      <c r="A95" s="565"/>
      <c r="B95" s="565"/>
      <c r="C95" s="565"/>
      <c r="D95" s="565"/>
      <c r="E95" s="565"/>
      <c r="F95" s="565"/>
      <c r="G95" s="565"/>
      <c r="H95" s="565"/>
      <c r="I95" s="470" t="s">
        <v>1316</v>
      </c>
      <c r="J95" s="352">
        <v>30</v>
      </c>
      <c r="K95" s="352" t="s">
        <v>48</v>
      </c>
      <c r="L95" s="565"/>
      <c r="M95" s="924"/>
      <c r="N95" s="565"/>
      <c r="O95" s="919"/>
      <c r="P95" s="919"/>
      <c r="Q95" s="919"/>
      <c r="R95" s="920"/>
      <c r="S95" s="565"/>
    </row>
    <row r="96" spans="1:19" ht="73.5" customHeight="1">
      <c r="A96" s="565"/>
      <c r="B96" s="565"/>
      <c r="C96" s="565"/>
      <c r="D96" s="565"/>
      <c r="E96" s="565"/>
      <c r="F96" s="565"/>
      <c r="G96" s="565"/>
      <c r="H96" s="565" t="s">
        <v>50</v>
      </c>
      <c r="I96" s="352" t="s">
        <v>51</v>
      </c>
      <c r="J96" s="352">
        <v>1</v>
      </c>
      <c r="K96" s="352" t="s">
        <v>71</v>
      </c>
      <c r="L96" s="565"/>
      <c r="M96" s="924"/>
      <c r="N96" s="565"/>
      <c r="O96" s="919"/>
      <c r="P96" s="919"/>
      <c r="Q96" s="919"/>
      <c r="R96" s="920"/>
      <c r="S96" s="565"/>
    </row>
    <row r="97" spans="1:19" ht="73.5" customHeight="1">
      <c r="A97" s="565"/>
      <c r="B97" s="565"/>
      <c r="C97" s="565"/>
      <c r="D97" s="565"/>
      <c r="E97" s="565"/>
      <c r="F97" s="565"/>
      <c r="G97" s="565"/>
      <c r="H97" s="565"/>
      <c r="I97" s="470" t="s">
        <v>1316</v>
      </c>
      <c r="J97" s="352">
        <v>50</v>
      </c>
      <c r="K97" s="352" t="s">
        <v>48</v>
      </c>
      <c r="L97" s="565"/>
      <c r="M97" s="924"/>
      <c r="N97" s="565"/>
      <c r="O97" s="919"/>
      <c r="P97" s="919"/>
      <c r="Q97" s="919"/>
      <c r="R97" s="920"/>
      <c r="S97" s="565"/>
    </row>
    <row r="99" spans="1:19">
      <c r="N99" s="906"/>
      <c r="O99" s="907"/>
      <c r="P99" s="912" t="s">
        <v>30</v>
      </c>
      <c r="Q99" s="913"/>
      <c r="R99" s="914"/>
    </row>
    <row r="100" spans="1:19">
      <c r="N100" s="908"/>
      <c r="O100" s="909"/>
      <c r="P100" s="915" t="s">
        <v>31</v>
      </c>
      <c r="Q100" s="917" t="s">
        <v>32</v>
      </c>
      <c r="R100" s="918"/>
      <c r="S100" s="190"/>
    </row>
    <row r="101" spans="1:19">
      <c r="N101" s="910"/>
      <c r="O101" s="911"/>
      <c r="P101" s="916"/>
      <c r="Q101" s="191">
        <v>2022</v>
      </c>
      <c r="R101" s="192">
        <v>2023</v>
      </c>
      <c r="S101" s="190"/>
    </row>
    <row r="102" spans="1:19">
      <c r="N102" s="904" t="s">
        <v>1353</v>
      </c>
      <c r="O102" s="905"/>
      <c r="P102" s="193">
        <v>16</v>
      </c>
      <c r="Q102" s="194">
        <f>Q6+Q10+Q20+Q31+Q37+Q45+Q48</f>
        <v>750000</v>
      </c>
      <c r="R102" s="194">
        <f>R92+R89+R87+R75+R71+R69+R67+R56+R50</f>
        <v>474000.00000000006</v>
      </c>
      <c r="S102" s="190"/>
    </row>
    <row r="103" spans="1:19">
      <c r="S103" s="190"/>
    </row>
    <row r="104" spans="1:19">
      <c r="S104" s="190"/>
    </row>
  </sheetData>
  <mergeCells count="30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9"/>
    <mergeCell ref="B6:B9"/>
    <mergeCell ref="C6:C9"/>
    <mergeCell ref="D6:D9"/>
    <mergeCell ref="E6:E9"/>
    <mergeCell ref="F10:F19"/>
    <mergeCell ref="O6:O9"/>
    <mergeCell ref="P6:P9"/>
    <mergeCell ref="Q6:Q9"/>
    <mergeCell ref="R6:R9"/>
    <mergeCell ref="S6:S9"/>
    <mergeCell ref="H8:H9"/>
    <mergeCell ref="F6:F9"/>
    <mergeCell ref="G6:G9"/>
    <mergeCell ref="H6:H7"/>
    <mergeCell ref="L6:L9"/>
    <mergeCell ref="M6:M9"/>
    <mergeCell ref="N6:N9"/>
    <mergeCell ref="A20:A30"/>
    <mergeCell ref="B20:B30"/>
    <mergeCell ref="C20:C30"/>
    <mergeCell ref="D20:D30"/>
    <mergeCell ref="E20:E30"/>
    <mergeCell ref="F20:F30"/>
    <mergeCell ref="Q10:Q19"/>
    <mergeCell ref="R10:R19"/>
    <mergeCell ref="S10:S19"/>
    <mergeCell ref="H11:H12"/>
    <mergeCell ref="H13:H14"/>
    <mergeCell ref="H15:H16"/>
    <mergeCell ref="H18:H19"/>
    <mergeCell ref="G10:G19"/>
    <mergeCell ref="L10:L19"/>
    <mergeCell ref="M10:M19"/>
    <mergeCell ref="N10:N19"/>
    <mergeCell ref="O10:O19"/>
    <mergeCell ref="P10:P19"/>
    <mergeCell ref="A10:A19"/>
    <mergeCell ref="B10:B19"/>
    <mergeCell ref="C10:C19"/>
    <mergeCell ref="D10:D19"/>
    <mergeCell ref="E10:E19"/>
    <mergeCell ref="P20:P30"/>
    <mergeCell ref="Q20:Q30"/>
    <mergeCell ref="R20:R30"/>
    <mergeCell ref="S20:S30"/>
    <mergeCell ref="H22:H23"/>
    <mergeCell ref="H24:H26"/>
    <mergeCell ref="H27:H28"/>
    <mergeCell ref="G20:G30"/>
    <mergeCell ref="H20:H21"/>
    <mergeCell ref="L20:L30"/>
    <mergeCell ref="M20:M30"/>
    <mergeCell ref="N20:N30"/>
    <mergeCell ref="O20:O30"/>
    <mergeCell ref="S31:S36"/>
    <mergeCell ref="H33:H34"/>
    <mergeCell ref="H35:H36"/>
    <mergeCell ref="G31:G36"/>
    <mergeCell ref="H31:H32"/>
    <mergeCell ref="L31:L36"/>
    <mergeCell ref="M31:M36"/>
    <mergeCell ref="N31:N36"/>
    <mergeCell ref="O31:O36"/>
    <mergeCell ref="A37:A44"/>
    <mergeCell ref="B37:B44"/>
    <mergeCell ref="C37:C44"/>
    <mergeCell ref="D37:D44"/>
    <mergeCell ref="E37:E44"/>
    <mergeCell ref="F37:F44"/>
    <mergeCell ref="P31:P36"/>
    <mergeCell ref="Q31:Q36"/>
    <mergeCell ref="R31:R36"/>
    <mergeCell ref="A31:A36"/>
    <mergeCell ref="B31:B36"/>
    <mergeCell ref="C31:C36"/>
    <mergeCell ref="D31:D36"/>
    <mergeCell ref="E31:E36"/>
    <mergeCell ref="F31:F36"/>
    <mergeCell ref="P37:P44"/>
    <mergeCell ref="Q37:Q44"/>
    <mergeCell ref="R37:R44"/>
    <mergeCell ref="S37:S44"/>
    <mergeCell ref="H39:H40"/>
    <mergeCell ref="H41:H42"/>
    <mergeCell ref="H43:H44"/>
    <mergeCell ref="G37:G44"/>
    <mergeCell ref="H37:H38"/>
    <mergeCell ref="L37:L44"/>
    <mergeCell ref="M37:M44"/>
    <mergeCell ref="N37:N44"/>
    <mergeCell ref="O37:O44"/>
    <mergeCell ref="P45:P47"/>
    <mergeCell ref="Q45:Q47"/>
    <mergeCell ref="R45:R47"/>
    <mergeCell ref="S45:S47"/>
    <mergeCell ref="A48:A49"/>
    <mergeCell ref="B48:B49"/>
    <mergeCell ref="C48:C49"/>
    <mergeCell ref="D48:D49"/>
    <mergeCell ref="E48:E49"/>
    <mergeCell ref="F48:F49"/>
    <mergeCell ref="G45:G47"/>
    <mergeCell ref="H45:H46"/>
    <mergeCell ref="L45:L47"/>
    <mergeCell ref="M45:M47"/>
    <mergeCell ref="N45:N47"/>
    <mergeCell ref="O45:O47"/>
    <mergeCell ref="A45:A47"/>
    <mergeCell ref="B45:B47"/>
    <mergeCell ref="C45:C47"/>
    <mergeCell ref="D45:D47"/>
    <mergeCell ref="E45:E47"/>
    <mergeCell ref="F45:F47"/>
    <mergeCell ref="P48:P49"/>
    <mergeCell ref="Q48:Q49"/>
    <mergeCell ref="R48:R49"/>
    <mergeCell ref="S48:S49"/>
    <mergeCell ref="G48:G49"/>
    <mergeCell ref="H48:H49"/>
    <mergeCell ref="L48:L49"/>
    <mergeCell ref="M48:M49"/>
    <mergeCell ref="N48:N49"/>
    <mergeCell ref="O48:O49"/>
    <mergeCell ref="A50:A55"/>
    <mergeCell ref="B50:B55"/>
    <mergeCell ref="C50:C55"/>
    <mergeCell ref="D50:D55"/>
    <mergeCell ref="E50:E55"/>
    <mergeCell ref="O50:O55"/>
    <mergeCell ref="P50:P55"/>
    <mergeCell ref="Q50:Q55"/>
    <mergeCell ref="R50:R55"/>
    <mergeCell ref="S50:S55"/>
    <mergeCell ref="H52:H53"/>
    <mergeCell ref="H54:H55"/>
    <mergeCell ref="F50:F55"/>
    <mergeCell ref="G50:G55"/>
    <mergeCell ref="H50:H51"/>
    <mergeCell ref="L50:L55"/>
    <mergeCell ref="M50:M55"/>
    <mergeCell ref="N50:N55"/>
    <mergeCell ref="A56:A66"/>
    <mergeCell ref="B56:B66"/>
    <mergeCell ref="C56:C66"/>
    <mergeCell ref="D56:D66"/>
    <mergeCell ref="E56:E66"/>
    <mergeCell ref="F56:F66"/>
    <mergeCell ref="P56:P66"/>
    <mergeCell ref="Q56:Q66"/>
    <mergeCell ref="R56:R66"/>
    <mergeCell ref="S56:S66"/>
    <mergeCell ref="H63:H64"/>
    <mergeCell ref="H65:H66"/>
    <mergeCell ref="G56:G66"/>
    <mergeCell ref="H56:H57"/>
    <mergeCell ref="L56:L66"/>
    <mergeCell ref="M56:M66"/>
    <mergeCell ref="N56:N66"/>
    <mergeCell ref="O56:O66"/>
    <mergeCell ref="H58:H59"/>
    <mergeCell ref="H60:H62"/>
    <mergeCell ref="A67:A68"/>
    <mergeCell ref="B67:B68"/>
    <mergeCell ref="C67:C68"/>
    <mergeCell ref="D67:D68"/>
    <mergeCell ref="E67:E68"/>
    <mergeCell ref="F67:F68"/>
    <mergeCell ref="G67:G68"/>
    <mergeCell ref="H67:H68"/>
    <mergeCell ref="R67:R68"/>
    <mergeCell ref="S67:S68"/>
    <mergeCell ref="T68:U68"/>
    <mergeCell ref="L67:L68"/>
    <mergeCell ref="M67:M68"/>
    <mergeCell ref="N67:N68"/>
    <mergeCell ref="O67:O68"/>
    <mergeCell ref="P67:P68"/>
    <mergeCell ref="Q67:Q68"/>
    <mergeCell ref="A69:A70"/>
    <mergeCell ref="B69:B70"/>
    <mergeCell ref="C69:C70"/>
    <mergeCell ref="D69:D70"/>
    <mergeCell ref="E69:E70"/>
    <mergeCell ref="O69:O70"/>
    <mergeCell ref="P69:P70"/>
    <mergeCell ref="Q69:Q70"/>
    <mergeCell ref="R69:R70"/>
    <mergeCell ref="S69:S70"/>
    <mergeCell ref="T69:U69"/>
    <mergeCell ref="T70:U70"/>
    <mergeCell ref="F69:F70"/>
    <mergeCell ref="G69:G70"/>
    <mergeCell ref="H69:H70"/>
    <mergeCell ref="L69:L70"/>
    <mergeCell ref="M69:M70"/>
    <mergeCell ref="N69:N70"/>
    <mergeCell ref="Q71:Q74"/>
    <mergeCell ref="R71:R74"/>
    <mergeCell ref="S71:S74"/>
    <mergeCell ref="H73:H74"/>
    <mergeCell ref="T74:U74"/>
    <mergeCell ref="H71:H72"/>
    <mergeCell ref="L71:L74"/>
    <mergeCell ref="M71:M74"/>
    <mergeCell ref="N71:N74"/>
    <mergeCell ref="O71:O74"/>
    <mergeCell ref="P71:P74"/>
    <mergeCell ref="A71:A74"/>
    <mergeCell ref="B71:B74"/>
    <mergeCell ref="C71:C74"/>
    <mergeCell ref="D71:D74"/>
    <mergeCell ref="E71:E74"/>
    <mergeCell ref="F71:F74"/>
    <mergeCell ref="G71:G74"/>
    <mergeCell ref="A75:A86"/>
    <mergeCell ref="B75:B86"/>
    <mergeCell ref="C75:C86"/>
    <mergeCell ref="D75:D86"/>
    <mergeCell ref="E75:E86"/>
    <mergeCell ref="F75:F86"/>
    <mergeCell ref="Q75:Q86"/>
    <mergeCell ref="R75:R86"/>
    <mergeCell ref="S75:S86"/>
    <mergeCell ref="H76:H77"/>
    <mergeCell ref="H78:H79"/>
    <mergeCell ref="H80:H81"/>
    <mergeCell ref="H82:H83"/>
    <mergeCell ref="H85:H86"/>
    <mergeCell ref="G75:G86"/>
    <mergeCell ref="L75:L86"/>
    <mergeCell ref="M75:M86"/>
    <mergeCell ref="N75:N86"/>
    <mergeCell ref="O75:O86"/>
    <mergeCell ref="P75:P86"/>
    <mergeCell ref="R87:R88"/>
    <mergeCell ref="S87:S88"/>
    <mergeCell ref="A89:A91"/>
    <mergeCell ref="B89:B91"/>
    <mergeCell ref="C89:C91"/>
    <mergeCell ref="D89:D91"/>
    <mergeCell ref="E89:E91"/>
    <mergeCell ref="F89:F91"/>
    <mergeCell ref="L87:L88"/>
    <mergeCell ref="M87:M88"/>
    <mergeCell ref="N87:N88"/>
    <mergeCell ref="O87:O88"/>
    <mergeCell ref="P87:P88"/>
    <mergeCell ref="Q87:Q88"/>
    <mergeCell ref="A87:A88"/>
    <mergeCell ref="B87:B88"/>
    <mergeCell ref="C87:C88"/>
    <mergeCell ref="D87:D88"/>
    <mergeCell ref="E87:E88"/>
    <mergeCell ref="F87:F88"/>
    <mergeCell ref="G87:G88"/>
    <mergeCell ref="H87:H88"/>
    <mergeCell ref="S92:S97"/>
    <mergeCell ref="N92:N97"/>
    <mergeCell ref="O92:O97"/>
    <mergeCell ref="E92:E97"/>
    <mergeCell ref="F92:F97"/>
    <mergeCell ref="Q89:Q91"/>
    <mergeCell ref="R89:R91"/>
    <mergeCell ref="S89:S91"/>
    <mergeCell ref="H90:H91"/>
    <mergeCell ref="G89:G91"/>
    <mergeCell ref="L89:L91"/>
    <mergeCell ref="M89:M91"/>
    <mergeCell ref="N89:N91"/>
    <mergeCell ref="O89:O91"/>
    <mergeCell ref="P89:P91"/>
    <mergeCell ref="H94:H95"/>
    <mergeCell ref="H96:H97"/>
    <mergeCell ref="G92:G97"/>
    <mergeCell ref="H92:H93"/>
    <mergeCell ref="L92:L97"/>
    <mergeCell ref="M92:M97"/>
    <mergeCell ref="A92:A97"/>
    <mergeCell ref="B92:B97"/>
    <mergeCell ref="C92:C97"/>
    <mergeCell ref="D92:D97"/>
    <mergeCell ref="N102:O102"/>
    <mergeCell ref="N99:O101"/>
    <mergeCell ref="P99:R99"/>
    <mergeCell ref="P100:P101"/>
    <mergeCell ref="Q100:R100"/>
    <mergeCell ref="P92:P97"/>
    <mergeCell ref="Q92:Q97"/>
    <mergeCell ref="R92:R97"/>
  </mergeCells>
  <pageMargins left="0.23622047244094491" right="0.23622047244094491" top="0.74803149606299213" bottom="0.74803149606299213" header="0.31496062992125984" footer="0.31496062992125984"/>
  <pageSetup paperSize="9" scale="3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89C2-2CF6-4DAC-8EC2-BF24089CA956}">
  <dimension ref="A1:S87"/>
  <sheetViews>
    <sheetView zoomScale="70" zoomScaleNormal="70" zoomScaleSheetLayoutView="70" workbookViewId="0">
      <selection activeCell="F91" sqref="F91"/>
    </sheetView>
  </sheetViews>
  <sheetFormatPr defaultColWidth="9.140625" defaultRowHeight="15"/>
  <cols>
    <col min="1" max="1" width="5.28515625" style="1" customWidth="1"/>
    <col min="5" max="5" width="18.28515625" customWidth="1"/>
    <col min="6" max="6" width="47.42578125" customWidth="1"/>
    <col min="7" max="7" width="55.7109375" customWidth="1"/>
    <col min="8" max="8" width="14.42578125" customWidth="1"/>
    <col min="9" max="9" width="19" customWidth="1"/>
    <col min="10" max="10" width="12.28515625" customWidth="1"/>
    <col min="11" max="11" width="10.85546875" customWidth="1"/>
    <col min="12" max="12" width="25.140625" customWidth="1"/>
    <col min="15" max="15" width="16.28515625" customWidth="1"/>
    <col min="16" max="16" width="15.85546875" customWidth="1"/>
    <col min="17" max="17" width="14.28515625" customWidth="1"/>
    <col min="18" max="18" width="13.42578125" customWidth="1"/>
    <col min="19" max="19" width="18.28515625" customWidth="1"/>
  </cols>
  <sheetData>
    <row r="1" spans="1:19" ht="18.75">
      <c r="A1" s="20" t="s">
        <v>3372</v>
      </c>
      <c r="E1" s="21"/>
      <c r="F1" s="21"/>
      <c r="L1" s="1"/>
      <c r="O1" s="2"/>
      <c r="P1" s="3"/>
      <c r="Q1" s="2"/>
      <c r="R1" s="2"/>
    </row>
    <row r="2" spans="1:19">
      <c r="A2" s="22"/>
      <c r="E2" s="21"/>
      <c r="F2" s="21"/>
      <c r="L2" s="585"/>
      <c r="M2" s="585"/>
      <c r="N2" s="585"/>
      <c r="O2" s="585"/>
      <c r="P2" s="585"/>
      <c r="Q2" s="585"/>
      <c r="R2" s="585"/>
      <c r="S2" s="585"/>
    </row>
    <row r="3" spans="1:19" ht="57"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34.9" customHeight="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37.15" customHeight="1">
      <c r="A6" s="983">
        <v>1</v>
      </c>
      <c r="B6" s="563">
        <v>1</v>
      </c>
      <c r="C6" s="563">
        <v>4</v>
      </c>
      <c r="D6" s="563">
        <v>2</v>
      </c>
      <c r="E6" s="564" t="s">
        <v>2129</v>
      </c>
      <c r="F6" s="564" t="s">
        <v>2130</v>
      </c>
      <c r="G6" s="564" t="s">
        <v>2131</v>
      </c>
      <c r="H6" s="402" t="s">
        <v>159</v>
      </c>
      <c r="I6" s="336" t="s">
        <v>1348</v>
      </c>
      <c r="J6" s="336">
        <v>10</v>
      </c>
      <c r="K6" s="145" t="s">
        <v>71</v>
      </c>
      <c r="L6" s="564" t="s">
        <v>2132</v>
      </c>
      <c r="M6" s="563" t="s">
        <v>1662</v>
      </c>
      <c r="N6" s="401"/>
      <c r="O6" s="745">
        <v>158637.1</v>
      </c>
      <c r="P6" s="401"/>
      <c r="Q6" s="745">
        <v>158637.1</v>
      </c>
      <c r="R6" s="401"/>
      <c r="S6" s="564" t="s">
        <v>2133</v>
      </c>
    </row>
    <row r="7" spans="1:19" s="6" customFormat="1" ht="41.45" customHeight="1">
      <c r="A7" s="984"/>
      <c r="B7" s="579"/>
      <c r="C7" s="579"/>
      <c r="D7" s="579"/>
      <c r="E7" s="571"/>
      <c r="F7" s="571"/>
      <c r="G7" s="571"/>
      <c r="H7" s="404"/>
      <c r="I7" s="336" t="s">
        <v>1653</v>
      </c>
      <c r="J7" s="336">
        <v>203</v>
      </c>
      <c r="K7" s="145" t="s">
        <v>48</v>
      </c>
      <c r="L7" s="571"/>
      <c r="M7" s="579"/>
      <c r="N7" s="466"/>
      <c r="O7" s="746"/>
      <c r="P7" s="466"/>
      <c r="Q7" s="746"/>
      <c r="R7" s="466"/>
      <c r="S7" s="571"/>
    </row>
    <row r="8" spans="1:19" s="6" customFormat="1" ht="36" customHeight="1">
      <c r="A8" s="984"/>
      <c r="B8" s="579"/>
      <c r="C8" s="579"/>
      <c r="D8" s="579"/>
      <c r="E8" s="571"/>
      <c r="F8" s="571"/>
      <c r="G8" s="571"/>
      <c r="H8" s="402" t="s">
        <v>530</v>
      </c>
      <c r="I8" s="336" t="s">
        <v>1348</v>
      </c>
      <c r="J8" s="336">
        <v>1</v>
      </c>
      <c r="K8" s="145" t="s">
        <v>71</v>
      </c>
      <c r="L8" s="571"/>
      <c r="M8" s="579"/>
      <c r="N8" s="466"/>
      <c r="O8" s="746"/>
      <c r="P8" s="466"/>
      <c r="Q8" s="746"/>
      <c r="R8" s="466"/>
      <c r="S8" s="571"/>
    </row>
    <row r="9" spans="1:19" s="6" customFormat="1" ht="38.450000000000003" customHeight="1">
      <c r="A9" s="984"/>
      <c r="B9" s="579"/>
      <c r="C9" s="579"/>
      <c r="D9" s="579"/>
      <c r="E9" s="571"/>
      <c r="F9" s="571"/>
      <c r="G9" s="571"/>
      <c r="H9" s="404"/>
      <c r="I9" s="336" t="s">
        <v>129</v>
      </c>
      <c r="J9" s="336">
        <v>35</v>
      </c>
      <c r="K9" s="145" t="s">
        <v>48</v>
      </c>
      <c r="L9" s="571"/>
      <c r="M9" s="579"/>
      <c r="N9" s="466"/>
      <c r="O9" s="746"/>
      <c r="P9" s="466"/>
      <c r="Q9" s="746"/>
      <c r="R9" s="466"/>
      <c r="S9" s="571"/>
    </row>
    <row r="10" spans="1:19" s="6" customFormat="1" ht="33.6" customHeight="1">
      <c r="A10" s="984"/>
      <c r="B10" s="579"/>
      <c r="C10" s="579"/>
      <c r="D10" s="579"/>
      <c r="E10" s="571"/>
      <c r="F10" s="571"/>
      <c r="G10" s="571"/>
      <c r="H10" s="331" t="s">
        <v>1691</v>
      </c>
      <c r="I10" s="336" t="s">
        <v>1348</v>
      </c>
      <c r="J10" s="336">
        <v>2</v>
      </c>
      <c r="K10" s="145" t="s">
        <v>71</v>
      </c>
      <c r="L10" s="571"/>
      <c r="M10" s="579"/>
      <c r="N10" s="466"/>
      <c r="O10" s="746"/>
      <c r="P10" s="466"/>
      <c r="Q10" s="746"/>
      <c r="R10" s="466"/>
      <c r="S10" s="571"/>
    </row>
    <row r="11" spans="1:19" s="6" customFormat="1" ht="39" customHeight="1">
      <c r="A11" s="984"/>
      <c r="B11" s="579"/>
      <c r="C11" s="579"/>
      <c r="D11" s="579"/>
      <c r="E11" s="571"/>
      <c r="F11" s="571"/>
      <c r="G11" s="571"/>
      <c r="H11" s="331" t="s">
        <v>2134</v>
      </c>
      <c r="I11" s="336" t="s">
        <v>1348</v>
      </c>
      <c r="J11" s="336">
        <v>6</v>
      </c>
      <c r="K11" s="145" t="s">
        <v>71</v>
      </c>
      <c r="L11" s="571"/>
      <c r="M11" s="579"/>
      <c r="N11" s="466"/>
      <c r="O11" s="746"/>
      <c r="P11" s="466"/>
      <c r="Q11" s="746"/>
      <c r="R11" s="466"/>
      <c r="S11" s="571"/>
    </row>
    <row r="12" spans="1:19" s="6" customFormat="1" ht="31.5" customHeight="1">
      <c r="A12" s="985"/>
      <c r="B12" s="579"/>
      <c r="C12" s="579"/>
      <c r="D12" s="579"/>
      <c r="E12" s="572"/>
      <c r="F12" s="572"/>
      <c r="G12" s="572"/>
      <c r="H12" s="331" t="s">
        <v>1613</v>
      </c>
      <c r="I12" s="331" t="s">
        <v>1348</v>
      </c>
      <c r="J12" s="331">
        <v>7</v>
      </c>
      <c r="K12" s="330" t="s">
        <v>71</v>
      </c>
      <c r="L12" s="572"/>
      <c r="M12" s="580"/>
      <c r="N12" s="466"/>
      <c r="O12" s="748"/>
      <c r="P12" s="466"/>
      <c r="Q12" s="748"/>
      <c r="R12" s="466"/>
      <c r="S12" s="572"/>
    </row>
    <row r="13" spans="1:19" ht="40.9" customHeight="1">
      <c r="A13" s="563">
        <v>2</v>
      </c>
      <c r="B13" s="563">
        <v>1</v>
      </c>
      <c r="C13" s="563">
        <v>4</v>
      </c>
      <c r="D13" s="563">
        <v>2</v>
      </c>
      <c r="E13" s="564" t="s">
        <v>2135</v>
      </c>
      <c r="F13" s="564" t="s">
        <v>2136</v>
      </c>
      <c r="G13" s="564" t="s">
        <v>2137</v>
      </c>
      <c r="H13" s="563" t="s">
        <v>137</v>
      </c>
      <c r="I13" s="336" t="s">
        <v>1348</v>
      </c>
      <c r="J13" s="145">
        <v>3</v>
      </c>
      <c r="K13" s="145" t="s">
        <v>71</v>
      </c>
      <c r="L13" s="564" t="s">
        <v>2138</v>
      </c>
      <c r="M13" s="563" t="s">
        <v>1662</v>
      </c>
      <c r="N13" s="563"/>
      <c r="O13" s="745">
        <v>127742.08</v>
      </c>
      <c r="P13" s="563"/>
      <c r="Q13" s="745">
        <v>127742.08</v>
      </c>
      <c r="R13" s="563"/>
      <c r="S13" s="564" t="s">
        <v>2133</v>
      </c>
    </row>
    <row r="14" spans="1:19" s="29" customFormat="1" ht="49.15" customHeight="1">
      <c r="A14" s="579"/>
      <c r="B14" s="579"/>
      <c r="C14" s="579"/>
      <c r="D14" s="579"/>
      <c r="E14" s="571"/>
      <c r="F14" s="571"/>
      <c r="G14" s="571"/>
      <c r="H14" s="580"/>
      <c r="I14" s="336" t="s">
        <v>1653</v>
      </c>
      <c r="J14" s="145">
        <v>54</v>
      </c>
      <c r="K14" s="145" t="s">
        <v>48</v>
      </c>
      <c r="L14" s="571"/>
      <c r="M14" s="579"/>
      <c r="N14" s="579"/>
      <c r="O14" s="746"/>
      <c r="P14" s="579"/>
      <c r="Q14" s="746"/>
      <c r="R14" s="579"/>
      <c r="S14" s="571"/>
    </row>
    <row r="15" spans="1:19" s="29" customFormat="1" ht="48" customHeight="1">
      <c r="A15" s="579"/>
      <c r="B15" s="579"/>
      <c r="C15" s="579"/>
      <c r="D15" s="579"/>
      <c r="E15" s="571"/>
      <c r="F15" s="571"/>
      <c r="G15" s="571"/>
      <c r="H15" s="563" t="s">
        <v>2139</v>
      </c>
      <c r="I15" s="336" t="s">
        <v>1348</v>
      </c>
      <c r="J15" s="145">
        <v>1</v>
      </c>
      <c r="K15" s="145" t="s">
        <v>71</v>
      </c>
      <c r="L15" s="571"/>
      <c r="M15" s="579"/>
      <c r="N15" s="579"/>
      <c r="O15" s="746"/>
      <c r="P15" s="579"/>
      <c r="Q15" s="746"/>
      <c r="R15" s="579"/>
      <c r="S15" s="571"/>
    </row>
    <row r="16" spans="1:19" s="29" customFormat="1" ht="51.6" customHeight="1">
      <c r="A16" s="579"/>
      <c r="B16" s="579"/>
      <c r="C16" s="579"/>
      <c r="D16" s="579"/>
      <c r="E16" s="571"/>
      <c r="F16" s="571"/>
      <c r="G16" s="571"/>
      <c r="H16" s="580"/>
      <c r="I16" s="336" t="s">
        <v>2140</v>
      </c>
      <c r="J16" s="145">
        <v>500</v>
      </c>
      <c r="K16" s="145" t="s">
        <v>71</v>
      </c>
      <c r="L16" s="571"/>
      <c r="M16" s="579"/>
      <c r="N16" s="579"/>
      <c r="O16" s="746"/>
      <c r="P16" s="579"/>
      <c r="Q16" s="746"/>
      <c r="R16" s="579"/>
      <c r="S16" s="571"/>
    </row>
    <row r="17" spans="1:19" s="29" customFormat="1" ht="45" customHeight="1">
      <c r="A17" s="579"/>
      <c r="B17" s="579"/>
      <c r="C17" s="579"/>
      <c r="D17" s="579"/>
      <c r="E17" s="571"/>
      <c r="F17" s="571"/>
      <c r="G17" s="571"/>
      <c r="H17" s="563" t="s">
        <v>140</v>
      </c>
      <c r="I17" s="336" t="s">
        <v>1348</v>
      </c>
      <c r="J17" s="145">
        <v>1</v>
      </c>
      <c r="K17" s="145" t="s">
        <v>71</v>
      </c>
      <c r="L17" s="571"/>
      <c r="M17" s="579"/>
      <c r="N17" s="579"/>
      <c r="O17" s="746"/>
      <c r="P17" s="579"/>
      <c r="Q17" s="746"/>
      <c r="R17" s="579"/>
      <c r="S17" s="571"/>
    </row>
    <row r="18" spans="1:19" s="29" customFormat="1" ht="69" customHeight="1">
      <c r="A18" s="579"/>
      <c r="B18" s="579"/>
      <c r="C18" s="579"/>
      <c r="D18" s="579"/>
      <c r="E18" s="571"/>
      <c r="F18" s="571"/>
      <c r="G18" s="571"/>
      <c r="H18" s="580"/>
      <c r="I18" s="336" t="s">
        <v>129</v>
      </c>
      <c r="J18" s="145">
        <v>25</v>
      </c>
      <c r="K18" s="145" t="s">
        <v>48</v>
      </c>
      <c r="L18" s="571"/>
      <c r="M18" s="579"/>
      <c r="N18" s="579"/>
      <c r="O18" s="746"/>
      <c r="P18" s="579"/>
      <c r="Q18" s="746"/>
      <c r="R18" s="579"/>
      <c r="S18" s="571"/>
    </row>
    <row r="19" spans="1:19" s="29" customFormat="1" ht="69" customHeight="1">
      <c r="A19" s="579"/>
      <c r="B19" s="579"/>
      <c r="C19" s="579"/>
      <c r="D19" s="579"/>
      <c r="E19" s="571"/>
      <c r="F19" s="571"/>
      <c r="G19" s="571"/>
      <c r="H19" s="563" t="s">
        <v>74</v>
      </c>
      <c r="I19" s="336" t="s">
        <v>1348</v>
      </c>
      <c r="J19" s="145">
        <v>3</v>
      </c>
      <c r="K19" s="145" t="s">
        <v>71</v>
      </c>
      <c r="L19" s="571"/>
      <c r="M19" s="579"/>
      <c r="N19" s="579"/>
      <c r="O19" s="746"/>
      <c r="P19" s="579"/>
      <c r="Q19" s="746"/>
      <c r="R19" s="579"/>
      <c r="S19" s="571"/>
    </row>
    <row r="20" spans="1:19" s="29" customFormat="1" ht="51.6" customHeight="1">
      <c r="A20" s="579"/>
      <c r="B20" s="580"/>
      <c r="C20" s="580"/>
      <c r="D20" s="580"/>
      <c r="E20" s="572"/>
      <c r="F20" s="572"/>
      <c r="G20" s="572"/>
      <c r="H20" s="580"/>
      <c r="I20" s="331" t="s">
        <v>1653</v>
      </c>
      <c r="J20" s="330">
        <v>46</v>
      </c>
      <c r="K20" s="330" t="s">
        <v>48</v>
      </c>
      <c r="L20" s="572"/>
      <c r="M20" s="580"/>
      <c r="N20" s="580"/>
      <c r="O20" s="748"/>
      <c r="P20" s="580"/>
      <c r="Q20" s="748"/>
      <c r="R20" s="580"/>
      <c r="S20" s="572"/>
    </row>
    <row r="21" spans="1:19" ht="114" customHeight="1">
      <c r="A21" s="564">
        <v>3</v>
      </c>
      <c r="B21" s="564">
        <v>1</v>
      </c>
      <c r="C21" s="564">
        <v>4</v>
      </c>
      <c r="D21" s="564">
        <v>2</v>
      </c>
      <c r="E21" s="564" t="s">
        <v>2141</v>
      </c>
      <c r="F21" s="564" t="s">
        <v>2142</v>
      </c>
      <c r="G21" s="564" t="s">
        <v>2143</v>
      </c>
      <c r="H21" s="564" t="s">
        <v>137</v>
      </c>
      <c r="I21" s="336" t="s">
        <v>1348</v>
      </c>
      <c r="J21" s="336">
        <v>1</v>
      </c>
      <c r="K21" s="336" t="s">
        <v>71</v>
      </c>
      <c r="L21" s="564" t="s">
        <v>2144</v>
      </c>
      <c r="M21" s="564" t="s">
        <v>136</v>
      </c>
      <c r="N21" s="564"/>
      <c r="O21" s="688">
        <v>7601.11</v>
      </c>
      <c r="P21" s="564"/>
      <c r="Q21" s="688">
        <v>7601.11</v>
      </c>
      <c r="R21" s="564"/>
      <c r="S21" s="564" t="s">
        <v>2133</v>
      </c>
    </row>
    <row r="22" spans="1:19" ht="82.15" customHeight="1">
      <c r="A22" s="571"/>
      <c r="B22" s="571"/>
      <c r="C22" s="571"/>
      <c r="D22" s="571"/>
      <c r="E22" s="571"/>
      <c r="F22" s="571"/>
      <c r="G22" s="571"/>
      <c r="H22" s="572"/>
      <c r="I22" s="336" t="s">
        <v>129</v>
      </c>
      <c r="J22" s="336">
        <v>14</v>
      </c>
      <c r="K22" s="336" t="s">
        <v>48</v>
      </c>
      <c r="L22" s="571"/>
      <c r="M22" s="571"/>
      <c r="N22" s="571"/>
      <c r="O22" s="715"/>
      <c r="P22" s="571"/>
      <c r="Q22" s="715"/>
      <c r="R22" s="571"/>
      <c r="S22" s="571"/>
    </row>
    <row r="23" spans="1:19" ht="82.15" customHeight="1">
      <c r="A23" s="571"/>
      <c r="B23" s="571"/>
      <c r="C23" s="571"/>
      <c r="D23" s="571"/>
      <c r="E23" s="571"/>
      <c r="F23" s="571"/>
      <c r="G23" s="571"/>
      <c r="H23" s="564" t="s">
        <v>140</v>
      </c>
      <c r="I23" s="336" t="s">
        <v>1348</v>
      </c>
      <c r="J23" s="336">
        <v>1</v>
      </c>
      <c r="K23" s="336" t="s">
        <v>71</v>
      </c>
      <c r="L23" s="571"/>
      <c r="M23" s="571"/>
      <c r="N23" s="571"/>
      <c r="O23" s="715"/>
      <c r="P23" s="571"/>
      <c r="Q23" s="715"/>
      <c r="R23" s="571"/>
      <c r="S23" s="571"/>
    </row>
    <row r="24" spans="1:19" ht="65.45" customHeight="1">
      <c r="A24" s="571"/>
      <c r="B24" s="572"/>
      <c r="C24" s="572"/>
      <c r="D24" s="572"/>
      <c r="E24" s="572"/>
      <c r="F24" s="572"/>
      <c r="G24" s="572"/>
      <c r="H24" s="572"/>
      <c r="I24" s="336" t="s">
        <v>129</v>
      </c>
      <c r="J24" s="336">
        <v>14</v>
      </c>
      <c r="K24" s="336" t="s">
        <v>48</v>
      </c>
      <c r="L24" s="572"/>
      <c r="M24" s="572"/>
      <c r="N24" s="572"/>
      <c r="O24" s="689"/>
      <c r="P24" s="572"/>
      <c r="Q24" s="689"/>
      <c r="R24" s="572"/>
      <c r="S24" s="572"/>
    </row>
    <row r="25" spans="1:19" ht="123" customHeight="1">
      <c r="A25" s="564">
        <v>4</v>
      </c>
      <c r="B25" s="564">
        <v>1</v>
      </c>
      <c r="C25" s="564">
        <v>4</v>
      </c>
      <c r="D25" s="564">
        <v>5</v>
      </c>
      <c r="E25" s="564" t="s">
        <v>2145</v>
      </c>
      <c r="F25" s="564" t="s">
        <v>2146</v>
      </c>
      <c r="G25" s="564" t="s">
        <v>2147</v>
      </c>
      <c r="H25" s="564" t="s">
        <v>50</v>
      </c>
      <c r="I25" s="336" t="s">
        <v>1348</v>
      </c>
      <c r="J25" s="336">
        <v>1</v>
      </c>
      <c r="K25" s="336" t="s">
        <v>71</v>
      </c>
      <c r="L25" s="564" t="s">
        <v>2148</v>
      </c>
      <c r="M25" s="564" t="s">
        <v>2149</v>
      </c>
      <c r="N25" s="564"/>
      <c r="O25" s="688">
        <v>55432.89</v>
      </c>
      <c r="P25" s="564"/>
      <c r="Q25" s="688">
        <v>55432.89</v>
      </c>
      <c r="R25" s="564"/>
      <c r="S25" s="564" t="s">
        <v>2133</v>
      </c>
    </row>
    <row r="26" spans="1:19" ht="99.6" customHeight="1">
      <c r="A26" s="571"/>
      <c r="B26" s="571"/>
      <c r="C26" s="571"/>
      <c r="D26" s="571"/>
      <c r="E26" s="571"/>
      <c r="F26" s="571"/>
      <c r="G26" s="571"/>
      <c r="H26" s="572"/>
      <c r="I26" s="336" t="s">
        <v>129</v>
      </c>
      <c r="J26" s="336">
        <v>150</v>
      </c>
      <c r="K26" s="336" t="s">
        <v>48</v>
      </c>
      <c r="L26" s="571"/>
      <c r="M26" s="571"/>
      <c r="N26" s="571"/>
      <c r="O26" s="715"/>
      <c r="P26" s="571"/>
      <c r="Q26" s="715"/>
      <c r="R26" s="571"/>
      <c r="S26" s="571"/>
    </row>
    <row r="27" spans="1:19" ht="83.45" customHeight="1">
      <c r="A27" s="571"/>
      <c r="B27" s="571"/>
      <c r="C27" s="571"/>
      <c r="D27" s="571"/>
      <c r="E27" s="571"/>
      <c r="F27" s="571"/>
      <c r="G27" s="571"/>
      <c r="H27" s="564" t="s">
        <v>2139</v>
      </c>
      <c r="I27" s="336" t="s">
        <v>1348</v>
      </c>
      <c r="J27" s="336">
        <v>1</v>
      </c>
      <c r="K27" s="336" t="s">
        <v>71</v>
      </c>
      <c r="L27" s="571"/>
      <c r="M27" s="571"/>
      <c r="N27" s="571"/>
      <c r="O27" s="715"/>
      <c r="P27" s="571"/>
      <c r="Q27" s="715"/>
      <c r="R27" s="571"/>
      <c r="S27" s="571"/>
    </row>
    <row r="28" spans="1:19" ht="48" customHeight="1">
      <c r="A28" s="571"/>
      <c r="B28" s="571"/>
      <c r="C28" s="571"/>
      <c r="D28" s="571"/>
      <c r="E28" s="571"/>
      <c r="F28" s="571"/>
      <c r="G28" s="571"/>
      <c r="H28" s="572"/>
      <c r="I28" s="336" t="s">
        <v>2140</v>
      </c>
      <c r="J28" s="336">
        <v>500</v>
      </c>
      <c r="K28" s="336" t="s">
        <v>71</v>
      </c>
      <c r="L28" s="571"/>
      <c r="M28" s="571"/>
      <c r="N28" s="571"/>
      <c r="O28" s="715"/>
      <c r="P28" s="571"/>
      <c r="Q28" s="715"/>
      <c r="R28" s="571"/>
      <c r="S28" s="571"/>
    </row>
    <row r="29" spans="1:19" ht="48.6" customHeight="1">
      <c r="A29" s="571"/>
      <c r="B29" s="572"/>
      <c r="C29" s="572"/>
      <c r="D29" s="572"/>
      <c r="E29" s="572"/>
      <c r="F29" s="572"/>
      <c r="G29" s="572"/>
      <c r="H29" s="333" t="s">
        <v>2150</v>
      </c>
      <c r="I29" s="145" t="s">
        <v>1348</v>
      </c>
      <c r="J29" s="145">
        <v>1</v>
      </c>
      <c r="K29" s="145" t="s">
        <v>71</v>
      </c>
      <c r="L29" s="572"/>
      <c r="M29" s="572"/>
      <c r="N29" s="572"/>
      <c r="O29" s="689"/>
      <c r="P29" s="572"/>
      <c r="Q29" s="689"/>
      <c r="R29" s="572"/>
      <c r="S29" s="572"/>
    </row>
    <row r="30" spans="1:19" ht="48" customHeight="1">
      <c r="A30" s="564">
        <v>5</v>
      </c>
      <c r="B30" s="564">
        <v>1</v>
      </c>
      <c r="C30" s="564">
        <v>4</v>
      </c>
      <c r="D30" s="564">
        <v>2</v>
      </c>
      <c r="E30" s="564" t="s">
        <v>2151</v>
      </c>
      <c r="F30" s="564" t="s">
        <v>2152</v>
      </c>
      <c r="G30" s="564" t="s">
        <v>2153</v>
      </c>
      <c r="H30" s="564" t="s">
        <v>50</v>
      </c>
      <c r="I30" s="336" t="s">
        <v>1348</v>
      </c>
      <c r="J30" s="336">
        <v>1</v>
      </c>
      <c r="K30" s="336" t="s">
        <v>71</v>
      </c>
      <c r="L30" s="564" t="s">
        <v>2154</v>
      </c>
      <c r="M30" s="564" t="s">
        <v>2155</v>
      </c>
      <c r="N30" s="564"/>
      <c r="O30" s="688">
        <v>17854.900000000001</v>
      </c>
      <c r="P30" s="564"/>
      <c r="Q30" s="688">
        <v>17854.900000000001</v>
      </c>
      <c r="R30" s="564"/>
      <c r="S30" s="564" t="s">
        <v>2133</v>
      </c>
    </row>
    <row r="31" spans="1:19" ht="132" customHeight="1">
      <c r="A31" s="571"/>
      <c r="B31" s="571"/>
      <c r="C31" s="571"/>
      <c r="D31" s="571"/>
      <c r="E31" s="571"/>
      <c r="F31" s="571"/>
      <c r="G31" s="571"/>
      <c r="H31" s="572"/>
      <c r="I31" s="336" t="s">
        <v>129</v>
      </c>
      <c r="J31" s="336">
        <v>163</v>
      </c>
      <c r="K31" s="336" t="s">
        <v>48</v>
      </c>
      <c r="L31" s="571"/>
      <c r="M31" s="571"/>
      <c r="N31" s="571"/>
      <c r="O31" s="715"/>
      <c r="P31" s="571"/>
      <c r="Q31" s="715"/>
      <c r="R31" s="571"/>
      <c r="S31" s="571"/>
    </row>
    <row r="32" spans="1:19" ht="163.9" customHeight="1">
      <c r="A32" s="571"/>
      <c r="B32" s="571"/>
      <c r="C32" s="571"/>
      <c r="D32" s="571"/>
      <c r="E32" s="571"/>
      <c r="F32" s="571"/>
      <c r="G32" s="571"/>
      <c r="H32" s="564" t="s">
        <v>2139</v>
      </c>
      <c r="I32" s="336" t="s">
        <v>1348</v>
      </c>
      <c r="J32" s="336">
        <v>1</v>
      </c>
      <c r="K32" s="336" t="s">
        <v>71</v>
      </c>
      <c r="L32" s="571"/>
      <c r="M32" s="571"/>
      <c r="N32" s="571"/>
      <c r="O32" s="715"/>
      <c r="P32" s="571"/>
      <c r="Q32" s="715"/>
      <c r="R32" s="571"/>
      <c r="S32" s="571"/>
    </row>
    <row r="33" spans="1:19" ht="51" customHeight="1">
      <c r="A33" s="571"/>
      <c r="B33" s="572"/>
      <c r="C33" s="572"/>
      <c r="D33" s="572"/>
      <c r="E33" s="572"/>
      <c r="F33" s="572"/>
      <c r="G33" s="572"/>
      <c r="H33" s="572"/>
      <c r="I33" s="336" t="s">
        <v>2140</v>
      </c>
      <c r="J33" s="336">
        <v>500</v>
      </c>
      <c r="K33" s="336" t="s">
        <v>71</v>
      </c>
      <c r="L33" s="572"/>
      <c r="M33" s="572"/>
      <c r="N33" s="572"/>
      <c r="O33" s="689"/>
      <c r="P33" s="572"/>
      <c r="Q33" s="689"/>
      <c r="R33" s="572"/>
      <c r="S33" s="572"/>
    </row>
    <row r="34" spans="1:19" ht="53.45" customHeight="1">
      <c r="A34" s="564">
        <v>6</v>
      </c>
      <c r="B34" s="564">
        <v>1</v>
      </c>
      <c r="C34" s="564">
        <v>4</v>
      </c>
      <c r="D34" s="564">
        <v>2</v>
      </c>
      <c r="E34" s="559" t="s">
        <v>2156</v>
      </c>
      <c r="F34" s="559" t="s">
        <v>2157</v>
      </c>
      <c r="G34" s="559" t="s">
        <v>2158</v>
      </c>
      <c r="H34" s="336" t="s">
        <v>1691</v>
      </c>
      <c r="I34" s="336" t="s">
        <v>1348</v>
      </c>
      <c r="J34" s="336">
        <v>5</v>
      </c>
      <c r="K34" s="336" t="s">
        <v>71</v>
      </c>
      <c r="L34" s="559" t="s">
        <v>2159</v>
      </c>
      <c r="M34" s="564" t="s">
        <v>2149</v>
      </c>
      <c r="N34" s="564"/>
      <c r="O34" s="688">
        <v>88130</v>
      </c>
      <c r="P34" s="564"/>
      <c r="Q34" s="688">
        <v>88130</v>
      </c>
      <c r="R34" s="564"/>
      <c r="S34" s="564" t="s">
        <v>2133</v>
      </c>
    </row>
    <row r="35" spans="1:19" ht="80.45" customHeight="1">
      <c r="A35" s="571"/>
      <c r="B35" s="572"/>
      <c r="C35" s="572"/>
      <c r="D35" s="572"/>
      <c r="E35" s="559"/>
      <c r="F35" s="559"/>
      <c r="G35" s="559"/>
      <c r="H35" s="336" t="s">
        <v>2134</v>
      </c>
      <c r="I35" s="336" t="s">
        <v>1348</v>
      </c>
      <c r="J35" s="336">
        <v>15</v>
      </c>
      <c r="K35" s="336" t="s">
        <v>71</v>
      </c>
      <c r="L35" s="559"/>
      <c r="M35" s="572"/>
      <c r="N35" s="572"/>
      <c r="O35" s="689"/>
      <c r="P35" s="572"/>
      <c r="Q35" s="689"/>
      <c r="R35" s="572"/>
      <c r="S35" s="572"/>
    </row>
    <row r="36" spans="1:19" ht="84.6" customHeight="1">
      <c r="A36" s="564">
        <v>7</v>
      </c>
      <c r="B36" s="564">
        <v>1</v>
      </c>
      <c r="C36" s="564">
        <v>4</v>
      </c>
      <c r="D36" s="564">
        <v>2</v>
      </c>
      <c r="E36" s="564" t="s">
        <v>2160</v>
      </c>
      <c r="F36" s="564" t="s">
        <v>2161</v>
      </c>
      <c r="G36" s="564" t="s">
        <v>2162</v>
      </c>
      <c r="H36" s="564" t="s">
        <v>50</v>
      </c>
      <c r="I36" s="336" t="s">
        <v>1348</v>
      </c>
      <c r="J36" s="336">
        <v>1</v>
      </c>
      <c r="K36" s="336" t="s">
        <v>71</v>
      </c>
      <c r="L36" s="564" t="s">
        <v>2163</v>
      </c>
      <c r="M36" s="564" t="s">
        <v>2149</v>
      </c>
      <c r="N36" s="564"/>
      <c r="O36" s="688">
        <v>21530.1</v>
      </c>
      <c r="P36" s="564"/>
      <c r="Q36" s="688">
        <v>21530.1</v>
      </c>
      <c r="R36" s="564"/>
      <c r="S36" s="564" t="s">
        <v>2133</v>
      </c>
    </row>
    <row r="37" spans="1:19" ht="74.45" customHeight="1">
      <c r="A37" s="571"/>
      <c r="B37" s="571"/>
      <c r="C37" s="571"/>
      <c r="D37" s="571"/>
      <c r="E37" s="571"/>
      <c r="F37" s="571"/>
      <c r="G37" s="571"/>
      <c r="H37" s="572"/>
      <c r="I37" s="336" t="s">
        <v>129</v>
      </c>
      <c r="J37" s="336">
        <v>60</v>
      </c>
      <c r="K37" s="336" t="s">
        <v>48</v>
      </c>
      <c r="L37" s="571"/>
      <c r="M37" s="571"/>
      <c r="N37" s="571"/>
      <c r="O37" s="715"/>
      <c r="P37" s="571"/>
      <c r="Q37" s="715"/>
      <c r="R37" s="571"/>
      <c r="S37" s="571"/>
    </row>
    <row r="38" spans="1:19" ht="67.900000000000006" customHeight="1">
      <c r="A38" s="571"/>
      <c r="B38" s="571"/>
      <c r="C38" s="571"/>
      <c r="D38" s="571"/>
      <c r="E38" s="571"/>
      <c r="F38" s="571"/>
      <c r="G38" s="571"/>
      <c r="H38" s="564" t="s">
        <v>286</v>
      </c>
      <c r="I38" s="336" t="s">
        <v>1348</v>
      </c>
      <c r="J38" s="336">
        <v>1</v>
      </c>
      <c r="K38" s="336" t="s">
        <v>71</v>
      </c>
      <c r="L38" s="571"/>
      <c r="M38" s="571"/>
      <c r="N38" s="571"/>
      <c r="O38" s="715"/>
      <c r="P38" s="571"/>
      <c r="Q38" s="715"/>
      <c r="R38" s="571"/>
      <c r="S38" s="571"/>
    </row>
    <row r="39" spans="1:19" ht="45.6" customHeight="1">
      <c r="A39" s="571"/>
      <c r="B39" s="571"/>
      <c r="C39" s="571"/>
      <c r="D39" s="571"/>
      <c r="E39" s="571"/>
      <c r="F39" s="571"/>
      <c r="G39" s="571"/>
      <c r="H39" s="571"/>
      <c r="I39" s="336" t="s">
        <v>2059</v>
      </c>
      <c r="J39" s="336">
        <v>1</v>
      </c>
      <c r="K39" s="336" t="s">
        <v>71</v>
      </c>
      <c r="L39" s="571"/>
      <c r="M39" s="571"/>
      <c r="N39" s="571"/>
      <c r="O39" s="715"/>
      <c r="P39" s="571"/>
      <c r="Q39" s="715"/>
      <c r="R39" s="571"/>
      <c r="S39" s="571"/>
    </row>
    <row r="40" spans="1:19" ht="57.6" customHeight="1">
      <c r="A40" s="571"/>
      <c r="B40" s="572"/>
      <c r="C40" s="572"/>
      <c r="D40" s="572"/>
      <c r="E40" s="572"/>
      <c r="F40" s="572"/>
      <c r="G40" s="572"/>
      <c r="H40" s="572"/>
      <c r="I40" s="336" t="s">
        <v>122</v>
      </c>
      <c r="J40" s="336">
        <v>300</v>
      </c>
      <c r="K40" s="336" t="s">
        <v>71</v>
      </c>
      <c r="L40" s="572"/>
      <c r="M40" s="572"/>
      <c r="N40" s="572"/>
      <c r="O40" s="689"/>
      <c r="P40" s="572"/>
      <c r="Q40" s="689"/>
      <c r="R40" s="572"/>
      <c r="S40" s="572"/>
    </row>
    <row r="41" spans="1:19" ht="77.45" customHeight="1">
      <c r="A41" s="564">
        <v>8</v>
      </c>
      <c r="B41" s="564">
        <v>1</v>
      </c>
      <c r="C41" s="564">
        <v>4</v>
      </c>
      <c r="D41" s="564">
        <v>5</v>
      </c>
      <c r="E41" s="564" t="s">
        <v>2164</v>
      </c>
      <c r="F41" s="564" t="s">
        <v>2165</v>
      </c>
      <c r="G41" s="564" t="s">
        <v>2166</v>
      </c>
      <c r="H41" s="564" t="s">
        <v>137</v>
      </c>
      <c r="I41" s="336" t="s">
        <v>1348</v>
      </c>
      <c r="J41" s="336">
        <v>1</v>
      </c>
      <c r="K41" s="336" t="s">
        <v>71</v>
      </c>
      <c r="L41" s="564" t="s">
        <v>2167</v>
      </c>
      <c r="M41" s="564" t="s">
        <v>2168</v>
      </c>
      <c r="N41" s="564"/>
      <c r="O41" s="688">
        <v>29794.639999999999</v>
      </c>
      <c r="P41" s="564"/>
      <c r="Q41" s="688">
        <v>29794.639999999999</v>
      </c>
      <c r="R41" s="564"/>
      <c r="S41" s="564" t="s">
        <v>2133</v>
      </c>
    </row>
    <row r="42" spans="1:19" ht="129.6" customHeight="1">
      <c r="A42" s="571"/>
      <c r="B42" s="572"/>
      <c r="C42" s="572"/>
      <c r="D42" s="572"/>
      <c r="E42" s="572"/>
      <c r="F42" s="572"/>
      <c r="G42" s="572"/>
      <c r="H42" s="572"/>
      <c r="I42" s="336" t="s">
        <v>129</v>
      </c>
      <c r="J42" s="336">
        <v>19</v>
      </c>
      <c r="K42" s="336" t="s">
        <v>48</v>
      </c>
      <c r="L42" s="572"/>
      <c r="M42" s="572"/>
      <c r="N42" s="572"/>
      <c r="O42" s="689"/>
      <c r="P42" s="572"/>
      <c r="Q42" s="689"/>
      <c r="R42" s="572"/>
      <c r="S42" s="572"/>
    </row>
    <row r="43" spans="1:19" ht="78" customHeight="1">
      <c r="A43" s="564">
        <v>9</v>
      </c>
      <c r="B43" s="564">
        <v>1</v>
      </c>
      <c r="C43" s="564">
        <v>4</v>
      </c>
      <c r="D43" s="564">
        <v>2</v>
      </c>
      <c r="E43" s="559" t="s">
        <v>2169</v>
      </c>
      <c r="F43" s="559" t="s">
        <v>2170</v>
      </c>
      <c r="G43" s="559" t="s">
        <v>2171</v>
      </c>
      <c r="H43" s="559" t="s">
        <v>140</v>
      </c>
      <c r="I43" s="336" t="s">
        <v>1348</v>
      </c>
      <c r="J43" s="336">
        <v>1</v>
      </c>
      <c r="K43" s="336" t="s">
        <v>71</v>
      </c>
      <c r="L43" s="559" t="s">
        <v>2172</v>
      </c>
      <c r="M43" s="564" t="s">
        <v>2149</v>
      </c>
      <c r="N43" s="564"/>
      <c r="O43" s="688">
        <v>21321.200000000001</v>
      </c>
      <c r="P43" s="564"/>
      <c r="Q43" s="688">
        <v>21321.200000000001</v>
      </c>
      <c r="R43" s="564"/>
      <c r="S43" s="559" t="s">
        <v>2133</v>
      </c>
    </row>
    <row r="44" spans="1:19" ht="78" customHeight="1">
      <c r="A44" s="571"/>
      <c r="B44" s="572"/>
      <c r="C44" s="572"/>
      <c r="D44" s="572"/>
      <c r="E44" s="559"/>
      <c r="F44" s="559"/>
      <c r="G44" s="559"/>
      <c r="H44" s="559"/>
      <c r="I44" s="336" t="s">
        <v>129</v>
      </c>
      <c r="J44" s="336">
        <v>20</v>
      </c>
      <c r="K44" s="336" t="s">
        <v>48</v>
      </c>
      <c r="L44" s="559"/>
      <c r="M44" s="572"/>
      <c r="N44" s="572"/>
      <c r="O44" s="689"/>
      <c r="P44" s="572"/>
      <c r="Q44" s="689"/>
      <c r="R44" s="572"/>
      <c r="S44" s="559"/>
    </row>
    <row r="45" spans="1:19" ht="70.5" customHeight="1">
      <c r="A45" s="564">
        <v>10</v>
      </c>
      <c r="B45" s="564">
        <v>1</v>
      </c>
      <c r="C45" s="564">
        <v>4</v>
      </c>
      <c r="D45" s="564">
        <v>2</v>
      </c>
      <c r="E45" s="564" t="s">
        <v>2173</v>
      </c>
      <c r="F45" s="564" t="s">
        <v>2174</v>
      </c>
      <c r="G45" s="564" t="s">
        <v>2175</v>
      </c>
      <c r="H45" s="564" t="s">
        <v>137</v>
      </c>
      <c r="I45" s="336" t="s">
        <v>1348</v>
      </c>
      <c r="J45" s="336">
        <v>1</v>
      </c>
      <c r="K45" s="336" t="s">
        <v>71</v>
      </c>
      <c r="L45" s="564" t="s">
        <v>2176</v>
      </c>
      <c r="M45" s="564" t="s">
        <v>127</v>
      </c>
      <c r="N45" s="564"/>
      <c r="O45" s="688">
        <v>26043.759999999998</v>
      </c>
      <c r="P45" s="564"/>
      <c r="Q45" s="688">
        <v>26043.759999999998</v>
      </c>
      <c r="R45" s="564"/>
      <c r="S45" s="564" t="s">
        <v>2133</v>
      </c>
    </row>
    <row r="46" spans="1:19" ht="70.5" customHeight="1">
      <c r="A46" s="571"/>
      <c r="B46" s="571"/>
      <c r="C46" s="571"/>
      <c r="D46" s="571"/>
      <c r="E46" s="571"/>
      <c r="F46" s="571"/>
      <c r="G46" s="571"/>
      <c r="H46" s="572"/>
      <c r="I46" s="336" t="s">
        <v>129</v>
      </c>
      <c r="J46" s="336">
        <v>18</v>
      </c>
      <c r="K46" s="336" t="s">
        <v>48</v>
      </c>
      <c r="L46" s="571"/>
      <c r="M46" s="571"/>
      <c r="N46" s="571"/>
      <c r="O46" s="715"/>
      <c r="P46" s="571"/>
      <c r="Q46" s="715"/>
      <c r="R46" s="571"/>
      <c r="S46" s="571"/>
    </row>
    <row r="47" spans="1:19" ht="70.5" customHeight="1">
      <c r="A47" s="571"/>
      <c r="B47" s="572"/>
      <c r="C47" s="572"/>
      <c r="D47" s="572"/>
      <c r="E47" s="572"/>
      <c r="F47" s="572"/>
      <c r="G47" s="572"/>
      <c r="H47" s="336" t="s">
        <v>2139</v>
      </c>
      <c r="I47" s="336" t="s">
        <v>1348</v>
      </c>
      <c r="J47" s="336">
        <v>1</v>
      </c>
      <c r="K47" s="336" t="s">
        <v>71</v>
      </c>
      <c r="L47" s="572"/>
      <c r="M47" s="572"/>
      <c r="N47" s="572"/>
      <c r="O47" s="689"/>
      <c r="P47" s="572"/>
      <c r="Q47" s="689"/>
      <c r="R47" s="572"/>
      <c r="S47" s="572"/>
    </row>
    <row r="48" spans="1:19" ht="97.5" customHeight="1">
      <c r="A48" s="564">
        <v>11</v>
      </c>
      <c r="B48" s="564">
        <v>1</v>
      </c>
      <c r="C48" s="564">
        <v>4</v>
      </c>
      <c r="D48" s="564">
        <v>2</v>
      </c>
      <c r="E48" s="559" t="s">
        <v>2177</v>
      </c>
      <c r="F48" s="559" t="s">
        <v>2178</v>
      </c>
      <c r="G48" s="559" t="s">
        <v>2179</v>
      </c>
      <c r="H48" s="564" t="s">
        <v>137</v>
      </c>
      <c r="I48" s="336" t="s">
        <v>1348</v>
      </c>
      <c r="J48" s="336">
        <v>1</v>
      </c>
      <c r="K48" s="336" t="s">
        <v>71</v>
      </c>
      <c r="L48" s="559" t="s">
        <v>2180</v>
      </c>
      <c r="M48" s="564" t="s">
        <v>943</v>
      </c>
      <c r="N48" s="564"/>
      <c r="O48" s="688">
        <v>19715.45</v>
      </c>
      <c r="P48" s="564"/>
      <c r="Q48" s="688">
        <v>19715.45</v>
      </c>
      <c r="R48" s="564"/>
      <c r="S48" s="559" t="s">
        <v>2133</v>
      </c>
    </row>
    <row r="49" spans="1:19" ht="97.5" customHeight="1">
      <c r="A49" s="571"/>
      <c r="B49" s="572"/>
      <c r="C49" s="572"/>
      <c r="D49" s="572"/>
      <c r="E49" s="559"/>
      <c r="F49" s="559"/>
      <c r="G49" s="559"/>
      <c r="H49" s="572"/>
      <c r="I49" s="336" t="s">
        <v>129</v>
      </c>
      <c r="J49" s="336">
        <v>21</v>
      </c>
      <c r="K49" s="336" t="s">
        <v>48</v>
      </c>
      <c r="L49" s="559"/>
      <c r="M49" s="572"/>
      <c r="N49" s="572"/>
      <c r="O49" s="689"/>
      <c r="P49" s="572"/>
      <c r="Q49" s="689"/>
      <c r="R49" s="572"/>
      <c r="S49" s="559"/>
    </row>
    <row r="50" spans="1:19" ht="75.75" customHeight="1">
      <c r="A50" s="564">
        <v>12</v>
      </c>
      <c r="B50" s="564">
        <v>1</v>
      </c>
      <c r="C50" s="564">
        <v>4</v>
      </c>
      <c r="D50" s="564">
        <v>2</v>
      </c>
      <c r="E50" s="564" t="s">
        <v>2181</v>
      </c>
      <c r="F50" s="564" t="s">
        <v>2182</v>
      </c>
      <c r="G50" s="564" t="s">
        <v>2183</v>
      </c>
      <c r="H50" s="564" t="s">
        <v>664</v>
      </c>
      <c r="I50" s="336" t="s">
        <v>665</v>
      </c>
      <c r="J50" s="336">
        <v>1</v>
      </c>
      <c r="K50" s="336" t="s">
        <v>71</v>
      </c>
      <c r="L50" s="564" t="s">
        <v>2184</v>
      </c>
      <c r="M50" s="564" t="s">
        <v>2168</v>
      </c>
      <c r="N50" s="564"/>
      <c r="O50" s="688">
        <v>34936.410000000003</v>
      </c>
      <c r="P50" s="564"/>
      <c r="Q50" s="688">
        <v>34936.410000000003</v>
      </c>
      <c r="R50" s="564"/>
      <c r="S50" s="564" t="s">
        <v>2133</v>
      </c>
    </row>
    <row r="51" spans="1:19" ht="75.75" customHeight="1">
      <c r="A51" s="571"/>
      <c r="B51" s="571"/>
      <c r="C51" s="571"/>
      <c r="D51" s="571"/>
      <c r="E51" s="571"/>
      <c r="F51" s="571"/>
      <c r="G51" s="571"/>
      <c r="H51" s="571"/>
      <c r="I51" s="336" t="s">
        <v>2185</v>
      </c>
      <c r="J51" s="336">
        <v>8</v>
      </c>
      <c r="K51" s="336" t="s">
        <v>71</v>
      </c>
      <c r="L51" s="571"/>
      <c r="M51" s="571"/>
      <c r="N51" s="571"/>
      <c r="O51" s="715"/>
      <c r="P51" s="571"/>
      <c r="Q51" s="715"/>
      <c r="R51" s="571"/>
      <c r="S51" s="571"/>
    </row>
    <row r="52" spans="1:19" ht="75.75" customHeight="1">
      <c r="A52" s="571"/>
      <c r="B52" s="572"/>
      <c r="C52" s="572"/>
      <c r="D52" s="572"/>
      <c r="E52" s="572"/>
      <c r="F52" s="572"/>
      <c r="G52" s="572"/>
      <c r="H52" s="336" t="s">
        <v>2186</v>
      </c>
      <c r="I52" s="336" t="s">
        <v>1348</v>
      </c>
      <c r="J52" s="336">
        <v>3</v>
      </c>
      <c r="K52" s="336" t="s">
        <v>71</v>
      </c>
      <c r="L52" s="572"/>
      <c r="M52" s="572"/>
      <c r="N52" s="572"/>
      <c r="O52" s="689"/>
      <c r="P52" s="572"/>
      <c r="Q52" s="689"/>
      <c r="R52" s="572"/>
      <c r="S52" s="572"/>
    </row>
    <row r="53" spans="1:19" ht="130.5" customHeight="1">
      <c r="A53" s="564">
        <v>13</v>
      </c>
      <c r="B53" s="564">
        <v>1</v>
      </c>
      <c r="C53" s="564">
        <v>4</v>
      </c>
      <c r="D53" s="564">
        <v>2</v>
      </c>
      <c r="E53" s="564" t="s">
        <v>2187</v>
      </c>
      <c r="F53" s="564" t="s">
        <v>2188</v>
      </c>
      <c r="G53" s="564" t="s">
        <v>2189</v>
      </c>
      <c r="H53" s="564" t="s">
        <v>2190</v>
      </c>
      <c r="I53" s="336" t="s">
        <v>1348</v>
      </c>
      <c r="J53" s="336">
        <v>1</v>
      </c>
      <c r="K53" s="336" t="s">
        <v>71</v>
      </c>
      <c r="L53" s="564" t="s">
        <v>2191</v>
      </c>
      <c r="M53" s="564" t="s">
        <v>317</v>
      </c>
      <c r="N53" s="564"/>
      <c r="O53" s="688">
        <v>20536.25</v>
      </c>
      <c r="P53" s="564"/>
      <c r="Q53" s="688">
        <v>20536.25</v>
      </c>
      <c r="R53" s="564"/>
      <c r="S53" s="564" t="s">
        <v>2133</v>
      </c>
    </row>
    <row r="54" spans="1:19" ht="130.5" customHeight="1">
      <c r="A54" s="571"/>
      <c r="B54" s="572"/>
      <c r="C54" s="572"/>
      <c r="D54" s="572"/>
      <c r="E54" s="572"/>
      <c r="F54" s="572"/>
      <c r="G54" s="572"/>
      <c r="H54" s="572"/>
      <c r="I54" s="336" t="s">
        <v>129</v>
      </c>
      <c r="J54" s="336">
        <v>25</v>
      </c>
      <c r="K54" s="336" t="s">
        <v>48</v>
      </c>
      <c r="L54" s="572"/>
      <c r="M54" s="572"/>
      <c r="N54" s="572"/>
      <c r="O54" s="689"/>
      <c r="P54" s="572"/>
      <c r="Q54" s="689"/>
      <c r="R54" s="572"/>
      <c r="S54" s="572"/>
    </row>
    <row r="55" spans="1:19" ht="99.75" customHeight="1">
      <c r="A55" s="564">
        <v>14</v>
      </c>
      <c r="B55" s="564">
        <v>1</v>
      </c>
      <c r="C55" s="564">
        <v>4</v>
      </c>
      <c r="D55" s="564">
        <v>2</v>
      </c>
      <c r="E55" s="564" t="s">
        <v>2192</v>
      </c>
      <c r="F55" s="564" t="s">
        <v>2193</v>
      </c>
      <c r="G55" s="564" t="s">
        <v>2194</v>
      </c>
      <c r="H55" s="564" t="s">
        <v>137</v>
      </c>
      <c r="I55" s="336" t="s">
        <v>1348</v>
      </c>
      <c r="J55" s="336">
        <v>1</v>
      </c>
      <c r="K55" s="336" t="s">
        <v>71</v>
      </c>
      <c r="L55" s="564" t="s">
        <v>2195</v>
      </c>
      <c r="M55" s="564"/>
      <c r="N55" s="564" t="s">
        <v>136</v>
      </c>
      <c r="O55" s="564"/>
      <c r="P55" s="688">
        <v>6334.44</v>
      </c>
      <c r="Q55" s="564"/>
      <c r="R55" s="688">
        <v>6334.44</v>
      </c>
      <c r="S55" s="564" t="s">
        <v>2133</v>
      </c>
    </row>
    <row r="56" spans="1:19" ht="99.75" customHeight="1">
      <c r="A56" s="571"/>
      <c r="B56" s="571"/>
      <c r="C56" s="571"/>
      <c r="D56" s="571"/>
      <c r="E56" s="571"/>
      <c r="F56" s="571"/>
      <c r="G56" s="571"/>
      <c r="H56" s="572"/>
      <c r="I56" s="336" t="s">
        <v>129</v>
      </c>
      <c r="J56" s="336">
        <v>11</v>
      </c>
      <c r="K56" s="336" t="s">
        <v>48</v>
      </c>
      <c r="L56" s="571"/>
      <c r="M56" s="571"/>
      <c r="N56" s="571"/>
      <c r="O56" s="571"/>
      <c r="P56" s="715"/>
      <c r="Q56" s="571"/>
      <c r="R56" s="715"/>
      <c r="S56" s="571"/>
    </row>
    <row r="57" spans="1:19" ht="103.5" customHeight="1">
      <c r="A57" s="571"/>
      <c r="B57" s="571"/>
      <c r="C57" s="571"/>
      <c r="D57" s="571"/>
      <c r="E57" s="571"/>
      <c r="F57" s="571"/>
      <c r="G57" s="571"/>
      <c r="H57" s="564" t="s">
        <v>140</v>
      </c>
      <c r="I57" s="336" t="s">
        <v>1349</v>
      </c>
      <c r="J57" s="336">
        <v>1</v>
      </c>
      <c r="K57" s="336" t="s">
        <v>71</v>
      </c>
      <c r="L57" s="571"/>
      <c r="M57" s="571"/>
      <c r="N57" s="571"/>
      <c r="O57" s="571"/>
      <c r="P57" s="715"/>
      <c r="Q57" s="571"/>
      <c r="R57" s="715"/>
      <c r="S57" s="571"/>
    </row>
    <row r="58" spans="1:19" ht="103.5" customHeight="1">
      <c r="A58" s="571"/>
      <c r="B58" s="572"/>
      <c r="C58" s="572"/>
      <c r="D58" s="572"/>
      <c r="E58" s="572"/>
      <c r="F58" s="572"/>
      <c r="G58" s="572"/>
      <c r="H58" s="572"/>
      <c r="I58" s="336" t="s">
        <v>129</v>
      </c>
      <c r="J58" s="336">
        <v>11</v>
      </c>
      <c r="K58" s="336" t="s">
        <v>48</v>
      </c>
      <c r="L58" s="572"/>
      <c r="M58" s="572"/>
      <c r="N58" s="572"/>
      <c r="O58" s="572"/>
      <c r="P58" s="689"/>
      <c r="Q58" s="572"/>
      <c r="R58" s="689"/>
      <c r="S58" s="572"/>
    </row>
    <row r="59" spans="1:19" ht="90.75" customHeight="1">
      <c r="A59" s="564" t="s">
        <v>1012</v>
      </c>
      <c r="B59" s="564">
        <v>1</v>
      </c>
      <c r="C59" s="564">
        <v>4</v>
      </c>
      <c r="D59" s="564">
        <v>5</v>
      </c>
      <c r="E59" s="564" t="s">
        <v>2196</v>
      </c>
      <c r="F59" s="564" t="s">
        <v>2197</v>
      </c>
      <c r="G59" s="564" t="s">
        <v>3415</v>
      </c>
      <c r="H59" s="559" t="s">
        <v>50</v>
      </c>
      <c r="I59" s="336" t="s">
        <v>1348</v>
      </c>
      <c r="J59" s="336">
        <v>1</v>
      </c>
      <c r="K59" s="336" t="s">
        <v>71</v>
      </c>
      <c r="L59" s="564" t="s">
        <v>2198</v>
      </c>
      <c r="M59" s="564"/>
      <c r="N59" s="564" t="s">
        <v>2149</v>
      </c>
      <c r="O59" s="564"/>
      <c r="P59" s="688">
        <v>44761.08</v>
      </c>
      <c r="Q59" s="564"/>
      <c r="R59" s="688">
        <v>44761.08</v>
      </c>
      <c r="S59" s="564" t="s">
        <v>2133</v>
      </c>
    </row>
    <row r="60" spans="1:19" ht="90.75" customHeight="1">
      <c r="A60" s="571"/>
      <c r="B60" s="571"/>
      <c r="C60" s="571"/>
      <c r="D60" s="571"/>
      <c r="E60" s="571"/>
      <c r="F60" s="571"/>
      <c r="G60" s="571"/>
      <c r="H60" s="559"/>
      <c r="I60" s="336" t="s">
        <v>129</v>
      </c>
      <c r="J60" s="336">
        <v>150</v>
      </c>
      <c r="K60" s="336" t="s">
        <v>48</v>
      </c>
      <c r="L60" s="571"/>
      <c r="M60" s="571"/>
      <c r="N60" s="571"/>
      <c r="O60" s="571"/>
      <c r="P60" s="715"/>
      <c r="Q60" s="571"/>
      <c r="R60" s="715"/>
      <c r="S60" s="571"/>
    </row>
    <row r="61" spans="1:19" ht="90.75" customHeight="1">
      <c r="A61" s="571"/>
      <c r="B61" s="572"/>
      <c r="C61" s="572"/>
      <c r="D61" s="572"/>
      <c r="E61" s="572"/>
      <c r="F61" s="572"/>
      <c r="G61" s="572"/>
      <c r="H61" s="336" t="s">
        <v>2150</v>
      </c>
      <c r="I61" s="336" t="s">
        <v>1348</v>
      </c>
      <c r="J61" s="336">
        <v>1</v>
      </c>
      <c r="K61" s="336" t="s">
        <v>71</v>
      </c>
      <c r="L61" s="572"/>
      <c r="M61" s="572"/>
      <c r="N61" s="572"/>
      <c r="O61" s="572"/>
      <c r="P61" s="689"/>
      <c r="Q61" s="572"/>
      <c r="R61" s="689"/>
      <c r="S61" s="572"/>
    </row>
    <row r="62" spans="1:19" ht="153" customHeight="1">
      <c r="A62" s="564">
        <v>16</v>
      </c>
      <c r="B62" s="563">
        <v>1</v>
      </c>
      <c r="C62" s="563">
        <v>4</v>
      </c>
      <c r="D62" s="563">
        <v>2</v>
      </c>
      <c r="E62" s="564" t="s">
        <v>1765</v>
      </c>
      <c r="F62" s="564" t="s">
        <v>2199</v>
      </c>
      <c r="G62" s="564" t="s">
        <v>2200</v>
      </c>
      <c r="H62" s="564" t="s">
        <v>140</v>
      </c>
      <c r="I62" s="372" t="s">
        <v>1349</v>
      </c>
      <c r="J62" s="372">
        <v>1</v>
      </c>
      <c r="K62" s="372" t="s">
        <v>71</v>
      </c>
      <c r="L62" s="564" t="s">
        <v>2201</v>
      </c>
      <c r="M62" s="564"/>
      <c r="N62" s="564" t="s">
        <v>1662</v>
      </c>
      <c r="O62" s="564"/>
      <c r="P62" s="688">
        <v>55000</v>
      </c>
      <c r="Q62" s="564"/>
      <c r="R62" s="688">
        <v>55000</v>
      </c>
      <c r="S62" s="564" t="s">
        <v>2133</v>
      </c>
    </row>
    <row r="63" spans="1:19" ht="153" customHeight="1">
      <c r="A63" s="571"/>
      <c r="B63" s="580"/>
      <c r="C63" s="580"/>
      <c r="D63" s="580"/>
      <c r="E63" s="572"/>
      <c r="F63" s="572"/>
      <c r="G63" s="572"/>
      <c r="H63" s="572"/>
      <c r="I63" s="372" t="s">
        <v>129</v>
      </c>
      <c r="J63" s="372">
        <v>25</v>
      </c>
      <c r="K63" s="372" t="s">
        <v>48</v>
      </c>
      <c r="L63" s="572"/>
      <c r="M63" s="572"/>
      <c r="N63" s="572"/>
      <c r="O63" s="572"/>
      <c r="P63" s="689"/>
      <c r="Q63" s="572"/>
      <c r="R63" s="689"/>
      <c r="S63" s="572"/>
    </row>
    <row r="64" spans="1:19" ht="48.75" customHeight="1">
      <c r="A64" s="564">
        <v>17</v>
      </c>
      <c r="B64" s="720">
        <v>1</v>
      </c>
      <c r="C64" s="564">
        <v>4</v>
      </c>
      <c r="D64" s="720">
        <v>2</v>
      </c>
      <c r="E64" s="564" t="s">
        <v>2181</v>
      </c>
      <c r="F64" s="720" t="s">
        <v>2182</v>
      </c>
      <c r="G64" s="564" t="s">
        <v>3416</v>
      </c>
      <c r="H64" s="564" t="s">
        <v>664</v>
      </c>
      <c r="I64" s="336" t="s">
        <v>665</v>
      </c>
      <c r="J64" s="336">
        <v>1</v>
      </c>
      <c r="K64" s="336" t="s">
        <v>71</v>
      </c>
      <c r="L64" s="564" t="s">
        <v>2184</v>
      </c>
      <c r="M64" s="564"/>
      <c r="N64" s="720" t="s">
        <v>2168</v>
      </c>
      <c r="O64" s="559"/>
      <c r="P64" s="757">
        <v>59162.9</v>
      </c>
      <c r="Q64" s="559"/>
      <c r="R64" s="757">
        <v>59162.9</v>
      </c>
      <c r="S64" s="559" t="s">
        <v>2133</v>
      </c>
    </row>
    <row r="65" spans="1:19" ht="98.25" customHeight="1">
      <c r="A65" s="571"/>
      <c r="B65" s="721"/>
      <c r="C65" s="571"/>
      <c r="D65" s="721"/>
      <c r="E65" s="571"/>
      <c r="F65" s="721"/>
      <c r="G65" s="571"/>
      <c r="H65" s="572"/>
      <c r="I65" s="336" t="s">
        <v>2202</v>
      </c>
      <c r="J65" s="331">
        <v>10</v>
      </c>
      <c r="K65" s="331" t="s">
        <v>71</v>
      </c>
      <c r="L65" s="571"/>
      <c r="M65" s="571"/>
      <c r="N65" s="721"/>
      <c r="O65" s="559"/>
      <c r="P65" s="757"/>
      <c r="Q65" s="559"/>
      <c r="R65" s="757"/>
      <c r="S65" s="559"/>
    </row>
    <row r="66" spans="1:19" ht="98.25" customHeight="1">
      <c r="A66" s="571"/>
      <c r="B66" s="721"/>
      <c r="C66" s="571"/>
      <c r="D66" s="721"/>
      <c r="E66" s="571"/>
      <c r="F66" s="721"/>
      <c r="G66" s="571"/>
      <c r="H66" s="564" t="s">
        <v>2139</v>
      </c>
      <c r="I66" s="336" t="s">
        <v>1348</v>
      </c>
      <c r="J66" s="336">
        <v>1</v>
      </c>
      <c r="K66" s="336" t="s">
        <v>71</v>
      </c>
      <c r="L66" s="571"/>
      <c r="M66" s="571"/>
      <c r="N66" s="721"/>
      <c r="O66" s="559"/>
      <c r="P66" s="757"/>
      <c r="Q66" s="559"/>
      <c r="R66" s="757"/>
      <c r="S66" s="559"/>
    </row>
    <row r="67" spans="1:19" ht="30">
      <c r="A67" s="571"/>
      <c r="B67" s="722"/>
      <c r="C67" s="572"/>
      <c r="D67" s="722"/>
      <c r="E67" s="572"/>
      <c r="F67" s="722"/>
      <c r="G67" s="572"/>
      <c r="H67" s="572"/>
      <c r="I67" s="336" t="s">
        <v>2140</v>
      </c>
      <c r="J67" s="336">
        <v>300</v>
      </c>
      <c r="K67" s="336" t="s">
        <v>71</v>
      </c>
      <c r="L67" s="572"/>
      <c r="M67" s="572"/>
      <c r="N67" s="722"/>
      <c r="O67" s="559"/>
      <c r="P67" s="757"/>
      <c r="Q67" s="559"/>
      <c r="R67" s="757"/>
      <c r="S67" s="559"/>
    </row>
    <row r="68" spans="1:19" ht="57" customHeight="1">
      <c r="A68" s="564">
        <v>18</v>
      </c>
      <c r="B68" s="564">
        <v>1</v>
      </c>
      <c r="C68" s="564">
        <v>4</v>
      </c>
      <c r="D68" s="564">
        <v>2</v>
      </c>
      <c r="E68" s="564" t="s">
        <v>2203</v>
      </c>
      <c r="F68" s="564" t="s">
        <v>2204</v>
      </c>
      <c r="G68" s="564" t="s">
        <v>2205</v>
      </c>
      <c r="H68" s="564" t="s">
        <v>140</v>
      </c>
      <c r="I68" s="372" t="s">
        <v>1348</v>
      </c>
      <c r="J68" s="372">
        <v>1</v>
      </c>
      <c r="K68" s="372" t="s">
        <v>71</v>
      </c>
      <c r="L68" s="564" t="s">
        <v>2206</v>
      </c>
      <c r="M68" s="564"/>
      <c r="N68" s="564" t="s">
        <v>1662</v>
      </c>
      <c r="O68" s="564"/>
      <c r="P68" s="688">
        <v>90114</v>
      </c>
      <c r="Q68" s="564"/>
      <c r="R68" s="688">
        <v>90114</v>
      </c>
      <c r="S68" s="564" t="s">
        <v>2133</v>
      </c>
    </row>
    <row r="69" spans="1:19" ht="57" customHeight="1">
      <c r="A69" s="571"/>
      <c r="B69" s="571"/>
      <c r="C69" s="571"/>
      <c r="D69" s="571"/>
      <c r="E69" s="571"/>
      <c r="F69" s="571"/>
      <c r="G69" s="571"/>
      <c r="H69" s="572"/>
      <c r="I69" s="372" t="s">
        <v>129</v>
      </c>
      <c r="J69" s="372">
        <v>25</v>
      </c>
      <c r="K69" s="372" t="s">
        <v>48</v>
      </c>
      <c r="L69" s="571"/>
      <c r="M69" s="571"/>
      <c r="N69" s="571"/>
      <c r="O69" s="571"/>
      <c r="P69" s="715"/>
      <c r="Q69" s="571"/>
      <c r="R69" s="715"/>
      <c r="S69" s="571"/>
    </row>
    <row r="70" spans="1:19" ht="57" customHeight="1">
      <c r="A70" s="571"/>
      <c r="B70" s="571"/>
      <c r="C70" s="571"/>
      <c r="D70" s="571"/>
      <c r="E70" s="571"/>
      <c r="F70" s="571"/>
      <c r="G70" s="571"/>
      <c r="H70" s="564" t="s">
        <v>137</v>
      </c>
      <c r="I70" s="372" t="s">
        <v>1348</v>
      </c>
      <c r="J70" s="372">
        <v>1</v>
      </c>
      <c r="K70" s="372" t="s">
        <v>71</v>
      </c>
      <c r="L70" s="571"/>
      <c r="M70" s="571"/>
      <c r="N70" s="571"/>
      <c r="O70" s="571"/>
      <c r="P70" s="715"/>
      <c r="Q70" s="571"/>
      <c r="R70" s="715"/>
      <c r="S70" s="571"/>
    </row>
    <row r="71" spans="1:19" ht="57" customHeight="1">
      <c r="A71" s="571"/>
      <c r="B71" s="572"/>
      <c r="C71" s="572"/>
      <c r="D71" s="572"/>
      <c r="E71" s="572"/>
      <c r="F71" s="572"/>
      <c r="G71" s="572"/>
      <c r="H71" s="572"/>
      <c r="I71" s="372" t="s">
        <v>129</v>
      </c>
      <c r="J71" s="372">
        <v>15</v>
      </c>
      <c r="K71" s="372" t="s">
        <v>48</v>
      </c>
      <c r="L71" s="572"/>
      <c r="M71" s="572"/>
      <c r="N71" s="572"/>
      <c r="O71" s="572"/>
      <c r="P71" s="689"/>
      <c r="Q71" s="572"/>
      <c r="R71" s="689"/>
      <c r="S71" s="572"/>
    </row>
    <row r="72" spans="1:19" ht="72" customHeight="1">
      <c r="A72" s="564">
        <v>19</v>
      </c>
      <c r="B72" s="564">
        <v>1</v>
      </c>
      <c r="C72" s="564">
        <v>4</v>
      </c>
      <c r="D72" s="564">
        <v>2</v>
      </c>
      <c r="E72" s="564" t="s">
        <v>2207</v>
      </c>
      <c r="F72" s="564" t="s">
        <v>2209</v>
      </c>
      <c r="G72" s="564" t="s">
        <v>3417</v>
      </c>
      <c r="H72" s="564" t="s">
        <v>324</v>
      </c>
      <c r="I72" s="336" t="s">
        <v>1348</v>
      </c>
      <c r="J72" s="336">
        <v>4</v>
      </c>
      <c r="K72" s="336" t="s">
        <v>71</v>
      </c>
      <c r="L72" s="564" t="s">
        <v>2208</v>
      </c>
      <c r="M72" s="564"/>
      <c r="N72" s="564" t="s">
        <v>1662</v>
      </c>
      <c r="O72" s="564"/>
      <c r="P72" s="688">
        <v>56580</v>
      </c>
      <c r="Q72" s="564"/>
      <c r="R72" s="688">
        <v>56580</v>
      </c>
      <c r="S72" s="564" t="s">
        <v>2133</v>
      </c>
    </row>
    <row r="73" spans="1:19" ht="72" customHeight="1">
      <c r="A73" s="571"/>
      <c r="B73" s="571"/>
      <c r="C73" s="571"/>
      <c r="D73" s="571"/>
      <c r="E73" s="571"/>
      <c r="F73" s="571"/>
      <c r="G73" s="571"/>
      <c r="H73" s="571"/>
      <c r="I73" s="336" t="s">
        <v>2140</v>
      </c>
      <c r="J73" s="336">
        <v>1500</v>
      </c>
      <c r="K73" s="336" t="s">
        <v>71</v>
      </c>
      <c r="L73" s="571"/>
      <c r="M73" s="571"/>
      <c r="N73" s="571"/>
      <c r="O73" s="571"/>
      <c r="P73" s="715"/>
      <c r="Q73" s="571"/>
      <c r="R73" s="715"/>
      <c r="S73" s="571"/>
    </row>
    <row r="74" spans="1:19" ht="72" customHeight="1">
      <c r="A74" s="571"/>
      <c r="B74" s="572"/>
      <c r="C74" s="572"/>
      <c r="D74" s="572"/>
      <c r="E74" s="572"/>
      <c r="F74" s="572"/>
      <c r="G74" s="572"/>
      <c r="H74" s="336" t="s">
        <v>2134</v>
      </c>
      <c r="I74" s="331" t="s">
        <v>1348</v>
      </c>
      <c r="J74" s="331">
        <v>8</v>
      </c>
      <c r="K74" s="331" t="s">
        <v>71</v>
      </c>
      <c r="L74" s="572"/>
      <c r="M74" s="572"/>
      <c r="N74" s="572"/>
      <c r="O74" s="572"/>
      <c r="P74" s="689"/>
      <c r="Q74" s="572"/>
      <c r="R74" s="689"/>
      <c r="S74" s="572"/>
    </row>
    <row r="75" spans="1:19" ht="70.5" customHeight="1">
      <c r="A75" s="564">
        <v>20</v>
      </c>
      <c r="B75" s="559">
        <v>1</v>
      </c>
      <c r="C75" s="559">
        <v>4</v>
      </c>
      <c r="D75" s="559">
        <v>2</v>
      </c>
      <c r="E75" s="559" t="s">
        <v>2210</v>
      </c>
      <c r="F75" s="559" t="s">
        <v>2211</v>
      </c>
      <c r="G75" s="559" t="s">
        <v>3418</v>
      </c>
      <c r="H75" s="763" t="s">
        <v>137</v>
      </c>
      <c r="I75" s="336" t="s">
        <v>1348</v>
      </c>
      <c r="J75" s="336">
        <v>1</v>
      </c>
      <c r="K75" s="336" t="s">
        <v>71</v>
      </c>
      <c r="L75" s="559" t="s">
        <v>2212</v>
      </c>
      <c r="M75" s="559"/>
      <c r="N75" s="559" t="s">
        <v>91</v>
      </c>
      <c r="O75" s="559"/>
      <c r="P75" s="757">
        <v>47729.82</v>
      </c>
      <c r="Q75" s="559"/>
      <c r="R75" s="757">
        <v>47729.82</v>
      </c>
      <c r="S75" s="559" t="s">
        <v>2133</v>
      </c>
    </row>
    <row r="76" spans="1:19" ht="70.5" customHeight="1">
      <c r="A76" s="571"/>
      <c r="B76" s="559"/>
      <c r="C76" s="559"/>
      <c r="D76" s="559"/>
      <c r="E76" s="559"/>
      <c r="F76" s="559"/>
      <c r="G76" s="559"/>
      <c r="H76" s="764"/>
      <c r="I76" s="336" t="s">
        <v>129</v>
      </c>
      <c r="J76" s="336">
        <v>20</v>
      </c>
      <c r="K76" s="336" t="s">
        <v>48</v>
      </c>
      <c r="L76" s="559"/>
      <c r="M76" s="559"/>
      <c r="N76" s="559"/>
      <c r="O76" s="559"/>
      <c r="P76" s="757"/>
      <c r="Q76" s="559"/>
      <c r="R76" s="757"/>
      <c r="S76" s="559"/>
    </row>
    <row r="77" spans="1:19" ht="70.5" customHeight="1">
      <c r="A77" s="571"/>
      <c r="B77" s="559"/>
      <c r="C77" s="559"/>
      <c r="D77" s="559"/>
      <c r="E77" s="559"/>
      <c r="F77" s="559"/>
      <c r="G77" s="559"/>
      <c r="H77" s="763" t="s">
        <v>74</v>
      </c>
      <c r="I77" s="336" t="s">
        <v>1348</v>
      </c>
      <c r="J77" s="336">
        <v>2</v>
      </c>
      <c r="K77" s="336" t="s">
        <v>71</v>
      </c>
      <c r="L77" s="559"/>
      <c r="M77" s="559"/>
      <c r="N77" s="559"/>
      <c r="O77" s="559"/>
      <c r="P77" s="757"/>
      <c r="Q77" s="559"/>
      <c r="R77" s="757"/>
      <c r="S77" s="559"/>
    </row>
    <row r="78" spans="1:19" ht="70.5" customHeight="1">
      <c r="A78" s="571"/>
      <c r="B78" s="559"/>
      <c r="C78" s="559"/>
      <c r="D78" s="559"/>
      <c r="E78" s="559"/>
      <c r="F78" s="559"/>
      <c r="G78" s="559"/>
      <c r="H78" s="764"/>
      <c r="I78" s="336" t="s">
        <v>1653</v>
      </c>
      <c r="J78" s="336">
        <v>40</v>
      </c>
      <c r="K78" s="336" t="s">
        <v>48</v>
      </c>
      <c r="L78" s="559"/>
      <c r="M78" s="559"/>
      <c r="N78" s="559"/>
      <c r="O78" s="559"/>
      <c r="P78" s="757"/>
      <c r="Q78" s="559"/>
      <c r="R78" s="757"/>
      <c r="S78" s="559"/>
    </row>
    <row r="79" spans="1:19" ht="70.5" customHeight="1">
      <c r="A79" s="571"/>
      <c r="B79" s="559"/>
      <c r="C79" s="559"/>
      <c r="D79" s="559"/>
      <c r="E79" s="559"/>
      <c r="F79" s="559"/>
      <c r="G79" s="559"/>
      <c r="H79" s="559" t="s">
        <v>2213</v>
      </c>
      <c r="I79" s="336" t="s">
        <v>1348</v>
      </c>
      <c r="J79" s="336">
        <v>1</v>
      </c>
      <c r="K79" s="336" t="s">
        <v>71</v>
      </c>
      <c r="L79" s="559"/>
      <c r="M79" s="559"/>
      <c r="N79" s="559"/>
      <c r="O79" s="559"/>
      <c r="P79" s="757"/>
      <c r="Q79" s="559"/>
      <c r="R79" s="757"/>
      <c r="S79" s="559"/>
    </row>
    <row r="80" spans="1:19" ht="70.5" customHeight="1">
      <c r="A80" s="571"/>
      <c r="B80" s="559"/>
      <c r="C80" s="559"/>
      <c r="D80" s="559"/>
      <c r="E80" s="559"/>
      <c r="F80" s="559"/>
      <c r="G80" s="559"/>
      <c r="H80" s="559"/>
      <c r="I80" s="336" t="s">
        <v>2140</v>
      </c>
      <c r="J80" s="336">
        <v>300</v>
      </c>
      <c r="K80" s="336" t="s">
        <v>71</v>
      </c>
      <c r="L80" s="559"/>
      <c r="M80" s="559"/>
      <c r="N80" s="559"/>
      <c r="O80" s="559"/>
      <c r="P80" s="757"/>
      <c r="Q80" s="559"/>
      <c r="R80" s="757"/>
      <c r="S80" s="559"/>
    </row>
    <row r="81" spans="1:19">
      <c r="A81" s="564">
        <v>21</v>
      </c>
      <c r="B81" s="564">
        <v>1</v>
      </c>
      <c r="C81" s="564">
        <v>4</v>
      </c>
      <c r="D81" s="564">
        <v>2</v>
      </c>
      <c r="E81" s="564" t="s">
        <v>2214</v>
      </c>
      <c r="F81" s="559" t="s">
        <v>2215</v>
      </c>
      <c r="G81" s="559" t="s">
        <v>3419</v>
      </c>
      <c r="H81" s="564" t="s">
        <v>137</v>
      </c>
      <c r="I81" s="336" t="s">
        <v>1348</v>
      </c>
      <c r="J81" s="336">
        <v>3</v>
      </c>
      <c r="K81" s="336" t="s">
        <v>71</v>
      </c>
      <c r="L81" s="564" t="s">
        <v>2180</v>
      </c>
      <c r="M81" s="564"/>
      <c r="N81" s="564" t="s">
        <v>1662</v>
      </c>
      <c r="O81" s="564"/>
      <c r="P81" s="688">
        <v>63000</v>
      </c>
      <c r="Q81" s="564"/>
      <c r="R81" s="688">
        <v>63000</v>
      </c>
      <c r="S81" s="564" t="s">
        <v>2133</v>
      </c>
    </row>
    <row r="82" spans="1:19" ht="159.75" customHeight="1">
      <c r="A82" s="572"/>
      <c r="B82" s="572"/>
      <c r="C82" s="572"/>
      <c r="D82" s="572"/>
      <c r="E82" s="572"/>
      <c r="F82" s="559"/>
      <c r="G82" s="559"/>
      <c r="H82" s="572"/>
      <c r="I82" s="336" t="s">
        <v>1653</v>
      </c>
      <c r="J82" s="336">
        <v>61</v>
      </c>
      <c r="K82" s="336" t="s">
        <v>48</v>
      </c>
      <c r="L82" s="572"/>
      <c r="M82" s="572"/>
      <c r="N82" s="572"/>
      <c r="O82" s="572"/>
      <c r="P82" s="689"/>
      <c r="Q82" s="572"/>
      <c r="R82" s="689"/>
      <c r="S82" s="572"/>
    </row>
    <row r="83" spans="1:19">
      <c r="A83" s="124"/>
      <c r="B83" s="124"/>
      <c r="C83" s="124"/>
      <c r="D83" s="124"/>
      <c r="E83" s="124"/>
      <c r="F83" s="124"/>
      <c r="G83" s="124"/>
      <c r="H83" s="124"/>
      <c r="I83" s="124"/>
      <c r="J83" s="124"/>
      <c r="K83" s="124"/>
      <c r="L83" s="124"/>
      <c r="M83" s="124"/>
      <c r="N83" s="124"/>
      <c r="O83" s="124"/>
      <c r="P83" s="124"/>
      <c r="Q83" s="124"/>
      <c r="R83" s="124"/>
      <c r="S83" s="124"/>
    </row>
    <row r="84" spans="1:19" ht="15.75">
      <c r="G84" s="7"/>
      <c r="O84" s="765"/>
      <c r="P84" s="558" t="s">
        <v>30</v>
      </c>
      <c r="Q84" s="558"/>
      <c r="R84" s="558"/>
    </row>
    <row r="85" spans="1:19">
      <c r="G85" s="8"/>
      <c r="O85" s="765"/>
      <c r="P85" s="558" t="s">
        <v>31</v>
      </c>
      <c r="Q85" s="558" t="s">
        <v>32</v>
      </c>
      <c r="R85" s="558"/>
    </row>
    <row r="86" spans="1:19">
      <c r="G86" s="8"/>
      <c r="O86" s="765"/>
      <c r="P86" s="558"/>
      <c r="Q86" s="12">
        <v>2022</v>
      </c>
      <c r="R86" s="12">
        <v>2023</v>
      </c>
    </row>
    <row r="87" spans="1:19">
      <c r="O87" s="99" t="s">
        <v>1353</v>
      </c>
      <c r="P87" s="5">
        <v>21</v>
      </c>
      <c r="Q87" s="195">
        <f>Q53+Q50+Q48+Q45+Q43+Q41+Q36+Q34+Q21+Q30+Q25+Q13+Q6</f>
        <v>629275.89</v>
      </c>
      <c r="R87" s="51">
        <f>R81+R75+R72+R68+R64+R62+R59+R55</f>
        <v>422682.24000000005</v>
      </c>
    </row>
  </sheetData>
  <mergeCells count="36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2"/>
    <mergeCell ref="B6:B12"/>
    <mergeCell ref="C6:C12"/>
    <mergeCell ref="D6:D12"/>
    <mergeCell ref="E6:E12"/>
    <mergeCell ref="S6:S12"/>
    <mergeCell ref="A13:A20"/>
    <mergeCell ref="B13:B20"/>
    <mergeCell ref="C13:C20"/>
    <mergeCell ref="D13:D20"/>
    <mergeCell ref="E13:E20"/>
    <mergeCell ref="F13:F20"/>
    <mergeCell ref="G13:G20"/>
    <mergeCell ref="H13:H14"/>
    <mergeCell ref="L13:L20"/>
    <mergeCell ref="F6:F12"/>
    <mergeCell ref="G6:G12"/>
    <mergeCell ref="L6:L12"/>
    <mergeCell ref="M6:M12"/>
    <mergeCell ref="O6:O12"/>
    <mergeCell ref="Q6:Q12"/>
    <mergeCell ref="S13:S20"/>
    <mergeCell ref="H15:H16"/>
    <mergeCell ref="H17:H18"/>
    <mergeCell ref="O13:O20"/>
    <mergeCell ref="P13:P20"/>
    <mergeCell ref="Q13:Q20"/>
    <mergeCell ref="R13:R20"/>
    <mergeCell ref="P21:P24"/>
    <mergeCell ref="Q21:Q24"/>
    <mergeCell ref="R21:R24"/>
    <mergeCell ref="S21:S24"/>
    <mergeCell ref="H23:H24"/>
    <mergeCell ref="N21:N24"/>
    <mergeCell ref="O21:O24"/>
    <mergeCell ref="H19:H20"/>
    <mergeCell ref="M13:M20"/>
    <mergeCell ref="N13:N20"/>
    <mergeCell ref="A25:A29"/>
    <mergeCell ref="B25:B29"/>
    <mergeCell ref="C25:C29"/>
    <mergeCell ref="D25:D29"/>
    <mergeCell ref="E25:E29"/>
    <mergeCell ref="G21:G24"/>
    <mergeCell ref="H21:H22"/>
    <mergeCell ref="L21:L24"/>
    <mergeCell ref="M21:M24"/>
    <mergeCell ref="A21:A24"/>
    <mergeCell ref="B21:B24"/>
    <mergeCell ref="C21:C24"/>
    <mergeCell ref="D21:D24"/>
    <mergeCell ref="E21:E24"/>
    <mergeCell ref="F21:F24"/>
    <mergeCell ref="Q34:Q35"/>
    <mergeCell ref="O25:O29"/>
    <mergeCell ref="P25:P29"/>
    <mergeCell ref="Q25:Q29"/>
    <mergeCell ref="R25:R29"/>
    <mergeCell ref="S25:S29"/>
    <mergeCell ref="H27:H28"/>
    <mergeCell ref="F25:F29"/>
    <mergeCell ref="G25:G29"/>
    <mergeCell ref="H25:H26"/>
    <mergeCell ref="L25:L29"/>
    <mergeCell ref="M25:M29"/>
    <mergeCell ref="N25:N29"/>
    <mergeCell ref="O36:O40"/>
    <mergeCell ref="P30:P33"/>
    <mergeCell ref="Q30:Q33"/>
    <mergeCell ref="R30:R33"/>
    <mergeCell ref="S30:S33"/>
    <mergeCell ref="H32:H33"/>
    <mergeCell ref="A34:A35"/>
    <mergeCell ref="B34:B35"/>
    <mergeCell ref="C34:C35"/>
    <mergeCell ref="D34:D35"/>
    <mergeCell ref="E34:E35"/>
    <mergeCell ref="G30:G33"/>
    <mergeCell ref="H30:H31"/>
    <mergeCell ref="L30:L33"/>
    <mergeCell ref="M30:M33"/>
    <mergeCell ref="N30:N33"/>
    <mergeCell ref="O30:O33"/>
    <mergeCell ref="A30:A33"/>
    <mergeCell ref="B30:B33"/>
    <mergeCell ref="C30:C33"/>
    <mergeCell ref="D30:D33"/>
    <mergeCell ref="E30:E33"/>
    <mergeCell ref="F30:F33"/>
    <mergeCell ref="P34:P35"/>
    <mergeCell ref="G36:G40"/>
    <mergeCell ref="H36:H37"/>
    <mergeCell ref="L36:L40"/>
    <mergeCell ref="M36:M40"/>
    <mergeCell ref="R34:R35"/>
    <mergeCell ref="S34:S35"/>
    <mergeCell ref="A36:A40"/>
    <mergeCell ref="B36:B40"/>
    <mergeCell ref="C36:C40"/>
    <mergeCell ref="D36:D40"/>
    <mergeCell ref="E36:E40"/>
    <mergeCell ref="F36:F40"/>
    <mergeCell ref="F34:F35"/>
    <mergeCell ref="G34:G35"/>
    <mergeCell ref="L34:L35"/>
    <mergeCell ref="M34:M35"/>
    <mergeCell ref="N34:N35"/>
    <mergeCell ref="O34:O35"/>
    <mergeCell ref="P36:P40"/>
    <mergeCell ref="Q36:Q40"/>
    <mergeCell ref="R36:R40"/>
    <mergeCell ref="S36:S40"/>
    <mergeCell ref="H38:H40"/>
    <mergeCell ref="N36:N40"/>
    <mergeCell ref="A43:A44"/>
    <mergeCell ref="B43:B44"/>
    <mergeCell ref="C43:C44"/>
    <mergeCell ref="D43:D44"/>
    <mergeCell ref="E43:E44"/>
    <mergeCell ref="F41:F42"/>
    <mergeCell ref="G41:G42"/>
    <mergeCell ref="H41:H42"/>
    <mergeCell ref="L41:L42"/>
    <mergeCell ref="A41:A42"/>
    <mergeCell ref="B41:B42"/>
    <mergeCell ref="C41:C42"/>
    <mergeCell ref="D41:D42"/>
    <mergeCell ref="E41:E42"/>
    <mergeCell ref="F43:F44"/>
    <mergeCell ref="G43:G44"/>
    <mergeCell ref="H43:H44"/>
    <mergeCell ref="L43:L44"/>
    <mergeCell ref="O41:O42"/>
    <mergeCell ref="P41:P42"/>
    <mergeCell ref="Q41:Q42"/>
    <mergeCell ref="R41:R42"/>
    <mergeCell ref="S41:S42"/>
    <mergeCell ref="M41:M42"/>
    <mergeCell ref="N41:N42"/>
    <mergeCell ref="O43:O44"/>
    <mergeCell ref="P43:P44"/>
    <mergeCell ref="Q43:Q44"/>
    <mergeCell ref="R43:R44"/>
    <mergeCell ref="S43:S44"/>
    <mergeCell ref="M43:M44"/>
    <mergeCell ref="N43:N44"/>
    <mergeCell ref="A48:A49"/>
    <mergeCell ref="B48:B49"/>
    <mergeCell ref="C48:C49"/>
    <mergeCell ref="D48:D49"/>
    <mergeCell ref="E48:E49"/>
    <mergeCell ref="F45:F47"/>
    <mergeCell ref="G45:G47"/>
    <mergeCell ref="H45:H46"/>
    <mergeCell ref="L45:L47"/>
    <mergeCell ref="A45:A47"/>
    <mergeCell ref="B45:B47"/>
    <mergeCell ref="C45:C47"/>
    <mergeCell ref="D45:D47"/>
    <mergeCell ref="E45:E47"/>
    <mergeCell ref="F48:F49"/>
    <mergeCell ref="G48:G49"/>
    <mergeCell ref="H48:H49"/>
    <mergeCell ref="L48:L49"/>
    <mergeCell ref="O45:O47"/>
    <mergeCell ref="P45:P47"/>
    <mergeCell ref="Q45:Q47"/>
    <mergeCell ref="R45:R47"/>
    <mergeCell ref="S45:S47"/>
    <mergeCell ref="M45:M47"/>
    <mergeCell ref="N45:N47"/>
    <mergeCell ref="O48:O49"/>
    <mergeCell ref="P48:P49"/>
    <mergeCell ref="Q48:Q49"/>
    <mergeCell ref="R48:R49"/>
    <mergeCell ref="S48:S49"/>
    <mergeCell ref="M48:M49"/>
    <mergeCell ref="N48:N49"/>
    <mergeCell ref="A53:A54"/>
    <mergeCell ref="B53:B54"/>
    <mergeCell ref="C53:C54"/>
    <mergeCell ref="D53:D54"/>
    <mergeCell ref="E53:E54"/>
    <mergeCell ref="F50:F52"/>
    <mergeCell ref="G50:G52"/>
    <mergeCell ref="H50:H51"/>
    <mergeCell ref="L50:L52"/>
    <mergeCell ref="A50:A52"/>
    <mergeCell ref="B50:B52"/>
    <mergeCell ref="C50:C52"/>
    <mergeCell ref="D50:D52"/>
    <mergeCell ref="E50:E52"/>
    <mergeCell ref="F53:F54"/>
    <mergeCell ref="G53:G54"/>
    <mergeCell ref="H53:H54"/>
    <mergeCell ref="L53:L54"/>
    <mergeCell ref="S50:S52"/>
    <mergeCell ref="M50:M52"/>
    <mergeCell ref="N50:N52"/>
    <mergeCell ref="O53:O54"/>
    <mergeCell ref="P53:P54"/>
    <mergeCell ref="Q53:Q54"/>
    <mergeCell ref="R53:R54"/>
    <mergeCell ref="S53:S54"/>
    <mergeCell ref="M53:M54"/>
    <mergeCell ref="N53:N54"/>
    <mergeCell ref="E55:E58"/>
    <mergeCell ref="F55:F58"/>
    <mergeCell ref="P55:P58"/>
    <mergeCell ref="Q55:Q58"/>
    <mergeCell ref="R55:R58"/>
    <mergeCell ref="O50:O52"/>
    <mergeCell ref="P50:P52"/>
    <mergeCell ref="Q50:Q52"/>
    <mergeCell ref="R50:R52"/>
    <mergeCell ref="S55:S58"/>
    <mergeCell ref="H57:H58"/>
    <mergeCell ref="G55:G58"/>
    <mergeCell ref="H55:H56"/>
    <mergeCell ref="L55:L58"/>
    <mergeCell ref="M55:M58"/>
    <mergeCell ref="N55:N58"/>
    <mergeCell ref="O55:O58"/>
    <mergeCell ref="A59:A61"/>
    <mergeCell ref="B59:B61"/>
    <mergeCell ref="C59:C61"/>
    <mergeCell ref="D59:D61"/>
    <mergeCell ref="E59:E61"/>
    <mergeCell ref="F59:F61"/>
    <mergeCell ref="P59:P61"/>
    <mergeCell ref="Q59:Q61"/>
    <mergeCell ref="R59:R61"/>
    <mergeCell ref="S59:S61"/>
    <mergeCell ref="N59:N61"/>
    <mergeCell ref="O59:O61"/>
    <mergeCell ref="A55:A58"/>
    <mergeCell ref="B55:B58"/>
    <mergeCell ref="C55:C58"/>
    <mergeCell ref="D55:D58"/>
    <mergeCell ref="A62:A63"/>
    <mergeCell ref="B62:B63"/>
    <mergeCell ref="C62:C63"/>
    <mergeCell ref="D62:D63"/>
    <mergeCell ref="E62:E63"/>
    <mergeCell ref="G59:G61"/>
    <mergeCell ref="H59:H60"/>
    <mergeCell ref="L59:L61"/>
    <mergeCell ref="M59:M61"/>
    <mergeCell ref="O62:O63"/>
    <mergeCell ref="P62:P63"/>
    <mergeCell ref="Q62:Q63"/>
    <mergeCell ref="R62:R63"/>
    <mergeCell ref="S62:S63"/>
    <mergeCell ref="M62:M63"/>
    <mergeCell ref="N62:N63"/>
    <mergeCell ref="F62:F63"/>
    <mergeCell ref="G62:G63"/>
    <mergeCell ref="H62:H63"/>
    <mergeCell ref="L62:L63"/>
    <mergeCell ref="B68:B71"/>
    <mergeCell ref="A64:A67"/>
    <mergeCell ref="B64:B67"/>
    <mergeCell ref="C64:C67"/>
    <mergeCell ref="D64:D67"/>
    <mergeCell ref="E64:E67"/>
    <mergeCell ref="O64:O67"/>
    <mergeCell ref="P64:P67"/>
    <mergeCell ref="Q64:Q67"/>
    <mergeCell ref="D68:D71"/>
    <mergeCell ref="E68:E71"/>
    <mergeCell ref="F68:F71"/>
    <mergeCell ref="G68:G71"/>
    <mergeCell ref="H68:H69"/>
    <mergeCell ref="A68:A71"/>
    <mergeCell ref="C68:C71"/>
    <mergeCell ref="R64:R67"/>
    <mergeCell ref="S64:S67"/>
    <mergeCell ref="H66:H67"/>
    <mergeCell ref="F64:F67"/>
    <mergeCell ref="H64:H65"/>
    <mergeCell ref="L64:L67"/>
    <mergeCell ref="M64:M67"/>
    <mergeCell ref="N64:N67"/>
    <mergeCell ref="G64:G67"/>
    <mergeCell ref="R68:R71"/>
    <mergeCell ref="S68:S71"/>
    <mergeCell ref="H70:H71"/>
    <mergeCell ref="L68:L71"/>
    <mergeCell ref="M68:M71"/>
    <mergeCell ref="N68:N71"/>
    <mergeCell ref="O68:O71"/>
    <mergeCell ref="P68:P71"/>
    <mergeCell ref="Q68:Q71"/>
    <mergeCell ref="P72:P74"/>
    <mergeCell ref="Q72:Q74"/>
    <mergeCell ref="R72:R74"/>
    <mergeCell ref="S72:S74"/>
    <mergeCell ref="G72:G74"/>
    <mergeCell ref="H72:H73"/>
    <mergeCell ref="L72:L74"/>
    <mergeCell ref="M72:M74"/>
    <mergeCell ref="N72:N74"/>
    <mergeCell ref="O72:O74"/>
    <mergeCell ref="A72:A74"/>
    <mergeCell ref="B72:B74"/>
    <mergeCell ref="C72:C74"/>
    <mergeCell ref="D72:D74"/>
    <mergeCell ref="E72:E74"/>
    <mergeCell ref="F72:F74"/>
    <mergeCell ref="A75:A80"/>
    <mergeCell ref="B75:B80"/>
    <mergeCell ref="C75:C80"/>
    <mergeCell ref="D75:D80"/>
    <mergeCell ref="E75:E80"/>
    <mergeCell ref="F75:F80"/>
    <mergeCell ref="P75:P80"/>
    <mergeCell ref="Q75:Q80"/>
    <mergeCell ref="R75:R80"/>
    <mergeCell ref="S75:S80"/>
    <mergeCell ref="H77:H78"/>
    <mergeCell ref="H79:H80"/>
    <mergeCell ref="G75:G80"/>
    <mergeCell ref="H75:H76"/>
    <mergeCell ref="L75:L80"/>
    <mergeCell ref="M75:M80"/>
    <mergeCell ref="N75:N80"/>
    <mergeCell ref="O75:O80"/>
    <mergeCell ref="A81:A82"/>
    <mergeCell ref="B81:B82"/>
    <mergeCell ref="C81:C82"/>
    <mergeCell ref="D81:D82"/>
    <mergeCell ref="E81:E82"/>
    <mergeCell ref="F81:F82"/>
    <mergeCell ref="P81:P82"/>
    <mergeCell ref="Q81:Q82"/>
    <mergeCell ref="R81:R82"/>
    <mergeCell ref="S81:S82"/>
    <mergeCell ref="O84:O86"/>
    <mergeCell ref="P84:R84"/>
    <mergeCell ref="P85:P86"/>
    <mergeCell ref="Q85:R85"/>
    <mergeCell ref="G81:G82"/>
    <mergeCell ref="H81:H82"/>
    <mergeCell ref="L81:L82"/>
    <mergeCell ref="M81:M82"/>
    <mergeCell ref="N81:N82"/>
    <mergeCell ref="O81:O82"/>
  </mergeCells>
  <pageMargins left="0.70866141732283472" right="0.70866141732283472" top="0.74803149606299213" bottom="0.74803149606299213" header="0.31496062992125984" footer="0.31496062992125984"/>
  <pageSetup paperSize="9" scale="22" orientation="landscape" r:id="rId1"/>
  <rowBreaks count="2" manualBreakCount="2">
    <brk id="5" max="16383" man="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58FB-5B30-4228-B108-30CD6190C2E4}">
  <sheetPr>
    <pageSetUpPr fitToPage="1"/>
  </sheetPr>
  <dimension ref="A1:S67"/>
  <sheetViews>
    <sheetView zoomScale="50" zoomScaleNormal="50" workbookViewId="0">
      <selection activeCell="F68" sqref="F68"/>
    </sheetView>
  </sheetViews>
  <sheetFormatPr defaultColWidth="9.140625" defaultRowHeight="15"/>
  <cols>
    <col min="1" max="1" width="5.28515625" style="1" customWidth="1"/>
    <col min="5" max="5" width="35.28515625" customWidth="1"/>
    <col min="6" max="6" width="71.140625" customWidth="1"/>
    <col min="7" max="7" width="65.140625" customWidth="1"/>
    <col min="8" max="8" width="14.42578125" customWidth="1"/>
    <col min="9" max="10" width="19" customWidth="1"/>
    <col min="11" max="11" width="16.85546875" customWidth="1"/>
    <col min="12" max="12" width="33.7109375" customWidth="1"/>
    <col min="15" max="15" width="19.5703125" customWidth="1"/>
    <col min="16" max="16" width="15.85546875" customWidth="1"/>
    <col min="17" max="17" width="12.5703125" customWidth="1"/>
    <col min="18" max="18" width="16.7109375" customWidth="1"/>
    <col min="19" max="19" width="18.28515625" customWidth="1"/>
  </cols>
  <sheetData>
    <row r="1" spans="1:19" ht="18.75">
      <c r="A1" s="20" t="s">
        <v>3373</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169.5" customHeight="1">
      <c r="A6" s="563">
        <v>1</v>
      </c>
      <c r="B6" s="563">
        <v>1</v>
      </c>
      <c r="C6" s="563">
        <v>4</v>
      </c>
      <c r="D6" s="563">
        <v>5</v>
      </c>
      <c r="E6" s="564" t="s">
        <v>2216</v>
      </c>
      <c r="F6" s="564" t="s">
        <v>2217</v>
      </c>
      <c r="G6" s="564" t="s">
        <v>2218</v>
      </c>
      <c r="H6" s="714" t="s">
        <v>737</v>
      </c>
      <c r="I6" s="336" t="s">
        <v>181</v>
      </c>
      <c r="J6" s="336">
        <v>1</v>
      </c>
      <c r="K6" s="145" t="s">
        <v>71</v>
      </c>
      <c r="L6" s="564" t="s">
        <v>2219</v>
      </c>
      <c r="M6" s="563" t="s">
        <v>2149</v>
      </c>
      <c r="N6" s="1000"/>
      <c r="O6" s="745">
        <v>119900</v>
      </c>
      <c r="P6" s="563"/>
      <c r="Q6" s="745">
        <v>119900</v>
      </c>
      <c r="R6" s="1000"/>
      <c r="S6" s="564" t="s">
        <v>2220</v>
      </c>
    </row>
    <row r="7" spans="1:19" s="6" customFormat="1" ht="169.5" customHeight="1">
      <c r="A7" s="580"/>
      <c r="B7" s="580"/>
      <c r="C7" s="580"/>
      <c r="D7" s="580"/>
      <c r="E7" s="572"/>
      <c r="F7" s="572"/>
      <c r="G7" s="572"/>
      <c r="H7" s="598"/>
      <c r="I7" s="177" t="s">
        <v>129</v>
      </c>
      <c r="J7" s="331">
        <v>30</v>
      </c>
      <c r="K7" s="330" t="s">
        <v>48</v>
      </c>
      <c r="L7" s="572"/>
      <c r="M7" s="580"/>
      <c r="N7" s="602"/>
      <c r="O7" s="580"/>
      <c r="P7" s="580"/>
      <c r="Q7" s="580"/>
      <c r="R7" s="602"/>
      <c r="S7" s="572"/>
    </row>
    <row r="8" spans="1:19" ht="122.25" customHeight="1">
      <c r="A8" s="559">
        <v>2</v>
      </c>
      <c r="B8" s="559">
        <v>1</v>
      </c>
      <c r="C8" s="559">
        <v>4</v>
      </c>
      <c r="D8" s="559">
        <v>5</v>
      </c>
      <c r="E8" s="559" t="s">
        <v>2221</v>
      </c>
      <c r="F8" s="559" t="s">
        <v>2222</v>
      </c>
      <c r="G8" s="559" t="s">
        <v>2223</v>
      </c>
      <c r="H8" s="564" t="s">
        <v>50</v>
      </c>
      <c r="I8" s="336" t="s">
        <v>51</v>
      </c>
      <c r="J8" s="331">
        <v>1</v>
      </c>
      <c r="K8" s="331" t="s">
        <v>71</v>
      </c>
      <c r="L8" s="559" t="s">
        <v>2224</v>
      </c>
      <c r="M8" s="559" t="s">
        <v>2168</v>
      </c>
      <c r="N8" s="694"/>
      <c r="O8" s="1002">
        <v>80000</v>
      </c>
      <c r="P8" s="694"/>
      <c r="Q8" s="1002">
        <v>80000</v>
      </c>
      <c r="R8" s="694"/>
      <c r="S8" s="559" t="s">
        <v>2220</v>
      </c>
    </row>
    <row r="9" spans="1:19" ht="122.25" customHeight="1">
      <c r="A9" s="559"/>
      <c r="B9" s="559"/>
      <c r="C9" s="559"/>
      <c r="D9" s="559"/>
      <c r="E9" s="559"/>
      <c r="F9" s="559"/>
      <c r="G9" s="559"/>
      <c r="H9" s="571"/>
      <c r="I9" s="336" t="s">
        <v>129</v>
      </c>
      <c r="J9" s="331">
        <v>100</v>
      </c>
      <c r="K9" s="331" t="s">
        <v>48</v>
      </c>
      <c r="L9" s="559"/>
      <c r="M9" s="559"/>
      <c r="N9" s="694"/>
      <c r="O9" s="562"/>
      <c r="P9" s="694"/>
      <c r="Q9" s="562"/>
      <c r="R9" s="694"/>
      <c r="S9" s="559"/>
    </row>
    <row r="10" spans="1:19" ht="122.25" customHeight="1">
      <c r="A10" s="559"/>
      <c r="B10" s="559"/>
      <c r="C10" s="559"/>
      <c r="D10" s="559"/>
      <c r="E10" s="559"/>
      <c r="F10" s="559"/>
      <c r="G10" s="559"/>
      <c r="H10" s="559" t="s">
        <v>2225</v>
      </c>
      <c r="I10" s="338" t="s">
        <v>2226</v>
      </c>
      <c r="J10" s="331">
        <v>1</v>
      </c>
      <c r="K10" s="331" t="s">
        <v>71</v>
      </c>
      <c r="L10" s="559"/>
      <c r="M10" s="559"/>
      <c r="N10" s="694"/>
      <c r="O10" s="562"/>
      <c r="P10" s="694"/>
      <c r="Q10" s="562"/>
      <c r="R10" s="694"/>
      <c r="S10" s="559"/>
    </row>
    <row r="11" spans="1:19" ht="122.25" customHeight="1">
      <c r="A11" s="559"/>
      <c r="B11" s="559"/>
      <c r="C11" s="559"/>
      <c r="D11" s="559"/>
      <c r="E11" s="559"/>
      <c r="F11" s="559"/>
      <c r="G11" s="559"/>
      <c r="H11" s="559"/>
      <c r="I11" s="347" t="s">
        <v>129</v>
      </c>
      <c r="J11" s="331">
        <v>100</v>
      </c>
      <c r="K11" s="331" t="s">
        <v>48</v>
      </c>
      <c r="L11" s="559"/>
      <c r="M11" s="559"/>
      <c r="N11" s="694"/>
      <c r="O11" s="562"/>
      <c r="P11" s="694"/>
      <c r="Q11" s="562"/>
      <c r="R11" s="694"/>
      <c r="S11" s="559"/>
    </row>
    <row r="12" spans="1:19" ht="122.25" customHeight="1">
      <c r="A12" s="559"/>
      <c r="B12" s="559"/>
      <c r="C12" s="559"/>
      <c r="D12" s="559"/>
      <c r="E12" s="559"/>
      <c r="F12" s="559"/>
      <c r="G12" s="559"/>
      <c r="H12" s="559" t="s">
        <v>324</v>
      </c>
      <c r="I12" s="336" t="s">
        <v>2123</v>
      </c>
      <c r="J12" s="336">
        <v>1</v>
      </c>
      <c r="K12" s="336" t="s">
        <v>71</v>
      </c>
      <c r="L12" s="559"/>
      <c r="M12" s="559"/>
      <c r="N12" s="694"/>
      <c r="O12" s="562"/>
      <c r="P12" s="694"/>
      <c r="Q12" s="562"/>
      <c r="R12" s="694"/>
      <c r="S12" s="559"/>
    </row>
    <row r="13" spans="1:19" ht="68.25" customHeight="1">
      <c r="A13" s="559"/>
      <c r="B13" s="559"/>
      <c r="C13" s="559"/>
      <c r="D13" s="559"/>
      <c r="E13" s="559"/>
      <c r="F13" s="559"/>
      <c r="G13" s="559"/>
      <c r="H13" s="559"/>
      <c r="I13" s="336" t="s">
        <v>2227</v>
      </c>
      <c r="J13" s="336">
        <v>200</v>
      </c>
      <c r="K13" s="336" t="s">
        <v>48</v>
      </c>
      <c r="L13" s="559"/>
      <c r="M13" s="559"/>
      <c r="N13" s="694"/>
      <c r="O13" s="562"/>
      <c r="P13" s="694"/>
      <c r="Q13" s="562"/>
      <c r="R13" s="694"/>
      <c r="S13" s="559"/>
    </row>
    <row r="14" spans="1:19" s="6" customFormat="1" ht="86.25" customHeight="1">
      <c r="A14" s="563">
        <v>3</v>
      </c>
      <c r="B14" s="563">
        <v>1</v>
      </c>
      <c r="C14" s="563">
        <v>4</v>
      </c>
      <c r="D14" s="563">
        <v>2</v>
      </c>
      <c r="E14" s="564" t="s">
        <v>2228</v>
      </c>
      <c r="F14" s="564" t="s">
        <v>2229</v>
      </c>
      <c r="G14" s="994" t="s">
        <v>2230</v>
      </c>
      <c r="H14" s="563" t="s">
        <v>50</v>
      </c>
      <c r="I14" s="336" t="s">
        <v>51</v>
      </c>
      <c r="J14" s="330">
        <v>1</v>
      </c>
      <c r="K14" s="330" t="s">
        <v>71</v>
      </c>
      <c r="L14" s="720" t="s">
        <v>2231</v>
      </c>
      <c r="M14" s="564" t="s">
        <v>770</v>
      </c>
      <c r="N14" s="714"/>
      <c r="O14" s="745">
        <v>22000</v>
      </c>
      <c r="P14" s="714"/>
      <c r="Q14" s="745">
        <v>22000</v>
      </c>
      <c r="R14" s="714"/>
      <c r="S14" s="564" t="s">
        <v>2220</v>
      </c>
    </row>
    <row r="15" spans="1:19" s="6" customFormat="1" ht="86.25" customHeight="1">
      <c r="A15" s="579"/>
      <c r="B15" s="579"/>
      <c r="C15" s="579"/>
      <c r="D15" s="579"/>
      <c r="E15" s="571"/>
      <c r="F15" s="571"/>
      <c r="G15" s="995"/>
      <c r="H15" s="579"/>
      <c r="I15" s="331" t="s">
        <v>129</v>
      </c>
      <c r="J15" s="330">
        <v>50</v>
      </c>
      <c r="K15" s="330" t="s">
        <v>48</v>
      </c>
      <c r="L15" s="721"/>
      <c r="M15" s="571"/>
      <c r="N15" s="598"/>
      <c r="O15" s="580"/>
      <c r="P15" s="598"/>
      <c r="Q15" s="580"/>
      <c r="R15" s="598"/>
      <c r="S15" s="571"/>
    </row>
    <row r="16" spans="1:19" s="6" customFormat="1" ht="301.5" customHeight="1">
      <c r="A16" s="145">
        <v>4</v>
      </c>
      <c r="B16" s="145">
        <v>1</v>
      </c>
      <c r="C16" s="145">
        <v>4</v>
      </c>
      <c r="D16" s="145">
        <v>2</v>
      </c>
      <c r="E16" s="336" t="s">
        <v>2232</v>
      </c>
      <c r="F16" s="465" t="s">
        <v>2233</v>
      </c>
      <c r="G16" s="465" t="s">
        <v>2234</v>
      </c>
      <c r="H16" s="145" t="s">
        <v>2225</v>
      </c>
      <c r="I16" s="145" t="s">
        <v>2226</v>
      </c>
      <c r="J16" s="145">
        <v>4</v>
      </c>
      <c r="K16" s="145" t="s">
        <v>71</v>
      </c>
      <c r="L16" s="336" t="s">
        <v>2235</v>
      </c>
      <c r="M16" s="145" t="s">
        <v>127</v>
      </c>
      <c r="N16" s="405"/>
      <c r="O16" s="373">
        <v>40000</v>
      </c>
      <c r="P16" s="405"/>
      <c r="Q16" s="373">
        <v>40000</v>
      </c>
      <c r="R16" s="405"/>
      <c r="S16" s="336" t="s">
        <v>2220</v>
      </c>
    </row>
    <row r="17" spans="1:19" s="6" customFormat="1" ht="108.75" customHeight="1">
      <c r="A17" s="563">
        <v>5</v>
      </c>
      <c r="B17" s="563">
        <v>1</v>
      </c>
      <c r="C17" s="563">
        <v>4</v>
      </c>
      <c r="D17" s="563">
        <v>2</v>
      </c>
      <c r="E17" s="564" t="s">
        <v>2236</v>
      </c>
      <c r="F17" s="994" t="s">
        <v>2237</v>
      </c>
      <c r="G17" s="564" t="s">
        <v>2238</v>
      </c>
      <c r="H17" s="564" t="s">
        <v>50</v>
      </c>
      <c r="I17" s="145" t="s">
        <v>51</v>
      </c>
      <c r="J17" s="145">
        <v>1</v>
      </c>
      <c r="K17" s="145" t="s">
        <v>71</v>
      </c>
      <c r="L17" s="564" t="s">
        <v>2239</v>
      </c>
      <c r="M17" s="563" t="s">
        <v>770</v>
      </c>
      <c r="N17" s="1000"/>
      <c r="O17" s="998">
        <v>36900</v>
      </c>
      <c r="P17" s="1000"/>
      <c r="Q17" s="998">
        <v>36900</v>
      </c>
      <c r="R17" s="1000"/>
      <c r="S17" s="564" t="s">
        <v>2220</v>
      </c>
    </row>
    <row r="18" spans="1:19" s="6" customFormat="1" ht="78" customHeight="1">
      <c r="A18" s="579"/>
      <c r="B18" s="579"/>
      <c r="C18" s="579"/>
      <c r="D18" s="579"/>
      <c r="E18" s="579"/>
      <c r="F18" s="989"/>
      <c r="G18" s="571"/>
      <c r="H18" s="571"/>
      <c r="I18" s="145" t="s">
        <v>129</v>
      </c>
      <c r="J18" s="336" t="s">
        <v>2240</v>
      </c>
      <c r="K18" s="145" t="s">
        <v>48</v>
      </c>
      <c r="L18" s="572"/>
      <c r="M18" s="580"/>
      <c r="N18" s="602"/>
      <c r="O18" s="999"/>
      <c r="P18" s="602"/>
      <c r="Q18" s="999"/>
      <c r="R18" s="602"/>
      <c r="S18" s="571"/>
    </row>
    <row r="19" spans="1:19" ht="69.599999999999994" customHeight="1">
      <c r="A19" s="562">
        <v>6</v>
      </c>
      <c r="B19" s="562">
        <v>1</v>
      </c>
      <c r="C19" s="562">
        <v>4</v>
      </c>
      <c r="D19" s="559">
        <v>2</v>
      </c>
      <c r="E19" s="559" t="s">
        <v>2241</v>
      </c>
      <c r="F19" s="559" t="s">
        <v>2242</v>
      </c>
      <c r="G19" s="559" t="s">
        <v>2243</v>
      </c>
      <c r="H19" s="562" t="s">
        <v>198</v>
      </c>
      <c r="I19" s="145" t="s">
        <v>160</v>
      </c>
      <c r="J19" s="145">
        <v>15</v>
      </c>
      <c r="K19" s="145" t="s">
        <v>71</v>
      </c>
      <c r="L19" s="559" t="s">
        <v>2244</v>
      </c>
      <c r="M19" s="562" t="s">
        <v>1662</v>
      </c>
      <c r="N19" s="996"/>
      <c r="O19" s="992">
        <v>246700</v>
      </c>
      <c r="P19" s="996"/>
      <c r="Q19" s="992">
        <v>246700</v>
      </c>
      <c r="R19" s="996"/>
      <c r="S19" s="559" t="s">
        <v>2220</v>
      </c>
    </row>
    <row r="20" spans="1:19" ht="63" customHeight="1">
      <c r="A20" s="637"/>
      <c r="B20" s="637"/>
      <c r="C20" s="637"/>
      <c r="D20" s="1001"/>
      <c r="E20" s="993"/>
      <c r="F20" s="993"/>
      <c r="G20" s="559"/>
      <c r="H20" s="562"/>
      <c r="I20" s="145" t="s">
        <v>129</v>
      </c>
      <c r="J20" s="145">
        <v>185</v>
      </c>
      <c r="K20" s="145" t="s">
        <v>48</v>
      </c>
      <c r="L20" s="559"/>
      <c r="M20" s="562"/>
      <c r="N20" s="996"/>
      <c r="O20" s="559"/>
      <c r="P20" s="996"/>
      <c r="Q20" s="559"/>
      <c r="R20" s="996"/>
      <c r="S20" s="559"/>
    </row>
    <row r="21" spans="1:19" ht="65.099999999999994" customHeight="1">
      <c r="A21" s="637"/>
      <c r="B21" s="637"/>
      <c r="C21" s="637"/>
      <c r="D21" s="1001"/>
      <c r="E21" s="993"/>
      <c r="F21" s="993"/>
      <c r="G21" s="559"/>
      <c r="H21" s="562" t="s">
        <v>2245</v>
      </c>
      <c r="I21" s="145" t="s">
        <v>164</v>
      </c>
      <c r="J21" s="145">
        <v>6</v>
      </c>
      <c r="K21" s="145" t="s">
        <v>71</v>
      </c>
      <c r="L21" s="559"/>
      <c r="M21" s="562"/>
      <c r="N21" s="996"/>
      <c r="O21" s="559"/>
      <c r="P21" s="996"/>
      <c r="Q21" s="559"/>
      <c r="R21" s="996"/>
      <c r="S21" s="559"/>
    </row>
    <row r="22" spans="1:19" ht="65.099999999999994" customHeight="1">
      <c r="A22" s="637"/>
      <c r="B22" s="637"/>
      <c r="C22" s="637"/>
      <c r="D22" s="1001"/>
      <c r="E22" s="993"/>
      <c r="F22" s="993"/>
      <c r="G22" s="559"/>
      <c r="H22" s="562"/>
      <c r="I22" s="145" t="s">
        <v>129</v>
      </c>
      <c r="J22" s="145">
        <v>155</v>
      </c>
      <c r="K22" s="145" t="s">
        <v>48</v>
      </c>
      <c r="L22" s="559"/>
      <c r="M22" s="562"/>
      <c r="N22" s="996"/>
      <c r="O22" s="559"/>
      <c r="P22" s="996"/>
      <c r="Q22" s="559"/>
      <c r="R22" s="996"/>
      <c r="S22" s="559"/>
    </row>
    <row r="23" spans="1:19" ht="145.5" customHeight="1">
      <c r="A23" s="637"/>
      <c r="B23" s="637"/>
      <c r="C23" s="637"/>
      <c r="D23" s="1001"/>
      <c r="E23" s="993"/>
      <c r="F23" s="993"/>
      <c r="G23" s="559"/>
      <c r="H23" s="562" t="s">
        <v>50</v>
      </c>
      <c r="I23" s="145" t="s">
        <v>51</v>
      </c>
      <c r="J23" s="145">
        <v>1</v>
      </c>
      <c r="K23" s="145" t="s">
        <v>71</v>
      </c>
      <c r="L23" s="559"/>
      <c r="M23" s="562"/>
      <c r="N23" s="996"/>
      <c r="O23" s="559"/>
      <c r="P23" s="996"/>
      <c r="Q23" s="559"/>
      <c r="R23" s="996"/>
      <c r="S23" s="559"/>
    </row>
    <row r="24" spans="1:19" ht="128.25" customHeight="1">
      <c r="A24" s="637"/>
      <c r="B24" s="637"/>
      <c r="C24" s="637"/>
      <c r="D24" s="1001"/>
      <c r="E24" s="993"/>
      <c r="F24" s="993"/>
      <c r="G24" s="559"/>
      <c r="H24" s="562"/>
      <c r="I24" s="145" t="s">
        <v>129</v>
      </c>
      <c r="J24" s="336" t="s">
        <v>2246</v>
      </c>
      <c r="K24" s="145" t="s">
        <v>48</v>
      </c>
      <c r="L24" s="559"/>
      <c r="M24" s="562"/>
      <c r="N24" s="996"/>
      <c r="O24" s="559"/>
      <c r="P24" s="996"/>
      <c r="Q24" s="559"/>
      <c r="R24" s="996"/>
      <c r="S24" s="559"/>
    </row>
    <row r="25" spans="1:19" ht="120" customHeight="1">
      <c r="A25" s="637"/>
      <c r="B25" s="637"/>
      <c r="C25" s="637"/>
      <c r="D25" s="1001"/>
      <c r="E25" s="993"/>
      <c r="F25" s="993"/>
      <c r="G25" s="559"/>
      <c r="H25" s="562" t="s">
        <v>324</v>
      </c>
      <c r="I25" s="145" t="s">
        <v>2123</v>
      </c>
      <c r="J25" s="145">
        <v>1</v>
      </c>
      <c r="K25" s="145" t="s">
        <v>71</v>
      </c>
      <c r="L25" s="559"/>
      <c r="M25" s="562"/>
      <c r="N25" s="996"/>
      <c r="O25" s="559"/>
      <c r="P25" s="996"/>
      <c r="Q25" s="559"/>
      <c r="R25" s="996"/>
      <c r="S25" s="559"/>
    </row>
    <row r="26" spans="1:19" ht="120" customHeight="1">
      <c r="A26" s="637"/>
      <c r="B26" s="637"/>
      <c r="C26" s="637"/>
      <c r="D26" s="1001"/>
      <c r="E26" s="993"/>
      <c r="F26" s="993"/>
      <c r="G26" s="559"/>
      <c r="H26" s="562"/>
      <c r="I26" s="336" t="s">
        <v>2227</v>
      </c>
      <c r="J26" s="145">
        <v>200</v>
      </c>
      <c r="K26" s="145" t="s">
        <v>71</v>
      </c>
      <c r="L26" s="559"/>
      <c r="M26" s="562"/>
      <c r="N26" s="996"/>
      <c r="O26" s="559"/>
      <c r="P26" s="996"/>
      <c r="Q26" s="559"/>
      <c r="R26" s="996"/>
      <c r="S26" s="559"/>
    </row>
    <row r="27" spans="1:19" ht="120.75" customHeight="1">
      <c r="A27" s="564">
        <v>7</v>
      </c>
      <c r="B27" s="564">
        <v>1</v>
      </c>
      <c r="C27" s="564">
        <v>4</v>
      </c>
      <c r="D27" s="564">
        <v>5</v>
      </c>
      <c r="E27" s="564" t="s">
        <v>2247</v>
      </c>
      <c r="F27" s="994" t="s">
        <v>2248</v>
      </c>
      <c r="G27" s="564" t="s">
        <v>2249</v>
      </c>
      <c r="H27" s="563" t="s">
        <v>50</v>
      </c>
      <c r="I27" s="145" t="s">
        <v>51</v>
      </c>
      <c r="J27" s="145">
        <v>1</v>
      </c>
      <c r="K27" s="145" t="s">
        <v>71</v>
      </c>
      <c r="L27" s="564" t="s">
        <v>2250</v>
      </c>
      <c r="M27" s="563" t="s">
        <v>770</v>
      </c>
      <c r="N27" s="997"/>
      <c r="O27" s="724">
        <v>30000</v>
      </c>
      <c r="P27" s="997"/>
      <c r="Q27" s="724">
        <v>30000</v>
      </c>
      <c r="R27" s="997"/>
      <c r="S27" s="564" t="s">
        <v>2220</v>
      </c>
    </row>
    <row r="28" spans="1:19" ht="144" customHeight="1">
      <c r="A28" s="571"/>
      <c r="B28" s="571"/>
      <c r="C28" s="571"/>
      <c r="D28" s="571"/>
      <c r="E28" s="571"/>
      <c r="F28" s="995"/>
      <c r="G28" s="571"/>
      <c r="H28" s="580"/>
      <c r="I28" s="145" t="s">
        <v>129</v>
      </c>
      <c r="J28" s="336" t="s">
        <v>2251</v>
      </c>
      <c r="K28" s="145" t="s">
        <v>48</v>
      </c>
      <c r="L28" s="571"/>
      <c r="M28" s="579"/>
      <c r="N28" s="653"/>
      <c r="O28" s="990"/>
      <c r="P28" s="653"/>
      <c r="Q28" s="990"/>
      <c r="R28" s="653"/>
      <c r="S28" s="571"/>
    </row>
    <row r="29" spans="1:19" ht="160.5" customHeight="1">
      <c r="A29" s="571"/>
      <c r="B29" s="571"/>
      <c r="C29" s="571"/>
      <c r="D29" s="571"/>
      <c r="E29" s="571"/>
      <c r="F29" s="995"/>
      <c r="G29" s="571"/>
      <c r="H29" s="563" t="s">
        <v>2225</v>
      </c>
      <c r="I29" s="145" t="s">
        <v>2226</v>
      </c>
      <c r="J29" s="145">
        <v>1</v>
      </c>
      <c r="K29" s="145" t="s">
        <v>71</v>
      </c>
      <c r="L29" s="571"/>
      <c r="M29" s="579"/>
      <c r="N29" s="653"/>
      <c r="O29" s="579"/>
      <c r="P29" s="653"/>
      <c r="Q29" s="579"/>
      <c r="R29" s="653"/>
      <c r="S29" s="571"/>
    </row>
    <row r="30" spans="1:19" ht="44.1" customHeight="1">
      <c r="A30" s="571"/>
      <c r="B30" s="571"/>
      <c r="C30" s="571"/>
      <c r="D30" s="571"/>
      <c r="E30" s="571"/>
      <c r="F30" s="995"/>
      <c r="G30" s="571"/>
      <c r="H30" s="579"/>
      <c r="I30" s="330" t="s">
        <v>129</v>
      </c>
      <c r="J30" s="331" t="s">
        <v>2251</v>
      </c>
      <c r="K30" s="330" t="s">
        <v>48</v>
      </c>
      <c r="L30" s="571"/>
      <c r="M30" s="579"/>
      <c r="N30" s="653"/>
      <c r="O30" s="653"/>
      <c r="P30" s="653"/>
      <c r="Q30" s="653"/>
      <c r="R30" s="653"/>
      <c r="S30" s="571"/>
    </row>
    <row r="31" spans="1:19" ht="147" customHeight="1">
      <c r="A31" s="563">
        <v>8</v>
      </c>
      <c r="B31" s="563">
        <v>1</v>
      </c>
      <c r="C31" s="563">
        <v>4</v>
      </c>
      <c r="D31" s="563">
        <v>5</v>
      </c>
      <c r="E31" s="564" t="s">
        <v>2252</v>
      </c>
      <c r="F31" s="564" t="s">
        <v>2253</v>
      </c>
      <c r="G31" s="564" t="s">
        <v>2254</v>
      </c>
      <c r="H31" s="564" t="s">
        <v>737</v>
      </c>
      <c r="I31" s="336" t="s">
        <v>181</v>
      </c>
      <c r="J31" s="145">
        <v>1</v>
      </c>
      <c r="K31" s="145" t="s">
        <v>71</v>
      </c>
      <c r="L31" s="564" t="s">
        <v>2255</v>
      </c>
      <c r="M31" s="564" t="s">
        <v>136</v>
      </c>
      <c r="N31" s="991"/>
      <c r="O31" s="724">
        <v>178500</v>
      </c>
      <c r="P31" s="991"/>
      <c r="Q31" s="724">
        <v>178500</v>
      </c>
      <c r="R31" s="991"/>
      <c r="S31" s="564" t="s">
        <v>2220</v>
      </c>
    </row>
    <row r="32" spans="1:19" ht="147" customHeight="1">
      <c r="A32" s="989"/>
      <c r="B32" s="653"/>
      <c r="C32" s="653"/>
      <c r="D32" s="653"/>
      <c r="E32" s="579"/>
      <c r="F32" s="571"/>
      <c r="G32" s="571"/>
      <c r="H32" s="571"/>
      <c r="I32" s="331" t="s">
        <v>129</v>
      </c>
      <c r="J32" s="330">
        <v>30</v>
      </c>
      <c r="K32" s="330" t="s">
        <v>48</v>
      </c>
      <c r="L32" s="571"/>
      <c r="M32" s="572"/>
      <c r="N32" s="612"/>
      <c r="O32" s="572"/>
      <c r="P32" s="612"/>
      <c r="Q32" s="572"/>
      <c r="R32" s="612"/>
      <c r="S32" s="571"/>
    </row>
    <row r="33" spans="1:19" ht="44.1" customHeight="1">
      <c r="A33" s="559">
        <v>9</v>
      </c>
      <c r="B33" s="559">
        <v>1</v>
      </c>
      <c r="C33" s="559">
        <v>4</v>
      </c>
      <c r="D33" s="559">
        <v>2</v>
      </c>
      <c r="E33" s="559" t="s">
        <v>2256</v>
      </c>
      <c r="F33" s="559" t="s">
        <v>2257</v>
      </c>
      <c r="G33" s="559" t="s">
        <v>2258</v>
      </c>
      <c r="H33" s="559" t="s">
        <v>159</v>
      </c>
      <c r="I33" s="336" t="s">
        <v>160</v>
      </c>
      <c r="J33" s="145">
        <v>20</v>
      </c>
      <c r="K33" s="145" t="s">
        <v>71</v>
      </c>
      <c r="L33" s="559" t="s">
        <v>2259</v>
      </c>
      <c r="M33" s="562" t="s">
        <v>1662</v>
      </c>
      <c r="N33" s="630"/>
      <c r="O33" s="992">
        <v>126000</v>
      </c>
      <c r="P33" s="630"/>
      <c r="Q33" s="992">
        <v>126000</v>
      </c>
      <c r="R33" s="630"/>
      <c r="S33" s="559" t="s">
        <v>2220</v>
      </c>
    </row>
    <row r="34" spans="1:19" ht="147" customHeight="1">
      <c r="A34" s="993"/>
      <c r="B34" s="637"/>
      <c r="C34" s="637"/>
      <c r="D34" s="637"/>
      <c r="E34" s="562"/>
      <c r="F34" s="559"/>
      <c r="G34" s="559"/>
      <c r="H34" s="559"/>
      <c r="I34" s="336" t="s">
        <v>129</v>
      </c>
      <c r="J34" s="145">
        <v>307</v>
      </c>
      <c r="K34" s="145" t="s">
        <v>48</v>
      </c>
      <c r="L34" s="559"/>
      <c r="M34" s="562"/>
      <c r="N34" s="630"/>
      <c r="O34" s="559"/>
      <c r="P34" s="630"/>
      <c r="Q34" s="559"/>
      <c r="R34" s="630"/>
      <c r="S34" s="559"/>
    </row>
    <row r="35" spans="1:19" ht="155.25" customHeight="1">
      <c r="A35" s="563">
        <v>10</v>
      </c>
      <c r="B35" s="563">
        <v>1</v>
      </c>
      <c r="C35" s="563">
        <v>4</v>
      </c>
      <c r="D35" s="563">
        <v>2</v>
      </c>
      <c r="E35" s="564" t="s">
        <v>2260</v>
      </c>
      <c r="F35" s="564" t="s">
        <v>2261</v>
      </c>
      <c r="G35" s="564" t="s">
        <v>2262</v>
      </c>
      <c r="H35" s="564" t="s">
        <v>2225</v>
      </c>
      <c r="I35" s="336" t="s">
        <v>2226</v>
      </c>
      <c r="J35" s="145">
        <v>1</v>
      </c>
      <c r="K35" s="145" t="s">
        <v>71</v>
      </c>
      <c r="L35" s="564" t="s">
        <v>2263</v>
      </c>
      <c r="M35" s="563" t="s">
        <v>127</v>
      </c>
      <c r="N35" s="991"/>
      <c r="O35" s="724">
        <v>20000</v>
      </c>
      <c r="P35" s="991"/>
      <c r="Q35" s="724">
        <v>20000</v>
      </c>
      <c r="R35" s="991"/>
      <c r="S35" s="564" t="s">
        <v>2220</v>
      </c>
    </row>
    <row r="36" spans="1:19" ht="183.75" customHeight="1">
      <c r="A36" s="989"/>
      <c r="B36" s="653"/>
      <c r="C36" s="653"/>
      <c r="D36" s="653"/>
      <c r="E36" s="579"/>
      <c r="F36" s="571"/>
      <c r="G36" s="571"/>
      <c r="H36" s="571"/>
      <c r="I36" s="331" t="s">
        <v>129</v>
      </c>
      <c r="J36" s="330">
        <v>147</v>
      </c>
      <c r="K36" s="330" t="s">
        <v>48</v>
      </c>
      <c r="L36" s="571"/>
      <c r="M36" s="579"/>
      <c r="N36" s="653"/>
      <c r="O36" s="990"/>
      <c r="P36" s="653"/>
      <c r="Q36" s="990"/>
      <c r="R36" s="653"/>
      <c r="S36" s="571"/>
    </row>
    <row r="37" spans="1:19" ht="48.75" customHeight="1">
      <c r="A37" s="564">
        <v>11</v>
      </c>
      <c r="B37" s="564">
        <v>1</v>
      </c>
      <c r="C37" s="564">
        <v>4</v>
      </c>
      <c r="D37" s="564">
        <v>2</v>
      </c>
      <c r="E37" s="564" t="s">
        <v>2264</v>
      </c>
      <c r="F37" s="564" t="s">
        <v>2265</v>
      </c>
      <c r="G37" s="564" t="s">
        <v>2268</v>
      </c>
      <c r="H37" s="564" t="s">
        <v>598</v>
      </c>
      <c r="I37" s="145" t="s">
        <v>160</v>
      </c>
      <c r="J37" s="145">
        <v>5</v>
      </c>
      <c r="K37" s="145" t="s">
        <v>71</v>
      </c>
      <c r="L37" s="564" t="s">
        <v>2266</v>
      </c>
      <c r="M37" s="564"/>
      <c r="N37" s="564" t="s">
        <v>1662</v>
      </c>
      <c r="O37" s="564"/>
      <c r="P37" s="986">
        <v>138700</v>
      </c>
      <c r="Q37" s="564"/>
      <c r="R37" s="986">
        <v>138700</v>
      </c>
      <c r="S37" s="564" t="s">
        <v>2220</v>
      </c>
    </row>
    <row r="38" spans="1:19" ht="48.75" customHeight="1">
      <c r="A38" s="571"/>
      <c r="B38" s="571"/>
      <c r="C38" s="571"/>
      <c r="D38" s="571"/>
      <c r="E38" s="571"/>
      <c r="F38" s="571"/>
      <c r="G38" s="571"/>
      <c r="H38" s="572"/>
      <c r="I38" s="145" t="s">
        <v>129</v>
      </c>
      <c r="J38" s="145">
        <v>130</v>
      </c>
      <c r="K38" s="145" t="s">
        <v>48</v>
      </c>
      <c r="L38" s="571"/>
      <c r="M38" s="571"/>
      <c r="N38" s="571"/>
      <c r="O38" s="571"/>
      <c r="P38" s="571"/>
      <c r="Q38" s="571"/>
      <c r="R38" s="571"/>
      <c r="S38" s="571"/>
    </row>
    <row r="39" spans="1:19" ht="48.75" customHeight="1">
      <c r="A39" s="571"/>
      <c r="B39" s="571"/>
      <c r="C39" s="571"/>
      <c r="D39" s="571"/>
      <c r="E39" s="571"/>
      <c r="F39" s="571"/>
      <c r="G39" s="571"/>
      <c r="H39" s="564" t="s">
        <v>137</v>
      </c>
      <c r="I39" s="145" t="s">
        <v>164</v>
      </c>
      <c r="J39" s="145">
        <v>3</v>
      </c>
      <c r="K39" s="145" t="s">
        <v>71</v>
      </c>
      <c r="L39" s="571"/>
      <c r="M39" s="571"/>
      <c r="N39" s="571"/>
      <c r="O39" s="571"/>
      <c r="P39" s="571"/>
      <c r="Q39" s="571"/>
      <c r="R39" s="571"/>
      <c r="S39" s="571"/>
    </row>
    <row r="40" spans="1:19" ht="48.75" customHeight="1">
      <c r="A40" s="571"/>
      <c r="B40" s="571"/>
      <c r="C40" s="571"/>
      <c r="D40" s="571"/>
      <c r="E40" s="571"/>
      <c r="F40" s="571"/>
      <c r="G40" s="571"/>
      <c r="H40" s="572"/>
      <c r="I40" s="145" t="s">
        <v>129</v>
      </c>
      <c r="J40" s="145">
        <v>60</v>
      </c>
      <c r="K40" s="145" t="s">
        <v>48</v>
      </c>
      <c r="L40" s="571"/>
      <c r="M40" s="571"/>
      <c r="N40" s="571"/>
      <c r="O40" s="571"/>
      <c r="P40" s="571"/>
      <c r="Q40" s="571"/>
      <c r="R40" s="571"/>
      <c r="S40" s="571"/>
    </row>
    <row r="41" spans="1:19" ht="48.75" customHeight="1">
      <c r="A41" s="571"/>
      <c r="B41" s="571"/>
      <c r="C41" s="571"/>
      <c r="D41" s="571"/>
      <c r="E41" s="571"/>
      <c r="F41" s="571"/>
      <c r="G41" s="571"/>
      <c r="H41" s="332" t="s">
        <v>324</v>
      </c>
      <c r="I41" s="145" t="s">
        <v>2123</v>
      </c>
      <c r="J41" s="145">
        <v>1</v>
      </c>
      <c r="K41" s="145" t="s">
        <v>71</v>
      </c>
      <c r="L41" s="571"/>
      <c r="M41" s="571"/>
      <c r="N41" s="571"/>
      <c r="O41" s="571"/>
      <c r="P41" s="571"/>
      <c r="Q41" s="571"/>
      <c r="R41" s="571"/>
      <c r="S41" s="571"/>
    </row>
    <row r="42" spans="1:19" ht="48.75" customHeight="1">
      <c r="A42" s="571"/>
      <c r="B42" s="571"/>
      <c r="C42" s="571"/>
      <c r="D42" s="571"/>
      <c r="E42" s="571"/>
      <c r="F42" s="571"/>
      <c r="G42" s="571"/>
      <c r="H42" s="564" t="s">
        <v>286</v>
      </c>
      <c r="I42" s="145" t="s">
        <v>1166</v>
      </c>
      <c r="J42" s="145">
        <v>1</v>
      </c>
      <c r="K42" s="145" t="s">
        <v>71</v>
      </c>
      <c r="L42" s="571"/>
      <c r="M42" s="571"/>
      <c r="N42" s="571"/>
      <c r="O42" s="571"/>
      <c r="P42" s="571"/>
      <c r="Q42" s="571"/>
      <c r="R42" s="571"/>
      <c r="S42" s="571"/>
    </row>
    <row r="43" spans="1:19" ht="48.75" customHeight="1">
      <c r="A43" s="571"/>
      <c r="B43" s="571"/>
      <c r="C43" s="571"/>
      <c r="D43" s="571"/>
      <c r="E43" s="571"/>
      <c r="F43" s="571"/>
      <c r="G43" s="571"/>
      <c r="H43" s="571"/>
      <c r="I43" s="145" t="s">
        <v>1693</v>
      </c>
      <c r="J43" s="145">
        <v>1000</v>
      </c>
      <c r="K43" s="145" t="s">
        <v>2267</v>
      </c>
      <c r="L43" s="571"/>
      <c r="M43" s="571"/>
      <c r="N43" s="571"/>
      <c r="O43" s="571"/>
      <c r="P43" s="571"/>
      <c r="Q43" s="571"/>
      <c r="R43" s="571"/>
      <c r="S43" s="571"/>
    </row>
    <row r="44" spans="1:19" ht="48.75" customHeight="1">
      <c r="A44" s="571"/>
      <c r="B44" s="571"/>
      <c r="C44" s="571"/>
      <c r="D44" s="571"/>
      <c r="E44" s="571"/>
      <c r="F44" s="571"/>
      <c r="G44" s="571"/>
      <c r="H44" s="572"/>
      <c r="I44" s="145" t="s">
        <v>1616</v>
      </c>
      <c r="J44" s="145">
        <v>1</v>
      </c>
      <c r="K44" s="145" t="s">
        <v>71</v>
      </c>
      <c r="L44" s="571"/>
      <c r="M44" s="571"/>
      <c r="N44" s="571"/>
      <c r="O44" s="571"/>
      <c r="P44" s="571"/>
      <c r="Q44" s="571"/>
      <c r="R44" s="571"/>
      <c r="S44" s="571"/>
    </row>
    <row r="45" spans="1:19" ht="48.75" customHeight="1">
      <c r="A45" s="571"/>
      <c r="B45" s="571"/>
      <c r="C45" s="571"/>
      <c r="D45" s="571"/>
      <c r="E45" s="571"/>
      <c r="F45" s="571"/>
      <c r="G45" s="571"/>
      <c r="H45" s="564" t="s">
        <v>2225</v>
      </c>
      <c r="I45" s="145" t="s">
        <v>2226</v>
      </c>
      <c r="J45" s="145">
        <v>3</v>
      </c>
      <c r="K45" s="145" t="s">
        <v>71</v>
      </c>
      <c r="L45" s="571"/>
      <c r="M45" s="571"/>
      <c r="N45" s="571"/>
      <c r="O45" s="571"/>
      <c r="P45" s="571"/>
      <c r="Q45" s="571"/>
      <c r="R45" s="571"/>
      <c r="S45" s="571"/>
    </row>
    <row r="46" spans="1:19" ht="48.75" customHeight="1">
      <c r="A46" s="572"/>
      <c r="B46" s="572"/>
      <c r="C46" s="572"/>
      <c r="D46" s="572"/>
      <c r="E46" s="572"/>
      <c r="F46" s="572"/>
      <c r="G46" s="572"/>
      <c r="H46" s="572"/>
      <c r="I46" s="145" t="s">
        <v>129</v>
      </c>
      <c r="J46" s="145">
        <v>126</v>
      </c>
      <c r="K46" s="145" t="s">
        <v>48</v>
      </c>
      <c r="L46" s="572"/>
      <c r="M46" s="572"/>
      <c r="N46" s="572"/>
      <c r="O46" s="572"/>
      <c r="P46" s="572"/>
      <c r="Q46" s="572"/>
      <c r="R46" s="572"/>
      <c r="S46" s="572"/>
    </row>
    <row r="47" spans="1:19" ht="65.25" customHeight="1">
      <c r="A47" s="564">
        <v>12</v>
      </c>
      <c r="B47" s="564">
        <v>1</v>
      </c>
      <c r="C47" s="564">
        <v>4</v>
      </c>
      <c r="D47" s="564">
        <v>2</v>
      </c>
      <c r="E47" s="564" t="s">
        <v>2269</v>
      </c>
      <c r="F47" s="564" t="s">
        <v>2270</v>
      </c>
      <c r="G47" s="564" t="s">
        <v>2271</v>
      </c>
      <c r="H47" s="564" t="s">
        <v>137</v>
      </c>
      <c r="I47" s="336" t="s">
        <v>164</v>
      </c>
      <c r="J47" s="145">
        <v>1</v>
      </c>
      <c r="K47" s="145" t="s">
        <v>71</v>
      </c>
      <c r="L47" s="564" t="s">
        <v>2272</v>
      </c>
      <c r="M47" s="564"/>
      <c r="N47" s="564" t="s">
        <v>1662</v>
      </c>
      <c r="O47" s="564"/>
      <c r="P47" s="986">
        <v>31300</v>
      </c>
      <c r="Q47" s="564"/>
      <c r="R47" s="986">
        <v>31300</v>
      </c>
      <c r="S47" s="564" t="s">
        <v>2220</v>
      </c>
    </row>
    <row r="48" spans="1:19" ht="65.25" customHeight="1">
      <c r="A48" s="572"/>
      <c r="B48" s="572"/>
      <c r="C48" s="572"/>
      <c r="D48" s="572"/>
      <c r="E48" s="572"/>
      <c r="F48" s="572"/>
      <c r="G48" s="572"/>
      <c r="H48" s="572"/>
      <c r="I48" s="145" t="s">
        <v>129</v>
      </c>
      <c r="J48" s="145">
        <v>30</v>
      </c>
      <c r="K48" s="145" t="s">
        <v>48</v>
      </c>
      <c r="L48" s="572"/>
      <c r="M48" s="572"/>
      <c r="N48" s="572"/>
      <c r="O48" s="572"/>
      <c r="P48" s="987"/>
      <c r="Q48" s="572"/>
      <c r="R48" s="987"/>
      <c r="S48" s="572"/>
    </row>
    <row r="49" spans="1:19" ht="108.75" customHeight="1">
      <c r="A49" s="564">
        <v>13</v>
      </c>
      <c r="B49" s="564">
        <v>1</v>
      </c>
      <c r="C49" s="564">
        <v>4</v>
      </c>
      <c r="D49" s="564">
        <v>5</v>
      </c>
      <c r="E49" s="564" t="s">
        <v>2273</v>
      </c>
      <c r="F49" s="564" t="s">
        <v>2274</v>
      </c>
      <c r="G49" s="564" t="s">
        <v>2275</v>
      </c>
      <c r="H49" s="564" t="s">
        <v>1200</v>
      </c>
      <c r="I49" s="336" t="s">
        <v>181</v>
      </c>
      <c r="J49" s="145">
        <v>1</v>
      </c>
      <c r="K49" s="145" t="s">
        <v>71</v>
      </c>
      <c r="L49" s="564" t="s">
        <v>2276</v>
      </c>
      <c r="M49" s="564"/>
      <c r="N49" s="564" t="s">
        <v>1662</v>
      </c>
      <c r="O49" s="564"/>
      <c r="P49" s="986">
        <v>90000</v>
      </c>
      <c r="Q49" s="564"/>
      <c r="R49" s="986">
        <v>90000</v>
      </c>
      <c r="S49" s="564" t="s">
        <v>2220</v>
      </c>
    </row>
    <row r="50" spans="1:19" ht="108.75" customHeight="1">
      <c r="A50" s="571"/>
      <c r="B50" s="571"/>
      <c r="C50" s="571"/>
      <c r="D50" s="571"/>
      <c r="E50" s="571"/>
      <c r="F50" s="571"/>
      <c r="G50" s="571"/>
      <c r="H50" s="572"/>
      <c r="I50" s="330" t="s">
        <v>129</v>
      </c>
      <c r="J50" s="145">
        <v>30</v>
      </c>
      <c r="K50" s="330" t="s">
        <v>48</v>
      </c>
      <c r="L50" s="571"/>
      <c r="M50" s="571"/>
      <c r="N50" s="571"/>
      <c r="O50" s="571"/>
      <c r="P50" s="571"/>
      <c r="Q50" s="571"/>
      <c r="R50" s="571"/>
      <c r="S50" s="571"/>
    </row>
    <row r="51" spans="1:19" ht="108.75" customHeight="1">
      <c r="A51" s="571"/>
      <c r="B51" s="571"/>
      <c r="C51" s="571"/>
      <c r="D51" s="571"/>
      <c r="E51" s="571"/>
      <c r="F51" s="571"/>
      <c r="G51" s="571"/>
      <c r="H51" s="564" t="s">
        <v>50</v>
      </c>
      <c r="I51" s="145" t="s">
        <v>51</v>
      </c>
      <c r="J51" s="145">
        <v>1</v>
      </c>
      <c r="K51" s="145" t="s">
        <v>71</v>
      </c>
      <c r="L51" s="571"/>
      <c r="M51" s="571"/>
      <c r="N51" s="571"/>
      <c r="O51" s="571"/>
      <c r="P51" s="571"/>
      <c r="Q51" s="571"/>
      <c r="R51" s="571"/>
      <c r="S51" s="571"/>
    </row>
    <row r="52" spans="1:19" ht="108.75" customHeight="1">
      <c r="A52" s="572"/>
      <c r="B52" s="572"/>
      <c r="C52" s="572"/>
      <c r="D52" s="572"/>
      <c r="E52" s="572"/>
      <c r="F52" s="572"/>
      <c r="G52" s="572"/>
      <c r="H52" s="572"/>
      <c r="I52" s="145" t="s">
        <v>129</v>
      </c>
      <c r="J52" s="145">
        <v>50</v>
      </c>
      <c r="K52" s="145" t="s">
        <v>48</v>
      </c>
      <c r="L52" s="572"/>
      <c r="M52" s="572"/>
      <c r="N52" s="572"/>
      <c r="O52" s="572"/>
      <c r="P52" s="572"/>
      <c r="Q52" s="572"/>
      <c r="R52" s="572"/>
      <c r="S52" s="572"/>
    </row>
    <row r="53" spans="1:19" ht="144" customHeight="1">
      <c r="A53" s="564">
        <v>14</v>
      </c>
      <c r="B53" s="564">
        <v>1</v>
      </c>
      <c r="C53" s="564">
        <v>4</v>
      </c>
      <c r="D53" s="564">
        <v>2</v>
      </c>
      <c r="E53" s="564" t="s">
        <v>2277</v>
      </c>
      <c r="F53" s="564" t="s">
        <v>2280</v>
      </c>
      <c r="G53" s="564" t="s">
        <v>2278</v>
      </c>
      <c r="H53" s="564" t="s">
        <v>2225</v>
      </c>
      <c r="I53" s="145" t="s">
        <v>2226</v>
      </c>
      <c r="J53" s="145">
        <v>1</v>
      </c>
      <c r="K53" s="145" t="s">
        <v>71</v>
      </c>
      <c r="L53" s="564" t="s">
        <v>2279</v>
      </c>
      <c r="M53" s="564"/>
      <c r="N53" s="564" t="s">
        <v>127</v>
      </c>
      <c r="O53" s="564"/>
      <c r="P53" s="986">
        <v>20000</v>
      </c>
      <c r="Q53" s="564"/>
      <c r="R53" s="986">
        <v>20000</v>
      </c>
      <c r="S53" s="564" t="s">
        <v>2220</v>
      </c>
    </row>
    <row r="54" spans="1:19" ht="144" customHeight="1">
      <c r="A54" s="572"/>
      <c r="B54" s="572"/>
      <c r="C54" s="572"/>
      <c r="D54" s="572"/>
      <c r="E54" s="572"/>
      <c r="F54" s="572"/>
      <c r="G54" s="572"/>
      <c r="H54" s="572"/>
      <c r="I54" s="145" t="s">
        <v>129</v>
      </c>
      <c r="J54" s="145">
        <v>152</v>
      </c>
      <c r="K54" s="145" t="s">
        <v>48</v>
      </c>
      <c r="L54" s="572"/>
      <c r="M54" s="572"/>
      <c r="N54" s="572"/>
      <c r="O54" s="572"/>
      <c r="P54" s="572"/>
      <c r="Q54" s="572"/>
      <c r="R54" s="572"/>
      <c r="S54" s="572"/>
    </row>
    <row r="55" spans="1:19" ht="111" customHeight="1">
      <c r="A55" s="564">
        <v>15</v>
      </c>
      <c r="B55" s="564">
        <v>1</v>
      </c>
      <c r="C55" s="564">
        <v>4</v>
      </c>
      <c r="D55" s="564">
        <v>5</v>
      </c>
      <c r="E55" s="564" t="s">
        <v>2281</v>
      </c>
      <c r="F55" s="564" t="s">
        <v>2282</v>
      </c>
      <c r="G55" s="564" t="s">
        <v>2283</v>
      </c>
      <c r="H55" s="564" t="s">
        <v>737</v>
      </c>
      <c r="I55" s="336" t="s">
        <v>181</v>
      </c>
      <c r="J55" s="145">
        <v>1</v>
      </c>
      <c r="K55" s="145" t="s">
        <v>71</v>
      </c>
      <c r="L55" s="564" t="s">
        <v>2284</v>
      </c>
      <c r="M55" s="564"/>
      <c r="N55" s="564" t="s">
        <v>1662</v>
      </c>
      <c r="O55" s="564"/>
      <c r="P55" s="986">
        <v>105000</v>
      </c>
      <c r="Q55" s="564"/>
      <c r="R55" s="986">
        <v>105000</v>
      </c>
      <c r="S55" s="564" t="s">
        <v>2220</v>
      </c>
    </row>
    <row r="56" spans="1:19" ht="111" customHeight="1">
      <c r="A56" s="572"/>
      <c r="B56" s="572"/>
      <c r="C56" s="572"/>
      <c r="D56" s="572"/>
      <c r="E56" s="572"/>
      <c r="F56" s="572"/>
      <c r="G56" s="572"/>
      <c r="H56" s="572"/>
      <c r="I56" s="145" t="s">
        <v>129</v>
      </c>
      <c r="J56" s="145">
        <v>30</v>
      </c>
      <c r="K56" s="145" t="s">
        <v>48</v>
      </c>
      <c r="L56" s="572"/>
      <c r="M56" s="572"/>
      <c r="N56" s="572"/>
      <c r="O56" s="572"/>
      <c r="P56" s="987"/>
      <c r="Q56" s="572"/>
      <c r="R56" s="987"/>
      <c r="S56" s="572"/>
    </row>
    <row r="57" spans="1:19" ht="111" customHeight="1">
      <c r="A57" s="564">
        <v>16</v>
      </c>
      <c r="B57" s="564">
        <v>1</v>
      </c>
      <c r="C57" s="564">
        <v>4</v>
      </c>
      <c r="D57" s="564">
        <v>5</v>
      </c>
      <c r="E57" s="564" t="s">
        <v>2285</v>
      </c>
      <c r="F57" s="564" t="s">
        <v>2286</v>
      </c>
      <c r="G57" s="564" t="s">
        <v>2287</v>
      </c>
      <c r="H57" s="564" t="s">
        <v>50</v>
      </c>
      <c r="I57" s="145" t="s">
        <v>51</v>
      </c>
      <c r="J57" s="145">
        <v>1</v>
      </c>
      <c r="K57" s="145" t="s">
        <v>71</v>
      </c>
      <c r="L57" s="564" t="s">
        <v>2288</v>
      </c>
      <c r="M57" s="564"/>
      <c r="N57" s="564" t="s">
        <v>1662</v>
      </c>
      <c r="O57" s="564"/>
      <c r="P57" s="986">
        <v>40000</v>
      </c>
      <c r="Q57" s="564"/>
      <c r="R57" s="986">
        <v>40000</v>
      </c>
      <c r="S57" s="564" t="s">
        <v>2220</v>
      </c>
    </row>
    <row r="58" spans="1:19" ht="111" customHeight="1">
      <c r="A58" s="572"/>
      <c r="B58" s="572"/>
      <c r="C58" s="572"/>
      <c r="D58" s="572"/>
      <c r="E58" s="572"/>
      <c r="F58" s="572"/>
      <c r="G58" s="572"/>
      <c r="H58" s="572"/>
      <c r="I58" s="145" t="s">
        <v>129</v>
      </c>
      <c r="J58" s="145">
        <v>50</v>
      </c>
      <c r="K58" s="145" t="s">
        <v>48</v>
      </c>
      <c r="L58" s="572"/>
      <c r="M58" s="572"/>
      <c r="N58" s="572"/>
      <c r="O58" s="572"/>
      <c r="P58" s="987"/>
      <c r="Q58" s="572"/>
      <c r="R58" s="987"/>
      <c r="S58" s="572"/>
    </row>
    <row r="60" spans="1:19" ht="15.75">
      <c r="G60" s="7"/>
      <c r="O60" s="674"/>
      <c r="P60" s="558" t="s">
        <v>30</v>
      </c>
      <c r="Q60" s="558"/>
      <c r="R60" s="558"/>
    </row>
    <row r="61" spans="1:19">
      <c r="G61" s="8"/>
      <c r="O61" s="675"/>
      <c r="P61" s="558" t="s">
        <v>31</v>
      </c>
      <c r="Q61" s="558" t="s">
        <v>32</v>
      </c>
      <c r="R61" s="558"/>
    </row>
    <row r="62" spans="1:19">
      <c r="G62" s="8"/>
      <c r="O62" s="676"/>
      <c r="P62" s="558"/>
      <c r="Q62" s="12">
        <v>2022</v>
      </c>
      <c r="R62" s="12">
        <v>2023</v>
      </c>
    </row>
    <row r="63" spans="1:19">
      <c r="O63" s="12" t="s">
        <v>1353</v>
      </c>
      <c r="P63" s="9">
        <v>16</v>
      </c>
      <c r="Q63" s="23">
        <f>Q6+Q8+Q14+Q16+Q17+Q19+Q27+Q31+Q35+Q33</f>
        <v>900000</v>
      </c>
      <c r="R63" s="26">
        <f>R57+R55+R53+R49+R47+R37</f>
        <v>425000</v>
      </c>
    </row>
    <row r="65" spans="17:19">
      <c r="Q65" s="557"/>
      <c r="R65" s="557"/>
      <c r="S65" s="557"/>
    </row>
    <row r="66" spans="17:19">
      <c r="Q66" s="557"/>
      <c r="R66" s="557"/>
      <c r="S66" s="557"/>
    </row>
    <row r="67" spans="17:19" ht="15.75">
      <c r="Q67" s="988"/>
      <c r="R67" s="988"/>
      <c r="S67" s="988"/>
    </row>
  </sheetData>
  <mergeCells count="27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A8:A13"/>
    <mergeCell ref="B8:B13"/>
    <mergeCell ref="C8:C13"/>
    <mergeCell ref="D8:D13"/>
    <mergeCell ref="E8:E13"/>
    <mergeCell ref="F6:F7"/>
    <mergeCell ref="G6:G7"/>
    <mergeCell ref="H6:H7"/>
    <mergeCell ref="L6:L7"/>
    <mergeCell ref="M6:M7"/>
    <mergeCell ref="N6:N7"/>
    <mergeCell ref="O8:O13"/>
    <mergeCell ref="P8:P13"/>
    <mergeCell ref="Q8:Q13"/>
    <mergeCell ref="R8:R13"/>
    <mergeCell ref="S8:S13"/>
    <mergeCell ref="H10:H11"/>
    <mergeCell ref="H12:H13"/>
    <mergeCell ref="F8:F13"/>
    <mergeCell ref="G8:G13"/>
    <mergeCell ref="H8:H9"/>
    <mergeCell ref="L8:L13"/>
    <mergeCell ref="M8:M13"/>
    <mergeCell ref="N8:N13"/>
    <mergeCell ref="P14:P15"/>
    <mergeCell ref="Q14:Q15"/>
    <mergeCell ref="R14:R15"/>
    <mergeCell ref="S14:S15"/>
    <mergeCell ref="A17:A18"/>
    <mergeCell ref="B17:B18"/>
    <mergeCell ref="C17:C18"/>
    <mergeCell ref="D17:D18"/>
    <mergeCell ref="E17:E18"/>
    <mergeCell ref="F17:F18"/>
    <mergeCell ref="G14:G15"/>
    <mergeCell ref="H14:H15"/>
    <mergeCell ref="L14:L15"/>
    <mergeCell ref="M14:M15"/>
    <mergeCell ref="N14:N15"/>
    <mergeCell ref="O14:O15"/>
    <mergeCell ref="A14:A15"/>
    <mergeCell ref="B14:B15"/>
    <mergeCell ref="C14:C15"/>
    <mergeCell ref="D14:D15"/>
    <mergeCell ref="E14:E15"/>
    <mergeCell ref="F14:F15"/>
    <mergeCell ref="P17:P18"/>
    <mergeCell ref="Q17:Q18"/>
    <mergeCell ref="R17:R18"/>
    <mergeCell ref="S17:S18"/>
    <mergeCell ref="A19:A26"/>
    <mergeCell ref="B19:B26"/>
    <mergeCell ref="C19:C26"/>
    <mergeCell ref="D19:D26"/>
    <mergeCell ref="E19:E26"/>
    <mergeCell ref="F19:F26"/>
    <mergeCell ref="G17:G18"/>
    <mergeCell ref="H17:H18"/>
    <mergeCell ref="L17:L18"/>
    <mergeCell ref="M17:M18"/>
    <mergeCell ref="N17:N18"/>
    <mergeCell ref="O17:O18"/>
    <mergeCell ref="P19:P26"/>
    <mergeCell ref="Q19:Q26"/>
    <mergeCell ref="R19:R26"/>
    <mergeCell ref="S19:S26"/>
    <mergeCell ref="H21:H22"/>
    <mergeCell ref="H23:H24"/>
    <mergeCell ref="H25:H26"/>
    <mergeCell ref="G19:G26"/>
    <mergeCell ref="H19:H20"/>
    <mergeCell ref="L19:L26"/>
    <mergeCell ref="M19:M26"/>
    <mergeCell ref="N19:N26"/>
    <mergeCell ref="O19:O26"/>
    <mergeCell ref="P27:P30"/>
    <mergeCell ref="Q27:Q30"/>
    <mergeCell ref="R27:R30"/>
    <mergeCell ref="S27:S30"/>
    <mergeCell ref="H29:H30"/>
    <mergeCell ref="N27:N30"/>
    <mergeCell ref="O27:O30"/>
    <mergeCell ref="G27:G30"/>
    <mergeCell ref="H27:H28"/>
    <mergeCell ref="L27:L30"/>
    <mergeCell ref="M27:M30"/>
    <mergeCell ref="A27:A30"/>
    <mergeCell ref="B27:B30"/>
    <mergeCell ref="C27:C30"/>
    <mergeCell ref="D27:D30"/>
    <mergeCell ref="E27:E30"/>
    <mergeCell ref="F27:F30"/>
    <mergeCell ref="A33:A34"/>
    <mergeCell ref="B33:B34"/>
    <mergeCell ref="C33:C34"/>
    <mergeCell ref="D33:D34"/>
    <mergeCell ref="E33:E34"/>
    <mergeCell ref="F31:F32"/>
    <mergeCell ref="G31:G32"/>
    <mergeCell ref="H31:H32"/>
    <mergeCell ref="L31:L32"/>
    <mergeCell ref="A31:A32"/>
    <mergeCell ref="B31:B32"/>
    <mergeCell ref="C31:C32"/>
    <mergeCell ref="D31:D32"/>
    <mergeCell ref="E31:E32"/>
    <mergeCell ref="F33:F34"/>
    <mergeCell ref="G33:G34"/>
    <mergeCell ref="H33:H34"/>
    <mergeCell ref="L33:L34"/>
    <mergeCell ref="O31:O32"/>
    <mergeCell ref="P31:P32"/>
    <mergeCell ref="Q31:Q32"/>
    <mergeCell ref="R31:R32"/>
    <mergeCell ref="S31:S32"/>
    <mergeCell ref="M31:M32"/>
    <mergeCell ref="N31:N32"/>
    <mergeCell ref="O33:O34"/>
    <mergeCell ref="P33:P34"/>
    <mergeCell ref="Q33:Q34"/>
    <mergeCell ref="R33:R34"/>
    <mergeCell ref="S33:S34"/>
    <mergeCell ref="M33:M34"/>
    <mergeCell ref="N33:N34"/>
    <mergeCell ref="Q35:Q36"/>
    <mergeCell ref="R35:R36"/>
    <mergeCell ref="S35:S36"/>
    <mergeCell ref="F35:F36"/>
    <mergeCell ref="G35:G36"/>
    <mergeCell ref="H35:H36"/>
    <mergeCell ref="L35:L36"/>
    <mergeCell ref="M35:M36"/>
    <mergeCell ref="N35:N36"/>
    <mergeCell ref="O35:O36"/>
    <mergeCell ref="P35:P36"/>
    <mergeCell ref="A35:A36"/>
    <mergeCell ref="B35:B36"/>
    <mergeCell ref="A37:A46"/>
    <mergeCell ref="B37:B46"/>
    <mergeCell ref="C37:C46"/>
    <mergeCell ref="D37:D46"/>
    <mergeCell ref="E37:E46"/>
    <mergeCell ref="F37:F46"/>
    <mergeCell ref="G37:G46"/>
    <mergeCell ref="C35:C36"/>
    <mergeCell ref="D35:D36"/>
    <mergeCell ref="E35:E36"/>
    <mergeCell ref="L49:L52"/>
    <mergeCell ref="M49:M52"/>
    <mergeCell ref="P37:P46"/>
    <mergeCell ref="Q37:Q46"/>
    <mergeCell ref="R37:R46"/>
    <mergeCell ref="S37:S46"/>
    <mergeCell ref="H39:H40"/>
    <mergeCell ref="H42:H44"/>
    <mergeCell ref="H45:H46"/>
    <mergeCell ref="H37:H38"/>
    <mergeCell ref="L37:L46"/>
    <mergeCell ref="M37:M46"/>
    <mergeCell ref="N37:N46"/>
    <mergeCell ref="O37:O46"/>
    <mergeCell ref="A47:A48"/>
    <mergeCell ref="B47:B48"/>
    <mergeCell ref="C47:C48"/>
    <mergeCell ref="D47:D48"/>
    <mergeCell ref="E47:E48"/>
    <mergeCell ref="F47:F48"/>
    <mergeCell ref="G47:G48"/>
    <mergeCell ref="H47:H48"/>
    <mergeCell ref="L47:L48"/>
    <mergeCell ref="Q53:Q54"/>
    <mergeCell ref="R53:R54"/>
    <mergeCell ref="S47:S48"/>
    <mergeCell ref="A49:A52"/>
    <mergeCell ref="B49:B52"/>
    <mergeCell ref="C49:C52"/>
    <mergeCell ref="D49:D52"/>
    <mergeCell ref="E49:E52"/>
    <mergeCell ref="F49:F52"/>
    <mergeCell ref="G49:G52"/>
    <mergeCell ref="H49:H50"/>
    <mergeCell ref="M47:M48"/>
    <mergeCell ref="N47:N48"/>
    <mergeCell ref="O47:O48"/>
    <mergeCell ref="P47:P48"/>
    <mergeCell ref="Q47:Q48"/>
    <mergeCell ref="R47:R48"/>
    <mergeCell ref="R49:R52"/>
    <mergeCell ref="S49:S52"/>
    <mergeCell ref="H51:H52"/>
    <mergeCell ref="N49:N52"/>
    <mergeCell ref="O49:O52"/>
    <mergeCell ref="P49:P52"/>
    <mergeCell ref="Q49:Q52"/>
    <mergeCell ref="S53:S54"/>
    <mergeCell ref="A55:A56"/>
    <mergeCell ref="B55:B56"/>
    <mergeCell ref="C55:C56"/>
    <mergeCell ref="D55:D56"/>
    <mergeCell ref="E55:E56"/>
    <mergeCell ref="F55:F56"/>
    <mergeCell ref="H53:H54"/>
    <mergeCell ref="L53:L54"/>
    <mergeCell ref="M53:M54"/>
    <mergeCell ref="N53:N54"/>
    <mergeCell ref="O53:O54"/>
    <mergeCell ref="P53:P54"/>
    <mergeCell ref="S55:S56"/>
    <mergeCell ref="M55:M56"/>
    <mergeCell ref="N55:N56"/>
    <mergeCell ref="O55:O56"/>
    <mergeCell ref="A53:A54"/>
    <mergeCell ref="B53:B54"/>
    <mergeCell ref="C53:C54"/>
    <mergeCell ref="D53:D54"/>
    <mergeCell ref="E53:E54"/>
    <mergeCell ref="F53:F54"/>
    <mergeCell ref="G53:G54"/>
    <mergeCell ref="A57:A58"/>
    <mergeCell ref="B57:B58"/>
    <mergeCell ref="C57:C58"/>
    <mergeCell ref="D57:D58"/>
    <mergeCell ref="E57:E58"/>
    <mergeCell ref="F57:F58"/>
    <mergeCell ref="G55:G56"/>
    <mergeCell ref="H55:H56"/>
    <mergeCell ref="L55:L56"/>
    <mergeCell ref="G57:G58"/>
    <mergeCell ref="H57:H58"/>
    <mergeCell ref="L57:L58"/>
    <mergeCell ref="M57:M58"/>
    <mergeCell ref="N57:N58"/>
    <mergeCell ref="O57:O58"/>
    <mergeCell ref="P55:P56"/>
    <mergeCell ref="Q55:Q56"/>
    <mergeCell ref="R55:R56"/>
    <mergeCell ref="Q65:S66"/>
    <mergeCell ref="Q67:S67"/>
    <mergeCell ref="P57:P58"/>
    <mergeCell ref="Q57:Q58"/>
    <mergeCell ref="R57:R58"/>
    <mergeCell ref="S57:S58"/>
    <mergeCell ref="O60:O62"/>
    <mergeCell ref="P60:R60"/>
    <mergeCell ref="P61:P62"/>
    <mergeCell ref="Q61:R61"/>
  </mergeCells>
  <pageMargins left="0.7" right="0.7" top="0.75" bottom="0.75" header="0.3" footer="0.3"/>
  <pageSetup paperSize="9" scale="3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21B1-B550-45EB-8587-B08503B1FE2E}">
  <sheetPr>
    <pageSetUpPr fitToPage="1"/>
  </sheetPr>
  <dimension ref="A1:U67"/>
  <sheetViews>
    <sheetView zoomScale="60" zoomScaleNormal="60" workbookViewId="0">
      <selection activeCell="G76" sqref="G76"/>
    </sheetView>
  </sheetViews>
  <sheetFormatPr defaultColWidth="9.140625" defaultRowHeight="15"/>
  <cols>
    <col min="1" max="1" width="5.28515625" style="1" customWidth="1"/>
    <col min="4" max="4" width="7.140625" customWidth="1"/>
    <col min="5" max="5" width="18.28515625" customWidth="1"/>
    <col min="6" max="6" width="76.42578125" customWidth="1"/>
    <col min="7" max="7" width="108.7109375" customWidth="1"/>
    <col min="8" max="8" width="22.28515625" customWidth="1"/>
    <col min="9" max="9" width="20.570312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5" customWidth="1"/>
    <col min="19" max="19" width="18.28515625" customWidth="1"/>
    <col min="21" max="21" width="9.42578125" customWidth="1"/>
  </cols>
  <sheetData>
    <row r="1" spans="1:21" ht="19.5" customHeight="1">
      <c r="A1" s="20" t="s">
        <v>3374</v>
      </c>
      <c r="E1" s="21"/>
      <c r="F1" s="21"/>
      <c r="L1" s="1"/>
      <c r="O1" s="2"/>
      <c r="P1" s="3"/>
      <c r="Q1" s="2"/>
      <c r="R1" s="2"/>
    </row>
    <row r="2" spans="1:21">
      <c r="A2" s="22"/>
      <c r="E2" s="21"/>
      <c r="F2" s="21"/>
      <c r="L2" s="585"/>
      <c r="M2" s="585"/>
      <c r="N2" s="585"/>
      <c r="O2" s="585"/>
      <c r="P2" s="585"/>
      <c r="Q2" s="585"/>
      <c r="R2" s="585"/>
      <c r="S2" s="585"/>
    </row>
    <row r="3" spans="1:21" ht="64.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2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21" ht="11.25" customHeight="1">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21" ht="114.75" customHeight="1">
      <c r="A6" s="656">
        <v>1</v>
      </c>
      <c r="B6" s="657">
        <v>1</v>
      </c>
      <c r="C6" s="657">
        <v>4</v>
      </c>
      <c r="D6" s="657">
        <v>2</v>
      </c>
      <c r="E6" s="660" t="s">
        <v>2289</v>
      </c>
      <c r="F6" s="660" t="s">
        <v>2290</v>
      </c>
      <c r="G6" s="660" t="s">
        <v>3407</v>
      </c>
      <c r="H6" s="357" t="s">
        <v>2291</v>
      </c>
      <c r="I6" s="357" t="s">
        <v>2292</v>
      </c>
      <c r="J6" s="357">
        <v>1</v>
      </c>
      <c r="K6" s="358" t="s">
        <v>71</v>
      </c>
      <c r="L6" s="659" t="s">
        <v>3408</v>
      </c>
      <c r="M6" s="665" t="s">
        <v>43</v>
      </c>
      <c r="N6" s="657" t="s">
        <v>43</v>
      </c>
      <c r="O6" s="665">
        <v>83000</v>
      </c>
      <c r="P6" s="665">
        <v>106150</v>
      </c>
      <c r="Q6" s="665">
        <v>83000</v>
      </c>
      <c r="R6" s="665">
        <v>106150</v>
      </c>
      <c r="S6" s="660" t="s">
        <v>2293</v>
      </c>
    </row>
    <row r="7" spans="1:21" ht="102.75" customHeight="1">
      <c r="A7" s="657"/>
      <c r="B7" s="657"/>
      <c r="C7" s="657"/>
      <c r="D7" s="657"/>
      <c r="E7" s="660"/>
      <c r="F7" s="660"/>
      <c r="G7" s="660"/>
      <c r="H7" s="659" t="s">
        <v>2294</v>
      </c>
      <c r="I7" s="357" t="s">
        <v>2295</v>
      </c>
      <c r="J7" s="357">
        <v>9</v>
      </c>
      <c r="K7" s="358" t="s">
        <v>71</v>
      </c>
      <c r="L7" s="660"/>
      <c r="M7" s="665"/>
      <c r="N7" s="657"/>
      <c r="O7" s="657"/>
      <c r="P7" s="665"/>
      <c r="Q7" s="665"/>
      <c r="R7" s="665"/>
      <c r="S7" s="660"/>
    </row>
    <row r="8" spans="1:21" ht="115.5" customHeight="1">
      <c r="A8" s="657"/>
      <c r="B8" s="657"/>
      <c r="C8" s="657"/>
      <c r="D8" s="657"/>
      <c r="E8" s="660"/>
      <c r="F8" s="660"/>
      <c r="G8" s="660"/>
      <c r="H8" s="661"/>
      <c r="I8" s="357" t="s">
        <v>2296</v>
      </c>
      <c r="J8" s="357">
        <v>270</v>
      </c>
      <c r="K8" s="358" t="s">
        <v>48</v>
      </c>
      <c r="L8" s="660"/>
      <c r="M8" s="665"/>
      <c r="N8" s="657"/>
      <c r="O8" s="657"/>
      <c r="P8" s="665"/>
      <c r="Q8" s="665"/>
      <c r="R8" s="665"/>
      <c r="S8" s="660"/>
    </row>
    <row r="9" spans="1:21" ht="128.25" customHeight="1">
      <c r="A9" s="657"/>
      <c r="B9" s="657"/>
      <c r="C9" s="657"/>
      <c r="D9" s="657"/>
      <c r="E9" s="660"/>
      <c r="F9" s="660"/>
      <c r="G9" s="660"/>
      <c r="H9" s="659" t="s">
        <v>383</v>
      </c>
      <c r="I9" s="357" t="s">
        <v>75</v>
      </c>
      <c r="J9" s="357">
        <v>2</v>
      </c>
      <c r="K9" s="358" t="s">
        <v>71</v>
      </c>
      <c r="L9" s="660"/>
      <c r="M9" s="665"/>
      <c r="N9" s="657"/>
      <c r="O9" s="657"/>
      <c r="P9" s="665"/>
      <c r="Q9" s="665"/>
      <c r="R9" s="665"/>
      <c r="S9" s="660"/>
    </row>
    <row r="10" spans="1:21" ht="93" customHeight="1">
      <c r="A10" s="657"/>
      <c r="B10" s="657"/>
      <c r="C10" s="657"/>
      <c r="D10" s="657"/>
      <c r="E10" s="660"/>
      <c r="F10" s="660"/>
      <c r="G10" s="660"/>
      <c r="H10" s="661"/>
      <c r="I10" s="357" t="s">
        <v>2296</v>
      </c>
      <c r="J10" s="357">
        <v>150</v>
      </c>
      <c r="K10" s="358" t="s">
        <v>48</v>
      </c>
      <c r="L10" s="660"/>
      <c r="M10" s="665"/>
      <c r="N10" s="657"/>
      <c r="O10" s="657"/>
      <c r="P10" s="665"/>
      <c r="Q10" s="665"/>
      <c r="R10" s="665"/>
      <c r="S10" s="660"/>
    </row>
    <row r="11" spans="1:21" ht="94.5" customHeight="1">
      <c r="A11" s="658"/>
      <c r="B11" s="658"/>
      <c r="C11" s="658"/>
      <c r="D11" s="658"/>
      <c r="E11" s="661"/>
      <c r="F11" s="661"/>
      <c r="G11" s="661"/>
      <c r="H11" s="357" t="s">
        <v>2297</v>
      </c>
      <c r="I11" s="357" t="s">
        <v>2298</v>
      </c>
      <c r="J11" s="358">
        <v>2</v>
      </c>
      <c r="K11" s="358" t="s">
        <v>71</v>
      </c>
      <c r="L11" s="661"/>
      <c r="M11" s="666"/>
      <c r="N11" s="658"/>
      <c r="O11" s="658"/>
      <c r="P11" s="666"/>
      <c r="Q11" s="666"/>
      <c r="R11" s="666"/>
      <c r="S11" s="661"/>
    </row>
    <row r="12" spans="1:21" ht="164.25" customHeight="1">
      <c r="A12" s="656">
        <v>2</v>
      </c>
      <c r="B12" s="672">
        <v>1</v>
      </c>
      <c r="C12" s="672">
        <v>4</v>
      </c>
      <c r="D12" s="672">
        <v>2</v>
      </c>
      <c r="E12" s="667" t="s">
        <v>2299</v>
      </c>
      <c r="F12" s="667" t="s">
        <v>2300</v>
      </c>
      <c r="G12" s="667" t="s">
        <v>2301</v>
      </c>
      <c r="H12" s="672" t="s">
        <v>1702</v>
      </c>
      <c r="I12" s="358" t="s">
        <v>51</v>
      </c>
      <c r="J12" s="358">
        <v>1</v>
      </c>
      <c r="K12" s="358" t="s">
        <v>71</v>
      </c>
      <c r="L12" s="667" t="s">
        <v>3409</v>
      </c>
      <c r="M12" s="672" t="s">
        <v>43</v>
      </c>
      <c r="N12" s="672"/>
      <c r="O12" s="673">
        <v>55400</v>
      </c>
      <c r="P12" s="672"/>
      <c r="Q12" s="813">
        <v>55400</v>
      </c>
      <c r="R12" s="672"/>
      <c r="S12" s="667" t="s">
        <v>2293</v>
      </c>
    </row>
    <row r="13" spans="1:21" ht="164.25" customHeight="1">
      <c r="A13" s="657"/>
      <c r="B13" s="672"/>
      <c r="C13" s="672"/>
      <c r="D13" s="672"/>
      <c r="E13" s="667"/>
      <c r="F13" s="667"/>
      <c r="G13" s="667"/>
      <c r="H13" s="672"/>
      <c r="I13" s="357" t="s">
        <v>2296</v>
      </c>
      <c r="J13" s="358">
        <v>40</v>
      </c>
      <c r="K13" s="358" t="s">
        <v>48</v>
      </c>
      <c r="L13" s="667"/>
      <c r="M13" s="672"/>
      <c r="N13" s="672"/>
      <c r="O13" s="813"/>
      <c r="P13" s="672"/>
      <c r="Q13" s="813"/>
      <c r="R13" s="672"/>
      <c r="S13" s="667"/>
      <c r="U13" s="197"/>
    </row>
    <row r="14" spans="1:21" ht="102" customHeight="1">
      <c r="A14" s="657"/>
      <c r="B14" s="672"/>
      <c r="C14" s="672"/>
      <c r="D14" s="672"/>
      <c r="E14" s="667"/>
      <c r="F14" s="667"/>
      <c r="G14" s="667"/>
      <c r="H14" s="672" t="s">
        <v>45</v>
      </c>
      <c r="I14" s="358" t="s">
        <v>46</v>
      </c>
      <c r="J14" s="358">
        <v>2</v>
      </c>
      <c r="K14" s="358" t="s">
        <v>71</v>
      </c>
      <c r="L14" s="667"/>
      <c r="M14" s="672"/>
      <c r="N14" s="672"/>
      <c r="O14" s="813"/>
      <c r="P14" s="672"/>
      <c r="Q14" s="813"/>
      <c r="R14" s="672"/>
      <c r="S14" s="667"/>
    </row>
    <row r="15" spans="1:21" ht="102" customHeight="1">
      <c r="A15" s="658"/>
      <c r="B15" s="672"/>
      <c r="C15" s="672"/>
      <c r="D15" s="672"/>
      <c r="E15" s="667"/>
      <c r="F15" s="667"/>
      <c r="G15" s="667"/>
      <c r="H15" s="672"/>
      <c r="I15" s="357" t="s">
        <v>2302</v>
      </c>
      <c r="J15" s="358">
        <v>8</v>
      </c>
      <c r="K15" s="358" t="s">
        <v>48</v>
      </c>
      <c r="L15" s="667"/>
      <c r="M15" s="672"/>
      <c r="N15" s="672"/>
      <c r="O15" s="813"/>
      <c r="P15" s="672"/>
      <c r="Q15" s="813"/>
      <c r="R15" s="672"/>
      <c r="S15" s="667"/>
    </row>
    <row r="16" spans="1:21" ht="60" customHeight="1">
      <c r="A16" s="656">
        <v>3</v>
      </c>
      <c r="B16" s="672">
        <v>1</v>
      </c>
      <c r="C16" s="672">
        <v>4</v>
      </c>
      <c r="D16" s="672">
        <v>2</v>
      </c>
      <c r="E16" s="667" t="s">
        <v>2303</v>
      </c>
      <c r="F16" s="667" t="s">
        <v>2304</v>
      </c>
      <c r="G16" s="667" t="s">
        <v>2305</v>
      </c>
      <c r="H16" s="672" t="s">
        <v>140</v>
      </c>
      <c r="I16" s="358" t="s">
        <v>767</v>
      </c>
      <c r="J16" s="358">
        <v>1</v>
      </c>
      <c r="K16" s="358" t="s">
        <v>71</v>
      </c>
      <c r="L16" s="667" t="s">
        <v>2306</v>
      </c>
      <c r="M16" s="672" t="s">
        <v>43</v>
      </c>
      <c r="N16" s="672"/>
      <c r="O16" s="813">
        <v>36996</v>
      </c>
      <c r="P16" s="672"/>
      <c r="Q16" s="813">
        <v>36996</v>
      </c>
      <c r="R16" s="672"/>
      <c r="S16" s="667" t="s">
        <v>2293</v>
      </c>
    </row>
    <row r="17" spans="1:19" ht="60" customHeight="1">
      <c r="A17" s="658"/>
      <c r="B17" s="672"/>
      <c r="C17" s="672"/>
      <c r="D17" s="672"/>
      <c r="E17" s="667"/>
      <c r="F17" s="667"/>
      <c r="G17" s="667"/>
      <c r="H17" s="672"/>
      <c r="I17" s="357" t="s">
        <v>2296</v>
      </c>
      <c r="J17" s="358">
        <v>30</v>
      </c>
      <c r="K17" s="358" t="s">
        <v>48</v>
      </c>
      <c r="L17" s="667"/>
      <c r="M17" s="672"/>
      <c r="N17" s="672"/>
      <c r="O17" s="672"/>
      <c r="P17" s="672"/>
      <c r="Q17" s="672"/>
      <c r="R17" s="672"/>
      <c r="S17" s="667"/>
    </row>
    <row r="18" spans="1:19" ht="63" customHeight="1">
      <c r="A18" s="656">
        <v>4</v>
      </c>
      <c r="B18" s="656">
        <v>1</v>
      </c>
      <c r="C18" s="656">
        <v>4</v>
      </c>
      <c r="D18" s="656">
        <v>2</v>
      </c>
      <c r="E18" s="659" t="s">
        <v>2307</v>
      </c>
      <c r="F18" s="659" t="s">
        <v>2308</v>
      </c>
      <c r="G18" s="659" t="s">
        <v>2309</v>
      </c>
      <c r="H18" s="656" t="s">
        <v>74</v>
      </c>
      <c r="I18" s="358" t="s">
        <v>75</v>
      </c>
      <c r="J18" s="358">
        <v>1</v>
      </c>
      <c r="K18" s="358" t="s">
        <v>71</v>
      </c>
      <c r="L18" s="659" t="s">
        <v>2310</v>
      </c>
      <c r="M18" s="656" t="s">
        <v>43</v>
      </c>
      <c r="N18" s="656"/>
      <c r="O18" s="664">
        <v>15000</v>
      </c>
      <c r="P18" s="656"/>
      <c r="Q18" s="664">
        <v>15000</v>
      </c>
      <c r="R18" s="656"/>
      <c r="S18" s="659" t="s">
        <v>2293</v>
      </c>
    </row>
    <row r="19" spans="1:19" ht="65.25" customHeight="1">
      <c r="A19" s="657"/>
      <c r="B19" s="657"/>
      <c r="C19" s="657"/>
      <c r="D19" s="657"/>
      <c r="E19" s="660"/>
      <c r="F19" s="660"/>
      <c r="G19" s="661"/>
      <c r="H19" s="658"/>
      <c r="I19" s="357" t="s">
        <v>2296</v>
      </c>
      <c r="J19" s="358">
        <v>30</v>
      </c>
      <c r="K19" s="358" t="s">
        <v>48</v>
      </c>
      <c r="L19" s="660"/>
      <c r="M19" s="657"/>
      <c r="N19" s="657"/>
      <c r="O19" s="657"/>
      <c r="P19" s="657"/>
      <c r="Q19" s="657"/>
      <c r="R19" s="657"/>
      <c r="S19" s="660"/>
    </row>
    <row r="20" spans="1:19" ht="91.5" customHeight="1">
      <c r="A20" s="672">
        <v>5</v>
      </c>
      <c r="B20" s="672">
        <v>1</v>
      </c>
      <c r="C20" s="672">
        <v>4</v>
      </c>
      <c r="D20" s="672">
        <v>5</v>
      </c>
      <c r="E20" s="667" t="s">
        <v>2311</v>
      </c>
      <c r="F20" s="667" t="s">
        <v>2312</v>
      </c>
      <c r="G20" s="667" t="s">
        <v>2313</v>
      </c>
      <c r="H20" s="672" t="s">
        <v>140</v>
      </c>
      <c r="I20" s="358" t="s">
        <v>767</v>
      </c>
      <c r="J20" s="358">
        <v>1</v>
      </c>
      <c r="K20" s="358" t="s">
        <v>71</v>
      </c>
      <c r="L20" s="667" t="s">
        <v>2314</v>
      </c>
      <c r="M20" s="672" t="s">
        <v>43</v>
      </c>
      <c r="N20" s="672"/>
      <c r="O20" s="813">
        <v>48522</v>
      </c>
      <c r="P20" s="672"/>
      <c r="Q20" s="813">
        <v>48522</v>
      </c>
      <c r="R20" s="672"/>
      <c r="S20" s="667" t="s">
        <v>2293</v>
      </c>
    </row>
    <row r="21" spans="1:19" ht="91.5" customHeight="1">
      <c r="A21" s="672"/>
      <c r="B21" s="672"/>
      <c r="C21" s="672"/>
      <c r="D21" s="672"/>
      <c r="E21" s="667"/>
      <c r="F21" s="667"/>
      <c r="G21" s="667"/>
      <c r="H21" s="672"/>
      <c r="I21" s="357" t="s">
        <v>2296</v>
      </c>
      <c r="J21" s="358">
        <v>30</v>
      </c>
      <c r="K21" s="358" t="s">
        <v>48</v>
      </c>
      <c r="L21" s="667"/>
      <c r="M21" s="672"/>
      <c r="N21" s="672"/>
      <c r="O21" s="672"/>
      <c r="P21" s="672"/>
      <c r="Q21" s="672"/>
      <c r="R21" s="672"/>
      <c r="S21" s="667"/>
    </row>
    <row r="22" spans="1:19" ht="91.5" customHeight="1">
      <c r="A22" s="656">
        <v>6</v>
      </c>
      <c r="B22" s="656">
        <v>1</v>
      </c>
      <c r="C22" s="656">
        <v>4</v>
      </c>
      <c r="D22" s="656">
        <v>2</v>
      </c>
      <c r="E22" s="659" t="s">
        <v>2164</v>
      </c>
      <c r="F22" s="659" t="s">
        <v>2315</v>
      </c>
      <c r="G22" s="659" t="s">
        <v>2316</v>
      </c>
      <c r="H22" s="656" t="s">
        <v>140</v>
      </c>
      <c r="I22" s="358" t="s">
        <v>767</v>
      </c>
      <c r="J22" s="358">
        <v>1</v>
      </c>
      <c r="K22" s="358" t="s">
        <v>71</v>
      </c>
      <c r="L22" s="667" t="s">
        <v>2317</v>
      </c>
      <c r="M22" s="672" t="s">
        <v>43</v>
      </c>
      <c r="N22" s="672"/>
      <c r="O22" s="813">
        <v>36660</v>
      </c>
      <c r="P22" s="672"/>
      <c r="Q22" s="813">
        <v>36660</v>
      </c>
      <c r="R22" s="672"/>
      <c r="S22" s="667" t="s">
        <v>2293</v>
      </c>
    </row>
    <row r="23" spans="1:19" ht="91.5" customHeight="1">
      <c r="A23" s="658"/>
      <c r="B23" s="658"/>
      <c r="C23" s="658"/>
      <c r="D23" s="658"/>
      <c r="E23" s="661"/>
      <c r="F23" s="661"/>
      <c r="G23" s="661"/>
      <c r="H23" s="658"/>
      <c r="I23" s="357" t="s">
        <v>2296</v>
      </c>
      <c r="J23" s="358">
        <v>30</v>
      </c>
      <c r="K23" s="358" t="s">
        <v>48</v>
      </c>
      <c r="L23" s="667"/>
      <c r="M23" s="672"/>
      <c r="N23" s="672"/>
      <c r="O23" s="672"/>
      <c r="P23" s="672"/>
      <c r="Q23" s="672"/>
      <c r="R23" s="672"/>
      <c r="S23" s="667"/>
    </row>
    <row r="24" spans="1:19" ht="91.5" customHeight="1">
      <c r="A24" s="672">
        <v>7</v>
      </c>
      <c r="B24" s="672">
        <v>1</v>
      </c>
      <c r="C24" s="672">
        <v>4</v>
      </c>
      <c r="D24" s="672">
        <v>2</v>
      </c>
      <c r="E24" s="667" t="s">
        <v>2318</v>
      </c>
      <c r="F24" s="667" t="s">
        <v>2319</v>
      </c>
      <c r="G24" s="667" t="s">
        <v>2320</v>
      </c>
      <c r="H24" s="672" t="s">
        <v>140</v>
      </c>
      <c r="I24" s="358" t="s">
        <v>767</v>
      </c>
      <c r="J24" s="358">
        <v>1</v>
      </c>
      <c r="K24" s="358" t="s">
        <v>71</v>
      </c>
      <c r="L24" s="667" t="s">
        <v>2321</v>
      </c>
      <c r="M24" s="672" t="s">
        <v>43</v>
      </c>
      <c r="N24" s="672"/>
      <c r="O24" s="813">
        <v>34962</v>
      </c>
      <c r="P24" s="672"/>
      <c r="Q24" s="813">
        <v>34962</v>
      </c>
      <c r="R24" s="672"/>
      <c r="S24" s="667" t="s">
        <v>2293</v>
      </c>
    </row>
    <row r="25" spans="1:19" ht="91.5" customHeight="1">
      <c r="A25" s="672"/>
      <c r="B25" s="672"/>
      <c r="C25" s="672"/>
      <c r="D25" s="672"/>
      <c r="E25" s="667"/>
      <c r="F25" s="667"/>
      <c r="G25" s="667"/>
      <c r="H25" s="672"/>
      <c r="I25" s="357" t="s">
        <v>2296</v>
      </c>
      <c r="J25" s="358">
        <v>30</v>
      </c>
      <c r="K25" s="358" t="s">
        <v>48</v>
      </c>
      <c r="L25" s="667"/>
      <c r="M25" s="672"/>
      <c r="N25" s="672"/>
      <c r="O25" s="672"/>
      <c r="P25" s="672"/>
      <c r="Q25" s="672"/>
      <c r="R25" s="672"/>
      <c r="S25" s="667"/>
    </row>
    <row r="26" spans="1:19" ht="80.25" customHeight="1">
      <c r="A26" s="672">
        <v>8</v>
      </c>
      <c r="B26" s="672">
        <v>1</v>
      </c>
      <c r="C26" s="656">
        <v>4</v>
      </c>
      <c r="D26" s="656">
        <v>2</v>
      </c>
      <c r="E26" s="659" t="s">
        <v>2322</v>
      </c>
      <c r="F26" s="659" t="s">
        <v>2323</v>
      </c>
      <c r="G26" s="659" t="s">
        <v>2324</v>
      </c>
      <c r="H26" s="656" t="s">
        <v>140</v>
      </c>
      <c r="I26" s="358" t="s">
        <v>767</v>
      </c>
      <c r="J26" s="358">
        <v>1</v>
      </c>
      <c r="K26" s="358" t="s">
        <v>71</v>
      </c>
      <c r="L26" s="659" t="s">
        <v>2325</v>
      </c>
      <c r="M26" s="656" t="s">
        <v>43</v>
      </c>
      <c r="N26" s="656"/>
      <c r="O26" s="664">
        <v>36100</v>
      </c>
      <c r="P26" s="656"/>
      <c r="Q26" s="664">
        <v>36100</v>
      </c>
      <c r="R26" s="656"/>
      <c r="S26" s="659" t="s">
        <v>2293</v>
      </c>
    </row>
    <row r="27" spans="1:19" ht="80.25" customHeight="1">
      <c r="A27" s="672"/>
      <c r="B27" s="672"/>
      <c r="C27" s="657"/>
      <c r="D27" s="657"/>
      <c r="E27" s="660"/>
      <c r="F27" s="660"/>
      <c r="G27" s="660"/>
      <c r="H27" s="657"/>
      <c r="I27" s="356" t="s">
        <v>2296</v>
      </c>
      <c r="J27" s="355">
        <v>30</v>
      </c>
      <c r="K27" s="355" t="s">
        <v>48</v>
      </c>
      <c r="L27" s="660"/>
      <c r="M27" s="657"/>
      <c r="N27" s="657"/>
      <c r="O27" s="657"/>
      <c r="P27" s="657"/>
      <c r="Q27" s="657"/>
      <c r="R27" s="657"/>
      <c r="S27" s="660"/>
    </row>
    <row r="28" spans="1:19" ht="80.25" customHeight="1">
      <c r="A28" s="656">
        <v>9</v>
      </c>
      <c r="B28" s="672">
        <v>1</v>
      </c>
      <c r="C28" s="656">
        <v>4</v>
      </c>
      <c r="D28" s="656">
        <v>2</v>
      </c>
      <c r="E28" s="659" t="s">
        <v>2326</v>
      </c>
      <c r="F28" s="659" t="s">
        <v>2327</v>
      </c>
      <c r="G28" s="659" t="s">
        <v>2328</v>
      </c>
      <c r="H28" s="656" t="s">
        <v>140</v>
      </c>
      <c r="I28" s="358" t="s">
        <v>767</v>
      </c>
      <c r="J28" s="358">
        <v>1</v>
      </c>
      <c r="K28" s="358" t="s">
        <v>71</v>
      </c>
      <c r="L28" s="659" t="s">
        <v>2329</v>
      </c>
      <c r="M28" s="656" t="s">
        <v>43</v>
      </c>
      <c r="N28" s="656"/>
      <c r="O28" s="664">
        <v>37230</v>
      </c>
      <c r="P28" s="656"/>
      <c r="Q28" s="664">
        <v>37230</v>
      </c>
      <c r="R28" s="656"/>
      <c r="S28" s="659" t="s">
        <v>2293</v>
      </c>
    </row>
    <row r="29" spans="1:19" ht="80.25" customHeight="1">
      <c r="A29" s="658"/>
      <c r="B29" s="656"/>
      <c r="C29" s="657"/>
      <c r="D29" s="657"/>
      <c r="E29" s="660"/>
      <c r="F29" s="660"/>
      <c r="G29" s="660"/>
      <c r="H29" s="657"/>
      <c r="I29" s="356" t="s">
        <v>2296</v>
      </c>
      <c r="J29" s="355">
        <v>30</v>
      </c>
      <c r="K29" s="355" t="s">
        <v>48</v>
      </c>
      <c r="L29" s="660"/>
      <c r="M29" s="657"/>
      <c r="N29" s="657"/>
      <c r="O29" s="657"/>
      <c r="P29" s="657"/>
      <c r="Q29" s="657"/>
      <c r="R29" s="657"/>
      <c r="S29" s="660"/>
    </row>
    <row r="30" spans="1:19" ht="80.25" customHeight="1">
      <c r="A30" s="656">
        <v>10</v>
      </c>
      <c r="B30" s="672">
        <v>1</v>
      </c>
      <c r="C30" s="672">
        <v>4</v>
      </c>
      <c r="D30" s="672">
        <v>5</v>
      </c>
      <c r="E30" s="667" t="s">
        <v>2330</v>
      </c>
      <c r="F30" s="667" t="s">
        <v>2331</v>
      </c>
      <c r="G30" s="667" t="s">
        <v>2332</v>
      </c>
      <c r="H30" s="672" t="s">
        <v>771</v>
      </c>
      <c r="I30" s="358" t="s">
        <v>767</v>
      </c>
      <c r="J30" s="358">
        <v>1</v>
      </c>
      <c r="K30" s="358" t="s">
        <v>71</v>
      </c>
      <c r="L30" s="667" t="s">
        <v>2329</v>
      </c>
      <c r="M30" s="672" t="s">
        <v>43</v>
      </c>
      <c r="N30" s="672"/>
      <c r="O30" s="813">
        <v>38927</v>
      </c>
      <c r="P30" s="672"/>
      <c r="Q30" s="813">
        <v>38927</v>
      </c>
      <c r="R30" s="672"/>
      <c r="S30" s="667" t="s">
        <v>2293</v>
      </c>
    </row>
    <row r="31" spans="1:19" ht="72.75" customHeight="1">
      <c r="A31" s="658"/>
      <c r="B31" s="672"/>
      <c r="C31" s="672"/>
      <c r="D31" s="672"/>
      <c r="E31" s="667"/>
      <c r="F31" s="667"/>
      <c r="G31" s="667"/>
      <c r="H31" s="672"/>
      <c r="I31" s="357" t="s">
        <v>2296</v>
      </c>
      <c r="J31" s="358">
        <v>30</v>
      </c>
      <c r="K31" s="358" t="s">
        <v>48</v>
      </c>
      <c r="L31" s="667"/>
      <c r="M31" s="672"/>
      <c r="N31" s="672"/>
      <c r="O31" s="813"/>
      <c r="P31" s="672"/>
      <c r="Q31" s="813"/>
      <c r="R31" s="672"/>
      <c r="S31" s="667"/>
    </row>
    <row r="32" spans="1:19" ht="105" customHeight="1">
      <c r="A32" s="656">
        <v>11</v>
      </c>
      <c r="B32" s="672">
        <v>1</v>
      </c>
      <c r="C32" s="672">
        <v>4</v>
      </c>
      <c r="D32" s="672">
        <v>2</v>
      </c>
      <c r="E32" s="659" t="s">
        <v>2333</v>
      </c>
      <c r="F32" s="659" t="s">
        <v>2334</v>
      </c>
      <c r="G32" s="659" t="s">
        <v>3410</v>
      </c>
      <c r="H32" s="656" t="s">
        <v>598</v>
      </c>
      <c r="I32" s="358" t="s">
        <v>160</v>
      </c>
      <c r="J32" s="358">
        <v>21</v>
      </c>
      <c r="K32" s="358" t="s">
        <v>71</v>
      </c>
      <c r="L32" s="659" t="s">
        <v>3411</v>
      </c>
      <c r="M32" s="656" t="s">
        <v>43</v>
      </c>
      <c r="N32" s="656"/>
      <c r="O32" s="664">
        <v>220000</v>
      </c>
      <c r="P32" s="656"/>
      <c r="Q32" s="664">
        <v>220000</v>
      </c>
      <c r="R32" s="656"/>
      <c r="S32" s="659" t="s">
        <v>2293</v>
      </c>
    </row>
    <row r="33" spans="1:19" ht="105" customHeight="1">
      <c r="A33" s="657"/>
      <c r="B33" s="672"/>
      <c r="C33" s="672"/>
      <c r="D33" s="672"/>
      <c r="E33" s="660"/>
      <c r="F33" s="660"/>
      <c r="G33" s="657"/>
      <c r="H33" s="658"/>
      <c r="I33" s="357" t="s">
        <v>2296</v>
      </c>
      <c r="J33" s="358">
        <v>317</v>
      </c>
      <c r="K33" s="358" t="s">
        <v>48</v>
      </c>
      <c r="L33" s="660"/>
      <c r="M33" s="657"/>
      <c r="N33" s="657"/>
      <c r="O33" s="657"/>
      <c r="P33" s="657"/>
      <c r="Q33" s="657"/>
      <c r="R33" s="657"/>
      <c r="S33" s="660"/>
    </row>
    <row r="34" spans="1:19" ht="105" customHeight="1">
      <c r="A34" s="657"/>
      <c r="B34" s="672"/>
      <c r="C34" s="672"/>
      <c r="D34" s="672"/>
      <c r="E34" s="660"/>
      <c r="F34" s="660"/>
      <c r="G34" s="657"/>
      <c r="H34" s="659" t="s">
        <v>2338</v>
      </c>
      <c r="I34" s="358" t="s">
        <v>164</v>
      </c>
      <c r="J34" s="358">
        <v>12</v>
      </c>
      <c r="K34" s="358" t="s">
        <v>71</v>
      </c>
      <c r="L34" s="660"/>
      <c r="M34" s="657"/>
      <c r="N34" s="657"/>
      <c r="O34" s="657"/>
      <c r="P34" s="657"/>
      <c r="Q34" s="657"/>
      <c r="R34" s="657"/>
      <c r="S34" s="660"/>
    </row>
    <row r="35" spans="1:19" ht="30">
      <c r="A35" s="657"/>
      <c r="B35" s="672"/>
      <c r="C35" s="672"/>
      <c r="D35" s="672"/>
      <c r="E35" s="660"/>
      <c r="F35" s="660"/>
      <c r="G35" s="657"/>
      <c r="H35" s="658"/>
      <c r="I35" s="357" t="s">
        <v>2296</v>
      </c>
      <c r="J35" s="358">
        <v>331</v>
      </c>
      <c r="K35" s="358" t="s">
        <v>48</v>
      </c>
      <c r="L35" s="660"/>
      <c r="M35" s="657"/>
      <c r="N35" s="657"/>
      <c r="O35" s="657"/>
      <c r="P35" s="657"/>
      <c r="Q35" s="657"/>
      <c r="R35" s="657"/>
      <c r="S35" s="660"/>
    </row>
    <row r="36" spans="1:19" ht="47.25" customHeight="1">
      <c r="A36" s="657"/>
      <c r="B36" s="672"/>
      <c r="C36" s="672"/>
      <c r="D36" s="672"/>
      <c r="E36" s="660"/>
      <c r="F36" s="660"/>
      <c r="G36" s="657"/>
      <c r="H36" s="659" t="s">
        <v>2339</v>
      </c>
      <c r="I36" s="358" t="s">
        <v>51</v>
      </c>
      <c r="J36" s="358">
        <v>2</v>
      </c>
      <c r="K36" s="358" t="s">
        <v>71</v>
      </c>
      <c r="L36" s="660"/>
      <c r="M36" s="657"/>
      <c r="N36" s="657"/>
      <c r="O36" s="657"/>
      <c r="P36" s="657"/>
      <c r="Q36" s="657"/>
      <c r="R36" s="657"/>
      <c r="S36" s="660"/>
    </row>
    <row r="37" spans="1:19" ht="82.5" customHeight="1">
      <c r="A37" s="657"/>
      <c r="B37" s="672"/>
      <c r="C37" s="672"/>
      <c r="D37" s="672"/>
      <c r="E37" s="660"/>
      <c r="F37" s="660"/>
      <c r="G37" s="657"/>
      <c r="H37" s="658"/>
      <c r="I37" s="357" t="s">
        <v>2296</v>
      </c>
      <c r="J37" s="358">
        <v>120</v>
      </c>
      <c r="K37" s="358" t="s">
        <v>48</v>
      </c>
      <c r="L37" s="660"/>
      <c r="M37" s="657"/>
      <c r="N37" s="657"/>
      <c r="O37" s="657"/>
      <c r="P37" s="657"/>
      <c r="Q37" s="657"/>
      <c r="R37" s="657"/>
      <c r="S37" s="660"/>
    </row>
    <row r="38" spans="1:19" ht="82.5" customHeight="1">
      <c r="A38" s="657"/>
      <c r="B38" s="672"/>
      <c r="C38" s="672"/>
      <c r="D38" s="672"/>
      <c r="E38" s="660"/>
      <c r="F38" s="660"/>
      <c r="G38" s="657"/>
      <c r="H38" s="357" t="s">
        <v>2335</v>
      </c>
      <c r="I38" s="357" t="s">
        <v>2336</v>
      </c>
      <c r="J38" s="358">
        <v>12</v>
      </c>
      <c r="K38" s="358" t="s">
        <v>71</v>
      </c>
      <c r="L38" s="660"/>
      <c r="M38" s="657"/>
      <c r="N38" s="657"/>
      <c r="O38" s="657"/>
      <c r="P38" s="657"/>
      <c r="Q38" s="657"/>
      <c r="R38" s="657"/>
      <c r="S38" s="660"/>
    </row>
    <row r="39" spans="1:19" ht="82.5" customHeight="1">
      <c r="A39" s="658"/>
      <c r="B39" s="672"/>
      <c r="C39" s="672"/>
      <c r="D39" s="672"/>
      <c r="E39" s="661"/>
      <c r="F39" s="661"/>
      <c r="G39" s="658"/>
      <c r="H39" s="357" t="s">
        <v>2340</v>
      </c>
      <c r="I39" s="357" t="s">
        <v>2337</v>
      </c>
      <c r="J39" s="358">
        <v>1</v>
      </c>
      <c r="K39" s="358" t="s">
        <v>71</v>
      </c>
      <c r="L39" s="661"/>
      <c r="M39" s="658"/>
      <c r="N39" s="658"/>
      <c r="O39" s="658"/>
      <c r="P39" s="658"/>
      <c r="Q39" s="658"/>
      <c r="R39" s="658"/>
      <c r="S39" s="661"/>
    </row>
    <row r="40" spans="1:19" ht="48.75" customHeight="1">
      <c r="A40" s="1005">
        <v>12</v>
      </c>
      <c r="B40" s="672">
        <v>1</v>
      </c>
      <c r="C40" s="656">
        <v>4</v>
      </c>
      <c r="D40" s="656">
        <v>5</v>
      </c>
      <c r="E40" s="659" t="s">
        <v>2341</v>
      </c>
      <c r="F40" s="659" t="s">
        <v>2342</v>
      </c>
      <c r="G40" s="659" t="s">
        <v>3412</v>
      </c>
      <c r="H40" s="659" t="s">
        <v>1900</v>
      </c>
      <c r="I40" s="357" t="s">
        <v>1305</v>
      </c>
      <c r="J40" s="358">
        <v>63</v>
      </c>
      <c r="K40" s="358" t="s">
        <v>71</v>
      </c>
      <c r="L40" s="659" t="s">
        <v>2343</v>
      </c>
      <c r="M40" s="656" t="s">
        <v>68</v>
      </c>
      <c r="N40" s="656" t="s">
        <v>43</v>
      </c>
      <c r="O40" s="664">
        <v>100000</v>
      </c>
      <c r="P40" s="664">
        <v>85000</v>
      </c>
      <c r="Q40" s="664">
        <v>100000</v>
      </c>
      <c r="R40" s="664">
        <v>85000</v>
      </c>
      <c r="S40" s="659" t="s">
        <v>2293</v>
      </c>
    </row>
    <row r="41" spans="1:19" ht="48.75" customHeight="1">
      <c r="A41" s="1006"/>
      <c r="B41" s="672"/>
      <c r="C41" s="657"/>
      <c r="D41" s="657"/>
      <c r="E41" s="660"/>
      <c r="F41" s="660"/>
      <c r="G41" s="660"/>
      <c r="H41" s="661"/>
      <c r="I41" s="357" t="s">
        <v>2344</v>
      </c>
      <c r="J41" s="358">
        <v>2074</v>
      </c>
      <c r="K41" s="358" t="s">
        <v>48</v>
      </c>
      <c r="L41" s="660"/>
      <c r="M41" s="657"/>
      <c r="N41" s="657"/>
      <c r="O41" s="665"/>
      <c r="P41" s="665"/>
      <c r="Q41" s="665"/>
      <c r="R41" s="665"/>
      <c r="S41" s="660"/>
    </row>
    <row r="42" spans="1:19" ht="48.75" customHeight="1">
      <c r="A42" s="1006"/>
      <c r="B42" s="672"/>
      <c r="C42" s="657"/>
      <c r="D42" s="657"/>
      <c r="E42" s="660"/>
      <c r="F42" s="660"/>
      <c r="G42" s="660"/>
      <c r="H42" s="659" t="s">
        <v>1702</v>
      </c>
      <c r="I42" s="357" t="s">
        <v>51</v>
      </c>
      <c r="J42" s="358">
        <v>1</v>
      </c>
      <c r="K42" s="358" t="s">
        <v>71</v>
      </c>
      <c r="L42" s="660"/>
      <c r="M42" s="657"/>
      <c r="N42" s="657"/>
      <c r="O42" s="665"/>
      <c r="P42" s="665"/>
      <c r="Q42" s="665"/>
      <c r="R42" s="665"/>
      <c r="S42" s="660"/>
    </row>
    <row r="43" spans="1:19" ht="48.75" customHeight="1">
      <c r="A43" s="1006"/>
      <c r="B43" s="672"/>
      <c r="C43" s="657"/>
      <c r="D43" s="657"/>
      <c r="E43" s="660"/>
      <c r="F43" s="660"/>
      <c r="G43" s="660"/>
      <c r="H43" s="661"/>
      <c r="I43" s="357" t="s">
        <v>1653</v>
      </c>
      <c r="J43" s="358">
        <v>50</v>
      </c>
      <c r="K43" s="358" t="s">
        <v>48</v>
      </c>
      <c r="L43" s="660"/>
      <c r="M43" s="657"/>
      <c r="N43" s="657"/>
      <c r="O43" s="665"/>
      <c r="P43" s="665"/>
      <c r="Q43" s="665"/>
      <c r="R43" s="665"/>
      <c r="S43" s="660"/>
    </row>
    <row r="44" spans="1:19" ht="48.75" customHeight="1">
      <c r="A44" s="1006"/>
      <c r="B44" s="672"/>
      <c r="C44" s="657"/>
      <c r="D44" s="657"/>
      <c r="E44" s="660"/>
      <c r="F44" s="660"/>
      <c r="G44" s="660"/>
      <c r="H44" s="357" t="s">
        <v>2345</v>
      </c>
      <c r="I44" s="357" t="s">
        <v>2346</v>
      </c>
      <c r="J44" s="358">
        <v>10000</v>
      </c>
      <c r="K44" s="358" t="s">
        <v>71</v>
      </c>
      <c r="L44" s="660"/>
      <c r="M44" s="657"/>
      <c r="N44" s="657"/>
      <c r="O44" s="665"/>
      <c r="P44" s="665"/>
      <c r="Q44" s="665"/>
      <c r="R44" s="665"/>
      <c r="S44" s="660"/>
    </row>
    <row r="45" spans="1:19" ht="48.75" customHeight="1">
      <c r="A45" s="1006"/>
      <c r="B45" s="672"/>
      <c r="C45" s="657"/>
      <c r="D45" s="657"/>
      <c r="E45" s="660"/>
      <c r="F45" s="660"/>
      <c r="G45" s="660"/>
      <c r="H45" s="357" t="s">
        <v>2347</v>
      </c>
      <c r="I45" s="357" t="s">
        <v>2348</v>
      </c>
      <c r="J45" s="358">
        <v>300</v>
      </c>
      <c r="K45" s="358" t="s">
        <v>71</v>
      </c>
      <c r="L45" s="660"/>
      <c r="M45" s="657"/>
      <c r="N45" s="657"/>
      <c r="O45" s="665"/>
      <c r="P45" s="665"/>
      <c r="Q45" s="665"/>
      <c r="R45" s="665"/>
      <c r="S45" s="660"/>
    </row>
    <row r="46" spans="1:19" ht="48.75" customHeight="1">
      <c r="A46" s="1006"/>
      <c r="B46" s="672"/>
      <c r="C46" s="657"/>
      <c r="D46" s="657"/>
      <c r="E46" s="660"/>
      <c r="F46" s="660"/>
      <c r="G46" s="660"/>
      <c r="H46" s="357" t="s">
        <v>2349</v>
      </c>
      <c r="I46" s="357" t="s">
        <v>2350</v>
      </c>
      <c r="J46" s="358">
        <v>7</v>
      </c>
      <c r="K46" s="358" t="s">
        <v>71</v>
      </c>
      <c r="L46" s="660"/>
      <c r="M46" s="657"/>
      <c r="N46" s="657"/>
      <c r="O46" s="665"/>
      <c r="P46" s="665"/>
      <c r="Q46" s="665"/>
      <c r="R46" s="665"/>
      <c r="S46" s="660"/>
    </row>
    <row r="47" spans="1:19" ht="48.75" customHeight="1">
      <c r="A47" s="1006"/>
      <c r="B47" s="672"/>
      <c r="C47" s="657"/>
      <c r="D47" s="657"/>
      <c r="E47" s="660"/>
      <c r="F47" s="660"/>
      <c r="G47" s="660"/>
      <c r="H47" s="659" t="s">
        <v>2351</v>
      </c>
      <c r="I47" s="357" t="s">
        <v>2352</v>
      </c>
      <c r="J47" s="358">
        <v>1</v>
      </c>
      <c r="K47" s="358" t="s">
        <v>71</v>
      </c>
      <c r="L47" s="660"/>
      <c r="M47" s="657"/>
      <c r="N47" s="657"/>
      <c r="O47" s="665"/>
      <c r="P47" s="665"/>
      <c r="Q47" s="665"/>
      <c r="R47" s="665"/>
      <c r="S47" s="660"/>
    </row>
    <row r="48" spans="1:19" ht="48.75" customHeight="1">
      <c r="A48" s="1006"/>
      <c r="B48" s="672"/>
      <c r="C48" s="657"/>
      <c r="D48" s="657"/>
      <c r="E48" s="660"/>
      <c r="F48" s="660"/>
      <c r="G48" s="660"/>
      <c r="H48" s="660"/>
      <c r="I48" s="356" t="s">
        <v>2353</v>
      </c>
      <c r="J48" s="355">
        <v>252</v>
      </c>
      <c r="K48" s="355" t="s">
        <v>71</v>
      </c>
      <c r="L48" s="660"/>
      <c r="M48" s="657"/>
      <c r="N48" s="657"/>
      <c r="O48" s="665"/>
      <c r="P48" s="665"/>
      <c r="Q48" s="665"/>
      <c r="R48" s="665"/>
      <c r="S48" s="660"/>
    </row>
    <row r="49" spans="1:19" ht="48.75" customHeight="1">
      <c r="A49" s="1006"/>
      <c r="B49" s="672"/>
      <c r="C49" s="657"/>
      <c r="D49" s="657"/>
      <c r="E49" s="660"/>
      <c r="F49" s="660"/>
      <c r="G49" s="660"/>
      <c r="H49" s="659" t="s">
        <v>2354</v>
      </c>
      <c r="I49" s="357" t="s">
        <v>2352</v>
      </c>
      <c r="J49" s="358">
        <v>1</v>
      </c>
      <c r="K49" s="358" t="s">
        <v>71</v>
      </c>
      <c r="L49" s="660"/>
      <c r="M49" s="657"/>
      <c r="N49" s="657"/>
      <c r="O49" s="665"/>
      <c r="P49" s="665"/>
      <c r="Q49" s="665"/>
      <c r="R49" s="665"/>
      <c r="S49" s="660"/>
    </row>
    <row r="50" spans="1:19" ht="48.75" customHeight="1">
      <c r="A50" s="1007"/>
      <c r="B50" s="672"/>
      <c r="C50" s="658"/>
      <c r="D50" s="658"/>
      <c r="E50" s="661"/>
      <c r="F50" s="661"/>
      <c r="G50" s="661"/>
      <c r="H50" s="661"/>
      <c r="I50" s="357" t="s">
        <v>2353</v>
      </c>
      <c r="J50" s="358">
        <v>15</v>
      </c>
      <c r="K50" s="358" t="s">
        <v>71</v>
      </c>
      <c r="L50" s="661"/>
      <c r="M50" s="658"/>
      <c r="N50" s="658"/>
      <c r="O50" s="666"/>
      <c r="P50" s="666"/>
      <c r="Q50" s="666"/>
      <c r="R50" s="666"/>
      <c r="S50" s="661"/>
    </row>
    <row r="51" spans="1:19" ht="48.75" customHeight="1">
      <c r="A51" s="656">
        <v>13</v>
      </c>
      <c r="B51" s="656">
        <v>1</v>
      </c>
      <c r="C51" s="656">
        <v>4</v>
      </c>
      <c r="D51" s="656">
        <v>5</v>
      </c>
      <c r="E51" s="659" t="s">
        <v>2355</v>
      </c>
      <c r="F51" s="659" t="s">
        <v>2356</v>
      </c>
      <c r="G51" s="659" t="s">
        <v>2357</v>
      </c>
      <c r="H51" s="656" t="s">
        <v>1702</v>
      </c>
      <c r="I51" s="358" t="s">
        <v>51</v>
      </c>
      <c r="J51" s="358">
        <v>1</v>
      </c>
      <c r="K51" s="358" t="s">
        <v>71</v>
      </c>
      <c r="L51" s="659" t="s">
        <v>2358</v>
      </c>
      <c r="M51" s="781"/>
      <c r="N51" s="656" t="s">
        <v>43</v>
      </c>
      <c r="O51" s="781"/>
      <c r="P51" s="662">
        <v>33000</v>
      </c>
      <c r="Q51" s="662"/>
      <c r="R51" s="662">
        <v>33000</v>
      </c>
      <c r="S51" s="659" t="s">
        <v>2293</v>
      </c>
    </row>
    <row r="52" spans="1:19" ht="137.25" customHeight="1">
      <c r="A52" s="658"/>
      <c r="B52" s="658"/>
      <c r="C52" s="658"/>
      <c r="D52" s="658"/>
      <c r="E52" s="661"/>
      <c r="F52" s="661"/>
      <c r="G52" s="661"/>
      <c r="H52" s="658"/>
      <c r="I52" s="357" t="s">
        <v>2296</v>
      </c>
      <c r="J52" s="358">
        <v>70</v>
      </c>
      <c r="K52" s="358" t="s">
        <v>48</v>
      </c>
      <c r="L52" s="661"/>
      <c r="M52" s="782"/>
      <c r="N52" s="658"/>
      <c r="O52" s="782"/>
      <c r="P52" s="663"/>
      <c r="Q52" s="663"/>
      <c r="R52" s="663"/>
      <c r="S52" s="661"/>
    </row>
    <row r="53" spans="1:19" ht="67.5" customHeight="1">
      <c r="A53" s="659">
        <v>14</v>
      </c>
      <c r="B53" s="672">
        <v>1</v>
      </c>
      <c r="C53" s="672">
        <v>4</v>
      </c>
      <c r="D53" s="672">
        <v>2</v>
      </c>
      <c r="E53" s="667" t="s">
        <v>2359</v>
      </c>
      <c r="F53" s="667" t="s">
        <v>2360</v>
      </c>
      <c r="G53" s="667" t="s">
        <v>2361</v>
      </c>
      <c r="H53" s="667" t="s">
        <v>140</v>
      </c>
      <c r="I53" s="384" t="s">
        <v>1775</v>
      </c>
      <c r="J53" s="358">
        <v>1</v>
      </c>
      <c r="K53" s="358" t="s">
        <v>71</v>
      </c>
      <c r="L53" s="667" t="s">
        <v>2362</v>
      </c>
      <c r="M53" s="672" t="s">
        <v>43</v>
      </c>
      <c r="N53" s="672"/>
      <c r="O53" s="813"/>
      <c r="P53" s="813">
        <v>54850</v>
      </c>
      <c r="Q53" s="813"/>
      <c r="R53" s="813">
        <v>54850</v>
      </c>
      <c r="S53" s="667" t="s">
        <v>2293</v>
      </c>
    </row>
    <row r="54" spans="1:19" ht="67.5" customHeight="1">
      <c r="A54" s="660"/>
      <c r="B54" s="672"/>
      <c r="C54" s="672"/>
      <c r="D54" s="672"/>
      <c r="E54" s="667"/>
      <c r="F54" s="667"/>
      <c r="G54" s="667"/>
      <c r="H54" s="667"/>
      <c r="I54" s="384" t="s">
        <v>1887</v>
      </c>
      <c r="J54" s="358">
        <v>40</v>
      </c>
      <c r="K54" s="358" t="s">
        <v>48</v>
      </c>
      <c r="L54" s="667"/>
      <c r="M54" s="672"/>
      <c r="N54" s="672"/>
      <c r="O54" s="813"/>
      <c r="P54" s="813"/>
      <c r="Q54" s="813"/>
      <c r="R54" s="813"/>
      <c r="S54" s="667"/>
    </row>
    <row r="55" spans="1:19" ht="67.5" customHeight="1">
      <c r="A55" s="661"/>
      <c r="B55" s="672"/>
      <c r="C55" s="672"/>
      <c r="D55" s="672"/>
      <c r="E55" s="667"/>
      <c r="F55" s="667"/>
      <c r="G55" s="667"/>
      <c r="H55" s="357" t="s">
        <v>2363</v>
      </c>
      <c r="I55" s="384" t="s">
        <v>2364</v>
      </c>
      <c r="J55" s="358">
        <v>1</v>
      </c>
      <c r="K55" s="358" t="s">
        <v>71</v>
      </c>
      <c r="L55" s="667"/>
      <c r="M55" s="672"/>
      <c r="N55" s="672"/>
      <c r="O55" s="813"/>
      <c r="P55" s="813"/>
      <c r="Q55" s="813"/>
      <c r="R55" s="813"/>
      <c r="S55" s="667"/>
    </row>
    <row r="56" spans="1:19" ht="69" customHeight="1">
      <c r="A56" s="659">
        <v>15</v>
      </c>
      <c r="B56" s="672">
        <v>1</v>
      </c>
      <c r="C56" s="672">
        <v>4</v>
      </c>
      <c r="D56" s="672">
        <v>2</v>
      </c>
      <c r="E56" s="667" t="s">
        <v>2365</v>
      </c>
      <c r="F56" s="667" t="s">
        <v>2366</v>
      </c>
      <c r="G56" s="667" t="s">
        <v>2367</v>
      </c>
      <c r="H56" s="667" t="s">
        <v>140</v>
      </c>
      <c r="I56" s="384" t="s">
        <v>1775</v>
      </c>
      <c r="J56" s="358">
        <v>1</v>
      </c>
      <c r="K56" s="358" t="s">
        <v>71</v>
      </c>
      <c r="L56" s="667" t="s">
        <v>2368</v>
      </c>
      <c r="M56" s="672" t="s">
        <v>43</v>
      </c>
      <c r="N56" s="672"/>
      <c r="O56" s="813"/>
      <c r="P56" s="813">
        <v>28500</v>
      </c>
      <c r="Q56" s="813"/>
      <c r="R56" s="813">
        <v>28500</v>
      </c>
      <c r="S56" s="667" t="s">
        <v>2293</v>
      </c>
    </row>
    <row r="57" spans="1:19" ht="69" customHeight="1">
      <c r="A57" s="660"/>
      <c r="B57" s="672"/>
      <c r="C57" s="672"/>
      <c r="D57" s="672"/>
      <c r="E57" s="667"/>
      <c r="F57" s="667"/>
      <c r="G57" s="667"/>
      <c r="H57" s="667"/>
      <c r="I57" s="384" t="s">
        <v>1887</v>
      </c>
      <c r="J57" s="358">
        <v>30</v>
      </c>
      <c r="K57" s="358" t="s">
        <v>48</v>
      </c>
      <c r="L57" s="667"/>
      <c r="M57" s="672"/>
      <c r="N57" s="672"/>
      <c r="O57" s="813"/>
      <c r="P57" s="813"/>
      <c r="Q57" s="813"/>
      <c r="R57" s="813"/>
      <c r="S57" s="667"/>
    </row>
    <row r="58" spans="1:19" ht="69" customHeight="1">
      <c r="A58" s="661"/>
      <c r="B58" s="672"/>
      <c r="C58" s="672"/>
      <c r="D58" s="672"/>
      <c r="E58" s="667"/>
      <c r="F58" s="667"/>
      <c r="G58" s="667"/>
      <c r="H58" s="357" t="s">
        <v>2363</v>
      </c>
      <c r="I58" s="384" t="s">
        <v>2364</v>
      </c>
      <c r="J58" s="358">
        <v>1</v>
      </c>
      <c r="K58" s="358" t="s">
        <v>71</v>
      </c>
      <c r="L58" s="667"/>
      <c r="M58" s="672"/>
      <c r="N58" s="672"/>
      <c r="O58" s="813"/>
      <c r="P58" s="813"/>
      <c r="Q58" s="813"/>
      <c r="R58" s="813"/>
      <c r="S58" s="667"/>
    </row>
    <row r="59" spans="1:19" ht="81" customHeight="1">
      <c r="A59" s="965">
        <v>16</v>
      </c>
      <c r="B59" s="672">
        <v>1</v>
      </c>
      <c r="C59" s="672">
        <v>4</v>
      </c>
      <c r="D59" s="672">
        <v>2</v>
      </c>
      <c r="E59" s="667" t="s">
        <v>2369</v>
      </c>
      <c r="F59" s="667" t="s">
        <v>2370</v>
      </c>
      <c r="G59" s="667" t="s">
        <v>3413</v>
      </c>
      <c r="H59" s="672" t="s">
        <v>1702</v>
      </c>
      <c r="I59" s="358" t="s">
        <v>51</v>
      </c>
      <c r="J59" s="358">
        <v>1</v>
      </c>
      <c r="K59" s="358" t="s">
        <v>71</v>
      </c>
      <c r="L59" s="667" t="s">
        <v>3414</v>
      </c>
      <c r="M59" s="672"/>
      <c r="N59" s="672" t="s">
        <v>43</v>
      </c>
      <c r="O59" s="813"/>
      <c r="P59" s="1003">
        <v>50000</v>
      </c>
      <c r="Q59" s="1003"/>
      <c r="R59" s="1003">
        <v>50000</v>
      </c>
      <c r="S59" s="667" t="s">
        <v>2293</v>
      </c>
    </row>
    <row r="60" spans="1:19" ht="66" customHeight="1">
      <c r="A60" s="966"/>
      <c r="B60" s="672"/>
      <c r="C60" s="672"/>
      <c r="D60" s="672"/>
      <c r="E60" s="667"/>
      <c r="F60" s="667"/>
      <c r="G60" s="667"/>
      <c r="H60" s="672"/>
      <c r="I60" s="357" t="s">
        <v>2296</v>
      </c>
      <c r="J60" s="358">
        <v>40</v>
      </c>
      <c r="K60" s="358" t="s">
        <v>48</v>
      </c>
      <c r="L60" s="667"/>
      <c r="M60" s="672"/>
      <c r="N60" s="672"/>
      <c r="O60" s="813"/>
      <c r="P60" s="1003"/>
      <c r="Q60" s="1003"/>
      <c r="R60" s="1003"/>
      <c r="S60" s="667"/>
    </row>
    <row r="61" spans="1:19" ht="57" customHeight="1">
      <c r="A61" s="966"/>
      <c r="B61" s="672"/>
      <c r="C61" s="672"/>
      <c r="D61" s="672"/>
      <c r="E61" s="667"/>
      <c r="F61" s="667"/>
      <c r="G61" s="667"/>
      <c r="H61" s="672" t="s">
        <v>45</v>
      </c>
      <c r="I61" s="358" t="s">
        <v>46</v>
      </c>
      <c r="J61" s="358">
        <v>2</v>
      </c>
      <c r="K61" s="358" t="s">
        <v>71</v>
      </c>
      <c r="L61" s="667"/>
      <c r="M61" s="672"/>
      <c r="N61" s="672"/>
      <c r="O61" s="813"/>
      <c r="P61" s="1003"/>
      <c r="Q61" s="1003"/>
      <c r="R61" s="1003"/>
      <c r="S61" s="667"/>
    </row>
    <row r="62" spans="1:19" ht="83.25" customHeight="1">
      <c r="A62" s="966"/>
      <c r="B62" s="656"/>
      <c r="C62" s="656"/>
      <c r="D62" s="656"/>
      <c r="E62" s="659"/>
      <c r="F62" s="659"/>
      <c r="G62" s="659"/>
      <c r="H62" s="656"/>
      <c r="I62" s="356" t="s">
        <v>2302</v>
      </c>
      <c r="J62" s="355">
        <v>8</v>
      </c>
      <c r="K62" s="355" t="s">
        <v>48</v>
      </c>
      <c r="L62" s="659"/>
      <c r="M62" s="656"/>
      <c r="N62" s="656"/>
      <c r="O62" s="664"/>
      <c r="P62" s="1004"/>
      <c r="Q62" s="1004"/>
      <c r="R62" s="1004"/>
      <c r="S62" s="659"/>
    </row>
    <row r="63" spans="1:19">
      <c r="A63" s="198"/>
      <c r="B63" s="198"/>
      <c r="C63" s="198"/>
      <c r="D63" s="198"/>
      <c r="E63" s="199"/>
      <c r="F63" s="199"/>
      <c r="G63" s="199"/>
      <c r="H63" s="199"/>
      <c r="I63" s="199"/>
      <c r="J63" s="198"/>
      <c r="K63" s="198"/>
      <c r="L63" s="199"/>
      <c r="M63" s="198"/>
      <c r="N63" s="198"/>
      <c r="O63" s="200"/>
      <c r="P63" s="198"/>
      <c r="Q63" s="201"/>
      <c r="R63" s="198"/>
      <c r="S63" s="199"/>
    </row>
    <row r="64" spans="1:19">
      <c r="O64" s="765"/>
      <c r="P64" s="677" t="s">
        <v>30</v>
      </c>
      <c r="Q64" s="678"/>
      <c r="R64" s="679"/>
    </row>
    <row r="65" spans="5:18">
      <c r="E65" s="139"/>
      <c r="F65" s="202"/>
      <c r="O65" s="765"/>
      <c r="P65" s="558" t="s">
        <v>31</v>
      </c>
      <c r="Q65" s="558" t="s">
        <v>32</v>
      </c>
      <c r="R65" s="558"/>
    </row>
    <row r="66" spans="5:18">
      <c r="O66" s="765"/>
      <c r="P66" s="558"/>
      <c r="Q66" s="12">
        <v>2022</v>
      </c>
      <c r="R66" s="12">
        <v>2023</v>
      </c>
    </row>
    <row r="67" spans="5:18">
      <c r="O67" s="99" t="s">
        <v>3389</v>
      </c>
      <c r="P67" s="203">
        <v>16</v>
      </c>
      <c r="Q67" s="204">
        <f>Q40+Q32+Q30+Q28+Q26+Q24+Q22+Q20+Q18+Q16+Q12+Q6</f>
        <v>742797</v>
      </c>
      <c r="R67" s="205">
        <f>R59+R56+R53+R51+R40+R32+R6</f>
        <v>357500</v>
      </c>
    </row>
  </sheetData>
  <mergeCells count="28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Q6:Q11"/>
    <mergeCell ref="R6:R11"/>
    <mergeCell ref="S6:S11"/>
    <mergeCell ref="H7:H8"/>
    <mergeCell ref="H9:H10"/>
    <mergeCell ref="G6:G11"/>
    <mergeCell ref="L6:L11"/>
    <mergeCell ref="M6:M11"/>
    <mergeCell ref="N6:N11"/>
    <mergeCell ref="O6:O11"/>
    <mergeCell ref="P6:P11"/>
    <mergeCell ref="A6:A11"/>
    <mergeCell ref="B6:B11"/>
    <mergeCell ref="C6:C11"/>
    <mergeCell ref="D6:D11"/>
    <mergeCell ref="E6:E11"/>
    <mergeCell ref="F6:F11"/>
    <mergeCell ref="A12:A15"/>
    <mergeCell ref="B12:B15"/>
    <mergeCell ref="C12:C15"/>
    <mergeCell ref="D12:D15"/>
    <mergeCell ref="E12:E15"/>
    <mergeCell ref="O12:O15"/>
    <mergeCell ref="P12:P15"/>
    <mergeCell ref="Q12:Q15"/>
    <mergeCell ref="R12:R15"/>
    <mergeCell ref="S12:S15"/>
    <mergeCell ref="H14:H15"/>
    <mergeCell ref="F12:F15"/>
    <mergeCell ref="G12:G15"/>
    <mergeCell ref="H12:H13"/>
    <mergeCell ref="L12:L15"/>
    <mergeCell ref="M12:M15"/>
    <mergeCell ref="N12:N15"/>
    <mergeCell ref="A16:A17"/>
    <mergeCell ref="B16:B17"/>
    <mergeCell ref="C16:C17"/>
    <mergeCell ref="D16:D17"/>
    <mergeCell ref="E16:E17"/>
    <mergeCell ref="F16:F17"/>
    <mergeCell ref="G16:G17"/>
    <mergeCell ref="H16:H17"/>
    <mergeCell ref="L16:L17"/>
    <mergeCell ref="S16:S17"/>
    <mergeCell ref="M16:M17"/>
    <mergeCell ref="N16:N17"/>
    <mergeCell ref="O16:O17"/>
    <mergeCell ref="P16:P17"/>
    <mergeCell ref="Q16:Q17"/>
    <mergeCell ref="R16:R17"/>
    <mergeCell ref="S18:S19"/>
    <mergeCell ref="M18:M19"/>
    <mergeCell ref="N18:N19"/>
    <mergeCell ref="O18:O19"/>
    <mergeCell ref="P18:P19"/>
    <mergeCell ref="Q18:Q19"/>
    <mergeCell ref="R18:R19"/>
    <mergeCell ref="H20:H21"/>
    <mergeCell ref="L20:L21"/>
    <mergeCell ref="B18:B19"/>
    <mergeCell ref="C18:C19"/>
    <mergeCell ref="D18:D19"/>
    <mergeCell ref="E18:E19"/>
    <mergeCell ref="F18:F19"/>
    <mergeCell ref="G18:G19"/>
    <mergeCell ref="H18:H19"/>
    <mergeCell ref="L18:L19"/>
    <mergeCell ref="S20:S21"/>
    <mergeCell ref="M20:M21"/>
    <mergeCell ref="N20:N21"/>
    <mergeCell ref="O20:O21"/>
    <mergeCell ref="P20:P21"/>
    <mergeCell ref="Q20:Q21"/>
    <mergeCell ref="R20:R21"/>
    <mergeCell ref="A18:A19"/>
    <mergeCell ref="A22:A23"/>
    <mergeCell ref="B22:B23"/>
    <mergeCell ref="C22:C23"/>
    <mergeCell ref="D22:D23"/>
    <mergeCell ref="E22:E23"/>
    <mergeCell ref="F22:F23"/>
    <mergeCell ref="G22:G23"/>
    <mergeCell ref="H22:H23"/>
    <mergeCell ref="L22:L23"/>
    <mergeCell ref="A20:A21"/>
    <mergeCell ref="B20:B21"/>
    <mergeCell ref="C20:C21"/>
    <mergeCell ref="D20:D21"/>
    <mergeCell ref="E20:E21"/>
    <mergeCell ref="F20:F21"/>
    <mergeCell ref="G20:G21"/>
    <mergeCell ref="S26:S27"/>
    <mergeCell ref="M26:M27"/>
    <mergeCell ref="A24:A25"/>
    <mergeCell ref="B24:B25"/>
    <mergeCell ref="C24:C25"/>
    <mergeCell ref="D24:D25"/>
    <mergeCell ref="E24:E25"/>
    <mergeCell ref="F24:F25"/>
    <mergeCell ref="G24:G25"/>
    <mergeCell ref="H24:H25"/>
    <mergeCell ref="L24:L25"/>
    <mergeCell ref="A26:A27"/>
    <mergeCell ref="N26:N27"/>
    <mergeCell ref="O26:O27"/>
    <mergeCell ref="P26:P27"/>
    <mergeCell ref="Q26:Q27"/>
    <mergeCell ref="R26:R27"/>
    <mergeCell ref="L26:L27"/>
    <mergeCell ref="S22:S23"/>
    <mergeCell ref="M22:M23"/>
    <mergeCell ref="N22:N23"/>
    <mergeCell ref="O22:O23"/>
    <mergeCell ref="P22:P23"/>
    <mergeCell ref="Q22:Q23"/>
    <mergeCell ref="R22:R23"/>
    <mergeCell ref="S24:S25"/>
    <mergeCell ref="M24:M25"/>
    <mergeCell ref="N24:N25"/>
    <mergeCell ref="O24:O25"/>
    <mergeCell ref="P24:P25"/>
    <mergeCell ref="Q24:Q25"/>
    <mergeCell ref="R24:R25"/>
    <mergeCell ref="S28:S29"/>
    <mergeCell ref="M28:M29"/>
    <mergeCell ref="N28:N29"/>
    <mergeCell ref="O28:O29"/>
    <mergeCell ref="P28:P29"/>
    <mergeCell ref="Q28:Q29"/>
    <mergeCell ref="R28:R29"/>
    <mergeCell ref="A28:A29"/>
    <mergeCell ref="B28:B29"/>
    <mergeCell ref="C28:C29"/>
    <mergeCell ref="D28:D29"/>
    <mergeCell ref="E28:E29"/>
    <mergeCell ref="F28:F29"/>
    <mergeCell ref="G28:G29"/>
    <mergeCell ref="H28:H29"/>
    <mergeCell ref="L28:L29"/>
    <mergeCell ref="A30:A31"/>
    <mergeCell ref="B30:B31"/>
    <mergeCell ref="C30:C31"/>
    <mergeCell ref="D30:D31"/>
    <mergeCell ref="E30:E31"/>
    <mergeCell ref="F30:F31"/>
    <mergeCell ref="G30:G31"/>
    <mergeCell ref="H30:H31"/>
    <mergeCell ref="H26:H27"/>
    <mergeCell ref="B26:B27"/>
    <mergeCell ref="C26:C27"/>
    <mergeCell ref="D26:D27"/>
    <mergeCell ref="E26:E27"/>
    <mergeCell ref="F26:F27"/>
    <mergeCell ref="G26:G27"/>
    <mergeCell ref="S30:S31"/>
    <mergeCell ref="M30:M31"/>
    <mergeCell ref="N30:N31"/>
    <mergeCell ref="O30:O31"/>
    <mergeCell ref="P30:P31"/>
    <mergeCell ref="Q30:Q31"/>
    <mergeCell ref="R30:R31"/>
    <mergeCell ref="S32:S39"/>
    <mergeCell ref="H34:H35"/>
    <mergeCell ref="H36:H37"/>
    <mergeCell ref="H32:H33"/>
    <mergeCell ref="L32:L39"/>
    <mergeCell ref="M32:M39"/>
    <mergeCell ref="N32:N39"/>
    <mergeCell ref="O32:O39"/>
    <mergeCell ref="P32:P39"/>
    <mergeCell ref="Q32:Q39"/>
    <mergeCell ref="R32:R39"/>
    <mergeCell ref="L30:L31"/>
    <mergeCell ref="A32:A39"/>
    <mergeCell ref="B32:B39"/>
    <mergeCell ref="A40:A50"/>
    <mergeCell ref="B40:B50"/>
    <mergeCell ref="C40:C50"/>
    <mergeCell ref="D40:D50"/>
    <mergeCell ref="E40:E50"/>
    <mergeCell ref="F40:F50"/>
    <mergeCell ref="G40:G50"/>
    <mergeCell ref="C32:C39"/>
    <mergeCell ref="D32:D39"/>
    <mergeCell ref="E32:E39"/>
    <mergeCell ref="F32:F39"/>
    <mergeCell ref="G32:G39"/>
    <mergeCell ref="P40:P50"/>
    <mergeCell ref="Q40:Q50"/>
    <mergeCell ref="R40:R50"/>
    <mergeCell ref="S40:S50"/>
    <mergeCell ref="H42:H43"/>
    <mergeCell ref="H47:H48"/>
    <mergeCell ref="H49:H50"/>
    <mergeCell ref="H40:H41"/>
    <mergeCell ref="L40:L50"/>
    <mergeCell ref="M40:M50"/>
    <mergeCell ref="N40:N50"/>
    <mergeCell ref="O40:O50"/>
    <mergeCell ref="P51:P52"/>
    <mergeCell ref="Q51:Q52"/>
    <mergeCell ref="R51:R52"/>
    <mergeCell ref="S51:S52"/>
    <mergeCell ref="G51:G52"/>
    <mergeCell ref="H51:H52"/>
    <mergeCell ref="L51:L52"/>
    <mergeCell ref="M51:M52"/>
    <mergeCell ref="N51:N52"/>
    <mergeCell ref="O51:O52"/>
    <mergeCell ref="A51:A52"/>
    <mergeCell ref="B51:B52"/>
    <mergeCell ref="C51:C52"/>
    <mergeCell ref="D51:D52"/>
    <mergeCell ref="E51:E52"/>
    <mergeCell ref="F51:F52"/>
    <mergeCell ref="A53:A55"/>
    <mergeCell ref="B53:B55"/>
    <mergeCell ref="C53:C55"/>
    <mergeCell ref="D53:D55"/>
    <mergeCell ref="E53:E55"/>
    <mergeCell ref="F53:F55"/>
    <mergeCell ref="O56:O58"/>
    <mergeCell ref="P56:P58"/>
    <mergeCell ref="Q56:Q58"/>
    <mergeCell ref="R56:R58"/>
    <mergeCell ref="P53:P55"/>
    <mergeCell ref="Q53:Q55"/>
    <mergeCell ref="R53:R55"/>
    <mergeCell ref="S53:S55"/>
    <mergeCell ref="G53:G55"/>
    <mergeCell ref="H53:H54"/>
    <mergeCell ref="L53:L55"/>
    <mergeCell ref="M53:M55"/>
    <mergeCell ref="N53:N55"/>
    <mergeCell ref="O53:O55"/>
    <mergeCell ref="S56:S58"/>
    <mergeCell ref="F56:F58"/>
    <mergeCell ref="G56:G58"/>
    <mergeCell ref="H56:H57"/>
    <mergeCell ref="L56:L58"/>
    <mergeCell ref="M56:M58"/>
    <mergeCell ref="N56:N58"/>
    <mergeCell ref="A59:A62"/>
    <mergeCell ref="B59:B62"/>
    <mergeCell ref="C59:C62"/>
    <mergeCell ref="D59:D62"/>
    <mergeCell ref="E59:E62"/>
    <mergeCell ref="H61:H62"/>
    <mergeCell ref="F59:F62"/>
    <mergeCell ref="G59:G62"/>
    <mergeCell ref="H59:H60"/>
    <mergeCell ref="L59:L62"/>
    <mergeCell ref="M59:M62"/>
    <mergeCell ref="N59:N62"/>
    <mergeCell ref="A56:A58"/>
    <mergeCell ref="B56:B58"/>
    <mergeCell ref="C56:C58"/>
    <mergeCell ref="D56:D58"/>
    <mergeCell ref="E56:E58"/>
    <mergeCell ref="O64:O66"/>
    <mergeCell ref="P64:R64"/>
    <mergeCell ref="P65:P66"/>
    <mergeCell ref="Q65:R65"/>
    <mergeCell ref="O59:O62"/>
    <mergeCell ref="P59:P62"/>
    <mergeCell ref="Q59:Q62"/>
    <mergeCell ref="R59:R62"/>
    <mergeCell ref="S59:S62"/>
  </mergeCells>
  <pageMargins left="0.7" right="0.7" top="0.75" bottom="0.75" header="0.3" footer="0.3"/>
  <pageSetup paperSize="9"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D1810-F147-442C-A083-2761AC22A497}">
  <sheetPr>
    <pageSetUpPr fitToPage="1"/>
  </sheetPr>
  <dimension ref="A1:S52"/>
  <sheetViews>
    <sheetView zoomScale="70" zoomScaleNormal="70" workbookViewId="0">
      <selection activeCell="I58" sqref="A51:I58"/>
    </sheetView>
  </sheetViews>
  <sheetFormatPr defaultColWidth="9.140625" defaultRowHeight="15"/>
  <cols>
    <col min="1" max="1" width="5.28515625" style="211" customWidth="1"/>
    <col min="2" max="4" width="9.140625" style="207"/>
    <col min="5" max="5" width="18.28515625" style="211" customWidth="1"/>
    <col min="6" max="6" width="54.42578125" style="222" customWidth="1"/>
    <col min="7" max="7" width="63.7109375" style="210" customWidth="1"/>
    <col min="8" max="8" width="14.42578125" style="207" customWidth="1"/>
    <col min="9" max="10" width="19" style="207" customWidth="1"/>
    <col min="11" max="11" width="16.85546875" style="211" customWidth="1"/>
    <col min="12" max="12" width="25.140625" style="207" customWidth="1"/>
    <col min="13" max="14" width="9.140625" style="207"/>
    <col min="15" max="15" width="15.5703125" style="207" customWidth="1"/>
    <col min="16" max="17" width="12.7109375" style="207" customWidth="1"/>
    <col min="18" max="18" width="14.140625" style="207" customWidth="1"/>
    <col min="19" max="19" width="18.28515625" style="211" customWidth="1"/>
    <col min="20" max="16384" width="9.140625" style="207"/>
  </cols>
  <sheetData>
    <row r="1" spans="1:19" ht="18.75">
      <c r="A1" s="206" t="s">
        <v>3375</v>
      </c>
      <c r="E1" s="208"/>
      <c r="F1" s="209"/>
      <c r="L1" s="211"/>
      <c r="O1" s="212"/>
      <c r="P1" s="213"/>
      <c r="Q1" s="212"/>
      <c r="R1" s="212"/>
    </row>
    <row r="2" spans="1:19">
      <c r="A2" s="214"/>
      <c r="E2" s="208"/>
      <c r="F2" s="209"/>
      <c r="L2" s="1035"/>
      <c r="M2" s="1035"/>
      <c r="N2" s="1035"/>
      <c r="O2" s="1035"/>
      <c r="P2" s="1035"/>
      <c r="Q2" s="1035"/>
      <c r="R2" s="1035"/>
      <c r="S2" s="1035"/>
    </row>
    <row r="3" spans="1:19" ht="45.75" customHeight="1">
      <c r="A3" s="1036" t="s">
        <v>0</v>
      </c>
      <c r="B3" s="1038" t="s">
        <v>1</v>
      </c>
      <c r="C3" s="1038" t="s">
        <v>2</v>
      </c>
      <c r="D3" s="1038" t="s">
        <v>3</v>
      </c>
      <c r="E3" s="1040" t="s">
        <v>4</v>
      </c>
      <c r="F3" s="1042" t="s">
        <v>33</v>
      </c>
      <c r="G3" s="1038" t="s">
        <v>34</v>
      </c>
      <c r="H3" s="1038" t="s">
        <v>5</v>
      </c>
      <c r="I3" s="1044" t="s">
        <v>6</v>
      </c>
      <c r="J3" s="1044"/>
      <c r="K3" s="1044"/>
      <c r="L3" s="1036" t="s">
        <v>7</v>
      </c>
      <c r="M3" s="1045" t="s">
        <v>8</v>
      </c>
      <c r="N3" s="1046"/>
      <c r="O3" s="1047" t="s">
        <v>9</v>
      </c>
      <c r="P3" s="1047"/>
      <c r="Q3" s="1047" t="s">
        <v>10</v>
      </c>
      <c r="R3" s="1047"/>
      <c r="S3" s="1036" t="s">
        <v>11</v>
      </c>
    </row>
    <row r="4" spans="1:19">
      <c r="A4" s="1037"/>
      <c r="B4" s="1039"/>
      <c r="C4" s="1039"/>
      <c r="D4" s="1039"/>
      <c r="E4" s="1041"/>
      <c r="F4" s="1043"/>
      <c r="G4" s="1039"/>
      <c r="H4" s="1039"/>
      <c r="I4" s="218" t="s">
        <v>37</v>
      </c>
      <c r="J4" s="218" t="s">
        <v>35</v>
      </c>
      <c r="K4" s="218" t="s">
        <v>100</v>
      </c>
      <c r="L4" s="1037"/>
      <c r="M4" s="215">
        <v>2022</v>
      </c>
      <c r="N4" s="215">
        <v>2023</v>
      </c>
      <c r="O4" s="221">
        <v>2022</v>
      </c>
      <c r="P4" s="221">
        <v>2023</v>
      </c>
      <c r="Q4" s="221">
        <v>2022</v>
      </c>
      <c r="R4" s="221">
        <v>2023</v>
      </c>
      <c r="S4" s="1037"/>
    </row>
    <row r="5" spans="1:19">
      <c r="A5" s="217" t="s">
        <v>12</v>
      </c>
      <c r="B5" s="218" t="s">
        <v>13</v>
      </c>
      <c r="C5" s="218" t="s">
        <v>14</v>
      </c>
      <c r="D5" s="218" t="s">
        <v>15</v>
      </c>
      <c r="E5" s="219" t="s">
        <v>16</v>
      </c>
      <c r="F5" s="220" t="s">
        <v>17</v>
      </c>
      <c r="G5" s="218" t="s">
        <v>18</v>
      </c>
      <c r="H5" s="217" t="s">
        <v>19</v>
      </c>
      <c r="I5" s="218" t="s">
        <v>20</v>
      </c>
      <c r="J5" s="218" t="s">
        <v>21</v>
      </c>
      <c r="K5" s="218" t="s">
        <v>22</v>
      </c>
      <c r="L5" s="217" t="s">
        <v>23</v>
      </c>
      <c r="M5" s="215" t="s">
        <v>24</v>
      </c>
      <c r="N5" s="215" t="s">
        <v>25</v>
      </c>
      <c r="O5" s="216" t="s">
        <v>26</v>
      </c>
      <c r="P5" s="216" t="s">
        <v>27</v>
      </c>
      <c r="Q5" s="216" t="s">
        <v>36</v>
      </c>
      <c r="R5" s="216" t="s">
        <v>28</v>
      </c>
      <c r="S5" s="217" t="s">
        <v>29</v>
      </c>
    </row>
    <row r="6" spans="1:19" ht="89.25" customHeight="1">
      <c r="A6" s="1018">
        <v>1</v>
      </c>
      <c r="B6" s="1018">
        <v>1</v>
      </c>
      <c r="C6" s="1018">
        <v>4</v>
      </c>
      <c r="D6" s="1018">
        <v>2</v>
      </c>
      <c r="E6" s="1019" t="s">
        <v>2371</v>
      </c>
      <c r="F6" s="1019" t="s">
        <v>2372</v>
      </c>
      <c r="G6" s="1019" t="s">
        <v>2373</v>
      </c>
      <c r="H6" s="1012" t="s">
        <v>45</v>
      </c>
      <c r="I6" s="419" t="s">
        <v>46</v>
      </c>
      <c r="J6" s="419">
        <v>1</v>
      </c>
      <c r="K6" s="421" t="s">
        <v>71</v>
      </c>
      <c r="L6" s="1019" t="s">
        <v>2374</v>
      </c>
      <c r="M6" s="1019" t="s">
        <v>69</v>
      </c>
      <c r="N6" s="1018"/>
      <c r="O6" s="1024">
        <v>40000</v>
      </c>
      <c r="P6" s="1018"/>
      <c r="Q6" s="1024">
        <v>40000</v>
      </c>
      <c r="R6" s="1018"/>
      <c r="S6" s="1019" t="s">
        <v>2375</v>
      </c>
    </row>
    <row r="7" spans="1:19" ht="105" customHeight="1">
      <c r="A7" s="1018"/>
      <c r="B7" s="1018"/>
      <c r="C7" s="1018"/>
      <c r="D7" s="1018"/>
      <c r="E7" s="1019"/>
      <c r="F7" s="1019"/>
      <c r="G7" s="1019"/>
      <c r="H7" s="1013"/>
      <c r="I7" s="419" t="s">
        <v>2376</v>
      </c>
      <c r="J7" s="419">
        <v>8</v>
      </c>
      <c r="K7" s="421" t="s">
        <v>2377</v>
      </c>
      <c r="L7" s="1019"/>
      <c r="M7" s="1019"/>
      <c r="N7" s="1018"/>
      <c r="O7" s="1024"/>
      <c r="P7" s="1018"/>
      <c r="Q7" s="1024"/>
      <c r="R7" s="1018"/>
      <c r="S7" s="1019"/>
    </row>
    <row r="8" spans="1:19" ht="88.5" customHeight="1">
      <c r="A8" s="1012">
        <v>2</v>
      </c>
      <c r="B8" s="1025">
        <v>1</v>
      </c>
      <c r="C8" s="1025">
        <v>4</v>
      </c>
      <c r="D8" s="1025">
        <v>2</v>
      </c>
      <c r="E8" s="1025" t="s">
        <v>2378</v>
      </c>
      <c r="F8" s="1025" t="s">
        <v>2379</v>
      </c>
      <c r="G8" s="1025" t="s">
        <v>2380</v>
      </c>
      <c r="H8" s="1012" t="s">
        <v>74</v>
      </c>
      <c r="I8" s="419" t="s">
        <v>75</v>
      </c>
      <c r="J8" s="419">
        <v>4</v>
      </c>
      <c r="K8" s="416" t="s">
        <v>71</v>
      </c>
      <c r="L8" s="1019" t="s">
        <v>2381</v>
      </c>
      <c r="M8" s="1019" t="s">
        <v>69</v>
      </c>
      <c r="N8" s="1025"/>
      <c r="O8" s="1024">
        <v>40000</v>
      </c>
      <c r="P8" s="1029"/>
      <c r="Q8" s="1024">
        <v>40000</v>
      </c>
      <c r="R8" s="1029"/>
      <c r="S8" s="1025" t="s">
        <v>2375</v>
      </c>
    </row>
    <row r="9" spans="1:19" ht="88.5" customHeight="1">
      <c r="A9" s="1013"/>
      <c r="B9" s="1027"/>
      <c r="C9" s="1027"/>
      <c r="D9" s="1027"/>
      <c r="E9" s="1027"/>
      <c r="F9" s="1027"/>
      <c r="G9" s="1027"/>
      <c r="H9" s="1013"/>
      <c r="I9" s="419" t="s">
        <v>76</v>
      </c>
      <c r="J9" s="419">
        <v>100</v>
      </c>
      <c r="K9" s="416" t="s">
        <v>48</v>
      </c>
      <c r="L9" s="1019"/>
      <c r="M9" s="1019"/>
      <c r="N9" s="1027"/>
      <c r="O9" s="1024"/>
      <c r="P9" s="1031"/>
      <c r="Q9" s="1024"/>
      <c r="R9" s="1031"/>
      <c r="S9" s="1027"/>
    </row>
    <row r="10" spans="1:19" ht="91.5" customHeight="1">
      <c r="A10" s="1012">
        <v>3</v>
      </c>
      <c r="B10" s="1012">
        <v>1</v>
      </c>
      <c r="C10" s="1012">
        <v>4</v>
      </c>
      <c r="D10" s="1012">
        <v>2</v>
      </c>
      <c r="E10" s="1025" t="s">
        <v>2382</v>
      </c>
      <c r="F10" s="1025" t="s">
        <v>2383</v>
      </c>
      <c r="G10" s="1025" t="s">
        <v>2384</v>
      </c>
      <c r="H10" s="419" t="s">
        <v>1734</v>
      </c>
      <c r="I10" s="419" t="s">
        <v>2385</v>
      </c>
      <c r="J10" s="419">
        <v>1</v>
      </c>
      <c r="K10" s="421" t="s">
        <v>71</v>
      </c>
      <c r="L10" s="1025" t="s">
        <v>2381</v>
      </c>
      <c r="M10" s="1025" t="s">
        <v>69</v>
      </c>
      <c r="N10" s="1012"/>
      <c r="O10" s="1029">
        <v>152000</v>
      </c>
      <c r="P10" s="1012"/>
      <c r="Q10" s="1029">
        <v>152000</v>
      </c>
      <c r="R10" s="1012"/>
      <c r="S10" s="1025" t="s">
        <v>2375</v>
      </c>
    </row>
    <row r="11" spans="1:19" ht="91.5" customHeight="1">
      <c r="A11" s="1028"/>
      <c r="B11" s="1028"/>
      <c r="C11" s="1028"/>
      <c r="D11" s="1028"/>
      <c r="E11" s="1026"/>
      <c r="F11" s="1026"/>
      <c r="G11" s="1026"/>
      <c r="H11" s="1019" t="s">
        <v>2386</v>
      </c>
      <c r="I11" s="419" t="s">
        <v>2387</v>
      </c>
      <c r="J11" s="419">
        <v>3</v>
      </c>
      <c r="K11" s="419" t="s">
        <v>71</v>
      </c>
      <c r="L11" s="1026"/>
      <c r="M11" s="1026"/>
      <c r="N11" s="1028"/>
      <c r="O11" s="1030"/>
      <c r="P11" s="1028"/>
      <c r="Q11" s="1030"/>
      <c r="R11" s="1028"/>
      <c r="S11" s="1026"/>
    </row>
    <row r="12" spans="1:19" ht="91.5" customHeight="1">
      <c r="A12" s="1028"/>
      <c r="B12" s="1028"/>
      <c r="C12" s="1028"/>
      <c r="D12" s="1028"/>
      <c r="E12" s="1026"/>
      <c r="F12" s="1026"/>
      <c r="G12" s="1026"/>
      <c r="H12" s="1019"/>
      <c r="I12" s="419" t="s">
        <v>1172</v>
      </c>
      <c r="J12" s="419" t="s">
        <v>2388</v>
      </c>
      <c r="K12" s="419" t="s">
        <v>2389</v>
      </c>
      <c r="L12" s="1026"/>
      <c r="M12" s="1026"/>
      <c r="N12" s="1028"/>
      <c r="O12" s="1030"/>
      <c r="P12" s="1028"/>
      <c r="Q12" s="1030"/>
      <c r="R12" s="1028"/>
      <c r="S12" s="1026"/>
    </row>
    <row r="13" spans="1:19" ht="91.5" customHeight="1">
      <c r="A13" s="1013"/>
      <c r="B13" s="1013"/>
      <c r="C13" s="1013"/>
      <c r="D13" s="1013"/>
      <c r="E13" s="1027"/>
      <c r="F13" s="1027"/>
      <c r="G13" s="1027"/>
      <c r="H13" s="419" t="s">
        <v>2390</v>
      </c>
      <c r="I13" s="419" t="s">
        <v>2391</v>
      </c>
      <c r="J13" s="419">
        <v>4</v>
      </c>
      <c r="K13" s="419" t="s">
        <v>71</v>
      </c>
      <c r="L13" s="1027"/>
      <c r="M13" s="1027"/>
      <c r="N13" s="1013"/>
      <c r="O13" s="1031"/>
      <c r="P13" s="1013"/>
      <c r="Q13" s="1031"/>
      <c r="R13" s="1013"/>
      <c r="S13" s="1027"/>
    </row>
    <row r="14" spans="1:19" ht="79.5" customHeight="1">
      <c r="A14" s="1012">
        <v>4</v>
      </c>
      <c r="B14" s="1012">
        <v>1</v>
      </c>
      <c r="C14" s="1012">
        <v>4</v>
      </c>
      <c r="D14" s="1012">
        <v>5</v>
      </c>
      <c r="E14" s="1025" t="s">
        <v>2392</v>
      </c>
      <c r="F14" s="1025" t="s">
        <v>2393</v>
      </c>
      <c r="G14" s="1025" t="s">
        <v>2394</v>
      </c>
      <c r="H14" s="1025" t="s">
        <v>2386</v>
      </c>
      <c r="I14" s="419" t="s">
        <v>2395</v>
      </c>
      <c r="J14" s="419">
        <v>2</v>
      </c>
      <c r="K14" s="419" t="s">
        <v>71</v>
      </c>
      <c r="L14" s="1025" t="s">
        <v>2396</v>
      </c>
      <c r="M14" s="1025" t="s">
        <v>43</v>
      </c>
      <c r="N14" s="1012"/>
      <c r="O14" s="1032">
        <v>50000</v>
      </c>
      <c r="P14" s="1032"/>
      <c r="Q14" s="1032">
        <v>50000</v>
      </c>
      <c r="R14" s="1012"/>
      <c r="S14" s="1025" t="s">
        <v>2375</v>
      </c>
    </row>
    <row r="15" spans="1:19" ht="78.75" customHeight="1">
      <c r="A15" s="1013"/>
      <c r="B15" s="1013"/>
      <c r="C15" s="1013"/>
      <c r="D15" s="1013"/>
      <c r="E15" s="1027"/>
      <c r="F15" s="1027"/>
      <c r="G15" s="1027"/>
      <c r="H15" s="1027"/>
      <c r="I15" s="419" t="s">
        <v>1172</v>
      </c>
      <c r="J15" s="419" t="s">
        <v>2397</v>
      </c>
      <c r="K15" s="419" t="s">
        <v>2389</v>
      </c>
      <c r="L15" s="1027"/>
      <c r="M15" s="1027"/>
      <c r="N15" s="1013"/>
      <c r="O15" s="1034"/>
      <c r="P15" s="1034"/>
      <c r="Q15" s="1034"/>
      <c r="R15" s="1013"/>
      <c r="S15" s="1027"/>
    </row>
    <row r="16" spans="1:19" ht="74.25" customHeight="1">
      <c r="A16" s="1012">
        <v>5</v>
      </c>
      <c r="B16" s="1012">
        <v>1</v>
      </c>
      <c r="C16" s="1012">
        <v>4</v>
      </c>
      <c r="D16" s="1012">
        <v>2</v>
      </c>
      <c r="E16" s="1025" t="s">
        <v>2398</v>
      </c>
      <c r="F16" s="1025" t="s">
        <v>2399</v>
      </c>
      <c r="G16" s="1025" t="s">
        <v>2400</v>
      </c>
      <c r="H16" s="1025" t="s">
        <v>2401</v>
      </c>
      <c r="I16" s="419" t="s">
        <v>2402</v>
      </c>
      <c r="J16" s="419">
        <v>5</v>
      </c>
      <c r="K16" s="419" t="s">
        <v>71</v>
      </c>
      <c r="L16" s="1019" t="s">
        <v>2403</v>
      </c>
      <c r="M16" s="1019" t="s">
        <v>43</v>
      </c>
      <c r="N16" s="1012"/>
      <c r="O16" s="1024">
        <v>260000</v>
      </c>
      <c r="P16" s="1012"/>
      <c r="Q16" s="1024">
        <v>260000</v>
      </c>
      <c r="R16" s="1012"/>
      <c r="S16" s="1025" t="s">
        <v>2375</v>
      </c>
    </row>
    <row r="17" spans="1:19" ht="74.25" customHeight="1">
      <c r="A17" s="1028"/>
      <c r="B17" s="1028"/>
      <c r="C17" s="1028"/>
      <c r="D17" s="1028"/>
      <c r="E17" s="1026"/>
      <c r="F17" s="1026"/>
      <c r="G17" s="1026"/>
      <c r="H17" s="1027"/>
      <c r="I17" s="419" t="s">
        <v>1172</v>
      </c>
      <c r="J17" s="419" t="s">
        <v>2404</v>
      </c>
      <c r="K17" s="419" t="s">
        <v>2389</v>
      </c>
      <c r="L17" s="1019"/>
      <c r="M17" s="1019"/>
      <c r="N17" s="1028"/>
      <c r="O17" s="1024"/>
      <c r="P17" s="1028"/>
      <c r="Q17" s="1024"/>
      <c r="R17" s="1028"/>
      <c r="S17" s="1026"/>
    </row>
    <row r="18" spans="1:19" ht="74.25" customHeight="1">
      <c r="A18" s="1028"/>
      <c r="B18" s="1028"/>
      <c r="C18" s="1028"/>
      <c r="D18" s="1028"/>
      <c r="E18" s="1026"/>
      <c r="F18" s="1026"/>
      <c r="G18" s="1026"/>
      <c r="H18" s="1019" t="s">
        <v>2405</v>
      </c>
      <c r="I18" s="419" t="s">
        <v>51</v>
      </c>
      <c r="J18" s="419">
        <v>1</v>
      </c>
      <c r="K18" s="421" t="s">
        <v>71</v>
      </c>
      <c r="L18" s="1019"/>
      <c r="M18" s="1019"/>
      <c r="N18" s="1028"/>
      <c r="O18" s="1024"/>
      <c r="P18" s="1028"/>
      <c r="Q18" s="1024"/>
      <c r="R18" s="1028"/>
      <c r="S18" s="1026"/>
    </row>
    <row r="19" spans="1:19" ht="74.25" customHeight="1">
      <c r="A19" s="1028"/>
      <c r="B19" s="1028"/>
      <c r="C19" s="1028"/>
      <c r="D19" s="1028"/>
      <c r="E19" s="1026"/>
      <c r="F19" s="1026"/>
      <c r="G19" s="1026"/>
      <c r="H19" s="1019"/>
      <c r="I19" s="419" t="s">
        <v>52</v>
      </c>
      <c r="J19" s="419">
        <v>141</v>
      </c>
      <c r="K19" s="421" t="s">
        <v>48</v>
      </c>
      <c r="L19" s="1019"/>
      <c r="M19" s="1019"/>
      <c r="N19" s="1028"/>
      <c r="O19" s="1024"/>
      <c r="P19" s="1028"/>
      <c r="Q19" s="1024"/>
      <c r="R19" s="1028"/>
      <c r="S19" s="1026"/>
    </row>
    <row r="20" spans="1:19" ht="74.25" customHeight="1">
      <c r="A20" s="1028"/>
      <c r="B20" s="1028"/>
      <c r="C20" s="1028"/>
      <c r="D20" s="1028"/>
      <c r="E20" s="1026"/>
      <c r="F20" s="1026"/>
      <c r="G20" s="1026"/>
      <c r="H20" s="459" t="s">
        <v>2406</v>
      </c>
      <c r="I20" s="415" t="s">
        <v>2407</v>
      </c>
      <c r="J20" s="415">
        <v>1</v>
      </c>
      <c r="K20" s="423" t="s">
        <v>71</v>
      </c>
      <c r="L20" s="1025"/>
      <c r="M20" s="1025"/>
      <c r="N20" s="1028"/>
      <c r="O20" s="1029"/>
      <c r="P20" s="1028"/>
      <c r="Q20" s="1029"/>
      <c r="R20" s="1028"/>
      <c r="S20" s="1026"/>
    </row>
    <row r="21" spans="1:19" ht="33.75" customHeight="1">
      <c r="A21" s="1012">
        <v>6</v>
      </c>
      <c r="B21" s="1012">
        <v>1</v>
      </c>
      <c r="C21" s="1012">
        <v>4</v>
      </c>
      <c r="D21" s="1012">
        <v>2</v>
      </c>
      <c r="E21" s="1025" t="s">
        <v>2408</v>
      </c>
      <c r="F21" s="1025" t="s">
        <v>2409</v>
      </c>
      <c r="G21" s="1025" t="s">
        <v>2410</v>
      </c>
      <c r="H21" s="1025" t="s">
        <v>2411</v>
      </c>
      <c r="I21" s="419" t="s">
        <v>46</v>
      </c>
      <c r="J21" s="419">
        <v>1</v>
      </c>
      <c r="K21" s="421" t="s">
        <v>71</v>
      </c>
      <c r="L21" s="1025" t="s">
        <v>2381</v>
      </c>
      <c r="M21" s="1012" t="s">
        <v>43</v>
      </c>
      <c r="N21" s="1012"/>
      <c r="O21" s="1032">
        <v>33000</v>
      </c>
      <c r="P21" s="1032"/>
      <c r="Q21" s="1029">
        <v>33000</v>
      </c>
      <c r="R21" s="1012"/>
      <c r="S21" s="1025" t="s">
        <v>2375</v>
      </c>
    </row>
    <row r="22" spans="1:19" ht="60">
      <c r="A22" s="1028"/>
      <c r="B22" s="1028"/>
      <c r="C22" s="1028"/>
      <c r="D22" s="1028"/>
      <c r="E22" s="1026"/>
      <c r="F22" s="1026"/>
      <c r="G22" s="1026"/>
      <c r="H22" s="1027"/>
      <c r="I22" s="419" t="s">
        <v>2412</v>
      </c>
      <c r="J22" s="419">
        <v>4</v>
      </c>
      <c r="K22" s="421" t="s">
        <v>48</v>
      </c>
      <c r="L22" s="1026"/>
      <c r="M22" s="1028"/>
      <c r="N22" s="1028"/>
      <c r="O22" s="1033"/>
      <c r="P22" s="1033"/>
      <c r="Q22" s="1030"/>
      <c r="R22" s="1028"/>
      <c r="S22" s="1026"/>
    </row>
    <row r="23" spans="1:19" ht="30">
      <c r="A23" s="1028"/>
      <c r="B23" s="1028"/>
      <c r="C23" s="1028"/>
      <c r="D23" s="1028"/>
      <c r="E23" s="1026"/>
      <c r="F23" s="1026"/>
      <c r="G23" s="1026"/>
      <c r="H23" s="1019" t="s">
        <v>2413</v>
      </c>
      <c r="I23" s="419" t="s">
        <v>2414</v>
      </c>
      <c r="J23" s="419">
        <v>1</v>
      </c>
      <c r="K23" s="421" t="s">
        <v>71</v>
      </c>
      <c r="L23" s="1026"/>
      <c r="M23" s="1028"/>
      <c r="N23" s="1028"/>
      <c r="O23" s="1033"/>
      <c r="P23" s="1033"/>
      <c r="Q23" s="1030"/>
      <c r="R23" s="1028"/>
      <c r="S23" s="1026"/>
    </row>
    <row r="24" spans="1:19" ht="30">
      <c r="A24" s="1028"/>
      <c r="B24" s="1028"/>
      <c r="C24" s="1028"/>
      <c r="D24" s="1028"/>
      <c r="E24" s="1026"/>
      <c r="F24" s="1026"/>
      <c r="G24" s="1026"/>
      <c r="H24" s="1019"/>
      <c r="I24" s="419" t="s">
        <v>1616</v>
      </c>
      <c r="J24" s="419">
        <v>1</v>
      </c>
      <c r="K24" s="421" t="s">
        <v>71</v>
      </c>
      <c r="L24" s="1026"/>
      <c r="M24" s="1028"/>
      <c r="N24" s="1028"/>
      <c r="O24" s="1033"/>
      <c r="P24" s="1033"/>
      <c r="Q24" s="1030"/>
      <c r="R24" s="1028"/>
      <c r="S24" s="1026"/>
    </row>
    <row r="25" spans="1:19" ht="30">
      <c r="A25" s="1028"/>
      <c r="B25" s="1028"/>
      <c r="C25" s="1028"/>
      <c r="D25" s="1028"/>
      <c r="E25" s="1026"/>
      <c r="F25" s="1026"/>
      <c r="G25" s="1026"/>
      <c r="H25" s="1019"/>
      <c r="I25" s="419" t="s">
        <v>2415</v>
      </c>
      <c r="J25" s="419">
        <v>2000</v>
      </c>
      <c r="K25" s="421" t="s">
        <v>497</v>
      </c>
      <c r="L25" s="1026"/>
      <c r="M25" s="1028"/>
      <c r="N25" s="1028"/>
      <c r="O25" s="1033"/>
      <c r="P25" s="1033"/>
      <c r="Q25" s="1030"/>
      <c r="R25" s="1028"/>
      <c r="S25" s="1026"/>
    </row>
    <row r="26" spans="1:19" ht="45">
      <c r="A26" s="1028"/>
      <c r="B26" s="1028"/>
      <c r="C26" s="1028"/>
      <c r="D26" s="1028"/>
      <c r="E26" s="1026"/>
      <c r="F26" s="1026"/>
      <c r="G26" s="1026"/>
      <c r="H26" s="415" t="s">
        <v>1734</v>
      </c>
      <c r="I26" s="415" t="s">
        <v>2385</v>
      </c>
      <c r="J26" s="415">
        <v>1</v>
      </c>
      <c r="K26" s="423" t="s">
        <v>71</v>
      </c>
      <c r="L26" s="1026"/>
      <c r="M26" s="1028"/>
      <c r="N26" s="1028"/>
      <c r="O26" s="1033"/>
      <c r="P26" s="1033"/>
      <c r="Q26" s="1030"/>
      <c r="R26" s="1028"/>
      <c r="S26" s="1026"/>
    </row>
    <row r="27" spans="1:19" ht="75.75" customHeight="1">
      <c r="A27" s="1018">
        <v>7</v>
      </c>
      <c r="B27" s="1018">
        <v>1</v>
      </c>
      <c r="C27" s="1018">
        <v>4</v>
      </c>
      <c r="D27" s="1018">
        <v>2</v>
      </c>
      <c r="E27" s="1019" t="s">
        <v>2416</v>
      </c>
      <c r="F27" s="1019" t="s">
        <v>2417</v>
      </c>
      <c r="G27" s="1019" t="s">
        <v>2418</v>
      </c>
      <c r="H27" s="1012" t="s">
        <v>107</v>
      </c>
      <c r="I27" s="421" t="s">
        <v>1167</v>
      </c>
      <c r="J27" s="421">
        <v>1</v>
      </c>
      <c r="K27" s="421" t="s">
        <v>71</v>
      </c>
      <c r="L27" s="1019" t="s">
        <v>2374</v>
      </c>
      <c r="M27" s="1019"/>
      <c r="N27" s="1012" t="s">
        <v>69</v>
      </c>
      <c r="O27" s="1024"/>
      <c r="P27" s="1023">
        <v>55000</v>
      </c>
      <c r="Q27" s="1024"/>
      <c r="R27" s="1023">
        <v>55000</v>
      </c>
      <c r="S27" s="1019" t="s">
        <v>2375</v>
      </c>
    </row>
    <row r="28" spans="1:19" ht="69" customHeight="1">
      <c r="A28" s="1018"/>
      <c r="B28" s="1018"/>
      <c r="C28" s="1018"/>
      <c r="D28" s="1018"/>
      <c r="E28" s="1019"/>
      <c r="F28" s="1019"/>
      <c r="G28" s="1019"/>
      <c r="H28" s="1028"/>
      <c r="I28" s="419" t="s">
        <v>1460</v>
      </c>
      <c r="J28" s="419">
        <v>100</v>
      </c>
      <c r="K28" s="421" t="s">
        <v>48</v>
      </c>
      <c r="L28" s="1019"/>
      <c r="M28" s="1019"/>
      <c r="N28" s="1028"/>
      <c r="O28" s="1024"/>
      <c r="P28" s="1023"/>
      <c r="Q28" s="1024"/>
      <c r="R28" s="1023"/>
      <c r="S28" s="1019"/>
    </row>
    <row r="29" spans="1:19" ht="69.75" customHeight="1">
      <c r="A29" s="1018"/>
      <c r="B29" s="1018"/>
      <c r="C29" s="1018"/>
      <c r="D29" s="1018"/>
      <c r="E29" s="1019"/>
      <c r="F29" s="1019"/>
      <c r="G29" s="1019"/>
      <c r="H29" s="1018" t="s">
        <v>45</v>
      </c>
      <c r="I29" s="419" t="s">
        <v>46</v>
      </c>
      <c r="J29" s="419">
        <v>1</v>
      </c>
      <c r="K29" s="421" t="s">
        <v>71</v>
      </c>
      <c r="L29" s="1019"/>
      <c r="M29" s="1019"/>
      <c r="N29" s="1028"/>
      <c r="O29" s="1024"/>
      <c r="P29" s="1023"/>
      <c r="Q29" s="1024"/>
      <c r="R29" s="1023"/>
      <c r="S29" s="1019"/>
    </row>
    <row r="30" spans="1:19" ht="69.75" customHeight="1">
      <c r="A30" s="1018"/>
      <c r="B30" s="1018"/>
      <c r="C30" s="1018"/>
      <c r="D30" s="1018"/>
      <c r="E30" s="1019"/>
      <c r="F30" s="1019"/>
      <c r="G30" s="1019"/>
      <c r="H30" s="1018"/>
      <c r="I30" s="419" t="s">
        <v>1151</v>
      </c>
      <c r="J30" s="419">
        <v>25</v>
      </c>
      <c r="K30" s="421" t="s">
        <v>2377</v>
      </c>
      <c r="L30" s="1019"/>
      <c r="M30" s="1019"/>
      <c r="N30" s="1028"/>
      <c r="O30" s="1024"/>
      <c r="P30" s="1023"/>
      <c r="Q30" s="1024"/>
      <c r="R30" s="1023"/>
      <c r="S30" s="1019"/>
    </row>
    <row r="31" spans="1:19" ht="66" customHeight="1">
      <c r="A31" s="1018"/>
      <c r="B31" s="1018"/>
      <c r="C31" s="1018"/>
      <c r="D31" s="1018"/>
      <c r="E31" s="1019"/>
      <c r="F31" s="1019"/>
      <c r="G31" s="1019"/>
      <c r="H31" s="1018"/>
      <c r="I31" s="419" t="s">
        <v>2419</v>
      </c>
      <c r="J31" s="419">
        <v>10</v>
      </c>
      <c r="K31" s="421" t="s">
        <v>2377</v>
      </c>
      <c r="L31" s="1019"/>
      <c r="M31" s="1019"/>
      <c r="N31" s="1013"/>
      <c r="O31" s="1024"/>
      <c r="P31" s="1023"/>
      <c r="Q31" s="1024"/>
      <c r="R31" s="1023"/>
      <c r="S31" s="1019"/>
    </row>
    <row r="32" spans="1:19" ht="101.25" customHeight="1">
      <c r="A32" s="1012">
        <v>8</v>
      </c>
      <c r="B32" s="1012">
        <v>1</v>
      </c>
      <c r="C32" s="1012">
        <v>4</v>
      </c>
      <c r="D32" s="1012">
        <v>2</v>
      </c>
      <c r="E32" s="1025" t="s">
        <v>2420</v>
      </c>
      <c r="F32" s="1025" t="s">
        <v>2421</v>
      </c>
      <c r="G32" s="1025" t="s">
        <v>2422</v>
      </c>
      <c r="H32" s="419" t="s">
        <v>1734</v>
      </c>
      <c r="I32" s="419" t="s">
        <v>2385</v>
      </c>
      <c r="J32" s="419">
        <v>1</v>
      </c>
      <c r="K32" s="421" t="s">
        <v>71</v>
      </c>
      <c r="L32" s="1025" t="s">
        <v>2396</v>
      </c>
      <c r="M32" s="1025"/>
      <c r="N32" s="1012" t="s">
        <v>91</v>
      </c>
      <c r="O32" s="1029"/>
      <c r="P32" s="1032">
        <v>140000</v>
      </c>
      <c r="Q32" s="1029"/>
      <c r="R32" s="1032">
        <v>140000</v>
      </c>
      <c r="S32" s="1025" t="s">
        <v>2375</v>
      </c>
    </row>
    <row r="33" spans="1:19" ht="67.5" customHeight="1">
      <c r="A33" s="1028"/>
      <c r="B33" s="1028"/>
      <c r="C33" s="1028"/>
      <c r="D33" s="1028"/>
      <c r="E33" s="1026"/>
      <c r="F33" s="1026"/>
      <c r="G33" s="1026"/>
      <c r="H33" s="1019" t="s">
        <v>2386</v>
      </c>
      <c r="I33" s="419" t="s">
        <v>2387</v>
      </c>
      <c r="J33" s="419">
        <v>2</v>
      </c>
      <c r="K33" s="419" t="s">
        <v>71</v>
      </c>
      <c r="L33" s="1026"/>
      <c r="M33" s="1026"/>
      <c r="N33" s="1028"/>
      <c r="O33" s="1030"/>
      <c r="P33" s="1033"/>
      <c r="Q33" s="1030"/>
      <c r="R33" s="1033"/>
      <c r="S33" s="1026"/>
    </row>
    <row r="34" spans="1:19" ht="67.5" customHeight="1">
      <c r="A34" s="1028"/>
      <c r="B34" s="1028"/>
      <c r="C34" s="1028"/>
      <c r="D34" s="1028"/>
      <c r="E34" s="1026"/>
      <c r="F34" s="1026"/>
      <c r="G34" s="1026"/>
      <c r="H34" s="1019"/>
      <c r="I34" s="419" t="s">
        <v>1172</v>
      </c>
      <c r="J34" s="419" t="s">
        <v>2397</v>
      </c>
      <c r="K34" s="419" t="s">
        <v>2389</v>
      </c>
      <c r="L34" s="1026"/>
      <c r="M34" s="1026"/>
      <c r="N34" s="1028"/>
      <c r="O34" s="1030"/>
      <c r="P34" s="1033"/>
      <c r="Q34" s="1030"/>
      <c r="R34" s="1033"/>
      <c r="S34" s="1026"/>
    </row>
    <row r="35" spans="1:19" ht="67.5" customHeight="1">
      <c r="A35" s="1028"/>
      <c r="B35" s="1028"/>
      <c r="C35" s="1028"/>
      <c r="D35" s="1028"/>
      <c r="E35" s="1026"/>
      <c r="F35" s="1026"/>
      <c r="G35" s="1026"/>
      <c r="H35" s="419" t="s">
        <v>2423</v>
      </c>
      <c r="I35" s="419" t="s">
        <v>2424</v>
      </c>
      <c r="J35" s="419">
        <v>1</v>
      </c>
      <c r="K35" s="419" t="s">
        <v>71</v>
      </c>
      <c r="L35" s="1026"/>
      <c r="M35" s="1026"/>
      <c r="N35" s="1028"/>
      <c r="O35" s="1030"/>
      <c r="P35" s="1033"/>
      <c r="Q35" s="1030"/>
      <c r="R35" s="1033"/>
      <c r="S35" s="1026"/>
    </row>
    <row r="36" spans="1:19" ht="67.5" customHeight="1">
      <c r="A36" s="1013"/>
      <c r="B36" s="1013"/>
      <c r="C36" s="1013"/>
      <c r="D36" s="1013"/>
      <c r="E36" s="1027"/>
      <c r="F36" s="1027"/>
      <c r="G36" s="1027"/>
      <c r="H36" s="419" t="s">
        <v>2390</v>
      </c>
      <c r="I36" s="419" t="s">
        <v>2391</v>
      </c>
      <c r="J36" s="419">
        <v>4</v>
      </c>
      <c r="K36" s="419" t="s">
        <v>71</v>
      </c>
      <c r="L36" s="1027"/>
      <c r="M36" s="1027"/>
      <c r="N36" s="1013"/>
      <c r="O36" s="1031"/>
      <c r="P36" s="1034"/>
      <c r="Q36" s="1031"/>
      <c r="R36" s="1034"/>
      <c r="S36" s="1027"/>
    </row>
    <row r="37" spans="1:19">
      <c r="A37" s="819">
        <v>9</v>
      </c>
      <c r="B37" s="819">
        <v>1</v>
      </c>
      <c r="C37" s="819">
        <v>4</v>
      </c>
      <c r="D37" s="819">
        <v>2</v>
      </c>
      <c r="E37" s="820" t="s">
        <v>2425</v>
      </c>
      <c r="F37" s="820" t="s">
        <v>2426</v>
      </c>
      <c r="G37" s="820" t="s">
        <v>2427</v>
      </c>
      <c r="H37" s="821" t="s">
        <v>50</v>
      </c>
      <c r="I37" s="389" t="s">
        <v>51</v>
      </c>
      <c r="J37" s="389">
        <v>1</v>
      </c>
      <c r="K37" s="388" t="s">
        <v>71</v>
      </c>
      <c r="L37" s="820" t="s">
        <v>2428</v>
      </c>
      <c r="M37" s="820"/>
      <c r="N37" s="840" t="s">
        <v>69</v>
      </c>
      <c r="O37" s="861"/>
      <c r="P37" s="862">
        <v>20000</v>
      </c>
      <c r="Q37" s="861"/>
      <c r="R37" s="862">
        <v>20000</v>
      </c>
      <c r="S37" s="820" t="s">
        <v>2375</v>
      </c>
    </row>
    <row r="38" spans="1:19" ht="159.75" customHeight="1">
      <c r="A38" s="819"/>
      <c r="B38" s="819"/>
      <c r="C38" s="819"/>
      <c r="D38" s="819"/>
      <c r="E38" s="820"/>
      <c r="F38" s="820"/>
      <c r="G38" s="820"/>
      <c r="H38" s="823"/>
      <c r="I38" s="389" t="s">
        <v>52</v>
      </c>
      <c r="J38" s="389">
        <v>100</v>
      </c>
      <c r="K38" s="388" t="s">
        <v>48</v>
      </c>
      <c r="L38" s="820"/>
      <c r="M38" s="820"/>
      <c r="N38" s="860"/>
      <c r="O38" s="861"/>
      <c r="P38" s="862"/>
      <c r="Q38" s="861"/>
      <c r="R38" s="862"/>
      <c r="S38" s="820"/>
    </row>
    <row r="39" spans="1:19">
      <c r="A39" s="840">
        <v>10</v>
      </c>
      <c r="B39" s="840">
        <v>1</v>
      </c>
      <c r="C39" s="840">
        <v>4</v>
      </c>
      <c r="D39" s="840">
        <v>2</v>
      </c>
      <c r="E39" s="821" t="s">
        <v>2429</v>
      </c>
      <c r="F39" s="821" t="s">
        <v>2430</v>
      </c>
      <c r="G39" s="821" t="s">
        <v>2434</v>
      </c>
      <c r="H39" s="821" t="s">
        <v>50</v>
      </c>
      <c r="I39" s="389" t="s">
        <v>51</v>
      </c>
      <c r="J39" s="389">
        <v>1</v>
      </c>
      <c r="K39" s="389" t="s">
        <v>71</v>
      </c>
      <c r="L39" s="821" t="s">
        <v>2431</v>
      </c>
      <c r="M39" s="1020"/>
      <c r="N39" s="840" t="s">
        <v>310</v>
      </c>
      <c r="O39" s="1020"/>
      <c r="P39" s="842">
        <v>37000</v>
      </c>
      <c r="Q39" s="1020"/>
      <c r="R39" s="849">
        <v>37000</v>
      </c>
      <c r="S39" s="821" t="s">
        <v>2375</v>
      </c>
    </row>
    <row r="40" spans="1:19" ht="45">
      <c r="A40" s="841"/>
      <c r="B40" s="841"/>
      <c r="C40" s="841"/>
      <c r="D40" s="841"/>
      <c r="E40" s="822"/>
      <c r="F40" s="822"/>
      <c r="G40" s="822"/>
      <c r="H40" s="822"/>
      <c r="I40" s="389" t="s">
        <v>2432</v>
      </c>
      <c r="J40" s="389">
        <v>50</v>
      </c>
      <c r="K40" s="389" t="s">
        <v>48</v>
      </c>
      <c r="L40" s="822"/>
      <c r="M40" s="1021"/>
      <c r="N40" s="841"/>
      <c r="O40" s="1021"/>
      <c r="P40" s="843"/>
      <c r="Q40" s="1021"/>
      <c r="R40" s="850"/>
      <c r="S40" s="822"/>
    </row>
    <row r="41" spans="1:19" ht="45">
      <c r="A41" s="841"/>
      <c r="B41" s="841"/>
      <c r="C41" s="841"/>
      <c r="D41" s="841"/>
      <c r="E41" s="822"/>
      <c r="F41" s="822"/>
      <c r="G41" s="822"/>
      <c r="H41" s="821" t="s">
        <v>260</v>
      </c>
      <c r="I41" s="389" t="s">
        <v>1093</v>
      </c>
      <c r="J41" s="463">
        <v>1</v>
      </c>
      <c r="K41" s="388" t="s">
        <v>71</v>
      </c>
      <c r="L41" s="822"/>
      <c r="M41" s="1021"/>
      <c r="N41" s="841"/>
      <c r="O41" s="1021"/>
      <c r="P41" s="843"/>
      <c r="Q41" s="1021"/>
      <c r="R41" s="850"/>
      <c r="S41" s="822"/>
    </row>
    <row r="42" spans="1:19" ht="134.25" customHeight="1">
      <c r="A42" s="860"/>
      <c r="B42" s="860"/>
      <c r="C42" s="860"/>
      <c r="D42" s="860"/>
      <c r="E42" s="823"/>
      <c r="F42" s="823"/>
      <c r="G42" s="823"/>
      <c r="H42" s="823"/>
      <c r="I42" s="389" t="s">
        <v>2433</v>
      </c>
      <c r="J42" s="463">
        <v>40</v>
      </c>
      <c r="K42" s="388" t="s">
        <v>48</v>
      </c>
      <c r="L42" s="823"/>
      <c r="M42" s="1022"/>
      <c r="N42" s="860"/>
      <c r="O42" s="1022"/>
      <c r="P42" s="863"/>
      <c r="Q42" s="1022"/>
      <c r="R42" s="851"/>
      <c r="S42" s="823"/>
    </row>
    <row r="43" spans="1:19" ht="64.5" customHeight="1">
      <c r="A43" s="1018">
        <v>11</v>
      </c>
      <c r="B43" s="1018">
        <v>1</v>
      </c>
      <c r="C43" s="1018">
        <v>4</v>
      </c>
      <c r="D43" s="1018">
        <v>2</v>
      </c>
      <c r="E43" s="1019" t="s">
        <v>2435</v>
      </c>
      <c r="F43" s="1019" t="s">
        <v>2439</v>
      </c>
      <c r="G43" s="1019" t="s">
        <v>2440</v>
      </c>
      <c r="H43" s="1019" t="s">
        <v>2401</v>
      </c>
      <c r="I43" s="419" t="s">
        <v>2402</v>
      </c>
      <c r="J43" s="419">
        <v>4</v>
      </c>
      <c r="K43" s="419" t="s">
        <v>71</v>
      </c>
      <c r="L43" s="1019" t="s">
        <v>2403</v>
      </c>
      <c r="M43" s="1019"/>
      <c r="N43" s="1019" t="s">
        <v>43</v>
      </c>
      <c r="O43" s="1024"/>
      <c r="P43" s="1023">
        <v>140000</v>
      </c>
      <c r="Q43" s="1024"/>
      <c r="R43" s="1023">
        <v>140000</v>
      </c>
      <c r="S43" s="1019" t="s">
        <v>2375</v>
      </c>
    </row>
    <row r="44" spans="1:19" ht="79.5" customHeight="1">
      <c r="A44" s="1018"/>
      <c r="B44" s="1018"/>
      <c r="C44" s="1018"/>
      <c r="D44" s="1018"/>
      <c r="E44" s="1019"/>
      <c r="F44" s="1019"/>
      <c r="G44" s="1019"/>
      <c r="H44" s="1019"/>
      <c r="I44" s="419" t="s">
        <v>1172</v>
      </c>
      <c r="J44" s="419" t="s">
        <v>2436</v>
      </c>
      <c r="K44" s="419" t="s">
        <v>2389</v>
      </c>
      <c r="L44" s="1019"/>
      <c r="M44" s="1019"/>
      <c r="N44" s="1019"/>
      <c r="O44" s="1024"/>
      <c r="P44" s="1023"/>
      <c r="Q44" s="1024"/>
      <c r="R44" s="1023"/>
      <c r="S44" s="1019"/>
    </row>
    <row r="45" spans="1:19" ht="99" customHeight="1">
      <c r="A45" s="1018"/>
      <c r="B45" s="1018"/>
      <c r="C45" s="1018"/>
      <c r="D45" s="1018"/>
      <c r="E45" s="1019"/>
      <c r="F45" s="1019"/>
      <c r="G45" s="1019"/>
      <c r="H45" s="464" t="s">
        <v>2437</v>
      </c>
      <c r="I45" s="419" t="s">
        <v>2438</v>
      </c>
      <c r="J45" s="419">
        <v>1</v>
      </c>
      <c r="K45" s="421" t="s">
        <v>71</v>
      </c>
      <c r="L45" s="1019"/>
      <c r="M45" s="1019"/>
      <c r="N45" s="1019"/>
      <c r="O45" s="1024"/>
      <c r="P45" s="1023"/>
      <c r="Q45" s="1024"/>
      <c r="R45" s="1023"/>
      <c r="S45" s="1019"/>
    </row>
    <row r="46" spans="1:19" ht="38.25" customHeight="1">
      <c r="A46" s="820">
        <v>12</v>
      </c>
      <c r="B46" s="820">
        <v>1</v>
      </c>
      <c r="C46" s="820">
        <v>4</v>
      </c>
      <c r="D46" s="820">
        <v>2</v>
      </c>
      <c r="E46" s="820" t="s">
        <v>2441</v>
      </c>
      <c r="F46" s="820" t="s">
        <v>2442</v>
      </c>
      <c r="G46" s="820" t="s">
        <v>2443</v>
      </c>
      <c r="H46" s="820" t="s">
        <v>2444</v>
      </c>
      <c r="I46" s="421" t="s">
        <v>75</v>
      </c>
      <c r="J46" s="421">
        <v>1</v>
      </c>
      <c r="K46" s="421" t="s">
        <v>71</v>
      </c>
      <c r="L46" s="821" t="s">
        <v>2445</v>
      </c>
      <c r="M46" s="1012"/>
      <c r="N46" s="821" t="s">
        <v>317</v>
      </c>
      <c r="O46" s="1014"/>
      <c r="P46" s="849">
        <v>28000</v>
      </c>
      <c r="Q46" s="1012"/>
      <c r="R46" s="1016">
        <v>28000</v>
      </c>
      <c r="S46" s="821" t="s">
        <v>2375</v>
      </c>
    </row>
    <row r="47" spans="1:19" ht="110.25" customHeight="1">
      <c r="A47" s="820"/>
      <c r="B47" s="820"/>
      <c r="C47" s="820"/>
      <c r="D47" s="820"/>
      <c r="E47" s="820"/>
      <c r="F47" s="820"/>
      <c r="G47" s="820"/>
      <c r="H47" s="820"/>
      <c r="I47" s="389" t="s">
        <v>129</v>
      </c>
      <c r="J47" s="389">
        <v>20</v>
      </c>
      <c r="K47" s="389" t="s">
        <v>48</v>
      </c>
      <c r="L47" s="823"/>
      <c r="M47" s="1013"/>
      <c r="N47" s="823"/>
      <c r="O47" s="1015"/>
      <c r="P47" s="851"/>
      <c r="Q47" s="1013"/>
      <c r="R47" s="1017"/>
      <c r="S47" s="823"/>
    </row>
    <row r="49" spans="15:18">
      <c r="O49" s="1008"/>
      <c r="P49" s="1011" t="s">
        <v>30</v>
      </c>
      <c r="Q49" s="1011"/>
      <c r="R49" s="1011"/>
    </row>
    <row r="50" spans="15:18">
      <c r="O50" s="1009"/>
      <c r="P50" s="1011" t="s">
        <v>31</v>
      </c>
      <c r="Q50" s="1011" t="s">
        <v>32</v>
      </c>
      <c r="R50" s="1011"/>
    </row>
    <row r="51" spans="15:18">
      <c r="O51" s="1010"/>
      <c r="P51" s="1011"/>
      <c r="Q51" s="224">
        <v>2022</v>
      </c>
      <c r="R51" s="224">
        <v>2023</v>
      </c>
    </row>
    <row r="52" spans="15:18">
      <c r="O52" s="225" t="s">
        <v>1353</v>
      </c>
      <c r="P52" s="226">
        <v>12</v>
      </c>
      <c r="Q52" s="227">
        <f>Q21+Q16+Q14+Q10+Q8+Q6</f>
        <v>575000</v>
      </c>
      <c r="R52" s="228">
        <f>R46+R43+R39+R37+R32+R27</f>
        <v>420000</v>
      </c>
    </row>
  </sheetData>
  <mergeCells count="21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8:A9"/>
    <mergeCell ref="B8:B9"/>
    <mergeCell ref="C8:C9"/>
    <mergeCell ref="D8:D9"/>
    <mergeCell ref="E8:E9"/>
    <mergeCell ref="F6:F7"/>
    <mergeCell ref="G6:G7"/>
    <mergeCell ref="H6:H7"/>
    <mergeCell ref="L6:L7"/>
    <mergeCell ref="A6:A7"/>
    <mergeCell ref="B6:B7"/>
    <mergeCell ref="C6:C7"/>
    <mergeCell ref="D6:D7"/>
    <mergeCell ref="E6:E7"/>
    <mergeCell ref="F8:F9"/>
    <mergeCell ref="G8:G9"/>
    <mergeCell ref="H8:H9"/>
    <mergeCell ref="L8:L9"/>
    <mergeCell ref="S6:S7"/>
    <mergeCell ref="M6:M7"/>
    <mergeCell ref="N6:N7"/>
    <mergeCell ref="O8:O9"/>
    <mergeCell ref="P8:P9"/>
    <mergeCell ref="Q8:Q9"/>
    <mergeCell ref="R8:R9"/>
    <mergeCell ref="S8:S9"/>
    <mergeCell ref="M8:M9"/>
    <mergeCell ref="N8:N9"/>
    <mergeCell ref="O6:O7"/>
    <mergeCell ref="P6:P7"/>
    <mergeCell ref="Q6:Q7"/>
    <mergeCell ref="R6:R7"/>
    <mergeCell ref="H11:H12"/>
    <mergeCell ref="A14:A15"/>
    <mergeCell ref="B14:B15"/>
    <mergeCell ref="C14:C15"/>
    <mergeCell ref="D14:D15"/>
    <mergeCell ref="E14:E15"/>
    <mergeCell ref="F10:F13"/>
    <mergeCell ref="G10:G13"/>
    <mergeCell ref="L10:L13"/>
    <mergeCell ref="A10:A13"/>
    <mergeCell ref="B10:B13"/>
    <mergeCell ref="C10:C13"/>
    <mergeCell ref="D10:D13"/>
    <mergeCell ref="E10:E13"/>
    <mergeCell ref="M10:M13"/>
    <mergeCell ref="N10:N13"/>
    <mergeCell ref="O10:O13"/>
    <mergeCell ref="O14:O15"/>
    <mergeCell ref="P14:P15"/>
    <mergeCell ref="Q14:Q15"/>
    <mergeCell ref="R14:R15"/>
    <mergeCell ref="S14:S15"/>
    <mergeCell ref="M14:M15"/>
    <mergeCell ref="N14:N15"/>
    <mergeCell ref="P10:P13"/>
    <mergeCell ref="Q10:Q13"/>
    <mergeCell ref="R10:R13"/>
    <mergeCell ref="S10:S13"/>
    <mergeCell ref="A16:A20"/>
    <mergeCell ref="B16:B20"/>
    <mergeCell ref="C16:C20"/>
    <mergeCell ref="D16:D20"/>
    <mergeCell ref="E16:E20"/>
    <mergeCell ref="F14:F15"/>
    <mergeCell ref="G14:G15"/>
    <mergeCell ref="H14:H15"/>
    <mergeCell ref="L14:L15"/>
    <mergeCell ref="O16:O20"/>
    <mergeCell ref="P16:P20"/>
    <mergeCell ref="Q16:Q20"/>
    <mergeCell ref="R16:R20"/>
    <mergeCell ref="S16:S20"/>
    <mergeCell ref="H18:H19"/>
    <mergeCell ref="F16:F20"/>
    <mergeCell ref="G16:G20"/>
    <mergeCell ref="H16:H17"/>
    <mergeCell ref="L16:L20"/>
    <mergeCell ref="M16:M20"/>
    <mergeCell ref="N16:N20"/>
    <mergeCell ref="S21:S26"/>
    <mergeCell ref="H23:H25"/>
    <mergeCell ref="G21:G26"/>
    <mergeCell ref="H21:H22"/>
    <mergeCell ref="L21:L26"/>
    <mergeCell ref="M21:M26"/>
    <mergeCell ref="N21:N26"/>
    <mergeCell ref="O21:O26"/>
    <mergeCell ref="A21:A26"/>
    <mergeCell ref="B21:B26"/>
    <mergeCell ref="C21:C26"/>
    <mergeCell ref="D21:D26"/>
    <mergeCell ref="E21:E26"/>
    <mergeCell ref="F21:F26"/>
    <mergeCell ref="A27:A31"/>
    <mergeCell ref="B27:B31"/>
    <mergeCell ref="C27:C31"/>
    <mergeCell ref="D27:D31"/>
    <mergeCell ref="E27:E31"/>
    <mergeCell ref="F27:F31"/>
    <mergeCell ref="P21:P26"/>
    <mergeCell ref="Q21:Q26"/>
    <mergeCell ref="R21:R26"/>
    <mergeCell ref="P27:P31"/>
    <mergeCell ref="Q27:Q31"/>
    <mergeCell ref="R27:R31"/>
    <mergeCell ref="S27:S31"/>
    <mergeCell ref="H29:H31"/>
    <mergeCell ref="G27:G31"/>
    <mergeCell ref="H27:H28"/>
    <mergeCell ref="L27:L31"/>
    <mergeCell ref="M27:M31"/>
    <mergeCell ref="N27:N31"/>
    <mergeCell ref="O27:O31"/>
    <mergeCell ref="Q32:Q36"/>
    <mergeCell ref="R32:R36"/>
    <mergeCell ref="S32:S36"/>
    <mergeCell ref="H33:H34"/>
    <mergeCell ref="N32:N36"/>
    <mergeCell ref="O32:O36"/>
    <mergeCell ref="P32:P36"/>
    <mergeCell ref="A37:A38"/>
    <mergeCell ref="B37:B38"/>
    <mergeCell ref="C37:C38"/>
    <mergeCell ref="D37:D38"/>
    <mergeCell ref="E37:E38"/>
    <mergeCell ref="F37:F38"/>
    <mergeCell ref="G32:G36"/>
    <mergeCell ref="L32:L36"/>
    <mergeCell ref="M32:M36"/>
    <mergeCell ref="A32:A36"/>
    <mergeCell ref="B32:B36"/>
    <mergeCell ref="C32:C36"/>
    <mergeCell ref="D32:D36"/>
    <mergeCell ref="E32:E36"/>
    <mergeCell ref="F32:F36"/>
    <mergeCell ref="P37:P38"/>
    <mergeCell ref="Q37:Q38"/>
    <mergeCell ref="R37:R38"/>
    <mergeCell ref="S37:S38"/>
    <mergeCell ref="G37:G38"/>
    <mergeCell ref="H37:H38"/>
    <mergeCell ref="L37:L38"/>
    <mergeCell ref="M37:M38"/>
    <mergeCell ref="N37:N38"/>
    <mergeCell ref="O37:O38"/>
    <mergeCell ref="A39:A42"/>
    <mergeCell ref="B39:B42"/>
    <mergeCell ref="C39:C42"/>
    <mergeCell ref="D39:D42"/>
    <mergeCell ref="E39:E42"/>
    <mergeCell ref="O39:O42"/>
    <mergeCell ref="P39:P42"/>
    <mergeCell ref="Q39:Q42"/>
    <mergeCell ref="R39:R42"/>
    <mergeCell ref="S39:S42"/>
    <mergeCell ref="H41:H42"/>
    <mergeCell ref="F39:F42"/>
    <mergeCell ref="G39:G42"/>
    <mergeCell ref="H39:H40"/>
    <mergeCell ref="L39:L42"/>
    <mergeCell ref="M39:M42"/>
    <mergeCell ref="N39:N42"/>
    <mergeCell ref="H43:H44"/>
    <mergeCell ref="R43:R45"/>
    <mergeCell ref="S43:S45"/>
    <mergeCell ref="N43:N45"/>
    <mergeCell ref="O43:O45"/>
    <mergeCell ref="P43:P45"/>
    <mergeCell ref="Q43:Q45"/>
    <mergeCell ref="S46:S47"/>
    <mergeCell ref="A43:A45"/>
    <mergeCell ref="B43:B45"/>
    <mergeCell ref="C43:C45"/>
    <mergeCell ref="D43:D45"/>
    <mergeCell ref="E43:E45"/>
    <mergeCell ref="F43:F45"/>
    <mergeCell ref="G43:G45"/>
    <mergeCell ref="A46:A47"/>
    <mergeCell ref="B46:B47"/>
    <mergeCell ref="C46:C47"/>
    <mergeCell ref="D46:D47"/>
    <mergeCell ref="E46:E47"/>
    <mergeCell ref="F46:F47"/>
    <mergeCell ref="G46:G47"/>
    <mergeCell ref="L43:L45"/>
    <mergeCell ref="M43:M45"/>
    <mergeCell ref="O49:O51"/>
    <mergeCell ref="P49:R49"/>
    <mergeCell ref="P50:P51"/>
    <mergeCell ref="Q50:R50"/>
    <mergeCell ref="H46:H47"/>
    <mergeCell ref="L46:L47"/>
    <mergeCell ref="M46:M47"/>
    <mergeCell ref="N46:N47"/>
    <mergeCell ref="O46:O47"/>
    <mergeCell ref="P46:P47"/>
    <mergeCell ref="Q46:Q47"/>
    <mergeCell ref="R46:R47"/>
  </mergeCells>
  <pageMargins left="0.25" right="0.25" top="0.75" bottom="0.75" header="0.3" footer="0.3"/>
  <pageSetup paperSize="9" scale="40" fitToHeight="0" orientation="landscape" r:id="rId1"/>
  <rowBreaks count="2" manualBreakCount="2">
    <brk id="26" max="16383" man="1"/>
    <brk id="3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F3F0-1739-4E6F-B996-8007BBDE57E0}">
  <sheetPr>
    <pageSetUpPr fitToPage="1"/>
  </sheetPr>
  <dimension ref="A1:S80"/>
  <sheetViews>
    <sheetView zoomScale="70" zoomScaleNormal="70" workbookViewId="0">
      <selection activeCell="J81" sqref="G81:J81"/>
    </sheetView>
  </sheetViews>
  <sheetFormatPr defaultColWidth="9.140625" defaultRowHeight="15"/>
  <cols>
    <col min="1" max="1" width="5.28515625" style="1" customWidth="1"/>
    <col min="2" max="4" width="9.140625" style="1"/>
    <col min="5" max="5" width="18.28515625" style="1" customWidth="1"/>
    <col min="6" max="6" width="61.5703125" customWidth="1"/>
    <col min="7" max="7" width="72.85546875" customWidth="1"/>
    <col min="8" max="8" width="14.42578125" style="68" customWidth="1"/>
    <col min="9" max="10" width="19" style="68" customWidth="1"/>
    <col min="11" max="11" width="16.85546875" style="68" customWidth="1"/>
    <col min="12" max="12" width="25.140625" customWidth="1"/>
    <col min="13" max="14" width="9.140625" style="1"/>
    <col min="15" max="15" width="16.28515625" style="1" customWidth="1"/>
    <col min="16" max="16" width="15.85546875" style="1" customWidth="1"/>
    <col min="17" max="17" width="12.5703125" style="1" customWidth="1"/>
    <col min="18" max="18" width="13.42578125" style="1" customWidth="1"/>
    <col min="19" max="19" width="18.28515625" style="1" customWidth="1"/>
  </cols>
  <sheetData>
    <row r="1" spans="1:19" ht="18.75">
      <c r="A1" s="20" t="s">
        <v>3376</v>
      </c>
      <c r="E1" s="229"/>
      <c r="F1" s="21"/>
      <c r="L1" s="1"/>
      <c r="O1" s="230"/>
      <c r="P1" s="22"/>
      <c r="Q1" s="230"/>
      <c r="R1" s="230"/>
    </row>
    <row r="2" spans="1:19">
      <c r="A2" s="22"/>
      <c r="E2" s="229"/>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114" customHeight="1">
      <c r="A6" s="1052">
        <v>1</v>
      </c>
      <c r="B6" s="1052">
        <v>1</v>
      </c>
      <c r="C6" s="1052">
        <v>4</v>
      </c>
      <c r="D6" s="1052">
        <v>5</v>
      </c>
      <c r="E6" s="1050" t="s">
        <v>2446</v>
      </c>
      <c r="F6" s="1050" t="s">
        <v>2447</v>
      </c>
      <c r="G6" s="1050" t="s">
        <v>2448</v>
      </c>
      <c r="H6" s="1052" t="s">
        <v>50</v>
      </c>
      <c r="I6" s="47" t="s">
        <v>51</v>
      </c>
      <c r="J6" s="47">
        <v>1</v>
      </c>
      <c r="K6" s="45" t="s">
        <v>71</v>
      </c>
      <c r="L6" s="1050" t="s">
        <v>2449</v>
      </c>
      <c r="M6" s="1052" t="s">
        <v>69</v>
      </c>
      <c r="N6" s="1052"/>
      <c r="O6" s="1048">
        <v>18000</v>
      </c>
      <c r="P6" s="1048"/>
      <c r="Q6" s="1048">
        <f>O6</f>
        <v>18000</v>
      </c>
      <c r="R6" s="1064"/>
      <c r="S6" s="1061" t="s">
        <v>2450</v>
      </c>
    </row>
    <row r="7" spans="1:19" s="6" customFormat="1" ht="73.5" customHeight="1">
      <c r="A7" s="1053"/>
      <c r="B7" s="1053"/>
      <c r="C7" s="1053"/>
      <c r="D7" s="1053"/>
      <c r="E7" s="1051"/>
      <c r="F7" s="1051"/>
      <c r="G7" s="1051"/>
      <c r="H7" s="1053"/>
      <c r="I7" s="47" t="s">
        <v>129</v>
      </c>
      <c r="J7" s="47">
        <v>100</v>
      </c>
      <c r="K7" s="45" t="s">
        <v>48</v>
      </c>
      <c r="L7" s="1051"/>
      <c r="M7" s="1053"/>
      <c r="N7" s="1053"/>
      <c r="O7" s="1049"/>
      <c r="P7" s="1049"/>
      <c r="Q7" s="1049"/>
      <c r="R7" s="1065"/>
      <c r="S7" s="1061"/>
    </row>
    <row r="8" spans="1:19" s="6" customFormat="1">
      <c r="A8" s="1052">
        <v>2</v>
      </c>
      <c r="B8" s="1052">
        <v>1</v>
      </c>
      <c r="C8" s="1052">
        <v>4</v>
      </c>
      <c r="D8" s="1052">
        <v>2</v>
      </c>
      <c r="E8" s="1050" t="s">
        <v>2451</v>
      </c>
      <c r="F8" s="1050" t="s">
        <v>2452</v>
      </c>
      <c r="G8" s="1050" t="s">
        <v>2453</v>
      </c>
      <c r="H8" s="1052" t="s">
        <v>74</v>
      </c>
      <c r="I8" s="45" t="s">
        <v>75</v>
      </c>
      <c r="J8" s="45">
        <v>12</v>
      </c>
      <c r="K8" s="45" t="s">
        <v>71</v>
      </c>
      <c r="L8" s="1050" t="s">
        <v>2454</v>
      </c>
      <c r="M8" s="1052" t="s">
        <v>43</v>
      </c>
      <c r="N8" s="1052"/>
      <c r="O8" s="1048">
        <v>140000</v>
      </c>
      <c r="P8" s="1048"/>
      <c r="Q8" s="1048">
        <f>O8</f>
        <v>140000</v>
      </c>
      <c r="R8" s="1048"/>
      <c r="S8" s="1050" t="s">
        <v>2450</v>
      </c>
    </row>
    <row r="9" spans="1:19" s="6" customFormat="1">
      <c r="A9" s="1055"/>
      <c r="B9" s="1055"/>
      <c r="C9" s="1055"/>
      <c r="D9" s="1055"/>
      <c r="E9" s="1057"/>
      <c r="F9" s="1057"/>
      <c r="G9" s="1057"/>
      <c r="H9" s="1053"/>
      <c r="I9" s="45" t="s">
        <v>129</v>
      </c>
      <c r="J9" s="45">
        <v>240</v>
      </c>
      <c r="K9" s="45" t="s">
        <v>48</v>
      </c>
      <c r="L9" s="1057"/>
      <c r="M9" s="1055"/>
      <c r="N9" s="1055"/>
      <c r="O9" s="1056"/>
      <c r="P9" s="1056"/>
      <c r="Q9" s="1056"/>
      <c r="R9" s="1056"/>
      <c r="S9" s="1057"/>
    </row>
    <row r="10" spans="1:19" s="6" customFormat="1">
      <c r="A10" s="1055"/>
      <c r="B10" s="1055"/>
      <c r="C10" s="1055"/>
      <c r="D10" s="1055"/>
      <c r="E10" s="1057"/>
      <c r="F10" s="1057"/>
      <c r="G10" s="1057"/>
      <c r="H10" s="45" t="s">
        <v>2455</v>
      </c>
      <c r="I10" s="45" t="s">
        <v>2456</v>
      </c>
      <c r="J10" s="45">
        <v>28</v>
      </c>
      <c r="K10" s="45" t="s">
        <v>71</v>
      </c>
      <c r="L10" s="1057"/>
      <c r="M10" s="1055"/>
      <c r="N10" s="1055"/>
      <c r="O10" s="1056"/>
      <c r="P10" s="1056"/>
      <c r="Q10" s="1056"/>
      <c r="R10" s="1056"/>
      <c r="S10" s="1057"/>
    </row>
    <row r="11" spans="1:19" s="6" customFormat="1">
      <c r="A11" s="1055"/>
      <c r="B11" s="1055"/>
      <c r="C11" s="1055"/>
      <c r="D11" s="1055"/>
      <c r="E11" s="1057"/>
      <c r="F11" s="1057"/>
      <c r="G11" s="1057"/>
      <c r="H11" s="1052" t="s">
        <v>50</v>
      </c>
      <c r="I11" s="45" t="s">
        <v>51</v>
      </c>
      <c r="J11" s="45">
        <v>1</v>
      </c>
      <c r="K11" s="45" t="s">
        <v>71</v>
      </c>
      <c r="L11" s="1057"/>
      <c r="M11" s="1055"/>
      <c r="N11" s="1055"/>
      <c r="O11" s="1056"/>
      <c r="P11" s="1056"/>
      <c r="Q11" s="1056"/>
      <c r="R11" s="1056"/>
      <c r="S11" s="1057"/>
    </row>
    <row r="12" spans="1:19" s="6" customFormat="1">
      <c r="A12" s="1055"/>
      <c r="B12" s="1055"/>
      <c r="C12" s="1055"/>
      <c r="D12" s="1055"/>
      <c r="E12" s="1057"/>
      <c r="F12" s="1057"/>
      <c r="G12" s="1057"/>
      <c r="H12" s="1053"/>
      <c r="I12" s="45" t="s">
        <v>769</v>
      </c>
      <c r="J12" s="45">
        <v>200</v>
      </c>
      <c r="K12" s="45" t="s">
        <v>48</v>
      </c>
      <c r="L12" s="1057"/>
      <c r="M12" s="1055"/>
      <c r="N12" s="1055"/>
      <c r="O12" s="1056"/>
      <c r="P12" s="1056"/>
      <c r="Q12" s="1056"/>
      <c r="R12" s="1056"/>
      <c r="S12" s="1057"/>
    </row>
    <row r="13" spans="1:19" s="6" customFormat="1" ht="140.25" customHeight="1">
      <c r="A13" s="1055"/>
      <c r="B13" s="1055"/>
      <c r="C13" s="1055"/>
      <c r="D13" s="1055"/>
      <c r="E13" s="1057"/>
      <c r="F13" s="1057"/>
      <c r="G13" s="1057"/>
      <c r="H13" s="1050" t="s">
        <v>140</v>
      </c>
      <c r="I13" s="45" t="s">
        <v>767</v>
      </c>
      <c r="J13" s="45">
        <v>1</v>
      </c>
      <c r="K13" s="45" t="s">
        <v>71</v>
      </c>
      <c r="L13" s="1057"/>
      <c r="M13" s="1055"/>
      <c r="N13" s="1055"/>
      <c r="O13" s="1056"/>
      <c r="P13" s="1056"/>
      <c r="Q13" s="1056"/>
      <c r="R13" s="1056"/>
      <c r="S13" s="1057"/>
    </row>
    <row r="14" spans="1:19" s="6" customFormat="1" ht="140.25" customHeight="1">
      <c r="A14" s="1053"/>
      <c r="B14" s="1053"/>
      <c r="C14" s="1053"/>
      <c r="D14" s="1053"/>
      <c r="E14" s="1051"/>
      <c r="F14" s="1051"/>
      <c r="G14" s="1051"/>
      <c r="H14" s="1051"/>
      <c r="I14" s="45" t="s">
        <v>129</v>
      </c>
      <c r="J14" s="45">
        <v>30</v>
      </c>
      <c r="K14" s="45" t="s">
        <v>48</v>
      </c>
      <c r="L14" s="1051"/>
      <c r="M14" s="1053"/>
      <c r="N14" s="1053"/>
      <c r="O14" s="1049"/>
      <c r="P14" s="1049"/>
      <c r="Q14" s="1049"/>
      <c r="R14" s="1049"/>
      <c r="S14" s="1051"/>
    </row>
    <row r="15" spans="1:19" ht="43.5" customHeight="1">
      <c r="A15" s="1052">
        <v>3</v>
      </c>
      <c r="B15" s="1052">
        <v>1</v>
      </c>
      <c r="C15" s="1052">
        <v>4</v>
      </c>
      <c r="D15" s="1052">
        <v>2</v>
      </c>
      <c r="E15" s="1050" t="s">
        <v>2457</v>
      </c>
      <c r="F15" s="1050" t="s">
        <v>2458</v>
      </c>
      <c r="G15" s="1050" t="s">
        <v>2459</v>
      </c>
      <c r="H15" s="1052" t="s">
        <v>50</v>
      </c>
      <c r="I15" s="47" t="s">
        <v>51</v>
      </c>
      <c r="J15" s="47">
        <v>1</v>
      </c>
      <c r="K15" s="231" t="s">
        <v>71</v>
      </c>
      <c r="L15" s="1050" t="s">
        <v>2460</v>
      </c>
      <c r="M15" s="1052" t="s">
        <v>69</v>
      </c>
      <c r="N15" s="1050"/>
      <c r="O15" s="1048">
        <v>12100</v>
      </c>
      <c r="P15" s="1050"/>
      <c r="Q15" s="1048">
        <f>O15</f>
        <v>12100</v>
      </c>
      <c r="R15" s="1050"/>
      <c r="S15" s="1050" t="s">
        <v>2450</v>
      </c>
    </row>
    <row r="16" spans="1:19" ht="173.25" customHeight="1">
      <c r="A16" s="1053"/>
      <c r="B16" s="1053"/>
      <c r="C16" s="1053"/>
      <c r="D16" s="1053"/>
      <c r="E16" s="1051"/>
      <c r="F16" s="1051"/>
      <c r="G16" s="1051"/>
      <c r="H16" s="1053"/>
      <c r="I16" s="45" t="s">
        <v>129</v>
      </c>
      <c r="J16" s="45">
        <v>70</v>
      </c>
      <c r="K16" s="232" t="s">
        <v>48</v>
      </c>
      <c r="L16" s="1051"/>
      <c r="M16" s="1053"/>
      <c r="N16" s="1051"/>
      <c r="O16" s="1049"/>
      <c r="P16" s="1051"/>
      <c r="Q16" s="1049"/>
      <c r="R16" s="1051"/>
      <c r="S16" s="1051"/>
    </row>
    <row r="17" spans="1:19" ht="59.25" customHeight="1">
      <c r="A17" s="1052">
        <v>4</v>
      </c>
      <c r="B17" s="1052">
        <v>1</v>
      </c>
      <c r="C17" s="1052">
        <v>4</v>
      </c>
      <c r="D17" s="1052">
        <v>2</v>
      </c>
      <c r="E17" s="1050" t="s">
        <v>2461</v>
      </c>
      <c r="F17" s="1050" t="s">
        <v>2462</v>
      </c>
      <c r="G17" s="1050" t="s">
        <v>2463</v>
      </c>
      <c r="H17" s="1050" t="s">
        <v>2464</v>
      </c>
      <c r="I17" s="45" t="s">
        <v>51</v>
      </c>
      <c r="J17" s="45">
        <v>1</v>
      </c>
      <c r="K17" s="45" t="s">
        <v>71</v>
      </c>
      <c r="L17" s="1050" t="s">
        <v>2465</v>
      </c>
      <c r="M17" s="1052" t="s">
        <v>43</v>
      </c>
      <c r="N17" s="1052"/>
      <c r="O17" s="1048">
        <v>3600</v>
      </c>
      <c r="P17" s="1052"/>
      <c r="Q17" s="1048">
        <f>O17</f>
        <v>3600</v>
      </c>
      <c r="R17" s="1052"/>
      <c r="S17" s="1050" t="s">
        <v>2450</v>
      </c>
    </row>
    <row r="18" spans="1:19" ht="77.25" customHeight="1">
      <c r="A18" s="1053"/>
      <c r="B18" s="1053"/>
      <c r="C18" s="1053"/>
      <c r="D18" s="1053"/>
      <c r="E18" s="1051"/>
      <c r="F18" s="1051"/>
      <c r="G18" s="1051"/>
      <c r="H18" s="1051"/>
      <c r="I18" s="45" t="s">
        <v>129</v>
      </c>
      <c r="J18" s="45">
        <v>60</v>
      </c>
      <c r="K18" s="45" t="s">
        <v>48</v>
      </c>
      <c r="L18" s="1051"/>
      <c r="M18" s="1053"/>
      <c r="N18" s="1053"/>
      <c r="O18" s="1049"/>
      <c r="P18" s="1053"/>
      <c r="Q18" s="1049"/>
      <c r="R18" s="1053"/>
      <c r="S18" s="1051"/>
    </row>
    <row r="19" spans="1:19" ht="110.25" customHeight="1">
      <c r="A19" s="1052">
        <v>5</v>
      </c>
      <c r="B19" s="1052">
        <v>1</v>
      </c>
      <c r="C19" s="1052">
        <v>4</v>
      </c>
      <c r="D19" s="1052">
        <v>2</v>
      </c>
      <c r="E19" s="1050" t="s">
        <v>2466</v>
      </c>
      <c r="F19" s="1050" t="s">
        <v>2467</v>
      </c>
      <c r="G19" s="1050" t="s">
        <v>2468</v>
      </c>
      <c r="H19" s="1050" t="s">
        <v>2464</v>
      </c>
      <c r="I19" s="47" t="s">
        <v>51</v>
      </c>
      <c r="J19" s="47">
        <v>1</v>
      </c>
      <c r="K19" s="47" t="s">
        <v>71</v>
      </c>
      <c r="L19" s="1050" t="s">
        <v>2469</v>
      </c>
      <c r="M19" s="1052" t="s">
        <v>43</v>
      </c>
      <c r="N19" s="1050"/>
      <c r="O19" s="1048">
        <v>2400</v>
      </c>
      <c r="P19" s="1050"/>
      <c r="Q19" s="1048">
        <f>O19</f>
        <v>2400</v>
      </c>
      <c r="R19" s="1050"/>
      <c r="S19" s="1050" t="s">
        <v>2450</v>
      </c>
    </row>
    <row r="20" spans="1:19" ht="110.25" customHeight="1">
      <c r="A20" s="1053"/>
      <c r="B20" s="1053"/>
      <c r="C20" s="1053"/>
      <c r="D20" s="1053"/>
      <c r="E20" s="1051"/>
      <c r="F20" s="1051"/>
      <c r="G20" s="1051"/>
      <c r="H20" s="1051"/>
      <c r="I20" s="47" t="s">
        <v>129</v>
      </c>
      <c r="J20" s="47">
        <v>100</v>
      </c>
      <c r="K20" s="45" t="s">
        <v>48</v>
      </c>
      <c r="L20" s="1051"/>
      <c r="M20" s="1053"/>
      <c r="N20" s="1051"/>
      <c r="O20" s="1049"/>
      <c r="P20" s="1051"/>
      <c r="Q20" s="1049"/>
      <c r="R20" s="1051"/>
      <c r="S20" s="1051"/>
    </row>
    <row r="21" spans="1:19" ht="109.5" customHeight="1">
      <c r="A21" s="1052">
        <v>6</v>
      </c>
      <c r="B21" s="1052">
        <v>1</v>
      </c>
      <c r="C21" s="1052">
        <v>4</v>
      </c>
      <c r="D21" s="1052">
        <v>2</v>
      </c>
      <c r="E21" s="1050" t="s">
        <v>2470</v>
      </c>
      <c r="F21" s="1050" t="s">
        <v>2471</v>
      </c>
      <c r="G21" s="1050" t="s">
        <v>2472</v>
      </c>
      <c r="H21" s="1052" t="s">
        <v>50</v>
      </c>
      <c r="I21" s="47" t="s">
        <v>51</v>
      </c>
      <c r="J21" s="47">
        <v>1</v>
      </c>
      <c r="K21" s="47" t="s">
        <v>71</v>
      </c>
      <c r="L21" s="1050" t="s">
        <v>2473</v>
      </c>
      <c r="M21" s="1052" t="s">
        <v>43</v>
      </c>
      <c r="N21" s="1050"/>
      <c r="O21" s="1048">
        <v>14000</v>
      </c>
      <c r="P21" s="1050"/>
      <c r="Q21" s="1048">
        <f>O21</f>
        <v>14000</v>
      </c>
      <c r="R21" s="1062"/>
      <c r="S21" s="1061" t="s">
        <v>2450</v>
      </c>
    </row>
    <row r="22" spans="1:19" ht="66" customHeight="1">
      <c r="A22" s="1053"/>
      <c r="B22" s="1053"/>
      <c r="C22" s="1053"/>
      <c r="D22" s="1053"/>
      <c r="E22" s="1051"/>
      <c r="F22" s="1051"/>
      <c r="G22" s="1051"/>
      <c r="H22" s="1053"/>
      <c r="I22" s="47" t="s">
        <v>129</v>
      </c>
      <c r="J22" s="47">
        <v>100</v>
      </c>
      <c r="K22" s="45" t="s">
        <v>48</v>
      </c>
      <c r="L22" s="1051"/>
      <c r="M22" s="1053"/>
      <c r="N22" s="1051"/>
      <c r="O22" s="1049"/>
      <c r="P22" s="1051"/>
      <c r="Q22" s="1049"/>
      <c r="R22" s="1063"/>
      <c r="S22" s="1061"/>
    </row>
    <row r="23" spans="1:19" ht="84" customHeight="1">
      <c r="A23" s="1052">
        <v>7</v>
      </c>
      <c r="B23" s="1052">
        <v>1</v>
      </c>
      <c r="C23" s="1052">
        <v>4</v>
      </c>
      <c r="D23" s="1052">
        <v>2</v>
      </c>
      <c r="E23" s="1050" t="s">
        <v>2474</v>
      </c>
      <c r="F23" s="1050" t="s">
        <v>2475</v>
      </c>
      <c r="G23" s="1050" t="s">
        <v>2476</v>
      </c>
      <c r="H23" s="1052" t="s">
        <v>50</v>
      </c>
      <c r="I23" s="47" t="s">
        <v>51</v>
      </c>
      <c r="J23" s="47">
        <v>1</v>
      </c>
      <c r="K23" s="47" t="s">
        <v>71</v>
      </c>
      <c r="L23" s="1050" t="s">
        <v>2477</v>
      </c>
      <c r="M23" s="1052" t="s">
        <v>43</v>
      </c>
      <c r="N23" s="1050"/>
      <c r="O23" s="1048">
        <v>10500</v>
      </c>
      <c r="P23" s="1050"/>
      <c r="Q23" s="1048">
        <f>O23</f>
        <v>10500</v>
      </c>
      <c r="R23" s="1062"/>
      <c r="S23" s="1061" t="s">
        <v>2450</v>
      </c>
    </row>
    <row r="24" spans="1:19" ht="108.75" customHeight="1">
      <c r="A24" s="1053"/>
      <c r="B24" s="1053"/>
      <c r="C24" s="1053"/>
      <c r="D24" s="1053"/>
      <c r="E24" s="1051"/>
      <c r="F24" s="1051"/>
      <c r="G24" s="1051"/>
      <c r="H24" s="1053"/>
      <c r="I24" s="47" t="s">
        <v>129</v>
      </c>
      <c r="J24" s="47">
        <v>60</v>
      </c>
      <c r="K24" s="45" t="s">
        <v>48</v>
      </c>
      <c r="L24" s="1051"/>
      <c r="M24" s="1053"/>
      <c r="N24" s="1051"/>
      <c r="O24" s="1049"/>
      <c r="P24" s="1051"/>
      <c r="Q24" s="1049"/>
      <c r="R24" s="1063"/>
      <c r="S24" s="1061"/>
    </row>
    <row r="25" spans="1:19" ht="96" customHeight="1">
      <c r="A25" s="1052">
        <v>8</v>
      </c>
      <c r="B25" s="1052">
        <v>1</v>
      </c>
      <c r="C25" s="1052">
        <v>4</v>
      </c>
      <c r="D25" s="1052">
        <v>2</v>
      </c>
      <c r="E25" s="1050" t="s">
        <v>2478</v>
      </c>
      <c r="F25" s="1050" t="s">
        <v>2479</v>
      </c>
      <c r="G25" s="1050" t="s">
        <v>2480</v>
      </c>
      <c r="H25" s="1052" t="s">
        <v>50</v>
      </c>
      <c r="I25" s="47" t="s">
        <v>51</v>
      </c>
      <c r="J25" s="47">
        <v>1</v>
      </c>
      <c r="K25" s="47" t="s">
        <v>71</v>
      </c>
      <c r="L25" s="1050" t="s">
        <v>2481</v>
      </c>
      <c r="M25" s="1052" t="s">
        <v>43</v>
      </c>
      <c r="N25" s="1050"/>
      <c r="O25" s="1048">
        <v>8100</v>
      </c>
      <c r="P25" s="1050"/>
      <c r="Q25" s="1048">
        <f>O25</f>
        <v>8100</v>
      </c>
      <c r="R25" s="1062"/>
      <c r="S25" s="1061" t="s">
        <v>2450</v>
      </c>
    </row>
    <row r="26" spans="1:19" ht="105" customHeight="1">
      <c r="A26" s="1053"/>
      <c r="B26" s="1053"/>
      <c r="C26" s="1053"/>
      <c r="D26" s="1053"/>
      <c r="E26" s="1051"/>
      <c r="F26" s="1051"/>
      <c r="G26" s="1051"/>
      <c r="H26" s="1053"/>
      <c r="I26" s="47" t="s">
        <v>129</v>
      </c>
      <c r="J26" s="47">
        <v>60</v>
      </c>
      <c r="K26" s="45" t="s">
        <v>48</v>
      </c>
      <c r="L26" s="1051"/>
      <c r="M26" s="1053"/>
      <c r="N26" s="1051"/>
      <c r="O26" s="1049"/>
      <c r="P26" s="1051"/>
      <c r="Q26" s="1049"/>
      <c r="R26" s="1063"/>
      <c r="S26" s="1061"/>
    </row>
    <row r="27" spans="1:19" ht="126" customHeight="1">
      <c r="A27" s="1052">
        <v>9</v>
      </c>
      <c r="B27" s="1052">
        <v>1</v>
      </c>
      <c r="C27" s="1052">
        <v>4</v>
      </c>
      <c r="D27" s="1052">
        <v>2</v>
      </c>
      <c r="E27" s="1050" t="s">
        <v>2482</v>
      </c>
      <c r="F27" s="1050" t="s">
        <v>2483</v>
      </c>
      <c r="G27" s="1050" t="s">
        <v>2484</v>
      </c>
      <c r="H27" s="1052" t="s">
        <v>50</v>
      </c>
      <c r="I27" s="47" t="s">
        <v>51</v>
      </c>
      <c r="J27" s="47">
        <v>1</v>
      </c>
      <c r="K27" s="47" t="s">
        <v>71</v>
      </c>
      <c r="L27" s="1050" t="s">
        <v>2485</v>
      </c>
      <c r="M27" s="1052" t="s">
        <v>43</v>
      </c>
      <c r="N27" s="1050"/>
      <c r="O27" s="1048">
        <v>11600</v>
      </c>
      <c r="P27" s="1050"/>
      <c r="Q27" s="1048">
        <f>O27</f>
        <v>11600</v>
      </c>
      <c r="R27" s="1062"/>
      <c r="S27" s="1061" t="s">
        <v>2450</v>
      </c>
    </row>
    <row r="28" spans="1:19" ht="183.75" customHeight="1">
      <c r="A28" s="1053"/>
      <c r="B28" s="1053"/>
      <c r="C28" s="1053"/>
      <c r="D28" s="1053"/>
      <c r="E28" s="1051"/>
      <c r="F28" s="1051"/>
      <c r="G28" s="1051"/>
      <c r="H28" s="1053"/>
      <c r="I28" s="47" t="s">
        <v>129</v>
      </c>
      <c r="J28" s="47">
        <v>60</v>
      </c>
      <c r="K28" s="45" t="s">
        <v>48</v>
      </c>
      <c r="L28" s="1051"/>
      <c r="M28" s="1053"/>
      <c r="N28" s="1051"/>
      <c r="O28" s="1049"/>
      <c r="P28" s="1051"/>
      <c r="Q28" s="1049"/>
      <c r="R28" s="1063"/>
      <c r="S28" s="1061"/>
    </row>
    <row r="29" spans="1:19" ht="36" customHeight="1">
      <c r="A29" s="1052">
        <v>10</v>
      </c>
      <c r="B29" s="1052">
        <v>1</v>
      </c>
      <c r="C29" s="1052">
        <v>4</v>
      </c>
      <c r="D29" s="1052">
        <v>2</v>
      </c>
      <c r="E29" s="1050" t="s">
        <v>2486</v>
      </c>
      <c r="F29" s="1050" t="s">
        <v>2487</v>
      </c>
      <c r="G29" s="1050" t="s">
        <v>2488</v>
      </c>
      <c r="H29" s="1052" t="s">
        <v>50</v>
      </c>
      <c r="I29" s="45" t="s">
        <v>51</v>
      </c>
      <c r="J29" s="45">
        <v>3</v>
      </c>
      <c r="K29" s="45" t="s">
        <v>71</v>
      </c>
      <c r="L29" s="1050" t="s">
        <v>2489</v>
      </c>
      <c r="M29" s="1052" t="s">
        <v>310</v>
      </c>
      <c r="N29" s="1052"/>
      <c r="O29" s="1048">
        <v>490500</v>
      </c>
      <c r="P29" s="1048"/>
      <c r="Q29" s="1048">
        <f>O29</f>
        <v>490500</v>
      </c>
      <c r="R29" s="1048"/>
      <c r="S29" s="1050" t="s">
        <v>2450</v>
      </c>
    </row>
    <row r="30" spans="1:19" ht="36" customHeight="1">
      <c r="A30" s="1055"/>
      <c r="B30" s="1055"/>
      <c r="C30" s="1055"/>
      <c r="D30" s="1055"/>
      <c r="E30" s="1057"/>
      <c r="F30" s="1057"/>
      <c r="G30" s="1057"/>
      <c r="H30" s="1053"/>
      <c r="I30" s="45" t="s">
        <v>129</v>
      </c>
      <c r="J30" s="45">
        <v>300</v>
      </c>
      <c r="K30" s="45" t="s">
        <v>48</v>
      </c>
      <c r="L30" s="1057"/>
      <c r="M30" s="1055"/>
      <c r="N30" s="1055"/>
      <c r="O30" s="1056"/>
      <c r="P30" s="1056"/>
      <c r="Q30" s="1056"/>
      <c r="R30" s="1056"/>
      <c r="S30" s="1057"/>
    </row>
    <row r="31" spans="1:19" ht="36" customHeight="1">
      <c r="A31" s="1055"/>
      <c r="B31" s="1055"/>
      <c r="C31" s="1055"/>
      <c r="D31" s="1055"/>
      <c r="E31" s="1057"/>
      <c r="F31" s="1057"/>
      <c r="G31" s="1057"/>
      <c r="H31" s="45" t="s">
        <v>2490</v>
      </c>
      <c r="I31" s="45" t="s">
        <v>2491</v>
      </c>
      <c r="J31" s="45">
        <v>3</v>
      </c>
      <c r="K31" s="45" t="s">
        <v>71</v>
      </c>
      <c r="L31" s="1057"/>
      <c r="M31" s="1055"/>
      <c r="N31" s="1055"/>
      <c r="O31" s="1056"/>
      <c r="P31" s="1056"/>
      <c r="Q31" s="1056"/>
      <c r="R31" s="1056"/>
      <c r="S31" s="1057"/>
    </row>
    <row r="32" spans="1:19" ht="36" customHeight="1">
      <c r="A32" s="1055"/>
      <c r="B32" s="1055"/>
      <c r="C32" s="1055"/>
      <c r="D32" s="1055"/>
      <c r="E32" s="1057"/>
      <c r="F32" s="1057"/>
      <c r="G32" s="1057"/>
      <c r="H32" s="47" t="s">
        <v>2386</v>
      </c>
      <c r="I32" s="45" t="s">
        <v>2492</v>
      </c>
      <c r="J32" s="45">
        <v>2</v>
      </c>
      <c r="K32" s="45" t="s">
        <v>71</v>
      </c>
      <c r="L32" s="1057"/>
      <c r="M32" s="1055"/>
      <c r="N32" s="1055"/>
      <c r="O32" s="1056"/>
      <c r="P32" s="1056"/>
      <c r="Q32" s="1056"/>
      <c r="R32" s="1056"/>
      <c r="S32" s="1057"/>
    </row>
    <row r="33" spans="1:19" ht="36" customHeight="1">
      <c r="A33" s="1055"/>
      <c r="B33" s="1055"/>
      <c r="C33" s="1055"/>
      <c r="D33" s="1055"/>
      <c r="E33" s="1057"/>
      <c r="F33" s="1057"/>
      <c r="G33" s="1057"/>
      <c r="H33" s="47" t="s">
        <v>2423</v>
      </c>
      <c r="I33" s="45" t="s">
        <v>2493</v>
      </c>
      <c r="J33" s="45">
        <v>12</v>
      </c>
      <c r="K33" s="45" t="s">
        <v>71</v>
      </c>
      <c r="L33" s="1057"/>
      <c r="M33" s="1055"/>
      <c r="N33" s="1055"/>
      <c r="O33" s="1056"/>
      <c r="P33" s="1056"/>
      <c r="Q33" s="1056"/>
      <c r="R33" s="1056"/>
      <c r="S33" s="1057"/>
    </row>
    <row r="34" spans="1:19" ht="36" customHeight="1">
      <c r="A34" s="1055"/>
      <c r="B34" s="1055"/>
      <c r="C34" s="1055"/>
      <c r="D34" s="1055"/>
      <c r="E34" s="1057"/>
      <c r="F34" s="1057"/>
      <c r="G34" s="1057"/>
      <c r="H34" s="47" t="s">
        <v>2494</v>
      </c>
      <c r="I34" s="47" t="s">
        <v>2495</v>
      </c>
      <c r="J34" s="45">
        <v>56</v>
      </c>
      <c r="K34" s="45" t="s">
        <v>71</v>
      </c>
      <c r="L34" s="1057"/>
      <c r="M34" s="1055"/>
      <c r="N34" s="1055"/>
      <c r="O34" s="1056"/>
      <c r="P34" s="1056"/>
      <c r="Q34" s="1056"/>
      <c r="R34" s="1056"/>
      <c r="S34" s="1057"/>
    </row>
    <row r="35" spans="1:19" ht="36" customHeight="1">
      <c r="A35" s="1055"/>
      <c r="B35" s="1055"/>
      <c r="C35" s="1055"/>
      <c r="D35" s="1055"/>
      <c r="E35" s="1057"/>
      <c r="F35" s="1057"/>
      <c r="G35" s="1057"/>
      <c r="H35" s="1052" t="s">
        <v>286</v>
      </c>
      <c r="I35" s="45" t="s">
        <v>246</v>
      </c>
      <c r="J35" s="45">
        <v>1</v>
      </c>
      <c r="K35" s="45" t="s">
        <v>2496</v>
      </c>
      <c r="L35" s="1057"/>
      <c r="M35" s="1055"/>
      <c r="N35" s="1055"/>
      <c r="O35" s="1056"/>
      <c r="P35" s="1056"/>
      <c r="Q35" s="1056"/>
      <c r="R35" s="1056"/>
      <c r="S35" s="1057"/>
    </row>
    <row r="36" spans="1:19" ht="36" customHeight="1">
      <c r="A36" s="1055"/>
      <c r="B36" s="1055"/>
      <c r="C36" s="1055"/>
      <c r="D36" s="1055"/>
      <c r="E36" s="1057"/>
      <c r="F36" s="1057"/>
      <c r="G36" s="1057"/>
      <c r="H36" s="1055"/>
      <c r="I36" s="47" t="s">
        <v>2497</v>
      </c>
      <c r="J36" s="45">
        <v>1</v>
      </c>
      <c r="K36" s="45" t="s">
        <v>71</v>
      </c>
      <c r="L36" s="1057"/>
      <c r="M36" s="1055"/>
      <c r="N36" s="1055"/>
      <c r="O36" s="1056"/>
      <c r="P36" s="1056"/>
      <c r="Q36" s="1056"/>
      <c r="R36" s="1056"/>
      <c r="S36" s="1057"/>
    </row>
    <row r="37" spans="1:19" ht="36" customHeight="1">
      <c r="A37" s="1055"/>
      <c r="B37" s="1055"/>
      <c r="C37" s="1055"/>
      <c r="D37" s="1055"/>
      <c r="E37" s="1057"/>
      <c r="F37" s="1057"/>
      <c r="G37" s="1057"/>
      <c r="H37" s="1053"/>
      <c r="I37" s="45" t="s">
        <v>122</v>
      </c>
      <c r="J37" s="45">
        <v>3000</v>
      </c>
      <c r="K37" s="45" t="s">
        <v>497</v>
      </c>
      <c r="L37" s="1057"/>
      <c r="M37" s="1055"/>
      <c r="N37" s="1055"/>
      <c r="O37" s="1056"/>
      <c r="P37" s="1056"/>
      <c r="Q37" s="1056"/>
      <c r="R37" s="1056"/>
      <c r="S37" s="1057"/>
    </row>
    <row r="38" spans="1:19" ht="75" customHeight="1">
      <c r="A38" s="1055"/>
      <c r="B38" s="1055"/>
      <c r="C38" s="1055"/>
      <c r="D38" s="1055"/>
      <c r="E38" s="1057"/>
      <c r="F38" s="1057"/>
      <c r="G38" s="1057"/>
      <c r="H38" s="47" t="s">
        <v>2498</v>
      </c>
      <c r="I38" s="45" t="s">
        <v>2364</v>
      </c>
      <c r="J38" s="45">
        <v>20</v>
      </c>
      <c r="K38" s="45" t="s">
        <v>71</v>
      </c>
      <c r="L38" s="1057"/>
      <c r="M38" s="1055"/>
      <c r="N38" s="1055"/>
      <c r="O38" s="1056"/>
      <c r="P38" s="1056"/>
      <c r="Q38" s="1056"/>
      <c r="R38" s="1056"/>
      <c r="S38" s="1057"/>
    </row>
    <row r="39" spans="1:19" ht="36" customHeight="1">
      <c r="A39" s="1055"/>
      <c r="B39" s="1055"/>
      <c r="C39" s="1055"/>
      <c r="D39" s="1055"/>
      <c r="E39" s="1057"/>
      <c r="F39" s="1057"/>
      <c r="G39" s="1057"/>
      <c r="H39" s="1050" t="s">
        <v>2499</v>
      </c>
      <c r="I39" s="45" t="s">
        <v>2500</v>
      </c>
      <c r="J39" s="45">
        <v>8</v>
      </c>
      <c r="K39" s="45" t="s">
        <v>71</v>
      </c>
      <c r="L39" s="1057"/>
      <c r="M39" s="1055"/>
      <c r="N39" s="1055"/>
      <c r="O39" s="1056"/>
      <c r="P39" s="1056"/>
      <c r="Q39" s="1056"/>
      <c r="R39" s="1056"/>
      <c r="S39" s="1057"/>
    </row>
    <row r="40" spans="1:19" ht="36" customHeight="1">
      <c r="A40" s="1053"/>
      <c r="B40" s="1053"/>
      <c r="C40" s="1053"/>
      <c r="D40" s="1053"/>
      <c r="E40" s="1051"/>
      <c r="F40" s="1051"/>
      <c r="G40" s="1051"/>
      <c r="H40" s="1051"/>
      <c r="I40" s="45" t="s">
        <v>129</v>
      </c>
      <c r="J40" s="45">
        <v>100</v>
      </c>
      <c r="K40" s="45" t="s">
        <v>48</v>
      </c>
      <c r="L40" s="1051"/>
      <c r="M40" s="1053"/>
      <c r="N40" s="1053"/>
      <c r="O40" s="1049"/>
      <c r="P40" s="1049"/>
      <c r="Q40" s="1049"/>
      <c r="R40" s="1049"/>
      <c r="S40" s="1051"/>
    </row>
    <row r="41" spans="1:19" ht="69" customHeight="1">
      <c r="A41" s="1052">
        <v>11</v>
      </c>
      <c r="B41" s="1052">
        <v>1</v>
      </c>
      <c r="C41" s="1052">
        <v>4</v>
      </c>
      <c r="D41" s="1052">
        <v>2</v>
      </c>
      <c r="E41" s="1050" t="s">
        <v>2501</v>
      </c>
      <c r="F41" s="1050" t="s">
        <v>2502</v>
      </c>
      <c r="G41" s="1050" t="s">
        <v>2503</v>
      </c>
      <c r="H41" s="1050" t="s">
        <v>771</v>
      </c>
      <c r="I41" s="47" t="s">
        <v>181</v>
      </c>
      <c r="J41" s="47">
        <v>1</v>
      </c>
      <c r="K41" s="47" t="s">
        <v>71</v>
      </c>
      <c r="L41" s="1050" t="s">
        <v>2460</v>
      </c>
      <c r="M41" s="1052" t="s">
        <v>43</v>
      </c>
      <c r="N41" s="1050"/>
      <c r="O41" s="1048">
        <v>24000</v>
      </c>
      <c r="P41" s="1050"/>
      <c r="Q41" s="1048">
        <f>O41</f>
        <v>24000</v>
      </c>
      <c r="R41" s="1062"/>
      <c r="S41" s="1061" t="s">
        <v>2450</v>
      </c>
    </row>
    <row r="42" spans="1:19" ht="69" customHeight="1">
      <c r="A42" s="1053"/>
      <c r="B42" s="1053"/>
      <c r="C42" s="1053"/>
      <c r="D42" s="1053"/>
      <c r="E42" s="1051"/>
      <c r="F42" s="1051"/>
      <c r="G42" s="1051"/>
      <c r="H42" s="1051"/>
      <c r="I42" s="47" t="s">
        <v>129</v>
      </c>
      <c r="J42" s="47">
        <v>25</v>
      </c>
      <c r="K42" s="45" t="s">
        <v>48</v>
      </c>
      <c r="L42" s="1051"/>
      <c r="M42" s="1053"/>
      <c r="N42" s="1051"/>
      <c r="O42" s="1049"/>
      <c r="P42" s="1051"/>
      <c r="Q42" s="1049"/>
      <c r="R42" s="1063"/>
      <c r="S42" s="1061"/>
    </row>
    <row r="43" spans="1:19" ht="120.75" customHeight="1">
      <c r="A43" s="1052">
        <v>12</v>
      </c>
      <c r="B43" s="1052">
        <v>1</v>
      </c>
      <c r="C43" s="1052">
        <v>4</v>
      </c>
      <c r="D43" s="1052">
        <v>2</v>
      </c>
      <c r="E43" s="1050" t="s">
        <v>2504</v>
      </c>
      <c r="F43" s="1050" t="s">
        <v>2505</v>
      </c>
      <c r="G43" s="1050" t="s">
        <v>2506</v>
      </c>
      <c r="H43" s="1050" t="s">
        <v>140</v>
      </c>
      <c r="I43" s="47" t="s">
        <v>181</v>
      </c>
      <c r="J43" s="47">
        <v>1</v>
      </c>
      <c r="K43" s="47" t="s">
        <v>71</v>
      </c>
      <c r="L43" s="1050" t="s">
        <v>2460</v>
      </c>
      <c r="M43" s="1052" t="s">
        <v>310</v>
      </c>
      <c r="N43" s="1050"/>
      <c r="O43" s="1048">
        <v>22000</v>
      </c>
      <c r="P43" s="1050"/>
      <c r="Q43" s="1048">
        <f>O43</f>
        <v>22000</v>
      </c>
      <c r="R43" s="1062"/>
      <c r="S43" s="1061" t="s">
        <v>2450</v>
      </c>
    </row>
    <row r="44" spans="1:19" ht="120.75" customHeight="1">
      <c r="A44" s="1053"/>
      <c r="B44" s="1053"/>
      <c r="C44" s="1053"/>
      <c r="D44" s="1053"/>
      <c r="E44" s="1051"/>
      <c r="F44" s="1051"/>
      <c r="G44" s="1051"/>
      <c r="H44" s="1051"/>
      <c r="I44" s="47" t="s">
        <v>129</v>
      </c>
      <c r="J44" s="47">
        <v>23</v>
      </c>
      <c r="K44" s="45" t="s">
        <v>48</v>
      </c>
      <c r="L44" s="1051"/>
      <c r="M44" s="1053"/>
      <c r="N44" s="1051"/>
      <c r="O44" s="1049"/>
      <c r="P44" s="1051"/>
      <c r="Q44" s="1049"/>
      <c r="R44" s="1063"/>
      <c r="S44" s="1061"/>
    </row>
    <row r="45" spans="1:19" ht="63.75" customHeight="1">
      <c r="A45" s="1052">
        <v>13</v>
      </c>
      <c r="B45" s="1052">
        <v>1</v>
      </c>
      <c r="C45" s="1052">
        <v>4</v>
      </c>
      <c r="D45" s="1052">
        <v>2</v>
      </c>
      <c r="E45" s="1050" t="s">
        <v>2507</v>
      </c>
      <c r="F45" s="1050" t="s">
        <v>2508</v>
      </c>
      <c r="G45" s="1050" t="s">
        <v>2509</v>
      </c>
      <c r="H45" s="1052" t="s">
        <v>45</v>
      </c>
      <c r="I45" s="47" t="s">
        <v>46</v>
      </c>
      <c r="J45" s="47">
        <v>1</v>
      </c>
      <c r="K45" s="47" t="s">
        <v>71</v>
      </c>
      <c r="L45" s="1050" t="s">
        <v>2510</v>
      </c>
      <c r="M45" s="1052" t="s">
        <v>310</v>
      </c>
      <c r="N45" s="1050"/>
      <c r="O45" s="1048">
        <v>11000</v>
      </c>
      <c r="P45" s="1050"/>
      <c r="Q45" s="1048">
        <f>O45</f>
        <v>11000</v>
      </c>
      <c r="R45" s="1062"/>
      <c r="S45" s="1061" t="s">
        <v>2450</v>
      </c>
    </row>
    <row r="46" spans="1:19" ht="82.5" customHeight="1">
      <c r="A46" s="1053"/>
      <c r="B46" s="1053"/>
      <c r="C46" s="1053"/>
      <c r="D46" s="1053"/>
      <c r="E46" s="1051"/>
      <c r="F46" s="1051"/>
      <c r="G46" s="1051"/>
      <c r="H46" s="1053"/>
      <c r="I46" s="47" t="s">
        <v>129</v>
      </c>
      <c r="J46" s="47">
        <v>6</v>
      </c>
      <c r="K46" s="45" t="s">
        <v>48</v>
      </c>
      <c r="L46" s="1051"/>
      <c r="M46" s="1053"/>
      <c r="N46" s="1051"/>
      <c r="O46" s="1049"/>
      <c r="P46" s="1051"/>
      <c r="Q46" s="1049"/>
      <c r="R46" s="1063"/>
      <c r="S46" s="1061"/>
    </row>
    <row r="47" spans="1:19" ht="82.5" customHeight="1">
      <c r="A47" s="1052">
        <v>14</v>
      </c>
      <c r="B47" s="1052">
        <v>1</v>
      </c>
      <c r="C47" s="1052">
        <v>4</v>
      </c>
      <c r="D47" s="1052">
        <v>2</v>
      </c>
      <c r="E47" s="1050" t="s">
        <v>2511</v>
      </c>
      <c r="F47" s="1050" t="s">
        <v>2512</v>
      </c>
      <c r="G47" s="1050" t="s">
        <v>2513</v>
      </c>
      <c r="H47" s="1052" t="s">
        <v>137</v>
      </c>
      <c r="I47" s="47" t="s">
        <v>164</v>
      </c>
      <c r="J47" s="47">
        <v>1</v>
      </c>
      <c r="K47" s="47" t="s">
        <v>71</v>
      </c>
      <c r="L47" s="1050" t="s">
        <v>2514</v>
      </c>
      <c r="M47" s="1052" t="s">
        <v>68</v>
      </c>
      <c r="N47" s="1052"/>
      <c r="O47" s="1048">
        <v>42200</v>
      </c>
      <c r="P47" s="1050"/>
      <c r="Q47" s="1048">
        <f>O47</f>
        <v>42200</v>
      </c>
      <c r="R47" s="1050"/>
      <c r="S47" s="1061" t="s">
        <v>2450</v>
      </c>
    </row>
    <row r="48" spans="1:19" ht="82.5" customHeight="1">
      <c r="A48" s="1053"/>
      <c r="B48" s="1053"/>
      <c r="C48" s="1053"/>
      <c r="D48" s="1053"/>
      <c r="E48" s="1051"/>
      <c r="F48" s="1051"/>
      <c r="G48" s="1051"/>
      <c r="H48" s="1053"/>
      <c r="I48" s="47" t="s">
        <v>129</v>
      </c>
      <c r="J48" s="47">
        <v>22</v>
      </c>
      <c r="K48" s="45" t="s">
        <v>48</v>
      </c>
      <c r="L48" s="1051"/>
      <c r="M48" s="1053"/>
      <c r="N48" s="1053"/>
      <c r="O48" s="1049"/>
      <c r="P48" s="1051"/>
      <c r="Q48" s="1049"/>
      <c r="R48" s="1051"/>
      <c r="S48" s="1061"/>
    </row>
    <row r="49" spans="1:19" ht="110.25" customHeight="1">
      <c r="A49" s="1052">
        <v>15</v>
      </c>
      <c r="B49" s="1052">
        <v>1</v>
      </c>
      <c r="C49" s="1052">
        <v>4</v>
      </c>
      <c r="D49" s="1052">
        <v>2</v>
      </c>
      <c r="E49" s="1050" t="s">
        <v>2515</v>
      </c>
      <c r="F49" s="1050" t="s">
        <v>2516</v>
      </c>
      <c r="G49" s="1050" t="s">
        <v>2517</v>
      </c>
      <c r="H49" s="1052" t="s">
        <v>324</v>
      </c>
      <c r="I49" s="47" t="s">
        <v>1301</v>
      </c>
      <c r="J49" s="47">
        <v>20</v>
      </c>
      <c r="K49" s="45" t="s">
        <v>71</v>
      </c>
      <c r="L49" s="1050" t="s">
        <v>2518</v>
      </c>
      <c r="M49" s="1052"/>
      <c r="N49" s="1052" t="s">
        <v>43</v>
      </c>
      <c r="O49" s="1048"/>
      <c r="P49" s="1048">
        <v>74000</v>
      </c>
      <c r="Q49" s="1048"/>
      <c r="R49" s="1058">
        <f>P49</f>
        <v>74000</v>
      </c>
      <c r="S49" s="1050" t="s">
        <v>2450</v>
      </c>
    </row>
    <row r="50" spans="1:19" ht="110.25" customHeight="1">
      <c r="A50" s="1053"/>
      <c r="B50" s="1053"/>
      <c r="C50" s="1053"/>
      <c r="D50" s="1053"/>
      <c r="E50" s="1051"/>
      <c r="F50" s="1051"/>
      <c r="G50" s="1051"/>
      <c r="H50" s="1053"/>
      <c r="I50" s="47" t="s">
        <v>1681</v>
      </c>
      <c r="J50" s="47">
        <v>2000</v>
      </c>
      <c r="K50" s="45" t="s">
        <v>71</v>
      </c>
      <c r="L50" s="1051"/>
      <c r="M50" s="1053"/>
      <c r="N50" s="1053"/>
      <c r="O50" s="1049"/>
      <c r="P50" s="1049"/>
      <c r="Q50" s="1049"/>
      <c r="R50" s="1059"/>
      <c r="S50" s="1051"/>
    </row>
    <row r="51" spans="1:19" ht="165" customHeight="1">
      <c r="A51" s="1052">
        <v>16</v>
      </c>
      <c r="B51" s="1052">
        <v>1</v>
      </c>
      <c r="C51" s="1052">
        <v>4</v>
      </c>
      <c r="D51" s="1052">
        <v>2</v>
      </c>
      <c r="E51" s="1050" t="s">
        <v>2519</v>
      </c>
      <c r="F51" s="1050" t="s">
        <v>2520</v>
      </c>
      <c r="G51" s="1050" t="s">
        <v>2521</v>
      </c>
      <c r="H51" s="1050" t="s">
        <v>2522</v>
      </c>
      <c r="I51" s="47" t="s">
        <v>2492</v>
      </c>
      <c r="J51" s="47">
        <v>20</v>
      </c>
      <c r="K51" s="45" t="s">
        <v>71</v>
      </c>
      <c r="L51" s="1050" t="s">
        <v>2523</v>
      </c>
      <c r="M51" s="1052"/>
      <c r="N51" s="1052" t="s">
        <v>43</v>
      </c>
      <c r="O51" s="1048"/>
      <c r="P51" s="1058">
        <v>230000</v>
      </c>
      <c r="Q51" s="1048"/>
      <c r="R51" s="1058">
        <f>P51</f>
        <v>230000</v>
      </c>
      <c r="S51" s="1050" t="s">
        <v>2450</v>
      </c>
    </row>
    <row r="52" spans="1:19">
      <c r="A52" s="1053"/>
      <c r="B52" s="1053"/>
      <c r="C52" s="1053"/>
      <c r="D52" s="1053"/>
      <c r="E52" s="1051"/>
      <c r="F52" s="1051"/>
      <c r="G52" s="1051"/>
      <c r="H52" s="1051"/>
      <c r="I52" s="47" t="s">
        <v>1140</v>
      </c>
      <c r="J52" s="47">
        <v>400000</v>
      </c>
      <c r="K52" s="45" t="s">
        <v>71</v>
      </c>
      <c r="L52" s="1051"/>
      <c r="M52" s="1053"/>
      <c r="N52" s="1053"/>
      <c r="O52" s="1049"/>
      <c r="P52" s="1059"/>
      <c r="Q52" s="1049"/>
      <c r="R52" s="1059"/>
      <c r="S52" s="1051"/>
    </row>
    <row r="53" spans="1:19" ht="57.75" customHeight="1">
      <c r="A53" s="1052">
        <v>17</v>
      </c>
      <c r="B53" s="1052">
        <v>1</v>
      </c>
      <c r="C53" s="1052">
        <v>4</v>
      </c>
      <c r="D53" s="1052">
        <v>5</v>
      </c>
      <c r="E53" s="1050" t="s">
        <v>2524</v>
      </c>
      <c r="F53" s="1050" t="s">
        <v>2525</v>
      </c>
      <c r="G53" s="1050" t="s">
        <v>2526</v>
      </c>
      <c r="H53" s="1050" t="s">
        <v>2464</v>
      </c>
      <c r="I53" s="47" t="s">
        <v>51</v>
      </c>
      <c r="J53" s="47">
        <v>1</v>
      </c>
      <c r="K53" s="45" t="s">
        <v>71</v>
      </c>
      <c r="L53" s="1050" t="s">
        <v>2527</v>
      </c>
      <c r="M53" s="1052"/>
      <c r="N53" s="1050" t="s">
        <v>69</v>
      </c>
      <c r="O53" s="1048"/>
      <c r="P53" s="1058">
        <v>20000</v>
      </c>
      <c r="Q53" s="1048"/>
      <c r="R53" s="1058">
        <f>P53</f>
        <v>20000</v>
      </c>
      <c r="S53" s="1050" t="s">
        <v>2450</v>
      </c>
    </row>
    <row r="54" spans="1:19" ht="49.5" customHeight="1">
      <c r="A54" s="1055"/>
      <c r="B54" s="1055"/>
      <c r="C54" s="1055"/>
      <c r="D54" s="1055"/>
      <c r="E54" s="1057"/>
      <c r="F54" s="1057"/>
      <c r="G54" s="1057"/>
      <c r="H54" s="1051"/>
      <c r="I54" s="47" t="s">
        <v>129</v>
      </c>
      <c r="J54" s="47">
        <v>100</v>
      </c>
      <c r="K54" s="45" t="s">
        <v>48</v>
      </c>
      <c r="L54" s="1057"/>
      <c r="M54" s="1055"/>
      <c r="N54" s="1057"/>
      <c r="O54" s="1056"/>
      <c r="P54" s="1060"/>
      <c r="Q54" s="1056"/>
      <c r="R54" s="1060"/>
      <c r="S54" s="1057"/>
    </row>
    <row r="55" spans="1:19" ht="47.25" customHeight="1">
      <c r="A55" s="1053"/>
      <c r="B55" s="1053"/>
      <c r="C55" s="1053"/>
      <c r="D55" s="1053"/>
      <c r="E55" s="1051"/>
      <c r="F55" s="1051"/>
      <c r="G55" s="1051"/>
      <c r="H55" s="45" t="s">
        <v>324</v>
      </c>
      <c r="I55" s="47" t="s">
        <v>1301</v>
      </c>
      <c r="J55" s="47">
        <v>5</v>
      </c>
      <c r="K55" s="45" t="s">
        <v>71</v>
      </c>
      <c r="L55" s="1051"/>
      <c r="M55" s="1053"/>
      <c r="N55" s="1051"/>
      <c r="O55" s="1049"/>
      <c r="P55" s="1059"/>
      <c r="Q55" s="1049"/>
      <c r="R55" s="1059"/>
      <c r="S55" s="1051"/>
    </row>
    <row r="56" spans="1:19" ht="82.5" customHeight="1">
      <c r="A56" s="1052">
        <v>18</v>
      </c>
      <c r="B56" s="1052">
        <v>1</v>
      </c>
      <c r="C56" s="1052">
        <v>4</v>
      </c>
      <c r="D56" s="1052">
        <v>2</v>
      </c>
      <c r="E56" s="1050" t="s">
        <v>2528</v>
      </c>
      <c r="F56" s="1050" t="s">
        <v>2529</v>
      </c>
      <c r="G56" s="1050" t="s">
        <v>2530</v>
      </c>
      <c r="H56" s="1054" t="s">
        <v>140</v>
      </c>
      <c r="I56" s="45" t="s">
        <v>767</v>
      </c>
      <c r="J56" s="45">
        <v>1</v>
      </c>
      <c r="K56" s="45" t="s">
        <v>71</v>
      </c>
      <c r="L56" s="1050" t="s">
        <v>2531</v>
      </c>
      <c r="M56" s="1052"/>
      <c r="N56" s="1052" t="s">
        <v>310</v>
      </c>
      <c r="O56" s="1052"/>
      <c r="P56" s="1048">
        <v>195000</v>
      </c>
      <c r="Q56" s="1048"/>
      <c r="R56" s="1048">
        <f>P56</f>
        <v>195000</v>
      </c>
      <c r="S56" s="1050" t="s">
        <v>2450</v>
      </c>
    </row>
    <row r="57" spans="1:19" ht="117" customHeight="1">
      <c r="A57" s="1055"/>
      <c r="B57" s="1055"/>
      <c r="C57" s="1055"/>
      <c r="D57" s="1055"/>
      <c r="E57" s="1057"/>
      <c r="F57" s="1057"/>
      <c r="G57" s="1057"/>
      <c r="H57" s="1054"/>
      <c r="I57" s="45" t="s">
        <v>129</v>
      </c>
      <c r="J57" s="45">
        <v>25</v>
      </c>
      <c r="K57" s="45" t="s">
        <v>48</v>
      </c>
      <c r="L57" s="1057"/>
      <c r="M57" s="1055"/>
      <c r="N57" s="1055"/>
      <c r="O57" s="1055"/>
      <c r="P57" s="1056"/>
      <c r="Q57" s="1056"/>
      <c r="R57" s="1056"/>
      <c r="S57" s="1057"/>
    </row>
    <row r="58" spans="1:19" ht="29.25" customHeight="1">
      <c r="A58" s="1055"/>
      <c r="B58" s="1055"/>
      <c r="C58" s="1055"/>
      <c r="D58" s="1055"/>
      <c r="E58" s="1057"/>
      <c r="F58" s="1057"/>
      <c r="G58" s="1057"/>
      <c r="H58" s="1050" t="s">
        <v>2464</v>
      </c>
      <c r="I58" s="45" t="s">
        <v>51</v>
      </c>
      <c r="J58" s="45">
        <v>1</v>
      </c>
      <c r="K58" s="45" t="s">
        <v>71</v>
      </c>
      <c r="L58" s="1057"/>
      <c r="M58" s="1055"/>
      <c r="N58" s="1055"/>
      <c r="O58" s="1055"/>
      <c r="P58" s="1056"/>
      <c r="Q58" s="1056"/>
      <c r="R58" s="1056"/>
      <c r="S58" s="1057"/>
    </row>
    <row r="59" spans="1:19" ht="30" customHeight="1">
      <c r="A59" s="1053"/>
      <c r="B59" s="1053"/>
      <c r="C59" s="1053"/>
      <c r="D59" s="1053"/>
      <c r="E59" s="1051"/>
      <c r="F59" s="1051"/>
      <c r="G59" s="1051"/>
      <c r="H59" s="1051"/>
      <c r="I59" s="45" t="s">
        <v>129</v>
      </c>
      <c r="J59" s="45">
        <v>60</v>
      </c>
      <c r="K59" s="45" t="s">
        <v>48</v>
      </c>
      <c r="L59" s="1051"/>
      <c r="M59" s="1053"/>
      <c r="N59" s="1053"/>
      <c r="O59" s="1053"/>
      <c r="P59" s="1049"/>
      <c r="Q59" s="1049"/>
      <c r="R59" s="1049"/>
      <c r="S59" s="1051"/>
    </row>
    <row r="60" spans="1:19" ht="60" customHeight="1">
      <c r="A60" s="1054">
        <v>19</v>
      </c>
      <c r="B60" s="1054">
        <v>1</v>
      </c>
      <c r="C60" s="1054">
        <v>4</v>
      </c>
      <c r="D60" s="1054">
        <v>2</v>
      </c>
      <c r="E60" s="1050" t="s">
        <v>2532</v>
      </c>
      <c r="F60" s="1050" t="s">
        <v>2533</v>
      </c>
      <c r="G60" s="1050" t="s">
        <v>2534</v>
      </c>
      <c r="H60" s="1050" t="s">
        <v>2464</v>
      </c>
      <c r="I60" s="45" t="s">
        <v>2066</v>
      </c>
      <c r="J60" s="45">
        <v>1</v>
      </c>
      <c r="K60" s="45" t="s">
        <v>71</v>
      </c>
      <c r="L60" s="1050" t="s">
        <v>2527</v>
      </c>
      <c r="M60" s="1052"/>
      <c r="N60" s="1052" t="s">
        <v>68</v>
      </c>
      <c r="O60" s="1052"/>
      <c r="P60" s="1048">
        <v>4000</v>
      </c>
      <c r="Q60" s="1048"/>
      <c r="R60" s="1048">
        <f>P60</f>
        <v>4000</v>
      </c>
      <c r="S60" s="1050" t="s">
        <v>2450</v>
      </c>
    </row>
    <row r="61" spans="1:19" ht="60" customHeight="1">
      <c r="A61" s="1054"/>
      <c r="B61" s="1054"/>
      <c r="C61" s="1054"/>
      <c r="D61" s="1054"/>
      <c r="E61" s="1051"/>
      <c r="F61" s="1051"/>
      <c r="G61" s="1051"/>
      <c r="H61" s="1051"/>
      <c r="I61" s="45" t="s">
        <v>129</v>
      </c>
      <c r="J61" s="45">
        <v>100</v>
      </c>
      <c r="K61" s="45" t="s">
        <v>48</v>
      </c>
      <c r="L61" s="1051"/>
      <c r="M61" s="1053"/>
      <c r="N61" s="1053"/>
      <c r="O61" s="1053"/>
      <c r="P61" s="1049"/>
      <c r="Q61" s="1049"/>
      <c r="R61" s="1049"/>
      <c r="S61" s="1051"/>
    </row>
    <row r="62" spans="1:19" ht="41.25" customHeight="1">
      <c r="A62" s="1052">
        <v>20</v>
      </c>
      <c r="B62" s="1052">
        <v>1</v>
      </c>
      <c r="C62" s="1052">
        <v>4</v>
      </c>
      <c r="D62" s="1052">
        <v>2</v>
      </c>
      <c r="E62" s="1050" t="s">
        <v>2535</v>
      </c>
      <c r="F62" s="1050" t="s">
        <v>2536</v>
      </c>
      <c r="G62" s="1050" t="s">
        <v>2537</v>
      </c>
      <c r="H62" s="1052" t="s">
        <v>159</v>
      </c>
      <c r="I62" s="45" t="s">
        <v>160</v>
      </c>
      <c r="J62" s="45">
        <v>2</v>
      </c>
      <c r="K62" s="45" t="s">
        <v>71</v>
      </c>
      <c r="L62" s="1050" t="s">
        <v>2538</v>
      </c>
      <c r="M62" s="1052"/>
      <c r="N62" s="1052" t="s">
        <v>43</v>
      </c>
      <c r="O62" s="1052"/>
      <c r="P62" s="1048">
        <v>40000</v>
      </c>
      <c r="Q62" s="1048"/>
      <c r="R62" s="1048">
        <f>P62</f>
        <v>40000</v>
      </c>
      <c r="S62" s="1050" t="s">
        <v>2450</v>
      </c>
    </row>
    <row r="63" spans="1:19" ht="40.5" customHeight="1">
      <c r="A63" s="1055"/>
      <c r="B63" s="1055"/>
      <c r="C63" s="1055"/>
      <c r="D63" s="1055"/>
      <c r="E63" s="1057"/>
      <c r="F63" s="1057"/>
      <c r="G63" s="1057"/>
      <c r="H63" s="1053"/>
      <c r="I63" s="45" t="s">
        <v>129</v>
      </c>
      <c r="J63" s="45">
        <v>40</v>
      </c>
      <c r="K63" s="45" t="s">
        <v>48</v>
      </c>
      <c r="L63" s="1057"/>
      <c r="M63" s="1055"/>
      <c r="N63" s="1055"/>
      <c r="O63" s="1055"/>
      <c r="P63" s="1056"/>
      <c r="Q63" s="1056"/>
      <c r="R63" s="1056"/>
      <c r="S63" s="1057"/>
    </row>
    <row r="64" spans="1:19" ht="44.25" customHeight="1">
      <c r="A64" s="1055"/>
      <c r="B64" s="1055"/>
      <c r="C64" s="1055"/>
      <c r="D64" s="1055"/>
      <c r="E64" s="1057"/>
      <c r="F64" s="1057"/>
      <c r="G64" s="1057"/>
      <c r="H64" s="1052" t="s">
        <v>140</v>
      </c>
      <c r="I64" s="45" t="s">
        <v>767</v>
      </c>
      <c r="J64" s="45">
        <v>1</v>
      </c>
      <c r="K64" s="45" t="s">
        <v>71</v>
      </c>
      <c r="L64" s="1057"/>
      <c r="M64" s="1055"/>
      <c r="N64" s="1055"/>
      <c r="O64" s="1055"/>
      <c r="P64" s="1056"/>
      <c r="Q64" s="1056"/>
      <c r="R64" s="1056"/>
      <c r="S64" s="1057"/>
    </row>
    <row r="65" spans="1:19" ht="37.5" customHeight="1">
      <c r="A65" s="1053"/>
      <c r="B65" s="1053"/>
      <c r="C65" s="1053"/>
      <c r="D65" s="1053"/>
      <c r="E65" s="1051"/>
      <c r="F65" s="1051"/>
      <c r="G65" s="1051"/>
      <c r="H65" s="1053"/>
      <c r="I65" s="45" t="s">
        <v>129</v>
      </c>
      <c r="J65" s="45">
        <v>25</v>
      </c>
      <c r="K65" s="45" t="s">
        <v>48</v>
      </c>
      <c r="L65" s="1051"/>
      <c r="M65" s="1053"/>
      <c r="N65" s="1053"/>
      <c r="O65" s="1053"/>
      <c r="P65" s="1049"/>
      <c r="Q65" s="1049"/>
      <c r="R65" s="1049"/>
      <c r="S65" s="1051"/>
    </row>
    <row r="66" spans="1:19" ht="105" customHeight="1">
      <c r="A66" s="1052">
        <v>21</v>
      </c>
      <c r="B66" s="1052">
        <v>1</v>
      </c>
      <c r="C66" s="1052">
        <v>4</v>
      </c>
      <c r="D66" s="1052">
        <v>5</v>
      </c>
      <c r="E66" s="1050" t="s">
        <v>2539</v>
      </c>
      <c r="F66" s="1050" t="s">
        <v>2540</v>
      </c>
      <c r="G66" s="1050" t="s">
        <v>2541</v>
      </c>
      <c r="H66" s="1052" t="s">
        <v>74</v>
      </c>
      <c r="I66" s="45" t="s">
        <v>75</v>
      </c>
      <c r="J66" s="45">
        <v>2</v>
      </c>
      <c r="K66" s="45" t="s">
        <v>71</v>
      </c>
      <c r="L66" s="1050" t="s">
        <v>2542</v>
      </c>
      <c r="M66" s="1052"/>
      <c r="N66" s="1052" t="s">
        <v>68</v>
      </c>
      <c r="O66" s="1052"/>
      <c r="P66" s="1048">
        <v>155000</v>
      </c>
      <c r="Q66" s="1048"/>
      <c r="R66" s="1048">
        <v>155000</v>
      </c>
      <c r="S66" s="1050" t="s">
        <v>2450</v>
      </c>
    </row>
    <row r="67" spans="1:19" ht="105" customHeight="1">
      <c r="A67" s="1053"/>
      <c r="B67" s="1053"/>
      <c r="C67" s="1053"/>
      <c r="D67" s="1053"/>
      <c r="E67" s="1051"/>
      <c r="F67" s="1051"/>
      <c r="G67" s="1051"/>
      <c r="H67" s="1053"/>
      <c r="I67" s="47" t="s">
        <v>76</v>
      </c>
      <c r="J67" s="45">
        <v>160</v>
      </c>
      <c r="K67" s="45" t="s">
        <v>48</v>
      </c>
      <c r="L67" s="1051"/>
      <c r="M67" s="1053"/>
      <c r="N67" s="1053"/>
      <c r="O67" s="1053"/>
      <c r="P67" s="1049"/>
      <c r="Q67" s="1049"/>
      <c r="R67" s="1049"/>
      <c r="S67" s="1051"/>
    </row>
    <row r="68" spans="1:19" ht="105" customHeight="1">
      <c r="A68" s="1054">
        <v>22</v>
      </c>
      <c r="B68" s="1054">
        <v>1</v>
      </c>
      <c r="C68" s="1054">
        <v>4</v>
      </c>
      <c r="D68" s="1052">
        <v>5</v>
      </c>
      <c r="E68" s="1050" t="s">
        <v>2543</v>
      </c>
      <c r="F68" s="1050" t="s">
        <v>2544</v>
      </c>
      <c r="G68" s="1050" t="s">
        <v>2545</v>
      </c>
      <c r="H68" s="1052" t="s">
        <v>50</v>
      </c>
      <c r="I68" s="45" t="s">
        <v>51</v>
      </c>
      <c r="J68" s="45">
        <v>1</v>
      </c>
      <c r="K68" s="45" t="s">
        <v>71</v>
      </c>
      <c r="L68" s="1050" t="s">
        <v>2089</v>
      </c>
      <c r="M68" s="1052"/>
      <c r="N68" s="1052" t="s">
        <v>68</v>
      </c>
      <c r="O68" s="1052"/>
      <c r="P68" s="1048">
        <v>82000</v>
      </c>
      <c r="Q68" s="1048"/>
      <c r="R68" s="1048">
        <v>82000</v>
      </c>
      <c r="S68" s="1050" t="s">
        <v>2450</v>
      </c>
    </row>
    <row r="69" spans="1:19" ht="105" customHeight="1">
      <c r="A69" s="1054"/>
      <c r="B69" s="1054"/>
      <c r="C69" s="1054"/>
      <c r="D69" s="1053"/>
      <c r="E69" s="1051"/>
      <c r="F69" s="1051"/>
      <c r="G69" s="1051"/>
      <c r="H69" s="1053"/>
      <c r="I69" s="45" t="s">
        <v>769</v>
      </c>
      <c r="J69" s="45">
        <v>60</v>
      </c>
      <c r="K69" s="45" t="s">
        <v>48</v>
      </c>
      <c r="L69" s="1051"/>
      <c r="M69" s="1053"/>
      <c r="N69" s="1053"/>
      <c r="O69" s="1053"/>
      <c r="P69" s="1049"/>
      <c r="Q69" s="1049"/>
      <c r="R69" s="1049"/>
      <c r="S69" s="1051"/>
    </row>
    <row r="71" spans="1:19">
      <c r="O71" s="674"/>
      <c r="P71" s="558" t="s">
        <v>30</v>
      </c>
      <c r="Q71" s="558"/>
      <c r="R71" s="558"/>
    </row>
    <row r="72" spans="1:19">
      <c r="G72" s="233"/>
      <c r="O72" s="675"/>
      <c r="P72" s="558" t="s">
        <v>31</v>
      </c>
      <c r="Q72" s="558" t="s">
        <v>32</v>
      </c>
      <c r="R72" s="558"/>
    </row>
    <row r="73" spans="1:19">
      <c r="G73" s="233"/>
      <c r="O73" s="676"/>
      <c r="P73" s="558"/>
      <c r="Q73" s="12">
        <v>2022</v>
      </c>
      <c r="R73" s="12">
        <v>2023</v>
      </c>
    </row>
    <row r="74" spans="1:19">
      <c r="O74" s="12" t="s">
        <v>1353</v>
      </c>
      <c r="P74" s="5">
        <v>22</v>
      </c>
      <c r="Q74" s="195">
        <f>Q6+Q8+Q15+Q17+Q19+Q21+Q23+Q25+Q27+Q29+Q41+Q43+Q45+Q47</f>
        <v>810000</v>
      </c>
      <c r="R74" s="195">
        <f>R49+R51+R53+R56+R60+R62+R66+R68</f>
        <v>800000</v>
      </c>
    </row>
    <row r="75" spans="1:19">
      <c r="R75" s="230"/>
    </row>
    <row r="77" spans="1:19">
      <c r="Q77" s="230"/>
      <c r="R77" s="230"/>
    </row>
    <row r="78" spans="1:19">
      <c r="Q78" s="230"/>
      <c r="R78" s="230"/>
    </row>
    <row r="80" spans="1:19">
      <c r="J80" s="126"/>
    </row>
  </sheetData>
  <mergeCells count="37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M8:M14"/>
    <mergeCell ref="A6:A7"/>
    <mergeCell ref="B6:B7"/>
    <mergeCell ref="C6:C7"/>
    <mergeCell ref="D6:D7"/>
    <mergeCell ref="E6:E7"/>
    <mergeCell ref="O6:O7"/>
    <mergeCell ref="P6:P7"/>
    <mergeCell ref="Q6:Q7"/>
    <mergeCell ref="P17:P18"/>
    <mergeCell ref="S6:S7"/>
    <mergeCell ref="A8:A14"/>
    <mergeCell ref="B8:B14"/>
    <mergeCell ref="C8:C14"/>
    <mergeCell ref="D8:D14"/>
    <mergeCell ref="E8:E14"/>
    <mergeCell ref="F6:F7"/>
    <mergeCell ref="G6:G7"/>
    <mergeCell ref="H6:H7"/>
    <mergeCell ref="L6:L7"/>
    <mergeCell ref="M6:M7"/>
    <mergeCell ref="N6:N7"/>
    <mergeCell ref="O8:O14"/>
    <mergeCell ref="P8:P14"/>
    <mergeCell ref="Q8:Q14"/>
    <mergeCell ref="R8:R14"/>
    <mergeCell ref="S8:S14"/>
    <mergeCell ref="H11:H12"/>
    <mergeCell ref="H13:H14"/>
    <mergeCell ref="F8:F14"/>
    <mergeCell ref="G8:G14"/>
    <mergeCell ref="H8:H9"/>
    <mergeCell ref="L8:L14"/>
    <mergeCell ref="O19:O20"/>
    <mergeCell ref="N8:N14"/>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A15:A16"/>
    <mergeCell ref="B15:B16"/>
    <mergeCell ref="C15:C16"/>
    <mergeCell ref="D15:D16"/>
    <mergeCell ref="E15:E16"/>
    <mergeCell ref="F15:F16"/>
    <mergeCell ref="G19:G20"/>
    <mergeCell ref="H19:H20"/>
    <mergeCell ref="L19:L20"/>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9:P20"/>
    <mergeCell ref="Q19:Q20"/>
    <mergeCell ref="R19:R20"/>
    <mergeCell ref="S19:S20"/>
    <mergeCell ref="M19:M20"/>
    <mergeCell ref="N19:N20"/>
    <mergeCell ref="Q21:Q22"/>
    <mergeCell ref="R21:R22"/>
    <mergeCell ref="S21:S22"/>
    <mergeCell ref="A23:A24"/>
    <mergeCell ref="B23:B24"/>
    <mergeCell ref="C23:C24"/>
    <mergeCell ref="D23:D24"/>
    <mergeCell ref="E23:E24"/>
    <mergeCell ref="F23:F24"/>
    <mergeCell ref="G21:G22"/>
    <mergeCell ref="H21:H22"/>
    <mergeCell ref="L21:L22"/>
    <mergeCell ref="M21:M22"/>
    <mergeCell ref="N21:N22"/>
    <mergeCell ref="O21:O22"/>
    <mergeCell ref="P23:P24"/>
    <mergeCell ref="Q23:Q24"/>
    <mergeCell ref="R23:R24"/>
    <mergeCell ref="S23:S24"/>
    <mergeCell ref="M23:M24"/>
    <mergeCell ref="N23:N24"/>
    <mergeCell ref="O23:O24"/>
    <mergeCell ref="A21:A22"/>
    <mergeCell ref="B21:B22"/>
    <mergeCell ref="C25:C26"/>
    <mergeCell ref="D25:D26"/>
    <mergeCell ref="E25:E26"/>
    <mergeCell ref="F25:F26"/>
    <mergeCell ref="G23:G24"/>
    <mergeCell ref="H23:H24"/>
    <mergeCell ref="L23:L24"/>
    <mergeCell ref="P21:P22"/>
    <mergeCell ref="C21:C22"/>
    <mergeCell ref="D21:D22"/>
    <mergeCell ref="E21:E22"/>
    <mergeCell ref="F21:F22"/>
    <mergeCell ref="P25:P26"/>
    <mergeCell ref="Q25:Q26"/>
    <mergeCell ref="R25:R26"/>
    <mergeCell ref="S25:S26"/>
    <mergeCell ref="A27:A28"/>
    <mergeCell ref="B27:B28"/>
    <mergeCell ref="C27:C28"/>
    <mergeCell ref="D27:D28"/>
    <mergeCell ref="E27:E28"/>
    <mergeCell ref="F27:F28"/>
    <mergeCell ref="G25:G26"/>
    <mergeCell ref="H25:H26"/>
    <mergeCell ref="L25:L26"/>
    <mergeCell ref="M25:M26"/>
    <mergeCell ref="N25:N26"/>
    <mergeCell ref="O25:O26"/>
    <mergeCell ref="P27:P28"/>
    <mergeCell ref="Q27:Q28"/>
    <mergeCell ref="R27:R28"/>
    <mergeCell ref="S27:S28"/>
    <mergeCell ref="M27:M28"/>
    <mergeCell ref="N27:N28"/>
    <mergeCell ref="O27:O28"/>
    <mergeCell ref="A25:A26"/>
    <mergeCell ref="B25:B26"/>
    <mergeCell ref="A29:A40"/>
    <mergeCell ref="B29:B40"/>
    <mergeCell ref="C29:C40"/>
    <mergeCell ref="D29:D40"/>
    <mergeCell ref="E29:E40"/>
    <mergeCell ref="F29:F40"/>
    <mergeCell ref="G27:G28"/>
    <mergeCell ref="H27:H28"/>
    <mergeCell ref="L27:L28"/>
    <mergeCell ref="P29:P40"/>
    <mergeCell ref="Q29:Q40"/>
    <mergeCell ref="R29:R40"/>
    <mergeCell ref="S29:S40"/>
    <mergeCell ref="H35:H37"/>
    <mergeCell ref="H39:H40"/>
    <mergeCell ref="G29:G40"/>
    <mergeCell ref="H29:H30"/>
    <mergeCell ref="L29:L40"/>
    <mergeCell ref="M29:M40"/>
    <mergeCell ref="N29:N40"/>
    <mergeCell ref="O29:O40"/>
    <mergeCell ref="P41:P42"/>
    <mergeCell ref="Q41:Q42"/>
    <mergeCell ref="R41:R42"/>
    <mergeCell ref="S41:S42"/>
    <mergeCell ref="A43:A44"/>
    <mergeCell ref="B43:B44"/>
    <mergeCell ref="C43:C44"/>
    <mergeCell ref="D43:D44"/>
    <mergeCell ref="E43:E44"/>
    <mergeCell ref="F43:F44"/>
    <mergeCell ref="G41:G42"/>
    <mergeCell ref="H41:H42"/>
    <mergeCell ref="L41:L42"/>
    <mergeCell ref="M41:M42"/>
    <mergeCell ref="N41:N42"/>
    <mergeCell ref="O41:O42"/>
    <mergeCell ref="A41:A42"/>
    <mergeCell ref="B41:B42"/>
    <mergeCell ref="C41:C42"/>
    <mergeCell ref="D41:D42"/>
    <mergeCell ref="E41:E42"/>
    <mergeCell ref="F41:F42"/>
    <mergeCell ref="P43:P44"/>
    <mergeCell ref="Q43:Q44"/>
    <mergeCell ref="R43:R44"/>
    <mergeCell ref="S43:S44"/>
    <mergeCell ref="A45:A46"/>
    <mergeCell ref="B45:B46"/>
    <mergeCell ref="C45:C46"/>
    <mergeCell ref="D45:D46"/>
    <mergeCell ref="E45:E46"/>
    <mergeCell ref="F45:F46"/>
    <mergeCell ref="G43:G44"/>
    <mergeCell ref="H43:H44"/>
    <mergeCell ref="L43:L44"/>
    <mergeCell ref="M43:M44"/>
    <mergeCell ref="N43:N44"/>
    <mergeCell ref="O43:O44"/>
    <mergeCell ref="P45:P46"/>
    <mergeCell ref="Q45:Q46"/>
    <mergeCell ref="R45:R46"/>
    <mergeCell ref="S45:S46"/>
    <mergeCell ref="M45:M46"/>
    <mergeCell ref="N45:N46"/>
    <mergeCell ref="O45:O46"/>
    <mergeCell ref="B47:B48"/>
    <mergeCell ref="C47:C48"/>
    <mergeCell ref="D47:D48"/>
    <mergeCell ref="E47:E48"/>
    <mergeCell ref="F47:F48"/>
    <mergeCell ref="G45:G46"/>
    <mergeCell ref="H45:H46"/>
    <mergeCell ref="L45:L46"/>
    <mergeCell ref="G49:G50"/>
    <mergeCell ref="H49:H50"/>
    <mergeCell ref="L49:L50"/>
    <mergeCell ref="P47:P48"/>
    <mergeCell ref="Q47:Q48"/>
    <mergeCell ref="R47:R48"/>
    <mergeCell ref="S47:S48"/>
    <mergeCell ref="A49:A50"/>
    <mergeCell ref="B49:B50"/>
    <mergeCell ref="C49:C50"/>
    <mergeCell ref="D49:D50"/>
    <mergeCell ref="E49:E50"/>
    <mergeCell ref="F49:F50"/>
    <mergeCell ref="G47:G48"/>
    <mergeCell ref="H47:H48"/>
    <mergeCell ref="L47:L48"/>
    <mergeCell ref="M47:M48"/>
    <mergeCell ref="N47:N48"/>
    <mergeCell ref="O47:O48"/>
    <mergeCell ref="P49:P50"/>
    <mergeCell ref="Q49:Q50"/>
    <mergeCell ref="R49:R50"/>
    <mergeCell ref="S49:S50"/>
    <mergeCell ref="M49:M50"/>
    <mergeCell ref="N49:N50"/>
    <mergeCell ref="O49:O50"/>
    <mergeCell ref="A47:A48"/>
    <mergeCell ref="Q51:Q52"/>
    <mergeCell ref="R51:R52"/>
    <mergeCell ref="S51:S52"/>
    <mergeCell ref="A53:A55"/>
    <mergeCell ref="B53:B55"/>
    <mergeCell ref="C53:C55"/>
    <mergeCell ref="D53:D55"/>
    <mergeCell ref="E53:E55"/>
    <mergeCell ref="F53:F55"/>
    <mergeCell ref="G51:G52"/>
    <mergeCell ref="H51:H52"/>
    <mergeCell ref="L51:L52"/>
    <mergeCell ref="M51:M52"/>
    <mergeCell ref="N51:N52"/>
    <mergeCell ref="O51:O52"/>
    <mergeCell ref="P53:P55"/>
    <mergeCell ref="Q53:Q55"/>
    <mergeCell ref="R53:R55"/>
    <mergeCell ref="S53:S55"/>
    <mergeCell ref="M53:M55"/>
    <mergeCell ref="N53:N55"/>
    <mergeCell ref="O53:O55"/>
    <mergeCell ref="A51:A52"/>
    <mergeCell ref="B51:B52"/>
    <mergeCell ref="C56:C59"/>
    <mergeCell ref="D56:D59"/>
    <mergeCell ref="E56:E59"/>
    <mergeCell ref="F56:F59"/>
    <mergeCell ref="G53:G55"/>
    <mergeCell ref="H53:H54"/>
    <mergeCell ref="L53:L55"/>
    <mergeCell ref="P51:P52"/>
    <mergeCell ref="C51:C52"/>
    <mergeCell ref="D51:D52"/>
    <mergeCell ref="E51:E52"/>
    <mergeCell ref="F51:F52"/>
    <mergeCell ref="P56:P59"/>
    <mergeCell ref="Q56:Q59"/>
    <mergeCell ref="R56:R59"/>
    <mergeCell ref="S56:S59"/>
    <mergeCell ref="H58:H59"/>
    <mergeCell ref="A60:A61"/>
    <mergeCell ref="B60:B61"/>
    <mergeCell ref="C60:C61"/>
    <mergeCell ref="D60:D61"/>
    <mergeCell ref="E60:E61"/>
    <mergeCell ref="G56:G59"/>
    <mergeCell ref="H56:H57"/>
    <mergeCell ref="L56:L59"/>
    <mergeCell ref="M56:M59"/>
    <mergeCell ref="N56:N59"/>
    <mergeCell ref="O56:O59"/>
    <mergeCell ref="O60:O61"/>
    <mergeCell ref="P60:P61"/>
    <mergeCell ref="Q60:Q61"/>
    <mergeCell ref="R60:R61"/>
    <mergeCell ref="S60:S61"/>
    <mergeCell ref="M60:M61"/>
    <mergeCell ref="N60:N61"/>
    <mergeCell ref="A56:A59"/>
    <mergeCell ref="B56:B59"/>
    <mergeCell ref="A62:A65"/>
    <mergeCell ref="B62:B65"/>
    <mergeCell ref="C62:C65"/>
    <mergeCell ref="D62:D65"/>
    <mergeCell ref="E62:E65"/>
    <mergeCell ref="F60:F61"/>
    <mergeCell ref="G60:G61"/>
    <mergeCell ref="H60:H61"/>
    <mergeCell ref="L60:L61"/>
    <mergeCell ref="O62:O65"/>
    <mergeCell ref="P62:P65"/>
    <mergeCell ref="Q62:Q65"/>
    <mergeCell ref="R62:R65"/>
    <mergeCell ref="S62:S65"/>
    <mergeCell ref="H64:H65"/>
    <mergeCell ref="F62:F65"/>
    <mergeCell ref="G62:G65"/>
    <mergeCell ref="H62:H63"/>
    <mergeCell ref="L62:L65"/>
    <mergeCell ref="M62:M65"/>
    <mergeCell ref="N62:N65"/>
    <mergeCell ref="P66:P67"/>
    <mergeCell ref="Q66:Q67"/>
    <mergeCell ref="R66:R67"/>
    <mergeCell ref="S66:S67"/>
    <mergeCell ref="A68:A69"/>
    <mergeCell ref="B68:B69"/>
    <mergeCell ref="C68:C69"/>
    <mergeCell ref="D68:D69"/>
    <mergeCell ref="E68:E69"/>
    <mergeCell ref="F68:F69"/>
    <mergeCell ref="G66:G67"/>
    <mergeCell ref="H66:H67"/>
    <mergeCell ref="L66:L67"/>
    <mergeCell ref="M66:M67"/>
    <mergeCell ref="N66:N67"/>
    <mergeCell ref="O66:O67"/>
    <mergeCell ref="A66:A67"/>
    <mergeCell ref="B66:B67"/>
    <mergeCell ref="C66:C67"/>
    <mergeCell ref="D66:D67"/>
    <mergeCell ref="E66:E67"/>
    <mergeCell ref="F66:F67"/>
    <mergeCell ref="P68:P69"/>
    <mergeCell ref="Q68:Q69"/>
    <mergeCell ref="R68:R69"/>
    <mergeCell ref="S68:S69"/>
    <mergeCell ref="O71:O73"/>
    <mergeCell ref="P71:R71"/>
    <mergeCell ref="P72:P73"/>
    <mergeCell ref="Q72:R72"/>
    <mergeCell ref="G68:G69"/>
    <mergeCell ref="H68:H69"/>
    <mergeCell ref="L68:L69"/>
    <mergeCell ref="M68:M69"/>
    <mergeCell ref="N68:N69"/>
    <mergeCell ref="O68:O69"/>
  </mergeCells>
  <pageMargins left="0.25" right="0.25" top="0.75" bottom="0.75" header="0.3" footer="0.3"/>
  <pageSetup paperSize="8" scale="57"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F5842-9D08-4D24-8146-A2BE5362848D}">
  <sheetPr>
    <pageSetUpPr fitToPage="1"/>
  </sheetPr>
  <dimension ref="A1:U117"/>
  <sheetViews>
    <sheetView zoomScale="71" zoomScaleNormal="71" zoomScaleSheetLayoutView="55" workbookViewId="0">
      <selection activeCell="F117" sqref="F117"/>
    </sheetView>
  </sheetViews>
  <sheetFormatPr defaultColWidth="9.140625" defaultRowHeight="15"/>
  <cols>
    <col min="1" max="1" width="5.28515625" style="1" customWidth="1"/>
    <col min="2" max="2" width="8.7109375" customWidth="1"/>
    <col min="3" max="3" width="8.5703125" customWidth="1"/>
    <col min="4" max="4" width="8.85546875" customWidth="1"/>
    <col min="5" max="5" width="24.42578125" customWidth="1"/>
    <col min="6" max="6" width="58" customWidth="1"/>
    <col min="7" max="7" width="46" customWidth="1"/>
    <col min="8" max="8" width="20.7109375" customWidth="1"/>
    <col min="9" max="11" width="19" customWidth="1"/>
    <col min="12" max="12" width="27.7109375" customWidth="1"/>
    <col min="13" max="13" width="17.140625" customWidth="1"/>
    <col min="14" max="14" width="19.140625" customWidth="1"/>
    <col min="15" max="15" width="18.28515625" style="234" customWidth="1"/>
    <col min="16" max="16" width="14.28515625" customWidth="1"/>
    <col min="17" max="17" width="16.7109375" style="234" customWidth="1"/>
    <col min="18" max="18" width="17.42578125" customWidth="1"/>
    <col min="19" max="19" width="21.140625" customWidth="1"/>
    <col min="20" max="20" width="18.28515625" customWidth="1"/>
  </cols>
  <sheetData>
    <row r="1" spans="1:19" ht="18.75">
      <c r="A1" s="20" t="s">
        <v>3377</v>
      </c>
      <c r="E1" s="21"/>
      <c r="F1" s="21"/>
      <c r="L1" s="1"/>
      <c r="P1" s="3"/>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235" t="s">
        <v>26</v>
      </c>
      <c r="P5" s="13" t="s">
        <v>27</v>
      </c>
      <c r="Q5" s="235" t="s">
        <v>36</v>
      </c>
      <c r="R5" s="13" t="s">
        <v>28</v>
      </c>
      <c r="S5" s="15" t="s">
        <v>29</v>
      </c>
    </row>
    <row r="6" spans="1:19" ht="63" customHeight="1">
      <c r="A6" s="1071">
        <v>1</v>
      </c>
      <c r="B6" s="953">
        <v>1</v>
      </c>
      <c r="C6" s="953">
        <v>4</v>
      </c>
      <c r="D6" s="953">
        <v>2</v>
      </c>
      <c r="E6" s="1066" t="s">
        <v>2546</v>
      </c>
      <c r="F6" s="1066" t="s">
        <v>2547</v>
      </c>
      <c r="G6" s="953" t="s">
        <v>2548</v>
      </c>
      <c r="H6" s="397" t="s">
        <v>2549</v>
      </c>
      <c r="I6" s="397" t="s">
        <v>665</v>
      </c>
      <c r="J6" s="397">
        <v>6</v>
      </c>
      <c r="K6" s="397" t="s">
        <v>71</v>
      </c>
      <c r="L6" s="953" t="s">
        <v>2550</v>
      </c>
      <c r="M6" s="953" t="s">
        <v>90</v>
      </c>
      <c r="N6" s="953"/>
      <c r="O6" s="1083">
        <v>113029.32</v>
      </c>
      <c r="P6" s="1086"/>
      <c r="Q6" s="1083">
        <v>113029.32</v>
      </c>
      <c r="R6" s="1086"/>
      <c r="S6" s="953" t="s">
        <v>2551</v>
      </c>
    </row>
    <row r="7" spans="1:19" ht="56.45" customHeight="1">
      <c r="A7" s="1073"/>
      <c r="B7" s="954"/>
      <c r="C7" s="954"/>
      <c r="D7" s="954"/>
      <c r="E7" s="1067"/>
      <c r="F7" s="1067"/>
      <c r="G7" s="954"/>
      <c r="H7" s="1089" t="s">
        <v>50</v>
      </c>
      <c r="I7" s="397" t="s">
        <v>51</v>
      </c>
      <c r="J7" s="397">
        <v>1</v>
      </c>
      <c r="K7" s="397" t="s">
        <v>71</v>
      </c>
      <c r="L7" s="954"/>
      <c r="M7" s="954"/>
      <c r="N7" s="954"/>
      <c r="O7" s="1084"/>
      <c r="P7" s="1087"/>
      <c r="Q7" s="1084"/>
      <c r="R7" s="1087"/>
      <c r="S7" s="954"/>
    </row>
    <row r="8" spans="1:19" ht="55.9" customHeight="1">
      <c r="A8" s="1073"/>
      <c r="B8" s="954"/>
      <c r="C8" s="954"/>
      <c r="D8" s="954"/>
      <c r="E8" s="1067"/>
      <c r="F8" s="1067"/>
      <c r="G8" s="954"/>
      <c r="H8" s="1090"/>
      <c r="I8" s="445" t="s">
        <v>129</v>
      </c>
      <c r="J8" s="445">
        <v>50</v>
      </c>
      <c r="K8" s="445" t="s">
        <v>48</v>
      </c>
      <c r="L8" s="954"/>
      <c r="M8" s="954"/>
      <c r="N8" s="954"/>
      <c r="O8" s="1084"/>
      <c r="P8" s="1087"/>
      <c r="Q8" s="1084"/>
      <c r="R8" s="1087"/>
      <c r="S8" s="954"/>
    </row>
    <row r="9" spans="1:19" ht="55.9" customHeight="1">
      <c r="A9" s="1073"/>
      <c r="B9" s="954"/>
      <c r="C9" s="954"/>
      <c r="D9" s="954"/>
      <c r="E9" s="1067"/>
      <c r="F9" s="1067"/>
      <c r="G9" s="954"/>
      <c r="H9" s="953" t="s">
        <v>2552</v>
      </c>
      <c r="I9" s="397" t="s">
        <v>75</v>
      </c>
      <c r="J9" s="397">
        <v>1</v>
      </c>
      <c r="K9" s="397" t="s">
        <v>71</v>
      </c>
      <c r="L9" s="954"/>
      <c r="M9" s="954"/>
      <c r="N9" s="954"/>
      <c r="O9" s="1084"/>
      <c r="P9" s="1087"/>
      <c r="Q9" s="1084"/>
      <c r="R9" s="1087"/>
      <c r="S9" s="954"/>
    </row>
    <row r="10" spans="1:19" s="6" customFormat="1" ht="55.15" customHeight="1">
      <c r="A10" s="1072"/>
      <c r="B10" s="955"/>
      <c r="C10" s="955"/>
      <c r="D10" s="955"/>
      <c r="E10" s="1077"/>
      <c r="F10" s="1077"/>
      <c r="G10" s="955"/>
      <c r="H10" s="955"/>
      <c r="I10" s="448" t="s">
        <v>129</v>
      </c>
      <c r="J10" s="448">
        <v>30</v>
      </c>
      <c r="K10" s="445" t="s">
        <v>48</v>
      </c>
      <c r="L10" s="955"/>
      <c r="M10" s="955"/>
      <c r="N10" s="955"/>
      <c r="O10" s="1085"/>
      <c r="P10" s="1088"/>
      <c r="Q10" s="1085"/>
      <c r="R10" s="1088"/>
      <c r="S10" s="955"/>
    </row>
    <row r="11" spans="1:19" s="6" customFormat="1" ht="138" customHeight="1">
      <c r="A11" s="1071">
        <v>2</v>
      </c>
      <c r="B11" s="1071">
        <v>1</v>
      </c>
      <c r="C11" s="1071">
        <v>4</v>
      </c>
      <c r="D11" s="1071">
        <v>2</v>
      </c>
      <c r="E11" s="1066" t="s">
        <v>2210</v>
      </c>
      <c r="F11" s="1066" t="s">
        <v>2553</v>
      </c>
      <c r="G11" s="1066" t="s">
        <v>2554</v>
      </c>
      <c r="H11" s="1071" t="s">
        <v>399</v>
      </c>
      <c r="I11" s="448" t="s">
        <v>1775</v>
      </c>
      <c r="J11" s="445">
        <v>1</v>
      </c>
      <c r="K11" s="445" t="s">
        <v>71</v>
      </c>
      <c r="L11" s="1066" t="s">
        <v>2555</v>
      </c>
      <c r="M11" s="1071" t="s">
        <v>91</v>
      </c>
      <c r="N11" s="1071"/>
      <c r="O11" s="1074">
        <v>42583.46</v>
      </c>
      <c r="P11" s="1071"/>
      <c r="Q11" s="1074">
        <v>42583.46</v>
      </c>
      <c r="R11" s="1071"/>
      <c r="S11" s="1066" t="s">
        <v>2551</v>
      </c>
    </row>
    <row r="12" spans="1:19" s="6" customFormat="1" ht="76.900000000000006" customHeight="1">
      <c r="A12" s="1072"/>
      <c r="B12" s="1072"/>
      <c r="C12" s="1072"/>
      <c r="D12" s="1072"/>
      <c r="E12" s="1077"/>
      <c r="F12" s="1077"/>
      <c r="G12" s="1077"/>
      <c r="H12" s="1072"/>
      <c r="I12" s="448" t="s">
        <v>129</v>
      </c>
      <c r="J12" s="445">
        <v>30</v>
      </c>
      <c r="K12" s="445" t="s">
        <v>48</v>
      </c>
      <c r="L12" s="1077"/>
      <c r="M12" s="1072"/>
      <c r="N12" s="1072"/>
      <c r="O12" s="1079"/>
      <c r="P12" s="1072"/>
      <c r="Q12" s="1079"/>
      <c r="R12" s="1072"/>
      <c r="S12" s="1077"/>
    </row>
    <row r="13" spans="1:19" s="6" customFormat="1" ht="133.15" customHeight="1">
      <c r="A13" s="1071">
        <v>3</v>
      </c>
      <c r="B13" s="1071">
        <v>1</v>
      </c>
      <c r="C13" s="1071">
        <v>4</v>
      </c>
      <c r="D13" s="1071">
        <v>5</v>
      </c>
      <c r="E13" s="1066" t="s">
        <v>2556</v>
      </c>
      <c r="F13" s="1066" t="s">
        <v>2557</v>
      </c>
      <c r="G13" s="1066" t="s">
        <v>2558</v>
      </c>
      <c r="H13" s="1071" t="s">
        <v>2559</v>
      </c>
      <c r="I13" s="448" t="s">
        <v>2560</v>
      </c>
      <c r="J13" s="445">
        <v>6</v>
      </c>
      <c r="K13" s="445" t="s">
        <v>71</v>
      </c>
      <c r="L13" s="1066" t="s">
        <v>2561</v>
      </c>
      <c r="M13" s="1071" t="s">
        <v>43</v>
      </c>
      <c r="N13" s="1071"/>
      <c r="O13" s="1074">
        <v>17287.8</v>
      </c>
      <c r="P13" s="1071"/>
      <c r="Q13" s="1074">
        <v>17287.8</v>
      </c>
      <c r="R13" s="1071"/>
      <c r="S13" s="1066" t="s">
        <v>2551</v>
      </c>
    </row>
    <row r="14" spans="1:19" s="6" customFormat="1" ht="39" customHeight="1">
      <c r="A14" s="1072"/>
      <c r="B14" s="1072"/>
      <c r="C14" s="1072"/>
      <c r="D14" s="1072"/>
      <c r="E14" s="1077"/>
      <c r="F14" s="1077"/>
      <c r="G14" s="1077"/>
      <c r="H14" s="1072"/>
      <c r="I14" s="445" t="s">
        <v>129</v>
      </c>
      <c r="J14" s="445">
        <v>120</v>
      </c>
      <c r="K14" s="445" t="s">
        <v>48</v>
      </c>
      <c r="L14" s="1077"/>
      <c r="M14" s="1072"/>
      <c r="N14" s="1072"/>
      <c r="O14" s="1079"/>
      <c r="P14" s="1072"/>
      <c r="Q14" s="1079"/>
      <c r="R14" s="1072"/>
      <c r="S14" s="1077"/>
    </row>
    <row r="15" spans="1:19" s="6" customFormat="1" ht="82.15" customHeight="1">
      <c r="A15" s="1071">
        <v>4</v>
      </c>
      <c r="B15" s="1071">
        <v>1</v>
      </c>
      <c r="C15" s="1071">
        <v>4</v>
      </c>
      <c r="D15" s="1071">
        <v>5</v>
      </c>
      <c r="E15" s="1066" t="s">
        <v>2562</v>
      </c>
      <c r="F15" s="1066" t="s">
        <v>2563</v>
      </c>
      <c r="G15" s="1066" t="s">
        <v>2564</v>
      </c>
      <c r="H15" s="1071" t="s">
        <v>772</v>
      </c>
      <c r="I15" s="448" t="s">
        <v>1300</v>
      </c>
      <c r="J15" s="448">
        <v>1</v>
      </c>
      <c r="K15" s="445" t="s">
        <v>71</v>
      </c>
      <c r="L15" s="1066" t="s">
        <v>2565</v>
      </c>
      <c r="M15" s="1071" t="s">
        <v>317</v>
      </c>
      <c r="N15" s="1071"/>
      <c r="O15" s="1074">
        <v>22486.5</v>
      </c>
      <c r="P15" s="1071"/>
      <c r="Q15" s="1074">
        <v>22486.5</v>
      </c>
      <c r="R15" s="1071"/>
      <c r="S15" s="1066" t="s">
        <v>2551</v>
      </c>
    </row>
    <row r="16" spans="1:19" s="6" customFormat="1" ht="74.45" customHeight="1">
      <c r="A16" s="1072"/>
      <c r="B16" s="1072"/>
      <c r="C16" s="1072"/>
      <c r="D16" s="1072"/>
      <c r="E16" s="1077"/>
      <c r="F16" s="1077"/>
      <c r="G16" s="1077"/>
      <c r="H16" s="1072"/>
      <c r="I16" s="448" t="s">
        <v>1316</v>
      </c>
      <c r="J16" s="448">
        <v>50</v>
      </c>
      <c r="K16" s="445" t="s">
        <v>48</v>
      </c>
      <c r="L16" s="1077"/>
      <c r="M16" s="1072"/>
      <c r="N16" s="1072"/>
      <c r="O16" s="1079"/>
      <c r="P16" s="1072"/>
      <c r="Q16" s="1079"/>
      <c r="R16" s="1072"/>
      <c r="S16" s="1077"/>
    </row>
    <row r="17" spans="1:19" s="6" customFormat="1" ht="94.9" customHeight="1">
      <c r="A17" s="1071">
        <v>5</v>
      </c>
      <c r="B17" s="1071">
        <v>1</v>
      </c>
      <c r="C17" s="1071">
        <v>4</v>
      </c>
      <c r="D17" s="1071">
        <v>5</v>
      </c>
      <c r="E17" s="1066" t="s">
        <v>2566</v>
      </c>
      <c r="F17" s="1066" t="s">
        <v>2567</v>
      </c>
      <c r="G17" s="1066" t="s">
        <v>2568</v>
      </c>
      <c r="H17" s="1071" t="s">
        <v>2569</v>
      </c>
      <c r="I17" s="445" t="s">
        <v>1700</v>
      </c>
      <c r="J17" s="445">
        <v>1</v>
      </c>
      <c r="K17" s="445" t="s">
        <v>71</v>
      </c>
      <c r="L17" s="1066" t="s">
        <v>2570</v>
      </c>
      <c r="M17" s="1071" t="s">
        <v>90</v>
      </c>
      <c r="N17" s="1071"/>
      <c r="O17" s="1074">
        <v>7026</v>
      </c>
      <c r="P17" s="1071"/>
      <c r="Q17" s="1074">
        <v>7026</v>
      </c>
      <c r="R17" s="1071"/>
      <c r="S17" s="1066" t="s">
        <v>2551</v>
      </c>
    </row>
    <row r="18" spans="1:19" s="6" customFormat="1" ht="47.45" customHeight="1">
      <c r="A18" s="1073"/>
      <c r="B18" s="1073"/>
      <c r="C18" s="1073"/>
      <c r="D18" s="1073"/>
      <c r="E18" s="1067"/>
      <c r="F18" s="1067"/>
      <c r="G18" s="1067"/>
      <c r="H18" s="1072"/>
      <c r="I18" s="445" t="s">
        <v>122</v>
      </c>
      <c r="J18" s="445">
        <v>500</v>
      </c>
      <c r="K18" s="445" t="s">
        <v>2267</v>
      </c>
      <c r="L18" s="1067"/>
      <c r="M18" s="1073"/>
      <c r="N18" s="1073"/>
      <c r="O18" s="1078"/>
      <c r="P18" s="1073"/>
      <c r="Q18" s="1078"/>
      <c r="R18" s="1073"/>
      <c r="S18" s="1067"/>
    </row>
    <row r="19" spans="1:19" s="6" customFormat="1" ht="104.45" customHeight="1">
      <c r="A19" s="1072"/>
      <c r="B19" s="1072"/>
      <c r="C19" s="1072"/>
      <c r="D19" s="1072"/>
      <c r="E19" s="1077"/>
      <c r="F19" s="1077"/>
      <c r="G19" s="1077"/>
      <c r="H19" s="446" t="s">
        <v>2571</v>
      </c>
      <c r="I19" s="445" t="s">
        <v>2572</v>
      </c>
      <c r="J19" s="445">
        <v>1</v>
      </c>
      <c r="K19" s="445" t="s">
        <v>71</v>
      </c>
      <c r="L19" s="1077"/>
      <c r="M19" s="1072"/>
      <c r="N19" s="1072"/>
      <c r="O19" s="1079"/>
      <c r="P19" s="1072"/>
      <c r="Q19" s="1079"/>
      <c r="R19" s="1072"/>
      <c r="S19" s="1077"/>
    </row>
    <row r="20" spans="1:19" s="6" customFormat="1" ht="115.15" customHeight="1">
      <c r="A20" s="1068">
        <v>6</v>
      </c>
      <c r="B20" s="1068">
        <v>1</v>
      </c>
      <c r="C20" s="1068">
        <v>4</v>
      </c>
      <c r="D20" s="1068">
        <v>2</v>
      </c>
      <c r="E20" s="1069" t="s">
        <v>2573</v>
      </c>
      <c r="F20" s="1069" t="s">
        <v>2574</v>
      </c>
      <c r="G20" s="1069" t="s">
        <v>2575</v>
      </c>
      <c r="H20" s="1068" t="s">
        <v>74</v>
      </c>
      <c r="I20" s="445" t="s">
        <v>75</v>
      </c>
      <c r="J20" s="445">
        <v>1</v>
      </c>
      <c r="K20" s="445" t="s">
        <v>71</v>
      </c>
      <c r="L20" s="1069" t="s">
        <v>2576</v>
      </c>
      <c r="M20" s="1068" t="s">
        <v>121</v>
      </c>
      <c r="N20" s="1068"/>
      <c r="O20" s="1070">
        <v>40000</v>
      </c>
      <c r="P20" s="1068"/>
      <c r="Q20" s="1070">
        <v>40000</v>
      </c>
      <c r="R20" s="1068"/>
      <c r="S20" s="1069" t="s">
        <v>2551</v>
      </c>
    </row>
    <row r="21" spans="1:19" s="46" customFormat="1" ht="69" customHeight="1">
      <c r="A21" s="1068"/>
      <c r="B21" s="1068"/>
      <c r="C21" s="1068"/>
      <c r="D21" s="1068"/>
      <c r="E21" s="1069"/>
      <c r="F21" s="1069"/>
      <c r="G21" s="1069"/>
      <c r="H21" s="1068"/>
      <c r="I21" s="445" t="s">
        <v>129</v>
      </c>
      <c r="J21" s="445">
        <v>40</v>
      </c>
      <c r="K21" s="445" t="s">
        <v>48</v>
      </c>
      <c r="L21" s="1069"/>
      <c r="M21" s="1068"/>
      <c r="N21" s="1068"/>
      <c r="O21" s="1070"/>
      <c r="P21" s="1068"/>
      <c r="Q21" s="1070"/>
      <c r="R21" s="1068"/>
      <c r="S21" s="1069"/>
    </row>
    <row r="22" spans="1:19" s="46" customFormat="1" ht="74.45" customHeight="1">
      <c r="A22" s="1068">
        <v>7</v>
      </c>
      <c r="B22" s="1068">
        <v>1</v>
      </c>
      <c r="C22" s="1068">
        <v>4</v>
      </c>
      <c r="D22" s="1068">
        <v>2</v>
      </c>
      <c r="E22" s="1069" t="s">
        <v>2577</v>
      </c>
      <c r="F22" s="1069" t="s">
        <v>2578</v>
      </c>
      <c r="G22" s="1069" t="s">
        <v>2579</v>
      </c>
      <c r="H22" s="1068" t="s">
        <v>772</v>
      </c>
      <c r="I22" s="445" t="s">
        <v>51</v>
      </c>
      <c r="J22" s="445">
        <v>1</v>
      </c>
      <c r="K22" s="445" t="s">
        <v>71</v>
      </c>
      <c r="L22" s="1069" t="s">
        <v>2580</v>
      </c>
      <c r="M22" s="1068" t="s">
        <v>68</v>
      </c>
      <c r="N22" s="1068"/>
      <c r="O22" s="1070">
        <v>40000</v>
      </c>
      <c r="P22" s="1068"/>
      <c r="Q22" s="1070">
        <v>40000</v>
      </c>
      <c r="R22" s="1068"/>
      <c r="S22" s="1069" t="s">
        <v>2551</v>
      </c>
    </row>
    <row r="23" spans="1:19" s="46" customFormat="1" ht="117" customHeight="1">
      <c r="A23" s="1068"/>
      <c r="B23" s="1068"/>
      <c r="C23" s="1068"/>
      <c r="D23" s="1068"/>
      <c r="E23" s="1069"/>
      <c r="F23" s="1069"/>
      <c r="G23" s="1069"/>
      <c r="H23" s="1068"/>
      <c r="I23" s="445" t="s">
        <v>129</v>
      </c>
      <c r="J23" s="445">
        <v>50</v>
      </c>
      <c r="K23" s="445" t="s">
        <v>773</v>
      </c>
      <c r="L23" s="1069"/>
      <c r="M23" s="1068"/>
      <c r="N23" s="1068"/>
      <c r="O23" s="1070"/>
      <c r="P23" s="1068"/>
      <c r="Q23" s="1070"/>
      <c r="R23" s="1068"/>
      <c r="S23" s="1069"/>
    </row>
    <row r="24" spans="1:19" s="6" customFormat="1" ht="104.45" customHeight="1">
      <c r="A24" s="1068">
        <v>8</v>
      </c>
      <c r="B24" s="1068">
        <v>1</v>
      </c>
      <c r="C24" s="1068">
        <v>4</v>
      </c>
      <c r="D24" s="1068">
        <v>2</v>
      </c>
      <c r="E24" s="1066" t="s">
        <v>2581</v>
      </c>
      <c r="F24" s="1066" t="s">
        <v>2582</v>
      </c>
      <c r="G24" s="1069" t="s">
        <v>2583</v>
      </c>
      <c r="H24" s="1101" t="s">
        <v>2584</v>
      </c>
      <c r="I24" s="445" t="s">
        <v>1700</v>
      </c>
      <c r="J24" s="445">
        <v>3</v>
      </c>
      <c r="K24" s="449" t="s">
        <v>71</v>
      </c>
      <c r="L24" s="1069" t="s">
        <v>2585</v>
      </c>
      <c r="M24" s="1068" t="s">
        <v>121</v>
      </c>
      <c r="N24" s="1068"/>
      <c r="O24" s="1074">
        <v>26330.99</v>
      </c>
      <c r="P24" s="1071"/>
      <c r="Q24" s="1074">
        <v>26330.99</v>
      </c>
      <c r="R24" s="1071"/>
      <c r="S24" s="1066" t="s">
        <v>2551</v>
      </c>
    </row>
    <row r="25" spans="1:19" s="6" customFormat="1" ht="91.9" customHeight="1">
      <c r="A25" s="1068"/>
      <c r="B25" s="1068"/>
      <c r="C25" s="1068"/>
      <c r="D25" s="1068"/>
      <c r="E25" s="1067"/>
      <c r="F25" s="1067"/>
      <c r="G25" s="1069"/>
      <c r="H25" s="1102"/>
      <c r="I25" s="445" t="s">
        <v>122</v>
      </c>
      <c r="J25" s="445">
        <v>750</v>
      </c>
      <c r="K25" s="449" t="s">
        <v>71</v>
      </c>
      <c r="L25" s="1069"/>
      <c r="M25" s="1068"/>
      <c r="N25" s="1068"/>
      <c r="O25" s="1078"/>
      <c r="P25" s="1073"/>
      <c r="Q25" s="1078"/>
      <c r="R25" s="1073"/>
      <c r="S25" s="1067"/>
    </row>
    <row r="26" spans="1:19" s="46" customFormat="1" ht="66.599999999999994" customHeight="1">
      <c r="A26" s="1068"/>
      <c r="B26" s="1068"/>
      <c r="C26" s="1068"/>
      <c r="D26" s="1068"/>
      <c r="E26" s="1077"/>
      <c r="F26" s="1077"/>
      <c r="G26" s="1069"/>
      <c r="H26" s="450" t="s">
        <v>2586</v>
      </c>
      <c r="I26" s="445" t="s">
        <v>2572</v>
      </c>
      <c r="J26" s="445">
        <v>3</v>
      </c>
      <c r="K26" s="451" t="s">
        <v>71</v>
      </c>
      <c r="L26" s="1069"/>
      <c r="M26" s="1068"/>
      <c r="N26" s="1068"/>
      <c r="O26" s="1079"/>
      <c r="P26" s="1072"/>
      <c r="Q26" s="1079"/>
      <c r="R26" s="1072"/>
      <c r="S26" s="1077"/>
    </row>
    <row r="27" spans="1:19" s="46" customFormat="1" ht="67.150000000000006" customHeight="1">
      <c r="A27" s="1071">
        <v>9</v>
      </c>
      <c r="B27" s="1071">
        <v>1</v>
      </c>
      <c r="C27" s="1071">
        <v>4</v>
      </c>
      <c r="D27" s="1071">
        <v>2</v>
      </c>
      <c r="E27" s="1066" t="s">
        <v>2587</v>
      </c>
      <c r="F27" s="1066" t="s">
        <v>2588</v>
      </c>
      <c r="G27" s="1066" t="s">
        <v>2589</v>
      </c>
      <c r="H27" s="448" t="s">
        <v>2571</v>
      </c>
      <c r="I27" s="444" t="s">
        <v>2590</v>
      </c>
      <c r="J27" s="443">
        <v>1</v>
      </c>
      <c r="K27" s="443" t="s">
        <v>71</v>
      </c>
      <c r="L27" s="1066" t="s">
        <v>2591</v>
      </c>
      <c r="M27" s="1071" t="s">
        <v>90</v>
      </c>
      <c r="N27" s="1071"/>
      <c r="O27" s="1074">
        <v>4590</v>
      </c>
      <c r="P27" s="1071"/>
      <c r="Q27" s="1074">
        <v>4590</v>
      </c>
      <c r="R27" s="1071"/>
      <c r="S27" s="1066" t="s">
        <v>2551</v>
      </c>
    </row>
    <row r="28" spans="1:19" s="46" customFormat="1" ht="88.15" customHeight="1">
      <c r="A28" s="1073"/>
      <c r="B28" s="1073"/>
      <c r="C28" s="1073"/>
      <c r="D28" s="1073"/>
      <c r="E28" s="1067"/>
      <c r="F28" s="1067"/>
      <c r="G28" s="1067"/>
      <c r="H28" s="1066" t="s">
        <v>494</v>
      </c>
      <c r="I28" s="444" t="s">
        <v>1700</v>
      </c>
      <c r="J28" s="443">
        <v>1</v>
      </c>
      <c r="K28" s="443" t="s">
        <v>71</v>
      </c>
      <c r="L28" s="1067"/>
      <c r="M28" s="1073"/>
      <c r="N28" s="1073"/>
      <c r="O28" s="1078"/>
      <c r="P28" s="1073"/>
      <c r="Q28" s="1078"/>
      <c r="R28" s="1073"/>
      <c r="S28" s="1067"/>
    </row>
    <row r="29" spans="1:19" s="6" customFormat="1" ht="78" customHeight="1">
      <c r="A29" s="1072"/>
      <c r="B29" s="1072"/>
      <c r="C29" s="1072"/>
      <c r="D29" s="1072"/>
      <c r="E29" s="1077"/>
      <c r="F29" s="1077"/>
      <c r="G29" s="1077"/>
      <c r="H29" s="1077"/>
      <c r="I29" s="444" t="s">
        <v>2592</v>
      </c>
      <c r="J29" s="443">
        <v>300</v>
      </c>
      <c r="K29" s="443" t="s">
        <v>497</v>
      </c>
      <c r="L29" s="1077"/>
      <c r="M29" s="1072"/>
      <c r="N29" s="1072"/>
      <c r="O29" s="1079"/>
      <c r="P29" s="1072"/>
      <c r="Q29" s="1079"/>
      <c r="R29" s="1072"/>
      <c r="S29" s="1077"/>
    </row>
    <row r="30" spans="1:19" s="6" customFormat="1" ht="78" customHeight="1">
      <c r="A30" s="1071">
        <v>10</v>
      </c>
      <c r="B30" s="1071">
        <v>1</v>
      </c>
      <c r="C30" s="1071">
        <v>4</v>
      </c>
      <c r="D30" s="1071">
        <v>2</v>
      </c>
      <c r="E30" s="1066" t="s">
        <v>2593</v>
      </c>
      <c r="F30" s="1099" t="s">
        <v>2594</v>
      </c>
      <c r="G30" s="1066" t="s">
        <v>2595</v>
      </c>
      <c r="H30" s="1066" t="s">
        <v>1678</v>
      </c>
      <c r="I30" s="448" t="s">
        <v>2596</v>
      </c>
      <c r="J30" s="445">
        <v>1</v>
      </c>
      <c r="K30" s="448" t="s">
        <v>71</v>
      </c>
      <c r="L30" s="1066" t="s">
        <v>2591</v>
      </c>
      <c r="M30" s="1071" t="s">
        <v>91</v>
      </c>
      <c r="N30" s="1071"/>
      <c r="O30" s="1074">
        <v>43600</v>
      </c>
      <c r="P30" s="1071"/>
      <c r="Q30" s="1074">
        <v>43600</v>
      </c>
      <c r="R30" s="1071"/>
      <c r="S30" s="1066" t="s">
        <v>2551</v>
      </c>
    </row>
    <row r="31" spans="1:19" s="6" customFormat="1" ht="114" customHeight="1">
      <c r="A31" s="1072"/>
      <c r="B31" s="1072"/>
      <c r="C31" s="1072"/>
      <c r="D31" s="1072"/>
      <c r="E31" s="1077"/>
      <c r="F31" s="1100"/>
      <c r="G31" s="1077"/>
      <c r="H31" s="1077"/>
      <c r="I31" s="448" t="s">
        <v>129</v>
      </c>
      <c r="J31" s="445">
        <v>40</v>
      </c>
      <c r="K31" s="448" t="s">
        <v>48</v>
      </c>
      <c r="L31" s="1077"/>
      <c r="M31" s="1072"/>
      <c r="N31" s="1072"/>
      <c r="O31" s="1079"/>
      <c r="P31" s="1072"/>
      <c r="Q31" s="1079"/>
      <c r="R31" s="1072"/>
      <c r="S31" s="1077"/>
    </row>
    <row r="32" spans="1:19" s="6" customFormat="1" ht="156.6" customHeight="1">
      <c r="A32" s="1071">
        <v>11</v>
      </c>
      <c r="B32" s="1071">
        <v>1</v>
      </c>
      <c r="C32" s="1071">
        <v>4</v>
      </c>
      <c r="D32" s="1071">
        <v>2</v>
      </c>
      <c r="E32" s="1066" t="s">
        <v>2597</v>
      </c>
      <c r="F32" s="1066" t="s">
        <v>2598</v>
      </c>
      <c r="G32" s="1066" t="s">
        <v>2599</v>
      </c>
      <c r="H32" s="448" t="s">
        <v>2571</v>
      </c>
      <c r="I32" s="444" t="s">
        <v>2590</v>
      </c>
      <c r="J32" s="443">
        <v>1</v>
      </c>
      <c r="K32" s="443" t="s">
        <v>71</v>
      </c>
      <c r="L32" s="1066" t="s">
        <v>2591</v>
      </c>
      <c r="M32" s="1071" t="s">
        <v>90</v>
      </c>
      <c r="N32" s="1071"/>
      <c r="O32" s="1074">
        <v>4590</v>
      </c>
      <c r="P32" s="1071"/>
      <c r="Q32" s="1074">
        <v>4590</v>
      </c>
      <c r="R32" s="1071"/>
      <c r="S32" s="1066" t="s">
        <v>2551</v>
      </c>
    </row>
    <row r="33" spans="1:19" s="6" customFormat="1" ht="61.9" customHeight="1">
      <c r="A33" s="1073"/>
      <c r="B33" s="1073"/>
      <c r="C33" s="1073"/>
      <c r="D33" s="1073"/>
      <c r="E33" s="1067"/>
      <c r="F33" s="1067"/>
      <c r="G33" s="1067"/>
      <c r="H33" s="1066" t="s">
        <v>494</v>
      </c>
      <c r="I33" s="444" t="s">
        <v>1700</v>
      </c>
      <c r="J33" s="443">
        <v>1</v>
      </c>
      <c r="K33" s="443" t="s">
        <v>71</v>
      </c>
      <c r="L33" s="1067"/>
      <c r="M33" s="1073"/>
      <c r="N33" s="1073"/>
      <c r="O33" s="1078"/>
      <c r="P33" s="1073"/>
      <c r="Q33" s="1078"/>
      <c r="R33" s="1073"/>
      <c r="S33" s="1067"/>
    </row>
    <row r="34" spans="1:19" s="6" customFormat="1" ht="44.45" customHeight="1">
      <c r="A34" s="1072"/>
      <c r="B34" s="1072"/>
      <c r="C34" s="1072"/>
      <c r="D34" s="1072"/>
      <c r="E34" s="1077"/>
      <c r="F34" s="1077"/>
      <c r="G34" s="1077"/>
      <c r="H34" s="1077"/>
      <c r="I34" s="444" t="s">
        <v>2592</v>
      </c>
      <c r="J34" s="443">
        <v>300</v>
      </c>
      <c r="K34" s="443" t="s">
        <v>497</v>
      </c>
      <c r="L34" s="1077"/>
      <c r="M34" s="1072"/>
      <c r="N34" s="1072"/>
      <c r="O34" s="1079"/>
      <c r="P34" s="1072"/>
      <c r="Q34" s="1079"/>
      <c r="R34" s="1072"/>
      <c r="S34" s="1077"/>
    </row>
    <row r="35" spans="1:19" s="6" customFormat="1" ht="66.599999999999994" customHeight="1">
      <c r="A35" s="1071">
        <v>12</v>
      </c>
      <c r="B35" s="1071">
        <v>1</v>
      </c>
      <c r="C35" s="1071">
        <v>4</v>
      </c>
      <c r="D35" s="1071">
        <v>2</v>
      </c>
      <c r="E35" s="1066" t="s">
        <v>2600</v>
      </c>
      <c r="F35" s="1066" t="s">
        <v>2601</v>
      </c>
      <c r="G35" s="1066" t="s">
        <v>2602</v>
      </c>
      <c r="H35" s="1066" t="s">
        <v>2603</v>
      </c>
      <c r="I35" s="448" t="s">
        <v>2604</v>
      </c>
      <c r="J35" s="445">
        <v>2</v>
      </c>
      <c r="K35" s="445" t="s">
        <v>71</v>
      </c>
      <c r="L35" s="1066" t="s">
        <v>2605</v>
      </c>
      <c r="M35" s="1071" t="s">
        <v>317</v>
      </c>
      <c r="N35" s="1071"/>
      <c r="O35" s="1074">
        <v>11430</v>
      </c>
      <c r="P35" s="1071"/>
      <c r="Q35" s="1074">
        <v>11430</v>
      </c>
      <c r="R35" s="1071"/>
      <c r="S35" s="1066" t="s">
        <v>2551</v>
      </c>
    </row>
    <row r="36" spans="1:19" s="6" customFormat="1" ht="85.5" customHeight="1">
      <c r="A36" s="1072"/>
      <c r="B36" s="1072"/>
      <c r="C36" s="1072"/>
      <c r="D36" s="1072"/>
      <c r="E36" s="1077"/>
      <c r="F36" s="1077"/>
      <c r="G36" s="1077"/>
      <c r="H36" s="1077"/>
      <c r="I36" s="445" t="s">
        <v>129</v>
      </c>
      <c r="J36" s="445">
        <v>100</v>
      </c>
      <c r="K36" s="445" t="s">
        <v>48</v>
      </c>
      <c r="L36" s="1077"/>
      <c r="M36" s="1072"/>
      <c r="N36" s="1072"/>
      <c r="O36" s="1079"/>
      <c r="P36" s="1072"/>
      <c r="Q36" s="1079"/>
      <c r="R36" s="1072"/>
      <c r="S36" s="1077"/>
    </row>
    <row r="37" spans="1:19" s="6" customFormat="1" ht="91.9" customHeight="1">
      <c r="A37" s="1071">
        <v>13</v>
      </c>
      <c r="B37" s="1071">
        <v>1</v>
      </c>
      <c r="C37" s="1071">
        <v>4</v>
      </c>
      <c r="D37" s="1071">
        <v>2</v>
      </c>
      <c r="E37" s="1066" t="s">
        <v>2606</v>
      </c>
      <c r="F37" s="1097" t="s">
        <v>2607</v>
      </c>
      <c r="G37" s="1066" t="s">
        <v>2608</v>
      </c>
      <c r="H37" s="1066" t="s">
        <v>2609</v>
      </c>
      <c r="I37" s="448" t="s">
        <v>2596</v>
      </c>
      <c r="J37" s="445">
        <v>1</v>
      </c>
      <c r="K37" s="445" t="s">
        <v>71</v>
      </c>
      <c r="L37" s="1066" t="s">
        <v>2610</v>
      </c>
      <c r="M37" s="1071" t="s">
        <v>136</v>
      </c>
      <c r="N37" s="1071"/>
      <c r="O37" s="1074">
        <v>59990</v>
      </c>
      <c r="P37" s="1071"/>
      <c r="Q37" s="1074">
        <v>59990</v>
      </c>
      <c r="R37" s="1071"/>
      <c r="S37" s="1066" t="s">
        <v>2611</v>
      </c>
    </row>
    <row r="38" spans="1:19" s="6" customFormat="1" ht="118.5" customHeight="1">
      <c r="A38" s="1072"/>
      <c r="B38" s="1072"/>
      <c r="C38" s="1072"/>
      <c r="D38" s="1072"/>
      <c r="E38" s="1077"/>
      <c r="F38" s="1098"/>
      <c r="G38" s="1077"/>
      <c r="H38" s="1077"/>
      <c r="I38" s="445" t="s">
        <v>129</v>
      </c>
      <c r="J38" s="445">
        <v>40</v>
      </c>
      <c r="K38" s="445" t="s">
        <v>48</v>
      </c>
      <c r="L38" s="1077"/>
      <c r="M38" s="1072"/>
      <c r="N38" s="1072"/>
      <c r="O38" s="1079"/>
      <c r="P38" s="1072"/>
      <c r="Q38" s="1079"/>
      <c r="R38" s="1072"/>
      <c r="S38" s="1077"/>
    </row>
    <row r="39" spans="1:19" ht="60" customHeight="1">
      <c r="A39" s="1071">
        <v>14</v>
      </c>
      <c r="B39" s="1071">
        <v>1</v>
      </c>
      <c r="C39" s="1071">
        <v>4</v>
      </c>
      <c r="D39" s="1071">
        <v>2</v>
      </c>
      <c r="E39" s="1066" t="s">
        <v>2612</v>
      </c>
      <c r="F39" s="1066" t="s">
        <v>2613</v>
      </c>
      <c r="G39" s="1066" t="s">
        <v>2614</v>
      </c>
      <c r="H39" s="1071" t="s">
        <v>2615</v>
      </c>
      <c r="I39" s="448" t="s">
        <v>2560</v>
      </c>
      <c r="J39" s="445">
        <v>18</v>
      </c>
      <c r="K39" s="445" t="s">
        <v>71</v>
      </c>
      <c r="L39" s="1066" t="s">
        <v>2616</v>
      </c>
      <c r="M39" s="1071" t="s">
        <v>43</v>
      </c>
      <c r="N39" s="1071"/>
      <c r="O39" s="1074">
        <v>104126.2</v>
      </c>
      <c r="P39" s="1071"/>
      <c r="Q39" s="1074">
        <v>104126.2</v>
      </c>
      <c r="R39" s="1071"/>
      <c r="S39" s="1066" t="s">
        <v>2611</v>
      </c>
    </row>
    <row r="40" spans="1:19" ht="52.9" customHeight="1">
      <c r="A40" s="1073"/>
      <c r="B40" s="1073"/>
      <c r="C40" s="1073"/>
      <c r="D40" s="1073"/>
      <c r="E40" s="1067"/>
      <c r="F40" s="1067"/>
      <c r="G40" s="1067"/>
      <c r="H40" s="1072"/>
      <c r="I40" s="446" t="s">
        <v>129</v>
      </c>
      <c r="J40" s="445">
        <v>360</v>
      </c>
      <c r="K40" s="445" t="s">
        <v>48</v>
      </c>
      <c r="L40" s="1067"/>
      <c r="M40" s="1073"/>
      <c r="N40" s="1073"/>
      <c r="O40" s="1078"/>
      <c r="P40" s="1073"/>
      <c r="Q40" s="1078"/>
      <c r="R40" s="1073"/>
      <c r="S40" s="1067"/>
    </row>
    <row r="41" spans="1:19" ht="26.45" customHeight="1">
      <c r="A41" s="1073"/>
      <c r="B41" s="1073"/>
      <c r="C41" s="1073"/>
      <c r="D41" s="1073"/>
      <c r="E41" s="1067"/>
      <c r="F41" s="1067"/>
      <c r="G41" s="1067"/>
      <c r="H41" s="1071" t="s">
        <v>2617</v>
      </c>
      <c r="I41" s="447" t="s">
        <v>2618</v>
      </c>
      <c r="J41" s="445">
        <v>11</v>
      </c>
      <c r="K41" s="445" t="s">
        <v>71</v>
      </c>
      <c r="L41" s="1067"/>
      <c r="M41" s="1073"/>
      <c r="N41" s="1073"/>
      <c r="O41" s="1078"/>
      <c r="P41" s="1073"/>
      <c r="Q41" s="1078"/>
      <c r="R41" s="1073"/>
      <c r="S41" s="1067"/>
    </row>
    <row r="42" spans="1:19" ht="21" customHeight="1">
      <c r="A42" s="1073"/>
      <c r="B42" s="1073"/>
      <c r="C42" s="1073"/>
      <c r="D42" s="1073"/>
      <c r="E42" s="1067"/>
      <c r="F42" s="1067"/>
      <c r="G42" s="1067"/>
      <c r="H42" s="1073"/>
      <c r="I42" s="446" t="s">
        <v>2619</v>
      </c>
      <c r="J42" s="445">
        <v>1540</v>
      </c>
      <c r="K42" s="445" t="s">
        <v>497</v>
      </c>
      <c r="L42" s="1067"/>
      <c r="M42" s="1073"/>
      <c r="N42" s="1073"/>
      <c r="O42" s="1078"/>
      <c r="P42" s="1073"/>
      <c r="Q42" s="1078"/>
      <c r="R42" s="1073"/>
      <c r="S42" s="1067"/>
    </row>
    <row r="43" spans="1:19" ht="64.900000000000006" customHeight="1">
      <c r="A43" s="1072"/>
      <c r="B43" s="1072"/>
      <c r="C43" s="1072"/>
      <c r="D43" s="1072"/>
      <c r="E43" s="1077"/>
      <c r="F43" s="1077"/>
      <c r="G43" s="1077"/>
      <c r="H43" s="1072"/>
      <c r="I43" s="446" t="s">
        <v>2620</v>
      </c>
      <c r="J43" s="445">
        <v>11</v>
      </c>
      <c r="K43" s="445" t="s">
        <v>71</v>
      </c>
      <c r="L43" s="1077"/>
      <c r="M43" s="1072"/>
      <c r="N43" s="1072"/>
      <c r="O43" s="1079"/>
      <c r="P43" s="1072"/>
      <c r="Q43" s="1079"/>
      <c r="R43" s="1072"/>
      <c r="S43" s="1077"/>
    </row>
    <row r="44" spans="1:19" ht="41.45" customHeight="1">
      <c r="A44" s="1071">
        <v>15</v>
      </c>
      <c r="B44" s="1071">
        <v>1</v>
      </c>
      <c r="C44" s="1071">
        <v>4</v>
      </c>
      <c r="D44" s="1071">
        <v>2</v>
      </c>
      <c r="E44" s="1066" t="s">
        <v>2621</v>
      </c>
      <c r="F44" s="1066" t="s">
        <v>2622</v>
      </c>
      <c r="G44" s="1066" t="s">
        <v>2623</v>
      </c>
      <c r="H44" s="1071" t="s">
        <v>137</v>
      </c>
      <c r="I44" s="445" t="s">
        <v>164</v>
      </c>
      <c r="J44" s="445">
        <v>3</v>
      </c>
      <c r="K44" s="445" t="s">
        <v>71</v>
      </c>
      <c r="L44" s="1066" t="s">
        <v>2616</v>
      </c>
      <c r="M44" s="1071" t="s">
        <v>43</v>
      </c>
      <c r="N44" s="1071"/>
      <c r="O44" s="1074">
        <v>27500</v>
      </c>
      <c r="P44" s="1071"/>
      <c r="Q44" s="1074">
        <v>27500</v>
      </c>
      <c r="R44" s="1071"/>
      <c r="S44" s="1066" t="s">
        <v>2611</v>
      </c>
    </row>
    <row r="45" spans="1:19" ht="117" customHeight="1">
      <c r="A45" s="1073"/>
      <c r="B45" s="1073"/>
      <c r="C45" s="1073"/>
      <c r="D45" s="1073"/>
      <c r="E45" s="1067"/>
      <c r="F45" s="1067"/>
      <c r="G45" s="1067"/>
      <c r="H45" s="1072"/>
      <c r="I45" s="445" t="s">
        <v>129</v>
      </c>
      <c r="J45" s="445">
        <v>75</v>
      </c>
      <c r="K45" s="445" t="s">
        <v>48</v>
      </c>
      <c r="L45" s="1067"/>
      <c r="M45" s="1073"/>
      <c r="N45" s="1073"/>
      <c r="O45" s="1078"/>
      <c r="P45" s="1073"/>
      <c r="Q45" s="1078"/>
      <c r="R45" s="1073"/>
      <c r="S45" s="1067"/>
    </row>
    <row r="46" spans="1:19" s="10" customFormat="1" ht="88.15" customHeight="1">
      <c r="A46" s="1073"/>
      <c r="B46" s="1073"/>
      <c r="C46" s="1073"/>
      <c r="D46" s="1073"/>
      <c r="E46" s="1067"/>
      <c r="F46" s="1067"/>
      <c r="G46" s="1067"/>
      <c r="H46" s="1071" t="s">
        <v>2624</v>
      </c>
      <c r="I46" s="448" t="s">
        <v>1301</v>
      </c>
      <c r="J46" s="445">
        <v>1</v>
      </c>
      <c r="K46" s="445" t="s">
        <v>71</v>
      </c>
      <c r="L46" s="1067"/>
      <c r="M46" s="1073"/>
      <c r="N46" s="1073"/>
      <c r="O46" s="1078"/>
      <c r="P46" s="1073"/>
      <c r="Q46" s="1078"/>
      <c r="R46" s="1073"/>
      <c r="S46" s="1067"/>
    </row>
    <row r="47" spans="1:19" ht="96" customHeight="1">
      <c r="A47" s="1072"/>
      <c r="B47" s="1072"/>
      <c r="C47" s="1072"/>
      <c r="D47" s="1072"/>
      <c r="E47" s="1077"/>
      <c r="F47" s="1077"/>
      <c r="G47" s="1077"/>
      <c r="H47" s="1072"/>
      <c r="I47" s="448" t="s">
        <v>2124</v>
      </c>
      <c r="J47" s="445">
        <v>500</v>
      </c>
      <c r="K47" s="445" t="s">
        <v>71</v>
      </c>
      <c r="L47" s="1077"/>
      <c r="M47" s="1072"/>
      <c r="N47" s="1072"/>
      <c r="O47" s="1079"/>
      <c r="P47" s="1072"/>
      <c r="Q47" s="1079"/>
      <c r="R47" s="1072"/>
      <c r="S47" s="1077"/>
    </row>
    <row r="48" spans="1:19" s="6" customFormat="1" ht="38.450000000000003" customHeight="1">
      <c r="A48" s="1068">
        <v>16</v>
      </c>
      <c r="B48" s="1068">
        <v>1</v>
      </c>
      <c r="C48" s="1068">
        <v>4</v>
      </c>
      <c r="D48" s="1068">
        <v>2</v>
      </c>
      <c r="E48" s="1069" t="s">
        <v>2625</v>
      </c>
      <c r="F48" s="1069" t="s">
        <v>2626</v>
      </c>
      <c r="G48" s="1069" t="s">
        <v>2627</v>
      </c>
      <c r="H48" s="1095" t="s">
        <v>140</v>
      </c>
      <c r="I48" s="448" t="s">
        <v>1775</v>
      </c>
      <c r="J48" s="445">
        <v>1</v>
      </c>
      <c r="K48" s="445" t="s">
        <v>71</v>
      </c>
      <c r="L48" s="1069" t="s">
        <v>2616</v>
      </c>
      <c r="M48" s="1068" t="s">
        <v>68</v>
      </c>
      <c r="N48" s="1068"/>
      <c r="O48" s="1070">
        <v>76900</v>
      </c>
      <c r="P48" s="1068"/>
      <c r="Q48" s="1070">
        <v>76900</v>
      </c>
      <c r="R48" s="1068"/>
      <c r="S48" s="1069" t="s">
        <v>2611</v>
      </c>
    </row>
    <row r="49" spans="1:21" s="6" customFormat="1" ht="90.6" customHeight="1">
      <c r="A49" s="1068"/>
      <c r="B49" s="1068"/>
      <c r="C49" s="1068"/>
      <c r="D49" s="1068"/>
      <c r="E49" s="1069"/>
      <c r="F49" s="1069"/>
      <c r="G49" s="1069"/>
      <c r="H49" s="1096"/>
      <c r="I49" s="445" t="s">
        <v>129</v>
      </c>
      <c r="J49" s="445">
        <v>30</v>
      </c>
      <c r="K49" s="445" t="s">
        <v>48</v>
      </c>
      <c r="L49" s="1069"/>
      <c r="M49" s="1068"/>
      <c r="N49" s="1068"/>
      <c r="O49" s="1070"/>
      <c r="P49" s="1068"/>
      <c r="Q49" s="1070"/>
      <c r="R49" s="1068"/>
      <c r="S49" s="1069"/>
    </row>
    <row r="50" spans="1:21" s="6" customFormat="1" ht="90.6" customHeight="1">
      <c r="A50" s="1068">
        <v>17</v>
      </c>
      <c r="B50" s="1068">
        <v>1</v>
      </c>
      <c r="C50" s="1068">
        <v>4</v>
      </c>
      <c r="D50" s="1068">
        <v>2</v>
      </c>
      <c r="E50" s="1069" t="s">
        <v>2628</v>
      </c>
      <c r="F50" s="1069" t="s">
        <v>2629</v>
      </c>
      <c r="G50" s="1069" t="s">
        <v>2630</v>
      </c>
      <c r="H50" s="1068" t="s">
        <v>50</v>
      </c>
      <c r="I50" s="450" t="s">
        <v>51</v>
      </c>
      <c r="J50" s="445">
        <v>1</v>
      </c>
      <c r="K50" s="445" t="s">
        <v>71</v>
      </c>
      <c r="L50" s="1069" t="s">
        <v>2616</v>
      </c>
      <c r="M50" s="1068" t="s">
        <v>69</v>
      </c>
      <c r="N50" s="1068"/>
      <c r="O50" s="1070">
        <v>52591.1</v>
      </c>
      <c r="P50" s="1068"/>
      <c r="Q50" s="1070">
        <v>52591.1</v>
      </c>
      <c r="R50" s="1068"/>
      <c r="S50" s="1069" t="s">
        <v>2611</v>
      </c>
    </row>
    <row r="51" spans="1:21" s="6" customFormat="1" ht="90.6" customHeight="1">
      <c r="A51" s="1068"/>
      <c r="B51" s="1068"/>
      <c r="C51" s="1068"/>
      <c r="D51" s="1068"/>
      <c r="E51" s="1069"/>
      <c r="F51" s="1069"/>
      <c r="G51" s="1069"/>
      <c r="H51" s="1068"/>
      <c r="I51" s="445" t="s">
        <v>129</v>
      </c>
      <c r="J51" s="445">
        <v>50</v>
      </c>
      <c r="K51" s="445" t="s">
        <v>48</v>
      </c>
      <c r="L51" s="1069"/>
      <c r="M51" s="1068"/>
      <c r="N51" s="1068"/>
      <c r="O51" s="1070"/>
      <c r="P51" s="1068"/>
      <c r="Q51" s="1070"/>
      <c r="R51" s="1068"/>
      <c r="S51" s="1069"/>
    </row>
    <row r="52" spans="1:21" s="6" customFormat="1" ht="94.15" customHeight="1">
      <c r="A52" s="1071">
        <v>18</v>
      </c>
      <c r="B52" s="1071">
        <v>1</v>
      </c>
      <c r="C52" s="1071">
        <v>4</v>
      </c>
      <c r="D52" s="1071">
        <v>2</v>
      </c>
      <c r="E52" s="1066" t="s">
        <v>2631</v>
      </c>
      <c r="F52" s="1066" t="s">
        <v>2632</v>
      </c>
      <c r="G52" s="1066" t="s">
        <v>2633</v>
      </c>
      <c r="H52" s="1071" t="s">
        <v>2634</v>
      </c>
      <c r="I52" s="445" t="s">
        <v>75</v>
      </c>
      <c r="J52" s="445">
        <v>1</v>
      </c>
      <c r="K52" s="445" t="s">
        <v>71</v>
      </c>
      <c r="L52" s="1066" t="s">
        <v>2635</v>
      </c>
      <c r="M52" s="1071" t="s">
        <v>317</v>
      </c>
      <c r="N52" s="1071"/>
      <c r="O52" s="1074">
        <v>6000</v>
      </c>
      <c r="P52" s="1071"/>
      <c r="Q52" s="1074">
        <v>6000</v>
      </c>
      <c r="R52" s="1071"/>
      <c r="S52" s="1066" t="s">
        <v>2611</v>
      </c>
    </row>
    <row r="53" spans="1:21" s="6" customFormat="1" ht="85.15" customHeight="1">
      <c r="A53" s="1072"/>
      <c r="B53" s="1072"/>
      <c r="C53" s="1072"/>
      <c r="D53" s="1072"/>
      <c r="E53" s="1077"/>
      <c r="F53" s="1077"/>
      <c r="G53" s="1077"/>
      <c r="H53" s="1072"/>
      <c r="I53" s="445" t="s">
        <v>129</v>
      </c>
      <c r="J53" s="445">
        <v>25</v>
      </c>
      <c r="K53" s="445" t="s">
        <v>48</v>
      </c>
      <c r="L53" s="1077"/>
      <c r="M53" s="1072"/>
      <c r="N53" s="1072"/>
      <c r="O53" s="1079"/>
      <c r="P53" s="1072"/>
      <c r="Q53" s="1079"/>
      <c r="R53" s="1072"/>
      <c r="S53" s="1077"/>
    </row>
    <row r="54" spans="1:21" s="6" customFormat="1" ht="98.45" customHeight="1">
      <c r="A54" s="1066">
        <v>19</v>
      </c>
      <c r="B54" s="1071">
        <v>1</v>
      </c>
      <c r="C54" s="1071">
        <v>4</v>
      </c>
      <c r="D54" s="1071">
        <v>2</v>
      </c>
      <c r="E54" s="1066" t="s">
        <v>2636</v>
      </c>
      <c r="F54" s="1066" t="s">
        <v>2637</v>
      </c>
      <c r="G54" s="1066" t="s">
        <v>2638</v>
      </c>
      <c r="H54" s="1066" t="s">
        <v>2639</v>
      </c>
      <c r="I54" s="448" t="s">
        <v>2640</v>
      </c>
      <c r="J54" s="445">
        <v>1</v>
      </c>
      <c r="K54" s="445" t="s">
        <v>71</v>
      </c>
      <c r="L54" s="1066" t="s">
        <v>2641</v>
      </c>
      <c r="M54" s="1071" t="s">
        <v>127</v>
      </c>
      <c r="N54" s="1071"/>
      <c r="O54" s="1074">
        <v>19789.5</v>
      </c>
      <c r="P54" s="1071"/>
      <c r="Q54" s="1074">
        <v>19789.5</v>
      </c>
      <c r="R54" s="1071"/>
      <c r="S54" s="1066" t="s">
        <v>2611</v>
      </c>
    </row>
    <row r="55" spans="1:21" s="6" customFormat="1" ht="78.599999999999994" customHeight="1">
      <c r="A55" s="1077"/>
      <c r="B55" s="1072"/>
      <c r="C55" s="1072"/>
      <c r="D55" s="1072"/>
      <c r="E55" s="1077"/>
      <c r="F55" s="1077"/>
      <c r="G55" s="1077"/>
      <c r="H55" s="1077"/>
      <c r="I55" s="445" t="s">
        <v>129</v>
      </c>
      <c r="J55" s="445">
        <v>150</v>
      </c>
      <c r="K55" s="445" t="s">
        <v>48</v>
      </c>
      <c r="L55" s="1077"/>
      <c r="M55" s="1072"/>
      <c r="N55" s="1072"/>
      <c r="O55" s="1079"/>
      <c r="P55" s="1072"/>
      <c r="Q55" s="1079"/>
      <c r="R55" s="1072"/>
      <c r="S55" s="1077"/>
    </row>
    <row r="56" spans="1:21" ht="126" customHeight="1">
      <c r="A56" s="1071">
        <v>20</v>
      </c>
      <c r="B56" s="1071">
        <v>1</v>
      </c>
      <c r="C56" s="1071">
        <v>4</v>
      </c>
      <c r="D56" s="1071">
        <v>2</v>
      </c>
      <c r="E56" s="1066" t="s">
        <v>2642</v>
      </c>
      <c r="F56" s="1066" t="s">
        <v>2643</v>
      </c>
      <c r="G56" s="1066" t="s">
        <v>2644</v>
      </c>
      <c r="H56" s="1071" t="s">
        <v>374</v>
      </c>
      <c r="I56" s="445" t="s">
        <v>164</v>
      </c>
      <c r="J56" s="445">
        <v>15</v>
      </c>
      <c r="K56" s="445" t="s">
        <v>71</v>
      </c>
      <c r="L56" s="1066" t="s">
        <v>2645</v>
      </c>
      <c r="M56" s="1071" t="s">
        <v>69</v>
      </c>
      <c r="N56" s="1071"/>
      <c r="O56" s="1074">
        <v>58544.86</v>
      </c>
      <c r="P56" s="1071"/>
      <c r="Q56" s="1074">
        <v>58544.86</v>
      </c>
      <c r="R56" s="1071"/>
      <c r="S56" s="1066" t="s">
        <v>2611</v>
      </c>
      <c r="U56" s="234"/>
    </row>
    <row r="57" spans="1:21" ht="51.6" customHeight="1">
      <c r="A57" s="1073"/>
      <c r="B57" s="1073"/>
      <c r="C57" s="1073"/>
      <c r="D57" s="1073"/>
      <c r="E57" s="1067"/>
      <c r="F57" s="1067"/>
      <c r="G57" s="1067"/>
      <c r="H57" s="1073"/>
      <c r="I57" s="445" t="s">
        <v>129</v>
      </c>
      <c r="J57" s="445">
        <v>120</v>
      </c>
      <c r="K57" s="445" t="s">
        <v>48</v>
      </c>
      <c r="L57" s="1067"/>
      <c r="M57" s="1073"/>
      <c r="N57" s="1073"/>
      <c r="O57" s="1078"/>
      <c r="P57" s="1073"/>
      <c r="Q57" s="1078"/>
      <c r="R57" s="1073"/>
      <c r="S57" s="1067"/>
      <c r="U57" s="234"/>
    </row>
    <row r="58" spans="1:21" ht="41.45" customHeight="1">
      <c r="A58" s="1073"/>
      <c r="B58" s="1073"/>
      <c r="C58" s="1073"/>
      <c r="D58" s="1073"/>
      <c r="E58" s="1067"/>
      <c r="F58" s="1067"/>
      <c r="G58" s="1067"/>
      <c r="H58" s="1073"/>
      <c r="I58" s="1071" t="s">
        <v>2646</v>
      </c>
      <c r="J58" s="1071">
        <v>1</v>
      </c>
      <c r="K58" s="1071" t="s">
        <v>71</v>
      </c>
      <c r="L58" s="1067"/>
      <c r="M58" s="1073"/>
      <c r="N58" s="1073"/>
      <c r="O58" s="1078"/>
      <c r="P58" s="1073"/>
      <c r="Q58" s="1078"/>
      <c r="R58" s="1073"/>
      <c r="S58" s="1067"/>
      <c r="U58" s="234"/>
    </row>
    <row r="59" spans="1:21" ht="87" customHeight="1">
      <c r="A59" s="1073"/>
      <c r="B59" s="1073"/>
      <c r="C59" s="1073"/>
      <c r="D59" s="1073"/>
      <c r="E59" s="1067"/>
      <c r="F59" s="1067"/>
      <c r="G59" s="1067"/>
      <c r="H59" s="1069" t="s">
        <v>2603</v>
      </c>
      <c r="I59" s="1072"/>
      <c r="J59" s="1072"/>
      <c r="K59" s="1072"/>
      <c r="L59" s="1067"/>
      <c r="M59" s="1073"/>
      <c r="N59" s="1073"/>
      <c r="O59" s="1078"/>
      <c r="P59" s="1073"/>
      <c r="Q59" s="1078"/>
      <c r="R59" s="1073"/>
      <c r="S59" s="1067"/>
      <c r="U59" s="234"/>
    </row>
    <row r="60" spans="1:21" ht="49.9" customHeight="1">
      <c r="A60" s="1073"/>
      <c r="B60" s="1073"/>
      <c r="C60" s="1073"/>
      <c r="D60" s="1073"/>
      <c r="E60" s="1067"/>
      <c r="F60" s="1067"/>
      <c r="G60" s="1067"/>
      <c r="H60" s="1069"/>
      <c r="I60" s="448" t="s">
        <v>2604</v>
      </c>
      <c r="J60" s="445">
        <v>1</v>
      </c>
      <c r="K60" s="445" t="s">
        <v>71</v>
      </c>
      <c r="L60" s="1067"/>
      <c r="M60" s="1073"/>
      <c r="N60" s="1073"/>
      <c r="O60" s="1078"/>
      <c r="P60" s="1073"/>
      <c r="Q60" s="1078"/>
      <c r="R60" s="1073"/>
      <c r="S60" s="1067"/>
      <c r="U60" s="234"/>
    </row>
    <row r="61" spans="1:21" ht="75.599999999999994" customHeight="1">
      <c r="A61" s="1073"/>
      <c r="B61" s="1073"/>
      <c r="C61" s="1073"/>
      <c r="D61" s="1073"/>
      <c r="E61" s="1067"/>
      <c r="F61" s="1067"/>
      <c r="G61" s="1067"/>
      <c r="H61" s="1069"/>
      <c r="I61" s="445" t="s">
        <v>129</v>
      </c>
      <c r="J61" s="445">
        <v>50</v>
      </c>
      <c r="K61" s="445" t="s">
        <v>48</v>
      </c>
      <c r="L61" s="1067"/>
      <c r="M61" s="1073"/>
      <c r="N61" s="1073"/>
      <c r="O61" s="1078"/>
      <c r="P61" s="1073"/>
      <c r="Q61" s="1078"/>
      <c r="R61" s="1073"/>
      <c r="S61" s="1067"/>
      <c r="U61" s="234"/>
    </row>
    <row r="62" spans="1:21" ht="36.6" customHeight="1">
      <c r="A62" s="1073"/>
      <c r="B62" s="1073"/>
      <c r="C62" s="1073"/>
      <c r="D62" s="1073"/>
      <c r="E62" s="1067"/>
      <c r="F62" s="1067"/>
      <c r="G62" s="1067"/>
      <c r="H62" s="1066" t="s">
        <v>2225</v>
      </c>
      <c r="I62" s="445" t="s">
        <v>2647</v>
      </c>
      <c r="J62" s="445">
        <v>1</v>
      </c>
      <c r="K62" s="445" t="s">
        <v>71</v>
      </c>
      <c r="L62" s="1067"/>
      <c r="M62" s="1073"/>
      <c r="N62" s="1073"/>
      <c r="O62" s="1078"/>
      <c r="P62" s="1073"/>
      <c r="Q62" s="1078"/>
      <c r="R62" s="1073"/>
      <c r="S62" s="1067"/>
      <c r="U62" s="234"/>
    </row>
    <row r="63" spans="1:21" ht="34.15" customHeight="1">
      <c r="A63" s="1073"/>
      <c r="B63" s="1073"/>
      <c r="C63" s="1073"/>
      <c r="D63" s="1073"/>
      <c r="E63" s="1067"/>
      <c r="F63" s="1067"/>
      <c r="G63" s="1067"/>
      <c r="H63" s="1077"/>
      <c r="I63" s="445" t="s">
        <v>129</v>
      </c>
      <c r="J63" s="445">
        <v>15</v>
      </c>
      <c r="K63" s="445" t="s">
        <v>48</v>
      </c>
      <c r="L63" s="1067"/>
      <c r="M63" s="1073"/>
      <c r="N63" s="1073"/>
      <c r="O63" s="1078"/>
      <c r="P63" s="1073"/>
      <c r="Q63" s="1078"/>
      <c r="R63" s="1073"/>
      <c r="S63" s="1067"/>
      <c r="U63" s="234"/>
    </row>
    <row r="64" spans="1:21" ht="34.15" customHeight="1">
      <c r="A64" s="1073"/>
      <c r="B64" s="1073"/>
      <c r="C64" s="1073"/>
      <c r="D64" s="1073"/>
      <c r="E64" s="1067"/>
      <c r="F64" s="1067"/>
      <c r="G64" s="1067"/>
      <c r="H64" s="448" t="s">
        <v>2624</v>
      </c>
      <c r="I64" s="445" t="s">
        <v>1301</v>
      </c>
      <c r="J64" s="445">
        <v>1</v>
      </c>
      <c r="K64" s="445" t="s">
        <v>71</v>
      </c>
      <c r="L64" s="1067"/>
      <c r="M64" s="1073"/>
      <c r="N64" s="1073"/>
      <c r="O64" s="1078"/>
      <c r="P64" s="1073"/>
      <c r="Q64" s="1078"/>
      <c r="R64" s="1073"/>
      <c r="S64" s="1067"/>
      <c r="U64" s="234"/>
    </row>
    <row r="65" spans="1:21" ht="63.6" customHeight="1">
      <c r="A65" s="1072"/>
      <c r="B65" s="1072"/>
      <c r="C65" s="1072"/>
      <c r="D65" s="1072"/>
      <c r="E65" s="1077"/>
      <c r="F65" s="1077"/>
      <c r="G65" s="1077"/>
      <c r="H65" s="445" t="s">
        <v>2648</v>
      </c>
      <c r="I65" s="445" t="s">
        <v>2649</v>
      </c>
      <c r="J65" s="445">
        <v>4</v>
      </c>
      <c r="K65" s="445" t="s">
        <v>71</v>
      </c>
      <c r="L65" s="1077"/>
      <c r="M65" s="1072"/>
      <c r="N65" s="1072"/>
      <c r="O65" s="1079"/>
      <c r="P65" s="1072"/>
      <c r="Q65" s="1079"/>
      <c r="R65" s="1072"/>
      <c r="S65" s="1077"/>
      <c r="U65" s="234"/>
    </row>
    <row r="66" spans="1:21" ht="69.75" customHeight="1">
      <c r="A66" s="1071">
        <v>21</v>
      </c>
      <c r="B66" s="1071">
        <v>1</v>
      </c>
      <c r="C66" s="1071">
        <v>4</v>
      </c>
      <c r="D66" s="1071">
        <v>2</v>
      </c>
      <c r="E66" s="1066" t="s">
        <v>2650</v>
      </c>
      <c r="F66" s="1066" t="s">
        <v>2651</v>
      </c>
      <c r="G66" s="1066" t="s">
        <v>3402</v>
      </c>
      <c r="H66" s="1071" t="s">
        <v>494</v>
      </c>
      <c r="I66" s="445" t="s">
        <v>1700</v>
      </c>
      <c r="J66" s="445">
        <v>1</v>
      </c>
      <c r="K66" s="445" t="s">
        <v>71</v>
      </c>
      <c r="L66" s="1066" t="s">
        <v>2652</v>
      </c>
      <c r="M66" s="1071" t="s">
        <v>68</v>
      </c>
      <c r="N66" s="1092"/>
      <c r="O66" s="1074">
        <v>11000</v>
      </c>
      <c r="P66" s="1092"/>
      <c r="Q66" s="1074">
        <v>11000</v>
      </c>
      <c r="R66" s="1092"/>
      <c r="S66" s="1066" t="s">
        <v>2611</v>
      </c>
    </row>
    <row r="67" spans="1:21" ht="69.75" customHeight="1">
      <c r="A67" s="1073"/>
      <c r="B67" s="1073"/>
      <c r="C67" s="1073"/>
      <c r="D67" s="1073"/>
      <c r="E67" s="1067"/>
      <c r="F67" s="1067"/>
      <c r="G67" s="1067"/>
      <c r="H67" s="1072"/>
      <c r="I67" s="445" t="s">
        <v>122</v>
      </c>
      <c r="J67" s="445">
        <v>200</v>
      </c>
      <c r="K67" s="445" t="s">
        <v>71</v>
      </c>
      <c r="L67" s="1067"/>
      <c r="M67" s="1073"/>
      <c r="N67" s="1093"/>
      <c r="O67" s="1078"/>
      <c r="P67" s="1093"/>
      <c r="Q67" s="1078"/>
      <c r="R67" s="1093"/>
      <c r="S67" s="1067"/>
    </row>
    <row r="68" spans="1:21" ht="86.25" customHeight="1">
      <c r="A68" s="1072"/>
      <c r="B68" s="1072"/>
      <c r="C68" s="1072"/>
      <c r="D68" s="1072"/>
      <c r="E68" s="1077"/>
      <c r="F68" s="1077"/>
      <c r="G68" s="1077"/>
      <c r="H68" s="445" t="s">
        <v>2571</v>
      </c>
      <c r="I68" s="445" t="s">
        <v>2572</v>
      </c>
      <c r="J68" s="445">
        <v>1</v>
      </c>
      <c r="K68" s="445" t="s">
        <v>71</v>
      </c>
      <c r="L68" s="1077"/>
      <c r="M68" s="1072"/>
      <c r="N68" s="1094"/>
      <c r="O68" s="1079"/>
      <c r="P68" s="1094"/>
      <c r="Q68" s="1079"/>
      <c r="R68" s="1094"/>
      <c r="S68" s="1077"/>
    </row>
    <row r="69" spans="1:21" ht="86.25" customHeight="1">
      <c r="A69" s="1071">
        <v>22</v>
      </c>
      <c r="B69" s="1071">
        <v>1</v>
      </c>
      <c r="C69" s="1071">
        <v>4</v>
      </c>
      <c r="D69" s="1071">
        <v>2</v>
      </c>
      <c r="E69" s="1066" t="s">
        <v>2653</v>
      </c>
      <c r="F69" s="1066" t="s">
        <v>2654</v>
      </c>
      <c r="G69" s="1066" t="s">
        <v>2655</v>
      </c>
      <c r="H69" s="1071" t="s">
        <v>2569</v>
      </c>
      <c r="I69" s="445" t="s">
        <v>1700</v>
      </c>
      <c r="J69" s="445">
        <v>1</v>
      </c>
      <c r="K69" s="445" t="s">
        <v>71</v>
      </c>
      <c r="L69" s="1066" t="s">
        <v>2656</v>
      </c>
      <c r="M69" s="1071" t="s">
        <v>317</v>
      </c>
      <c r="N69" s="1071"/>
      <c r="O69" s="1074">
        <v>15305</v>
      </c>
      <c r="P69" s="1071"/>
      <c r="Q69" s="1074">
        <v>15305</v>
      </c>
      <c r="R69" s="1071"/>
      <c r="S69" s="1066" t="s">
        <v>2551</v>
      </c>
    </row>
    <row r="70" spans="1:21" ht="97.5" customHeight="1">
      <c r="A70" s="1073"/>
      <c r="B70" s="1073"/>
      <c r="C70" s="1073"/>
      <c r="D70" s="1073"/>
      <c r="E70" s="1067"/>
      <c r="F70" s="1067"/>
      <c r="G70" s="1067"/>
      <c r="H70" s="1072"/>
      <c r="I70" s="445" t="s">
        <v>122</v>
      </c>
      <c r="J70" s="445">
        <v>1000</v>
      </c>
      <c r="K70" s="445" t="s">
        <v>2267</v>
      </c>
      <c r="L70" s="1067"/>
      <c r="M70" s="1073"/>
      <c r="N70" s="1073"/>
      <c r="O70" s="1078"/>
      <c r="P70" s="1073"/>
      <c r="Q70" s="1078"/>
      <c r="R70" s="1073"/>
      <c r="S70" s="1067"/>
    </row>
    <row r="71" spans="1:21" ht="97.5" customHeight="1">
      <c r="A71" s="1072"/>
      <c r="B71" s="1072"/>
      <c r="C71" s="1072"/>
      <c r="D71" s="1072"/>
      <c r="E71" s="1077"/>
      <c r="F71" s="1077"/>
      <c r="G71" s="1077"/>
      <c r="H71" s="446" t="s">
        <v>2571</v>
      </c>
      <c r="I71" s="445" t="s">
        <v>2572</v>
      </c>
      <c r="J71" s="445">
        <v>1</v>
      </c>
      <c r="K71" s="445" t="s">
        <v>71</v>
      </c>
      <c r="L71" s="1077"/>
      <c r="M71" s="1072"/>
      <c r="N71" s="1072"/>
      <c r="O71" s="1079"/>
      <c r="P71" s="1072"/>
      <c r="Q71" s="1079"/>
      <c r="R71" s="1072"/>
      <c r="S71" s="1077"/>
    </row>
    <row r="72" spans="1:21" ht="97.5" customHeight="1">
      <c r="A72" s="1071">
        <v>23</v>
      </c>
      <c r="B72" s="1071">
        <v>1</v>
      </c>
      <c r="C72" s="1071">
        <v>4</v>
      </c>
      <c r="D72" s="1071">
        <v>2</v>
      </c>
      <c r="E72" s="1066" t="s">
        <v>2657</v>
      </c>
      <c r="F72" s="1066" t="s">
        <v>2658</v>
      </c>
      <c r="G72" s="1066" t="s">
        <v>2659</v>
      </c>
      <c r="H72" s="1071" t="s">
        <v>2660</v>
      </c>
      <c r="I72" s="445" t="s">
        <v>2661</v>
      </c>
      <c r="J72" s="445">
        <v>1</v>
      </c>
      <c r="K72" s="445" t="s">
        <v>71</v>
      </c>
      <c r="L72" s="1066" t="s">
        <v>2656</v>
      </c>
      <c r="M72" s="1071" t="s">
        <v>317</v>
      </c>
      <c r="N72" s="1071"/>
      <c r="O72" s="1074">
        <v>13880</v>
      </c>
      <c r="P72" s="1071"/>
      <c r="Q72" s="1074">
        <v>13880</v>
      </c>
      <c r="R72" s="1071"/>
      <c r="S72" s="1066" t="s">
        <v>2551</v>
      </c>
    </row>
    <row r="73" spans="1:21" ht="97.5" customHeight="1">
      <c r="A73" s="1073"/>
      <c r="B73" s="1073"/>
      <c r="C73" s="1073"/>
      <c r="D73" s="1073"/>
      <c r="E73" s="1067"/>
      <c r="F73" s="1073"/>
      <c r="G73" s="1073"/>
      <c r="H73" s="1072"/>
      <c r="I73" s="446" t="s">
        <v>122</v>
      </c>
      <c r="J73" s="445">
        <v>500</v>
      </c>
      <c r="K73" s="445" t="s">
        <v>2267</v>
      </c>
      <c r="L73" s="1067"/>
      <c r="M73" s="1073"/>
      <c r="N73" s="1073"/>
      <c r="O73" s="1078"/>
      <c r="P73" s="1073"/>
      <c r="Q73" s="1078"/>
      <c r="R73" s="1073"/>
      <c r="S73" s="1067"/>
    </row>
    <row r="74" spans="1:21" ht="97.5" customHeight="1">
      <c r="A74" s="1072"/>
      <c r="B74" s="1072"/>
      <c r="C74" s="1072"/>
      <c r="D74" s="1072"/>
      <c r="E74" s="1077"/>
      <c r="F74" s="1072"/>
      <c r="G74" s="1072"/>
      <c r="H74" s="445" t="s">
        <v>2662</v>
      </c>
      <c r="I74" s="446" t="s">
        <v>2663</v>
      </c>
      <c r="J74" s="445">
        <v>1</v>
      </c>
      <c r="K74" s="445" t="s">
        <v>71</v>
      </c>
      <c r="L74" s="1077"/>
      <c r="M74" s="1072"/>
      <c r="N74" s="1072"/>
      <c r="O74" s="1079"/>
      <c r="P74" s="1072"/>
      <c r="Q74" s="1079"/>
      <c r="R74" s="1072"/>
      <c r="S74" s="1077"/>
    </row>
    <row r="75" spans="1:21" ht="97.5" customHeight="1">
      <c r="A75" s="1071">
        <v>24</v>
      </c>
      <c r="B75" s="1071">
        <v>1</v>
      </c>
      <c r="C75" s="1071">
        <v>4</v>
      </c>
      <c r="D75" s="1071">
        <v>2</v>
      </c>
      <c r="E75" s="1066" t="s">
        <v>2664</v>
      </c>
      <c r="F75" s="1066" t="s">
        <v>2665</v>
      </c>
      <c r="G75" s="1066" t="s">
        <v>2666</v>
      </c>
      <c r="H75" s="1071" t="s">
        <v>137</v>
      </c>
      <c r="I75" s="445" t="s">
        <v>164</v>
      </c>
      <c r="J75" s="445">
        <v>1</v>
      </c>
      <c r="K75" s="445" t="s">
        <v>71</v>
      </c>
      <c r="L75" s="1066" t="s">
        <v>2667</v>
      </c>
      <c r="M75" s="1071" t="s">
        <v>317</v>
      </c>
      <c r="N75" s="1071"/>
      <c r="O75" s="1074">
        <v>9541.11</v>
      </c>
      <c r="P75" s="1071"/>
      <c r="Q75" s="1074">
        <v>9541.11</v>
      </c>
      <c r="R75" s="1071"/>
      <c r="S75" s="1066" t="s">
        <v>2551</v>
      </c>
    </row>
    <row r="76" spans="1:21" ht="97.5" customHeight="1">
      <c r="A76" s="1072"/>
      <c r="B76" s="1072"/>
      <c r="C76" s="1072"/>
      <c r="D76" s="1072"/>
      <c r="E76" s="1077"/>
      <c r="F76" s="1077"/>
      <c r="G76" s="1077"/>
      <c r="H76" s="1072"/>
      <c r="I76" s="452" t="s">
        <v>129</v>
      </c>
      <c r="J76" s="445">
        <v>20</v>
      </c>
      <c r="K76" s="445" t="s">
        <v>48</v>
      </c>
      <c r="L76" s="1077"/>
      <c r="M76" s="1072"/>
      <c r="N76" s="1072"/>
      <c r="O76" s="1079"/>
      <c r="P76" s="1072"/>
      <c r="Q76" s="1079"/>
      <c r="R76" s="1072"/>
      <c r="S76" s="1077"/>
    </row>
    <row r="77" spans="1:21" ht="97.5" customHeight="1">
      <c r="A77" s="1071">
        <v>25</v>
      </c>
      <c r="B77" s="1071">
        <v>1</v>
      </c>
      <c r="C77" s="1071">
        <v>4</v>
      </c>
      <c r="D77" s="1071">
        <v>2</v>
      </c>
      <c r="E77" s="1066" t="s">
        <v>2668</v>
      </c>
      <c r="F77" s="1066" t="s">
        <v>2669</v>
      </c>
      <c r="G77" s="1066" t="s">
        <v>2670</v>
      </c>
      <c r="H77" s="1066" t="s">
        <v>2671</v>
      </c>
      <c r="I77" s="448" t="s">
        <v>2596</v>
      </c>
      <c r="J77" s="445">
        <v>1</v>
      </c>
      <c r="K77" s="445" t="s">
        <v>71</v>
      </c>
      <c r="L77" s="1066" t="s">
        <v>2672</v>
      </c>
      <c r="M77" s="1071"/>
      <c r="N77" s="1071" t="s">
        <v>136</v>
      </c>
      <c r="O77" s="1074"/>
      <c r="P77" s="1074">
        <v>74900</v>
      </c>
      <c r="Q77" s="1074"/>
      <c r="R77" s="1074">
        <v>74900</v>
      </c>
      <c r="S77" s="1066" t="s">
        <v>2611</v>
      </c>
    </row>
    <row r="78" spans="1:21" ht="97.5" customHeight="1">
      <c r="A78" s="1073"/>
      <c r="B78" s="1073"/>
      <c r="C78" s="1073"/>
      <c r="D78" s="1073"/>
      <c r="E78" s="1067"/>
      <c r="F78" s="1067"/>
      <c r="G78" s="1067"/>
      <c r="H78" s="1077"/>
      <c r="I78" s="445" t="s">
        <v>129</v>
      </c>
      <c r="J78" s="445">
        <v>30</v>
      </c>
      <c r="K78" s="445" t="s">
        <v>48</v>
      </c>
      <c r="L78" s="1067"/>
      <c r="M78" s="1073"/>
      <c r="N78" s="1073"/>
      <c r="O78" s="1078"/>
      <c r="P78" s="1078"/>
      <c r="Q78" s="1078"/>
      <c r="R78" s="1078"/>
      <c r="S78" s="1067"/>
    </row>
    <row r="79" spans="1:21" ht="97.5" customHeight="1">
      <c r="A79" s="1072"/>
      <c r="B79" s="1072"/>
      <c r="C79" s="1072"/>
      <c r="D79" s="1072"/>
      <c r="E79" s="1077"/>
      <c r="F79" s="1077"/>
      <c r="G79" s="1077"/>
      <c r="H79" s="448" t="s">
        <v>2673</v>
      </c>
      <c r="I79" s="358" t="s">
        <v>2364</v>
      </c>
      <c r="J79" s="358">
        <v>1</v>
      </c>
      <c r="K79" s="358" t="s">
        <v>71</v>
      </c>
      <c r="L79" s="1077"/>
      <c r="M79" s="1072"/>
      <c r="N79" s="1072"/>
      <c r="O79" s="1079"/>
      <c r="P79" s="1079"/>
      <c r="Q79" s="1079"/>
      <c r="R79" s="1079"/>
      <c r="S79" s="1077"/>
    </row>
    <row r="80" spans="1:21" ht="94.5" customHeight="1">
      <c r="A80" s="1071">
        <v>26</v>
      </c>
      <c r="B80" s="1071">
        <v>1</v>
      </c>
      <c r="C80" s="1071">
        <v>4</v>
      </c>
      <c r="D80" s="1071">
        <v>2</v>
      </c>
      <c r="E80" s="1066" t="s">
        <v>2674</v>
      </c>
      <c r="F80" s="1066" t="s">
        <v>3403</v>
      </c>
      <c r="G80" s="1066" t="s">
        <v>3404</v>
      </c>
      <c r="H80" s="1066" t="s">
        <v>50</v>
      </c>
      <c r="I80" s="448" t="s">
        <v>50</v>
      </c>
      <c r="J80" s="445">
        <v>1</v>
      </c>
      <c r="K80" s="445" t="s">
        <v>71</v>
      </c>
      <c r="L80" s="1066" t="s">
        <v>2675</v>
      </c>
      <c r="M80" s="1071"/>
      <c r="N80" s="1071" t="s">
        <v>69</v>
      </c>
      <c r="O80" s="1074"/>
      <c r="P80" s="1074">
        <v>47958</v>
      </c>
      <c r="Q80" s="1074"/>
      <c r="R80" s="1074">
        <v>47958</v>
      </c>
      <c r="S80" s="1066" t="s">
        <v>2611</v>
      </c>
    </row>
    <row r="81" spans="1:19" ht="94.5" customHeight="1">
      <c r="A81" s="1073"/>
      <c r="B81" s="1073"/>
      <c r="C81" s="1073"/>
      <c r="D81" s="1073"/>
      <c r="E81" s="1067"/>
      <c r="F81" s="1067"/>
      <c r="G81" s="1067"/>
      <c r="H81" s="1077"/>
      <c r="I81" s="445" t="s">
        <v>129</v>
      </c>
      <c r="J81" s="445">
        <v>50</v>
      </c>
      <c r="K81" s="358" t="s">
        <v>48</v>
      </c>
      <c r="L81" s="1067"/>
      <c r="M81" s="1073"/>
      <c r="N81" s="1073"/>
      <c r="O81" s="1078"/>
      <c r="P81" s="1078"/>
      <c r="Q81" s="1078"/>
      <c r="R81" s="1078"/>
      <c r="S81" s="1067"/>
    </row>
    <row r="82" spans="1:19" ht="94.5" customHeight="1">
      <c r="A82" s="1072"/>
      <c r="B82" s="1072"/>
      <c r="C82" s="1072"/>
      <c r="D82" s="1072"/>
      <c r="E82" s="1077"/>
      <c r="F82" s="1077"/>
      <c r="G82" s="1077"/>
      <c r="H82" s="452" t="s">
        <v>2673</v>
      </c>
      <c r="I82" s="452" t="s">
        <v>2364</v>
      </c>
      <c r="J82" s="358">
        <v>1</v>
      </c>
      <c r="K82" s="358" t="s">
        <v>71</v>
      </c>
      <c r="L82" s="1077"/>
      <c r="M82" s="1072"/>
      <c r="N82" s="1072"/>
      <c r="O82" s="1079"/>
      <c r="P82" s="1079"/>
      <c r="Q82" s="1079"/>
      <c r="R82" s="1079"/>
      <c r="S82" s="1077"/>
    </row>
    <row r="83" spans="1:19" ht="94.5" customHeight="1">
      <c r="A83" s="1066">
        <v>27</v>
      </c>
      <c r="B83" s="1066">
        <v>1</v>
      </c>
      <c r="C83" s="1066">
        <v>4</v>
      </c>
      <c r="D83" s="1066">
        <v>2</v>
      </c>
      <c r="E83" s="1066" t="s">
        <v>2676</v>
      </c>
      <c r="F83" s="1066" t="s">
        <v>2677</v>
      </c>
      <c r="G83" s="1066" t="s">
        <v>2678</v>
      </c>
      <c r="H83" s="1066" t="s">
        <v>2639</v>
      </c>
      <c r="I83" s="448" t="s">
        <v>2679</v>
      </c>
      <c r="J83" s="448">
        <v>1</v>
      </c>
      <c r="K83" s="448" t="s">
        <v>71</v>
      </c>
      <c r="L83" s="1066" t="s">
        <v>2641</v>
      </c>
      <c r="M83" s="1066"/>
      <c r="N83" s="1066" t="s">
        <v>127</v>
      </c>
      <c r="O83" s="1066"/>
      <c r="P83" s="1081">
        <v>25793.66</v>
      </c>
      <c r="Q83" s="1066"/>
      <c r="R83" s="1081">
        <v>25793.66</v>
      </c>
      <c r="S83" s="1066" t="s">
        <v>2611</v>
      </c>
    </row>
    <row r="84" spans="1:19" ht="132" customHeight="1">
      <c r="A84" s="1077"/>
      <c r="B84" s="1077"/>
      <c r="C84" s="1077"/>
      <c r="D84" s="1077"/>
      <c r="E84" s="1077"/>
      <c r="F84" s="1077"/>
      <c r="G84" s="1077"/>
      <c r="H84" s="1077"/>
      <c r="I84" s="448" t="s">
        <v>129</v>
      </c>
      <c r="J84" s="448">
        <v>350</v>
      </c>
      <c r="K84" s="448" t="s">
        <v>48</v>
      </c>
      <c r="L84" s="1077"/>
      <c r="M84" s="1077"/>
      <c r="N84" s="1077"/>
      <c r="O84" s="1077"/>
      <c r="P84" s="1091"/>
      <c r="Q84" s="1077"/>
      <c r="R84" s="1091"/>
      <c r="S84" s="1077"/>
    </row>
    <row r="85" spans="1:19" ht="67.5" customHeight="1">
      <c r="A85" s="1071">
        <v>28</v>
      </c>
      <c r="B85" s="953">
        <v>1</v>
      </c>
      <c r="C85" s="953">
        <v>4</v>
      </c>
      <c r="D85" s="953">
        <v>2</v>
      </c>
      <c r="E85" s="1066" t="s">
        <v>2680</v>
      </c>
      <c r="F85" s="1066" t="s">
        <v>3405</v>
      </c>
      <c r="G85" s="953" t="s">
        <v>3406</v>
      </c>
      <c r="H85" s="953" t="s">
        <v>374</v>
      </c>
      <c r="I85" s="397" t="s">
        <v>164</v>
      </c>
      <c r="J85" s="397">
        <v>10</v>
      </c>
      <c r="K85" s="397" t="s">
        <v>71</v>
      </c>
      <c r="L85" s="953" t="s">
        <v>2681</v>
      </c>
      <c r="M85" s="953"/>
      <c r="N85" s="953" t="s">
        <v>43</v>
      </c>
      <c r="O85" s="1083"/>
      <c r="P85" s="1086">
        <v>66000</v>
      </c>
      <c r="Q85" s="1083"/>
      <c r="R85" s="1086">
        <v>66000</v>
      </c>
      <c r="S85" s="953" t="s">
        <v>2551</v>
      </c>
    </row>
    <row r="86" spans="1:19" ht="110.25" customHeight="1">
      <c r="A86" s="1073"/>
      <c r="B86" s="954"/>
      <c r="C86" s="954"/>
      <c r="D86" s="954"/>
      <c r="E86" s="1067"/>
      <c r="F86" s="1067"/>
      <c r="G86" s="954"/>
      <c r="H86" s="955"/>
      <c r="I86" s="397" t="s">
        <v>129</v>
      </c>
      <c r="J86" s="397">
        <v>100</v>
      </c>
      <c r="K86" s="397" t="s">
        <v>48</v>
      </c>
      <c r="L86" s="954"/>
      <c r="M86" s="954"/>
      <c r="N86" s="954"/>
      <c r="O86" s="1084"/>
      <c r="P86" s="1087"/>
      <c r="Q86" s="1084"/>
      <c r="R86" s="1087"/>
      <c r="S86" s="954"/>
    </row>
    <row r="87" spans="1:19" ht="110.25" customHeight="1">
      <c r="A87" s="1073"/>
      <c r="B87" s="954"/>
      <c r="C87" s="954"/>
      <c r="D87" s="954"/>
      <c r="E87" s="1067"/>
      <c r="F87" s="1067"/>
      <c r="G87" s="954"/>
      <c r="H87" s="1089" t="s">
        <v>74</v>
      </c>
      <c r="I87" s="397" t="s">
        <v>75</v>
      </c>
      <c r="J87" s="397">
        <v>1</v>
      </c>
      <c r="K87" s="397" t="s">
        <v>71</v>
      </c>
      <c r="L87" s="954"/>
      <c r="M87" s="954"/>
      <c r="N87" s="954"/>
      <c r="O87" s="1084"/>
      <c r="P87" s="1087"/>
      <c r="Q87" s="1084"/>
      <c r="R87" s="1087"/>
      <c r="S87" s="954"/>
    </row>
    <row r="88" spans="1:19">
      <c r="A88" s="1073"/>
      <c r="B88" s="954"/>
      <c r="C88" s="954"/>
      <c r="D88" s="954"/>
      <c r="E88" s="1067"/>
      <c r="F88" s="1067"/>
      <c r="G88" s="954"/>
      <c r="H88" s="1090"/>
      <c r="I88" s="445" t="s">
        <v>129</v>
      </c>
      <c r="J88" s="445">
        <v>50</v>
      </c>
      <c r="K88" s="445" t="s">
        <v>48</v>
      </c>
      <c r="L88" s="954"/>
      <c r="M88" s="954"/>
      <c r="N88" s="954"/>
      <c r="O88" s="1084"/>
      <c r="P88" s="1087"/>
      <c r="Q88" s="1084"/>
      <c r="R88" s="1087"/>
      <c r="S88" s="954"/>
    </row>
    <row r="89" spans="1:19" ht="61.5" customHeight="1">
      <c r="A89" s="1073"/>
      <c r="B89" s="954"/>
      <c r="C89" s="954"/>
      <c r="D89" s="954"/>
      <c r="E89" s="1067"/>
      <c r="F89" s="1067"/>
      <c r="G89" s="954"/>
      <c r="H89" s="382" t="s">
        <v>2682</v>
      </c>
      <c r="I89" s="397" t="s">
        <v>122</v>
      </c>
      <c r="J89" s="397">
        <v>1000</v>
      </c>
      <c r="K89" s="397" t="s">
        <v>497</v>
      </c>
      <c r="L89" s="954"/>
      <c r="M89" s="954"/>
      <c r="N89" s="954"/>
      <c r="O89" s="1084"/>
      <c r="P89" s="1087"/>
      <c r="Q89" s="1084"/>
      <c r="R89" s="1087"/>
      <c r="S89" s="954"/>
    </row>
    <row r="90" spans="1:19" ht="61.5" customHeight="1">
      <c r="A90" s="1073"/>
      <c r="B90" s="954"/>
      <c r="C90" s="954"/>
      <c r="D90" s="954"/>
      <c r="E90" s="1067"/>
      <c r="F90" s="1067"/>
      <c r="G90" s="954"/>
      <c r="H90" s="397" t="s">
        <v>2662</v>
      </c>
      <c r="I90" s="448" t="s">
        <v>2663</v>
      </c>
      <c r="J90" s="448">
        <v>1</v>
      </c>
      <c r="K90" s="445" t="s">
        <v>71</v>
      </c>
      <c r="L90" s="954"/>
      <c r="M90" s="954"/>
      <c r="N90" s="954"/>
      <c r="O90" s="1084"/>
      <c r="P90" s="1087"/>
      <c r="Q90" s="1084"/>
      <c r="R90" s="1087"/>
      <c r="S90" s="954"/>
    </row>
    <row r="91" spans="1:19" ht="61.5" customHeight="1">
      <c r="A91" s="1073"/>
      <c r="B91" s="954"/>
      <c r="C91" s="954"/>
      <c r="D91" s="954"/>
      <c r="E91" s="1067"/>
      <c r="F91" s="1067"/>
      <c r="G91" s="954"/>
      <c r="H91" s="953" t="s">
        <v>50</v>
      </c>
      <c r="I91" s="448" t="s">
        <v>51</v>
      </c>
      <c r="J91" s="448">
        <v>1</v>
      </c>
      <c r="K91" s="445" t="s">
        <v>71</v>
      </c>
      <c r="L91" s="954"/>
      <c r="M91" s="954"/>
      <c r="N91" s="954"/>
      <c r="O91" s="1084"/>
      <c r="P91" s="1087"/>
      <c r="Q91" s="1084"/>
      <c r="R91" s="1087"/>
      <c r="S91" s="954"/>
    </row>
    <row r="92" spans="1:19" ht="61.5" customHeight="1">
      <c r="A92" s="1072"/>
      <c r="B92" s="955"/>
      <c r="C92" s="955"/>
      <c r="D92" s="955"/>
      <c r="E92" s="1077"/>
      <c r="F92" s="1077"/>
      <c r="G92" s="955"/>
      <c r="H92" s="955"/>
      <c r="I92" s="448" t="s">
        <v>129</v>
      </c>
      <c r="J92" s="448">
        <v>100</v>
      </c>
      <c r="K92" s="445" t="s">
        <v>48</v>
      </c>
      <c r="L92" s="955"/>
      <c r="M92" s="955"/>
      <c r="N92" s="955"/>
      <c r="O92" s="1085"/>
      <c r="P92" s="1088"/>
      <c r="Q92" s="1085"/>
      <c r="R92" s="1088"/>
      <c r="S92" s="955"/>
    </row>
    <row r="93" spans="1:19" ht="62.25" customHeight="1">
      <c r="A93" s="1068">
        <v>29</v>
      </c>
      <c r="B93" s="1068">
        <v>1</v>
      </c>
      <c r="C93" s="1068">
        <v>4</v>
      </c>
      <c r="D93" s="1068">
        <v>2</v>
      </c>
      <c r="E93" s="1069" t="s">
        <v>2683</v>
      </c>
      <c r="F93" s="1069" t="s">
        <v>2684</v>
      </c>
      <c r="G93" s="1069" t="s">
        <v>2685</v>
      </c>
      <c r="H93" s="1068" t="s">
        <v>260</v>
      </c>
      <c r="I93" s="448" t="s">
        <v>181</v>
      </c>
      <c r="J93" s="445">
        <v>1</v>
      </c>
      <c r="K93" s="445" t="s">
        <v>71</v>
      </c>
      <c r="L93" s="1069" t="s">
        <v>2681</v>
      </c>
      <c r="M93" s="1068"/>
      <c r="N93" s="1068" t="s">
        <v>310</v>
      </c>
      <c r="O93" s="1082"/>
      <c r="P93" s="1070">
        <v>26580.39</v>
      </c>
      <c r="Q93" s="1082"/>
      <c r="R93" s="1070">
        <v>26580.39</v>
      </c>
      <c r="S93" s="1069" t="s">
        <v>2551</v>
      </c>
    </row>
    <row r="94" spans="1:19" ht="62.25" customHeight="1">
      <c r="A94" s="1068"/>
      <c r="B94" s="1068"/>
      <c r="C94" s="1068"/>
      <c r="D94" s="1068"/>
      <c r="E94" s="1069"/>
      <c r="F94" s="1069"/>
      <c r="G94" s="1069"/>
      <c r="H94" s="1068"/>
      <c r="I94" s="358" t="s">
        <v>129</v>
      </c>
      <c r="J94" s="358">
        <v>15</v>
      </c>
      <c r="K94" s="358" t="s">
        <v>48</v>
      </c>
      <c r="L94" s="1069"/>
      <c r="M94" s="1068"/>
      <c r="N94" s="1068"/>
      <c r="O94" s="1082"/>
      <c r="P94" s="1070"/>
      <c r="Q94" s="1082"/>
      <c r="R94" s="1070"/>
      <c r="S94" s="1069"/>
    </row>
    <row r="95" spans="1:19" ht="63.75" customHeight="1">
      <c r="A95" s="1071">
        <v>30</v>
      </c>
      <c r="B95" s="1071">
        <v>1</v>
      </c>
      <c r="C95" s="1071">
        <v>4</v>
      </c>
      <c r="D95" s="1071">
        <v>2</v>
      </c>
      <c r="E95" s="1066" t="s">
        <v>2686</v>
      </c>
      <c r="F95" s="1066" t="s">
        <v>2687</v>
      </c>
      <c r="G95" s="1069" t="s">
        <v>2688</v>
      </c>
      <c r="H95" s="1069" t="s">
        <v>494</v>
      </c>
      <c r="I95" s="1069" t="s">
        <v>122</v>
      </c>
      <c r="J95" s="1069">
        <v>200</v>
      </c>
      <c r="K95" s="1069" t="s">
        <v>497</v>
      </c>
      <c r="L95" s="1069" t="s">
        <v>2652</v>
      </c>
      <c r="M95" s="453"/>
      <c r="N95" s="1068" t="s">
        <v>43</v>
      </c>
      <c r="O95" s="454"/>
      <c r="P95" s="1082">
        <v>12500</v>
      </c>
      <c r="Q95" s="1082"/>
      <c r="R95" s="1070">
        <v>12500</v>
      </c>
      <c r="S95" s="1066" t="s">
        <v>2689</v>
      </c>
    </row>
    <row r="96" spans="1:19" ht="63.75" customHeight="1">
      <c r="A96" s="1073"/>
      <c r="B96" s="1073"/>
      <c r="C96" s="1073"/>
      <c r="D96" s="1073"/>
      <c r="E96" s="1067"/>
      <c r="F96" s="1067"/>
      <c r="G96" s="1069"/>
      <c r="H96" s="1069"/>
      <c r="I96" s="1069"/>
      <c r="J96" s="1069"/>
      <c r="K96" s="1069"/>
      <c r="L96" s="1069"/>
      <c r="M96" s="453"/>
      <c r="N96" s="1068"/>
      <c r="O96" s="454"/>
      <c r="P96" s="1082"/>
      <c r="Q96" s="1082"/>
      <c r="R96" s="1070"/>
      <c r="S96" s="1067"/>
    </row>
    <row r="97" spans="1:19" ht="63.75" customHeight="1">
      <c r="A97" s="1072"/>
      <c r="B97" s="1072"/>
      <c r="C97" s="1072"/>
      <c r="D97" s="1072"/>
      <c r="E97" s="1077"/>
      <c r="F97" s="1077"/>
      <c r="G97" s="1069"/>
      <c r="H97" s="448" t="s">
        <v>2571</v>
      </c>
      <c r="I97" s="448" t="s">
        <v>2572</v>
      </c>
      <c r="J97" s="448">
        <v>1</v>
      </c>
      <c r="K97" s="448" t="s">
        <v>71</v>
      </c>
      <c r="L97" s="1069"/>
      <c r="M97" s="453"/>
      <c r="N97" s="1068"/>
      <c r="O97" s="454"/>
      <c r="P97" s="1082"/>
      <c r="Q97" s="1082"/>
      <c r="R97" s="1070"/>
      <c r="S97" s="1077"/>
    </row>
    <row r="98" spans="1:19" ht="63.75" customHeight="1">
      <c r="A98" s="1071">
        <v>31</v>
      </c>
      <c r="B98" s="1071">
        <v>1</v>
      </c>
      <c r="C98" s="1071">
        <v>4</v>
      </c>
      <c r="D98" s="1071">
        <v>2</v>
      </c>
      <c r="E98" s="1071" t="s">
        <v>2690</v>
      </c>
      <c r="F98" s="1066" t="s">
        <v>2691</v>
      </c>
      <c r="G98" s="1066" t="s">
        <v>2692</v>
      </c>
      <c r="H98" s="1071" t="s">
        <v>50</v>
      </c>
      <c r="I98" s="445" t="s">
        <v>51</v>
      </c>
      <c r="J98" s="445">
        <v>1</v>
      </c>
      <c r="K98" s="445" t="s">
        <v>71</v>
      </c>
      <c r="L98" s="1066" t="s">
        <v>2550</v>
      </c>
      <c r="M98" s="1071"/>
      <c r="N98" s="1071" t="s">
        <v>127</v>
      </c>
      <c r="O98" s="1074"/>
      <c r="P98" s="1074">
        <v>80927.73</v>
      </c>
      <c r="Q98" s="1074"/>
      <c r="R98" s="1074">
        <v>80927.73</v>
      </c>
      <c r="S98" s="1066" t="s">
        <v>2689</v>
      </c>
    </row>
    <row r="99" spans="1:19" ht="63.75" customHeight="1">
      <c r="A99" s="1073"/>
      <c r="B99" s="1073"/>
      <c r="C99" s="1073"/>
      <c r="D99" s="1073"/>
      <c r="E99" s="1073"/>
      <c r="F99" s="1067"/>
      <c r="G99" s="1067"/>
      <c r="H99" s="1072"/>
      <c r="I99" s="445" t="s">
        <v>129</v>
      </c>
      <c r="J99" s="445">
        <v>50</v>
      </c>
      <c r="K99" s="445" t="s">
        <v>48</v>
      </c>
      <c r="L99" s="1067"/>
      <c r="M99" s="1073"/>
      <c r="N99" s="1073"/>
      <c r="O99" s="1078"/>
      <c r="P99" s="1078"/>
      <c r="Q99" s="1078"/>
      <c r="R99" s="1078"/>
      <c r="S99" s="1067"/>
    </row>
    <row r="100" spans="1:19" ht="63.75" customHeight="1">
      <c r="A100" s="1073"/>
      <c r="B100" s="1073"/>
      <c r="C100" s="1073"/>
      <c r="D100" s="1073"/>
      <c r="E100" s="1073"/>
      <c r="F100" s="1067"/>
      <c r="G100" s="1067"/>
      <c r="H100" s="447" t="s">
        <v>2693</v>
      </c>
      <c r="I100" s="445" t="s">
        <v>665</v>
      </c>
      <c r="J100" s="445">
        <v>2</v>
      </c>
      <c r="K100" s="445" t="s">
        <v>71</v>
      </c>
      <c r="L100" s="1067"/>
      <c r="M100" s="1073"/>
      <c r="N100" s="1073"/>
      <c r="O100" s="1078"/>
      <c r="P100" s="1078"/>
      <c r="Q100" s="1078"/>
      <c r="R100" s="1078"/>
      <c r="S100" s="1067"/>
    </row>
    <row r="101" spans="1:19" ht="63.75" customHeight="1">
      <c r="A101" s="1072"/>
      <c r="B101" s="1072"/>
      <c r="C101" s="1072"/>
      <c r="D101" s="1072"/>
      <c r="E101" s="1072"/>
      <c r="F101" s="1077"/>
      <c r="G101" s="1077"/>
      <c r="H101" s="445" t="s">
        <v>2694</v>
      </c>
      <c r="I101" s="445" t="s">
        <v>2226</v>
      </c>
      <c r="J101" s="445">
        <v>2</v>
      </c>
      <c r="K101" s="445" t="s">
        <v>71</v>
      </c>
      <c r="L101" s="1077"/>
      <c r="M101" s="1072"/>
      <c r="N101" s="1072"/>
      <c r="O101" s="1079"/>
      <c r="P101" s="1079"/>
      <c r="Q101" s="1079"/>
      <c r="R101" s="1079"/>
      <c r="S101" s="1077"/>
    </row>
    <row r="102" spans="1:19" ht="123.75" customHeight="1">
      <c r="A102" s="1066">
        <v>32</v>
      </c>
      <c r="B102" s="1066">
        <v>1</v>
      </c>
      <c r="C102" s="1066">
        <v>4</v>
      </c>
      <c r="D102" s="1066">
        <v>5</v>
      </c>
      <c r="E102" s="1066" t="s">
        <v>2695</v>
      </c>
      <c r="F102" s="1075" t="s">
        <v>2696</v>
      </c>
      <c r="G102" s="1066" t="s">
        <v>2697</v>
      </c>
      <c r="H102" s="1066" t="s">
        <v>50</v>
      </c>
      <c r="I102" s="455" t="s">
        <v>51</v>
      </c>
      <c r="J102" s="448">
        <v>1</v>
      </c>
      <c r="K102" s="448" t="s">
        <v>71</v>
      </c>
      <c r="L102" s="1066" t="s">
        <v>2550</v>
      </c>
      <c r="M102" s="1066"/>
      <c r="N102" s="1066" t="s">
        <v>68</v>
      </c>
      <c r="O102" s="1066"/>
      <c r="P102" s="1080">
        <v>37452</v>
      </c>
      <c r="Q102" s="1069"/>
      <c r="R102" s="1080">
        <v>37452</v>
      </c>
      <c r="S102" s="1066" t="s">
        <v>2689</v>
      </c>
    </row>
    <row r="103" spans="1:19" ht="63.75" customHeight="1">
      <c r="A103" s="1067"/>
      <c r="B103" s="1067"/>
      <c r="C103" s="1067"/>
      <c r="D103" s="1067"/>
      <c r="E103" s="1067"/>
      <c r="F103" s="1076"/>
      <c r="G103" s="1067"/>
      <c r="H103" s="1067"/>
      <c r="I103" s="457" t="s">
        <v>129</v>
      </c>
      <c r="J103" s="444">
        <v>50</v>
      </c>
      <c r="K103" s="444" t="s">
        <v>48</v>
      </c>
      <c r="L103" s="1067"/>
      <c r="M103" s="1067"/>
      <c r="N103" s="1067"/>
      <c r="O103" s="1067"/>
      <c r="P103" s="1081"/>
      <c r="Q103" s="1066"/>
      <c r="R103" s="1081"/>
      <c r="S103" s="1067"/>
    </row>
    <row r="104" spans="1:19" ht="148.5" customHeight="1">
      <c r="A104" s="448">
        <v>33</v>
      </c>
      <c r="B104" s="448">
        <v>1</v>
      </c>
      <c r="C104" s="448">
        <v>4</v>
      </c>
      <c r="D104" s="448">
        <v>5</v>
      </c>
      <c r="E104" s="448" t="s">
        <v>2698</v>
      </c>
      <c r="F104" s="448" t="s">
        <v>2699</v>
      </c>
      <c r="G104" s="448" t="s">
        <v>2700</v>
      </c>
      <c r="H104" s="448" t="s">
        <v>324</v>
      </c>
      <c r="I104" s="448" t="s">
        <v>1301</v>
      </c>
      <c r="J104" s="448">
        <v>1</v>
      </c>
      <c r="K104" s="448" t="s">
        <v>71</v>
      </c>
      <c r="L104" s="455" t="s">
        <v>2701</v>
      </c>
      <c r="M104" s="455"/>
      <c r="N104" s="448" t="s">
        <v>310</v>
      </c>
      <c r="O104" s="455"/>
      <c r="P104" s="456">
        <v>22750</v>
      </c>
      <c r="Q104" s="448"/>
      <c r="R104" s="456">
        <v>22750</v>
      </c>
      <c r="S104" s="455" t="s">
        <v>2689</v>
      </c>
    </row>
    <row r="105" spans="1:19" ht="61.5" customHeight="1">
      <c r="A105" s="1071">
        <v>34</v>
      </c>
      <c r="B105" s="1066">
        <v>1</v>
      </c>
      <c r="C105" s="1071">
        <v>4</v>
      </c>
      <c r="D105" s="1071">
        <v>2</v>
      </c>
      <c r="E105" s="1071" t="s">
        <v>2702</v>
      </c>
      <c r="F105" s="1066" t="s">
        <v>2703</v>
      </c>
      <c r="G105" s="1066" t="s">
        <v>2706</v>
      </c>
      <c r="H105" s="1071" t="s">
        <v>50</v>
      </c>
      <c r="I105" s="445" t="s">
        <v>51</v>
      </c>
      <c r="J105" s="445">
        <v>1</v>
      </c>
      <c r="K105" s="445" t="s">
        <v>71</v>
      </c>
      <c r="L105" s="1066" t="s">
        <v>2550</v>
      </c>
      <c r="M105" s="1068"/>
      <c r="N105" s="1068" t="s">
        <v>69</v>
      </c>
      <c r="O105" s="1070"/>
      <c r="P105" s="1070">
        <v>85711.1</v>
      </c>
      <c r="Q105" s="1070"/>
      <c r="R105" s="1070">
        <v>85711.1</v>
      </c>
      <c r="S105" s="1069" t="s">
        <v>2689</v>
      </c>
    </row>
    <row r="106" spans="1:19" ht="61.5" customHeight="1">
      <c r="A106" s="1073"/>
      <c r="B106" s="1067"/>
      <c r="C106" s="1073"/>
      <c r="D106" s="1073"/>
      <c r="E106" s="1073"/>
      <c r="F106" s="1067"/>
      <c r="G106" s="1067"/>
      <c r="H106" s="1072"/>
      <c r="I106" s="445" t="s">
        <v>129</v>
      </c>
      <c r="J106" s="445">
        <v>150</v>
      </c>
      <c r="K106" s="445" t="s">
        <v>48</v>
      </c>
      <c r="L106" s="1067"/>
      <c r="M106" s="1068"/>
      <c r="N106" s="1068"/>
      <c r="O106" s="1070"/>
      <c r="P106" s="1070"/>
      <c r="Q106" s="1070"/>
      <c r="R106" s="1070"/>
      <c r="S106" s="1069"/>
    </row>
    <row r="107" spans="1:19" ht="61.5" customHeight="1">
      <c r="A107" s="1073"/>
      <c r="B107" s="1067"/>
      <c r="C107" s="1073"/>
      <c r="D107" s="1073"/>
      <c r="E107" s="1073"/>
      <c r="F107" s="1067"/>
      <c r="G107" s="1067"/>
      <c r="H107" s="447" t="s">
        <v>2704</v>
      </c>
      <c r="I107" s="445" t="s">
        <v>665</v>
      </c>
      <c r="J107" s="445">
        <v>2</v>
      </c>
      <c r="K107" s="445" t="s">
        <v>71</v>
      </c>
      <c r="L107" s="1067"/>
      <c r="M107" s="1068"/>
      <c r="N107" s="1068"/>
      <c r="O107" s="1070"/>
      <c r="P107" s="1070"/>
      <c r="Q107" s="1070"/>
      <c r="R107" s="1070"/>
      <c r="S107" s="1069"/>
    </row>
    <row r="108" spans="1:19" ht="61.5" customHeight="1">
      <c r="A108" s="1073"/>
      <c r="B108" s="1067"/>
      <c r="C108" s="1073"/>
      <c r="D108" s="1073"/>
      <c r="E108" s="1073"/>
      <c r="F108" s="1067"/>
      <c r="G108" s="1067"/>
      <c r="H108" s="445" t="s">
        <v>2705</v>
      </c>
      <c r="I108" s="445" t="s">
        <v>2226</v>
      </c>
      <c r="J108" s="445">
        <v>1</v>
      </c>
      <c r="K108" s="445" t="s">
        <v>71</v>
      </c>
      <c r="L108" s="1067"/>
      <c r="M108" s="1068"/>
      <c r="N108" s="1068"/>
      <c r="O108" s="1070"/>
      <c r="P108" s="1070"/>
      <c r="Q108" s="1070"/>
      <c r="R108" s="1070"/>
      <c r="S108" s="1069"/>
    </row>
    <row r="109" spans="1:19" ht="61.5" customHeight="1">
      <c r="A109" s="1073"/>
      <c r="B109" s="1067"/>
      <c r="C109" s="1073"/>
      <c r="D109" s="1073"/>
      <c r="E109" s="1073"/>
      <c r="F109" s="1067"/>
      <c r="G109" s="1067"/>
      <c r="H109" s="1071" t="s">
        <v>2707</v>
      </c>
      <c r="I109" s="445" t="s">
        <v>75</v>
      </c>
      <c r="J109" s="445">
        <v>1</v>
      </c>
      <c r="K109" s="445" t="s">
        <v>71</v>
      </c>
      <c r="L109" s="1067"/>
      <c r="M109" s="1068"/>
      <c r="N109" s="1068"/>
      <c r="O109" s="1070"/>
      <c r="P109" s="1070"/>
      <c r="Q109" s="1070"/>
      <c r="R109" s="1070"/>
      <c r="S109" s="1069"/>
    </row>
    <row r="110" spans="1:19" ht="61.5" customHeight="1">
      <c r="A110" s="1073"/>
      <c r="B110" s="1067"/>
      <c r="C110" s="1073"/>
      <c r="D110" s="1073"/>
      <c r="E110" s="1073"/>
      <c r="F110" s="1067"/>
      <c r="G110" s="1067"/>
      <c r="H110" s="1073"/>
      <c r="I110" s="444" t="s">
        <v>1298</v>
      </c>
      <c r="J110" s="443">
        <v>50</v>
      </c>
      <c r="K110" s="443" t="s">
        <v>48</v>
      </c>
      <c r="L110" s="1067"/>
      <c r="M110" s="1071"/>
      <c r="N110" s="1071"/>
      <c r="O110" s="1074"/>
      <c r="P110" s="1074"/>
      <c r="Q110" s="1074"/>
      <c r="R110" s="1074"/>
      <c r="S110" s="1066"/>
    </row>
    <row r="111" spans="1:19" ht="117.6" customHeight="1">
      <c r="A111" s="1068">
        <v>35</v>
      </c>
      <c r="B111" s="1068">
        <v>1</v>
      </c>
      <c r="C111" s="1068">
        <v>4</v>
      </c>
      <c r="D111" s="1068">
        <v>2</v>
      </c>
      <c r="E111" s="1069" t="s">
        <v>2708</v>
      </c>
      <c r="F111" s="1069" t="s">
        <v>2709</v>
      </c>
      <c r="G111" s="1069" t="s">
        <v>2710</v>
      </c>
      <c r="H111" s="1068" t="s">
        <v>50</v>
      </c>
      <c r="I111" s="458" t="s">
        <v>51</v>
      </c>
      <c r="J111" s="445">
        <v>1</v>
      </c>
      <c r="K111" s="445" t="s">
        <v>71</v>
      </c>
      <c r="L111" s="1069" t="s">
        <v>2580</v>
      </c>
      <c r="M111" s="1068"/>
      <c r="N111" s="1068" t="s">
        <v>317</v>
      </c>
      <c r="O111" s="1068"/>
      <c r="P111" s="1070">
        <v>9200</v>
      </c>
      <c r="Q111" s="1068"/>
      <c r="R111" s="1070">
        <v>9200</v>
      </c>
      <c r="S111" s="1069" t="s">
        <v>2689</v>
      </c>
    </row>
    <row r="112" spans="1:19" ht="99" customHeight="1">
      <c r="A112" s="1068"/>
      <c r="B112" s="1068"/>
      <c r="C112" s="1068"/>
      <c r="D112" s="1068"/>
      <c r="E112" s="1069"/>
      <c r="F112" s="1069"/>
      <c r="G112" s="1069"/>
      <c r="H112" s="1068"/>
      <c r="I112" s="458" t="s">
        <v>129</v>
      </c>
      <c r="J112" s="445">
        <v>50</v>
      </c>
      <c r="K112" s="445" t="s">
        <v>48</v>
      </c>
      <c r="L112" s="1069"/>
      <c r="M112" s="1068"/>
      <c r="N112" s="1068"/>
      <c r="O112" s="1068"/>
      <c r="P112" s="1070"/>
      <c r="Q112" s="1068"/>
      <c r="R112" s="1070"/>
      <c r="S112" s="1069"/>
    </row>
    <row r="114" spans="15:18">
      <c r="O114" s="674"/>
      <c r="P114" s="677" t="s">
        <v>30</v>
      </c>
      <c r="Q114" s="678"/>
      <c r="R114" s="679"/>
    </row>
    <row r="115" spans="15:18">
      <c r="O115" s="675"/>
      <c r="P115" s="558" t="s">
        <v>31</v>
      </c>
      <c r="Q115" s="558" t="s">
        <v>32</v>
      </c>
      <c r="R115" s="558"/>
    </row>
    <row r="116" spans="15:18">
      <c r="O116" s="676"/>
      <c r="P116" s="558"/>
      <c r="Q116" s="12">
        <v>2022</v>
      </c>
      <c r="R116" s="12">
        <v>2023</v>
      </c>
    </row>
    <row r="117" spans="15:18">
      <c r="O117" s="99" t="s">
        <v>3389</v>
      </c>
      <c r="P117" s="5">
        <v>35</v>
      </c>
      <c r="Q117" s="23">
        <f>Q75+Q72+Q69+Q66+Q56+Q54+Q52+Q50+Q48+Q44+Q39+Q37+Q35+Q32+Q30+Q24+Q22+Q17+Q20+Q13+Q11+Q6+Q15+Q27</f>
        <v>828121.84000000008</v>
      </c>
      <c r="R117" s="236">
        <f>R111+R105+R104+R102+R98+R95+R93+R85+R83+R80+R77</f>
        <v>489772.88</v>
      </c>
    </row>
  </sheetData>
  <mergeCells count="57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0"/>
    <mergeCell ref="B6:B10"/>
    <mergeCell ref="C6:C10"/>
    <mergeCell ref="D6:D10"/>
    <mergeCell ref="E6:E10"/>
    <mergeCell ref="P6:P10"/>
    <mergeCell ref="Q6:Q10"/>
    <mergeCell ref="R6:R10"/>
    <mergeCell ref="S6:S10"/>
    <mergeCell ref="H7:H8"/>
    <mergeCell ref="H9:H10"/>
    <mergeCell ref="F6:F10"/>
    <mergeCell ref="G6:G10"/>
    <mergeCell ref="L6:L10"/>
    <mergeCell ref="M6:M10"/>
    <mergeCell ref="N6:N10"/>
    <mergeCell ref="O6:O10"/>
    <mergeCell ref="P11:P12"/>
    <mergeCell ref="Q11:Q12"/>
    <mergeCell ref="R11:R12"/>
    <mergeCell ref="S11:S12"/>
    <mergeCell ref="A13:A14"/>
    <mergeCell ref="B13:B14"/>
    <mergeCell ref="C13:C14"/>
    <mergeCell ref="D13:D14"/>
    <mergeCell ref="E13:E14"/>
    <mergeCell ref="F13:F14"/>
    <mergeCell ref="G11:G12"/>
    <mergeCell ref="H11:H12"/>
    <mergeCell ref="L11:L12"/>
    <mergeCell ref="M11:M12"/>
    <mergeCell ref="N11:N12"/>
    <mergeCell ref="O11:O12"/>
    <mergeCell ref="A11:A12"/>
    <mergeCell ref="B11:B12"/>
    <mergeCell ref="C11:C12"/>
    <mergeCell ref="D11:D12"/>
    <mergeCell ref="E11:E12"/>
    <mergeCell ref="F11:F12"/>
    <mergeCell ref="P13:P14"/>
    <mergeCell ref="Q13:Q14"/>
    <mergeCell ref="G15:G16"/>
    <mergeCell ref="H15:H16"/>
    <mergeCell ref="L15:L16"/>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P15:P16"/>
    <mergeCell ref="Q15:Q16"/>
    <mergeCell ref="R15:R16"/>
    <mergeCell ref="S15:S16"/>
    <mergeCell ref="M15:M16"/>
    <mergeCell ref="N15:N16"/>
    <mergeCell ref="O15:O16"/>
    <mergeCell ref="Q17:Q19"/>
    <mergeCell ref="R17:R19"/>
    <mergeCell ref="S17:S19"/>
    <mergeCell ref="A20:A21"/>
    <mergeCell ref="B20:B21"/>
    <mergeCell ref="C20:C21"/>
    <mergeCell ref="D20:D21"/>
    <mergeCell ref="E20:E21"/>
    <mergeCell ref="F20:F21"/>
    <mergeCell ref="G17:G19"/>
    <mergeCell ref="H17:H18"/>
    <mergeCell ref="L17:L19"/>
    <mergeCell ref="M17:M19"/>
    <mergeCell ref="N17:N19"/>
    <mergeCell ref="O17:O19"/>
    <mergeCell ref="P20:P21"/>
    <mergeCell ref="Q20:Q21"/>
    <mergeCell ref="R20:R21"/>
    <mergeCell ref="S20:S21"/>
    <mergeCell ref="M20:M21"/>
    <mergeCell ref="N20:N21"/>
    <mergeCell ref="O20:O21"/>
    <mergeCell ref="A17:A19"/>
    <mergeCell ref="B17:B19"/>
    <mergeCell ref="C22:C23"/>
    <mergeCell ref="D22:D23"/>
    <mergeCell ref="E22:E23"/>
    <mergeCell ref="F22:F23"/>
    <mergeCell ref="G20:G21"/>
    <mergeCell ref="H20:H21"/>
    <mergeCell ref="L20:L21"/>
    <mergeCell ref="P17:P19"/>
    <mergeCell ref="C17:C19"/>
    <mergeCell ref="D17:D19"/>
    <mergeCell ref="E17:E19"/>
    <mergeCell ref="F17:F19"/>
    <mergeCell ref="P22:P23"/>
    <mergeCell ref="Q22:Q23"/>
    <mergeCell ref="R22:R23"/>
    <mergeCell ref="S22:S23"/>
    <mergeCell ref="A24:A26"/>
    <mergeCell ref="B24:B26"/>
    <mergeCell ref="C24:C26"/>
    <mergeCell ref="D24:D26"/>
    <mergeCell ref="E24:E26"/>
    <mergeCell ref="F24:F26"/>
    <mergeCell ref="G22:G23"/>
    <mergeCell ref="H22:H23"/>
    <mergeCell ref="L22:L23"/>
    <mergeCell ref="M22:M23"/>
    <mergeCell ref="N22:N23"/>
    <mergeCell ref="O22:O23"/>
    <mergeCell ref="P24:P26"/>
    <mergeCell ref="Q24:Q26"/>
    <mergeCell ref="R24:R26"/>
    <mergeCell ref="S24:S26"/>
    <mergeCell ref="M24:M26"/>
    <mergeCell ref="N24:N26"/>
    <mergeCell ref="O24:O26"/>
    <mergeCell ref="A22:A23"/>
    <mergeCell ref="B22:B23"/>
    <mergeCell ref="B27:B29"/>
    <mergeCell ref="C27:C29"/>
    <mergeCell ref="D27:D29"/>
    <mergeCell ref="E27:E29"/>
    <mergeCell ref="F27:F29"/>
    <mergeCell ref="G24:G26"/>
    <mergeCell ref="H24:H25"/>
    <mergeCell ref="L24:L26"/>
    <mergeCell ref="G30:G31"/>
    <mergeCell ref="H30:H31"/>
    <mergeCell ref="L30:L31"/>
    <mergeCell ref="Q27:Q29"/>
    <mergeCell ref="R27:R29"/>
    <mergeCell ref="S27:S29"/>
    <mergeCell ref="H28:H29"/>
    <mergeCell ref="A30:A31"/>
    <mergeCell ref="B30:B31"/>
    <mergeCell ref="C30:C31"/>
    <mergeCell ref="D30:D31"/>
    <mergeCell ref="E30:E31"/>
    <mergeCell ref="F30:F31"/>
    <mergeCell ref="G27:G29"/>
    <mergeCell ref="L27:L29"/>
    <mergeCell ref="M27:M29"/>
    <mergeCell ref="N27:N29"/>
    <mergeCell ref="O27:O29"/>
    <mergeCell ref="P27:P29"/>
    <mergeCell ref="P30:P31"/>
    <mergeCell ref="Q30:Q31"/>
    <mergeCell ref="R30:R31"/>
    <mergeCell ref="S30:S31"/>
    <mergeCell ref="M30:M31"/>
    <mergeCell ref="N30:N31"/>
    <mergeCell ref="O30:O31"/>
    <mergeCell ref="A27:A29"/>
    <mergeCell ref="R32:R34"/>
    <mergeCell ref="S32:S34"/>
    <mergeCell ref="H33:H34"/>
    <mergeCell ref="A35:A36"/>
    <mergeCell ref="B35:B36"/>
    <mergeCell ref="C35:C36"/>
    <mergeCell ref="D35:D36"/>
    <mergeCell ref="E35:E36"/>
    <mergeCell ref="F35:F36"/>
    <mergeCell ref="G32:G34"/>
    <mergeCell ref="L32:L34"/>
    <mergeCell ref="M32:M34"/>
    <mergeCell ref="N32:N34"/>
    <mergeCell ref="O32:O34"/>
    <mergeCell ref="P32:P34"/>
    <mergeCell ref="P35:P36"/>
    <mergeCell ref="Q35:Q36"/>
    <mergeCell ref="R35:R36"/>
    <mergeCell ref="S35:S36"/>
    <mergeCell ref="M35:M36"/>
    <mergeCell ref="N35:N36"/>
    <mergeCell ref="O35:O36"/>
    <mergeCell ref="A32:A34"/>
    <mergeCell ref="B32:B34"/>
    <mergeCell ref="D37:D38"/>
    <mergeCell ref="E37:E38"/>
    <mergeCell ref="F37:F38"/>
    <mergeCell ref="G35:G36"/>
    <mergeCell ref="H35:H36"/>
    <mergeCell ref="L35:L36"/>
    <mergeCell ref="Q32:Q34"/>
    <mergeCell ref="C32:C34"/>
    <mergeCell ref="D32:D34"/>
    <mergeCell ref="E32:E34"/>
    <mergeCell ref="F32:F34"/>
    <mergeCell ref="P37:P38"/>
    <mergeCell ref="Q37:Q38"/>
    <mergeCell ref="R37:R38"/>
    <mergeCell ref="S37:S38"/>
    <mergeCell ref="A39:A43"/>
    <mergeCell ref="B39:B43"/>
    <mergeCell ref="C39:C43"/>
    <mergeCell ref="D39:D43"/>
    <mergeCell ref="E39:E43"/>
    <mergeCell ref="F39:F43"/>
    <mergeCell ref="G37:G38"/>
    <mergeCell ref="H37:H38"/>
    <mergeCell ref="L37:L38"/>
    <mergeCell ref="M37:M38"/>
    <mergeCell ref="N37:N38"/>
    <mergeCell ref="O37:O38"/>
    <mergeCell ref="P39:P43"/>
    <mergeCell ref="Q39:Q43"/>
    <mergeCell ref="R39:R43"/>
    <mergeCell ref="S39:S43"/>
    <mergeCell ref="H41:H43"/>
    <mergeCell ref="N39:N43"/>
    <mergeCell ref="O39:O43"/>
    <mergeCell ref="A37:A38"/>
    <mergeCell ref="B37:B38"/>
    <mergeCell ref="C37:C38"/>
    <mergeCell ref="A44:A47"/>
    <mergeCell ref="B44:B47"/>
    <mergeCell ref="C44:C47"/>
    <mergeCell ref="D44:D47"/>
    <mergeCell ref="E44:E47"/>
    <mergeCell ref="G39:G43"/>
    <mergeCell ref="H39:H40"/>
    <mergeCell ref="L39:L43"/>
    <mergeCell ref="M39:M43"/>
    <mergeCell ref="O44:O47"/>
    <mergeCell ref="P44:P47"/>
    <mergeCell ref="Q44:Q47"/>
    <mergeCell ref="R44:R47"/>
    <mergeCell ref="S44:S47"/>
    <mergeCell ref="H46:H47"/>
    <mergeCell ref="F44:F47"/>
    <mergeCell ref="G44:G47"/>
    <mergeCell ref="H44:H45"/>
    <mergeCell ref="L44:L47"/>
    <mergeCell ref="M44:M47"/>
    <mergeCell ref="N44:N47"/>
    <mergeCell ref="P48:P49"/>
    <mergeCell ref="Q48:Q49"/>
    <mergeCell ref="R48:R49"/>
    <mergeCell ref="S48:S49"/>
    <mergeCell ref="A50:A51"/>
    <mergeCell ref="B50:B51"/>
    <mergeCell ref="C50:C51"/>
    <mergeCell ref="D50:D51"/>
    <mergeCell ref="E50:E51"/>
    <mergeCell ref="F50:F51"/>
    <mergeCell ref="G48:G49"/>
    <mergeCell ref="H48:H49"/>
    <mergeCell ref="L48:L49"/>
    <mergeCell ref="M48:M49"/>
    <mergeCell ref="N48:N49"/>
    <mergeCell ref="O48:O49"/>
    <mergeCell ref="A48:A49"/>
    <mergeCell ref="B48:B49"/>
    <mergeCell ref="C48:C49"/>
    <mergeCell ref="D48:D49"/>
    <mergeCell ref="E48:E49"/>
    <mergeCell ref="F48:F49"/>
    <mergeCell ref="P50:P51"/>
    <mergeCell ref="Q50:Q51"/>
    <mergeCell ref="R50:R51"/>
    <mergeCell ref="S50:S51"/>
    <mergeCell ref="A52:A53"/>
    <mergeCell ref="B52:B53"/>
    <mergeCell ref="C52:C53"/>
    <mergeCell ref="D52:D53"/>
    <mergeCell ref="E52:E53"/>
    <mergeCell ref="F52:F53"/>
    <mergeCell ref="G50:G51"/>
    <mergeCell ref="H50:H51"/>
    <mergeCell ref="L50:L51"/>
    <mergeCell ref="M50:M51"/>
    <mergeCell ref="N50:N51"/>
    <mergeCell ref="O50:O51"/>
    <mergeCell ref="P52:P53"/>
    <mergeCell ref="Q52:Q53"/>
    <mergeCell ref="R52:R53"/>
    <mergeCell ref="S52:S53"/>
    <mergeCell ref="M52:M53"/>
    <mergeCell ref="N52:N53"/>
    <mergeCell ref="O52:O53"/>
    <mergeCell ref="A54:A55"/>
    <mergeCell ref="B54:B55"/>
    <mergeCell ref="C54:C55"/>
    <mergeCell ref="D54:D55"/>
    <mergeCell ref="E54:E55"/>
    <mergeCell ref="F54:F55"/>
    <mergeCell ref="G52:G53"/>
    <mergeCell ref="H52:H53"/>
    <mergeCell ref="L52:L53"/>
    <mergeCell ref="P54:P55"/>
    <mergeCell ref="Q54:Q55"/>
    <mergeCell ref="R54:R55"/>
    <mergeCell ref="S54:S55"/>
    <mergeCell ref="A56:A65"/>
    <mergeCell ref="B56:B65"/>
    <mergeCell ref="C56:C65"/>
    <mergeCell ref="D56:D65"/>
    <mergeCell ref="E56:E65"/>
    <mergeCell ref="F56:F65"/>
    <mergeCell ref="G54:G55"/>
    <mergeCell ref="H54:H55"/>
    <mergeCell ref="L54:L55"/>
    <mergeCell ref="M54:M55"/>
    <mergeCell ref="N54:N55"/>
    <mergeCell ref="O54:O55"/>
    <mergeCell ref="P56:P65"/>
    <mergeCell ref="Q56:Q65"/>
    <mergeCell ref="R56:R65"/>
    <mergeCell ref="S56:S65"/>
    <mergeCell ref="I58:I59"/>
    <mergeCell ref="J58:J59"/>
    <mergeCell ref="K58:K59"/>
    <mergeCell ref="G56:G65"/>
    <mergeCell ref="H56:H58"/>
    <mergeCell ref="L56:L65"/>
    <mergeCell ref="M56:M65"/>
    <mergeCell ref="N56:N65"/>
    <mergeCell ref="O56:O65"/>
    <mergeCell ref="H59:H61"/>
    <mergeCell ref="H62:H63"/>
    <mergeCell ref="P66:P68"/>
    <mergeCell ref="Q66:Q68"/>
    <mergeCell ref="R66:R68"/>
    <mergeCell ref="S66:S68"/>
    <mergeCell ref="A69:A71"/>
    <mergeCell ref="B69:B71"/>
    <mergeCell ref="C69:C71"/>
    <mergeCell ref="D69:D71"/>
    <mergeCell ref="E69:E71"/>
    <mergeCell ref="F69:F71"/>
    <mergeCell ref="G66:G68"/>
    <mergeCell ref="H66:H67"/>
    <mergeCell ref="L66:L68"/>
    <mergeCell ref="M66:M68"/>
    <mergeCell ref="N66:N68"/>
    <mergeCell ref="O66:O68"/>
    <mergeCell ref="A66:A68"/>
    <mergeCell ref="B66:B68"/>
    <mergeCell ref="C66:C68"/>
    <mergeCell ref="D66:D68"/>
    <mergeCell ref="E66:E68"/>
    <mergeCell ref="F66:F68"/>
    <mergeCell ref="P69:P71"/>
    <mergeCell ref="Q69:Q71"/>
    <mergeCell ref="R69:R71"/>
    <mergeCell ref="S69:S71"/>
    <mergeCell ref="O69:O71"/>
    <mergeCell ref="P72:P74"/>
    <mergeCell ref="Q72:Q74"/>
    <mergeCell ref="R72:R74"/>
    <mergeCell ref="S72:S74"/>
    <mergeCell ref="A75:A76"/>
    <mergeCell ref="B75:B76"/>
    <mergeCell ref="C75:C76"/>
    <mergeCell ref="D75:D76"/>
    <mergeCell ref="E75:E76"/>
    <mergeCell ref="F75:F76"/>
    <mergeCell ref="G72:G74"/>
    <mergeCell ref="H72:H73"/>
    <mergeCell ref="L72:L74"/>
    <mergeCell ref="M72:M74"/>
    <mergeCell ref="N72:N74"/>
    <mergeCell ref="O72:O74"/>
    <mergeCell ref="P75:P76"/>
    <mergeCell ref="Q75:Q76"/>
    <mergeCell ref="R75:R76"/>
    <mergeCell ref="S75:S76"/>
    <mergeCell ref="M75:M76"/>
    <mergeCell ref="A72:A74"/>
    <mergeCell ref="B72:B74"/>
    <mergeCell ref="M69:M71"/>
    <mergeCell ref="N69:N71"/>
    <mergeCell ref="C72:C74"/>
    <mergeCell ref="D72:D74"/>
    <mergeCell ref="E72:E74"/>
    <mergeCell ref="F72:F74"/>
    <mergeCell ref="G69:G71"/>
    <mergeCell ref="H69:H70"/>
    <mergeCell ref="L69:L71"/>
    <mergeCell ref="O75:O76"/>
    <mergeCell ref="A77:A79"/>
    <mergeCell ref="B77:B79"/>
    <mergeCell ref="C77:C79"/>
    <mergeCell ref="D77:D79"/>
    <mergeCell ref="E77:E79"/>
    <mergeCell ref="F77:F79"/>
    <mergeCell ref="P77:P79"/>
    <mergeCell ref="Q77:Q79"/>
    <mergeCell ref="G75:G76"/>
    <mergeCell ref="H75:H76"/>
    <mergeCell ref="L75:L76"/>
    <mergeCell ref="N75:N76"/>
    <mergeCell ref="R77:R79"/>
    <mergeCell ref="S77:S79"/>
    <mergeCell ref="G77:G79"/>
    <mergeCell ref="H77:H78"/>
    <mergeCell ref="L77:L79"/>
    <mergeCell ref="M77:M79"/>
    <mergeCell ref="N77:N79"/>
    <mergeCell ref="O77:O79"/>
    <mergeCell ref="O80:O82"/>
    <mergeCell ref="P80:P82"/>
    <mergeCell ref="Q80:Q82"/>
    <mergeCell ref="R80:R82"/>
    <mergeCell ref="S80:S82"/>
    <mergeCell ref="F80:F82"/>
    <mergeCell ref="G80:G82"/>
    <mergeCell ref="H80:H81"/>
    <mergeCell ref="L80:L82"/>
    <mergeCell ref="M80:M82"/>
    <mergeCell ref="N80:N82"/>
    <mergeCell ref="A80:A82"/>
    <mergeCell ref="B80:B82"/>
    <mergeCell ref="C80:C82"/>
    <mergeCell ref="D80:D82"/>
    <mergeCell ref="E80:E82"/>
    <mergeCell ref="A83:A84"/>
    <mergeCell ref="B83:B84"/>
    <mergeCell ref="C83:C84"/>
    <mergeCell ref="D83:D84"/>
    <mergeCell ref="E83:E84"/>
    <mergeCell ref="F83:F84"/>
    <mergeCell ref="P83:P84"/>
    <mergeCell ref="Q83:Q84"/>
    <mergeCell ref="R83:R84"/>
    <mergeCell ref="S83:S84"/>
    <mergeCell ref="G83:G84"/>
    <mergeCell ref="H83:H84"/>
    <mergeCell ref="L83:L84"/>
    <mergeCell ref="M83:M84"/>
    <mergeCell ref="N83:N84"/>
    <mergeCell ref="O83:O84"/>
    <mergeCell ref="A85:A92"/>
    <mergeCell ref="B85:B92"/>
    <mergeCell ref="C85:C92"/>
    <mergeCell ref="D85:D92"/>
    <mergeCell ref="E85:E92"/>
    <mergeCell ref="F85:F92"/>
    <mergeCell ref="P85:P92"/>
    <mergeCell ref="Q85:Q92"/>
    <mergeCell ref="R85:R92"/>
    <mergeCell ref="S85:S92"/>
    <mergeCell ref="H87:H88"/>
    <mergeCell ref="H91:H92"/>
    <mergeCell ref="G85:G92"/>
    <mergeCell ref="H85:H86"/>
    <mergeCell ref="L85:L92"/>
    <mergeCell ref="M85:M92"/>
    <mergeCell ref="N85:N92"/>
    <mergeCell ref="O85:O92"/>
    <mergeCell ref="L95:L97"/>
    <mergeCell ref="N95:N97"/>
    <mergeCell ref="P95:P97"/>
    <mergeCell ref="A93:A94"/>
    <mergeCell ref="B93:B94"/>
    <mergeCell ref="C93:C94"/>
    <mergeCell ref="D93:D94"/>
    <mergeCell ref="E93:E94"/>
    <mergeCell ref="F93:F94"/>
    <mergeCell ref="G93:G94"/>
    <mergeCell ref="H93:H94"/>
    <mergeCell ref="L93:L94"/>
    <mergeCell ref="I95:I96"/>
    <mergeCell ref="J95:J96"/>
    <mergeCell ref="S93:S94"/>
    <mergeCell ref="A95:A97"/>
    <mergeCell ref="B95:B97"/>
    <mergeCell ref="C95:C97"/>
    <mergeCell ref="D95:D97"/>
    <mergeCell ref="E95:E97"/>
    <mergeCell ref="F95:F97"/>
    <mergeCell ref="G95:G97"/>
    <mergeCell ref="H95:H96"/>
    <mergeCell ref="M93:M94"/>
    <mergeCell ref="N93:N94"/>
    <mergeCell ref="O93:O94"/>
    <mergeCell ref="P93:P94"/>
    <mergeCell ref="Q93:Q94"/>
    <mergeCell ref="R93:R94"/>
    <mergeCell ref="Q95:Q97"/>
    <mergeCell ref="R95:R97"/>
    <mergeCell ref="S95:S97"/>
    <mergeCell ref="K95:K96"/>
    <mergeCell ref="A98:A101"/>
    <mergeCell ref="B98:B101"/>
    <mergeCell ref="C98:C101"/>
    <mergeCell ref="D98:D101"/>
    <mergeCell ref="E98:E101"/>
    <mergeCell ref="F98:F101"/>
    <mergeCell ref="G98:G101"/>
    <mergeCell ref="Q98:Q101"/>
    <mergeCell ref="R98:R101"/>
    <mergeCell ref="S98:S101"/>
    <mergeCell ref="H98:H99"/>
    <mergeCell ref="L98:L101"/>
    <mergeCell ref="M98:M101"/>
    <mergeCell ref="N98:N101"/>
    <mergeCell ref="O98:O101"/>
    <mergeCell ref="P98:P101"/>
    <mergeCell ref="O102:O103"/>
    <mergeCell ref="P102:P103"/>
    <mergeCell ref="Q102:Q103"/>
    <mergeCell ref="R102:R103"/>
    <mergeCell ref="S102:S103"/>
    <mergeCell ref="F102:F103"/>
    <mergeCell ref="G102:G103"/>
    <mergeCell ref="H102:H103"/>
    <mergeCell ref="L102:L103"/>
    <mergeCell ref="M102:M103"/>
    <mergeCell ref="N102:N103"/>
    <mergeCell ref="A102:A103"/>
    <mergeCell ref="B102:B103"/>
    <mergeCell ref="C102:C103"/>
    <mergeCell ref="D102:D103"/>
    <mergeCell ref="E102:E103"/>
    <mergeCell ref="S105:S110"/>
    <mergeCell ref="H109:H110"/>
    <mergeCell ref="A111:A112"/>
    <mergeCell ref="B111:B112"/>
    <mergeCell ref="C111:C112"/>
    <mergeCell ref="D111:D112"/>
    <mergeCell ref="E111:E112"/>
    <mergeCell ref="F111:F112"/>
    <mergeCell ref="G111:G112"/>
    <mergeCell ref="M105:M110"/>
    <mergeCell ref="N105:N110"/>
    <mergeCell ref="O105:O110"/>
    <mergeCell ref="P105:P110"/>
    <mergeCell ref="Q105:Q110"/>
    <mergeCell ref="R105:R110"/>
    <mergeCell ref="Q111:Q112"/>
    <mergeCell ref="R111:R112"/>
    <mergeCell ref="S111:S112"/>
    <mergeCell ref="A105:A110"/>
    <mergeCell ref="B105:B110"/>
    <mergeCell ref="C105:C110"/>
    <mergeCell ref="D105:D110"/>
    <mergeCell ref="E105:E110"/>
    <mergeCell ref="F105:F110"/>
    <mergeCell ref="G105:G110"/>
    <mergeCell ref="O114:O116"/>
    <mergeCell ref="P114:R114"/>
    <mergeCell ref="P115:P116"/>
    <mergeCell ref="Q115:R115"/>
    <mergeCell ref="H111:H112"/>
    <mergeCell ref="L111:L112"/>
    <mergeCell ref="M111:M112"/>
    <mergeCell ref="N111:N112"/>
    <mergeCell ref="O111:O112"/>
    <mergeCell ref="P111:P112"/>
    <mergeCell ref="H105:H106"/>
    <mergeCell ref="L105:L110"/>
  </mergeCells>
  <pageMargins left="0.25" right="0.25" top="0.75" bottom="0.75" header="0.3" footer="0.3"/>
  <pageSetup paperSize="8" scale="3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FAE8-D995-4966-8A89-677F3E554951}">
  <dimension ref="A1:S48"/>
  <sheetViews>
    <sheetView topLeftCell="A3" zoomScale="70" zoomScaleNormal="70" workbookViewId="0">
      <pane ySplit="5" topLeftCell="A8" activePane="bottomLeft" state="frozen"/>
      <selection activeCell="Q268" sqref="Q268:R268"/>
      <selection pane="bottomLeft" activeCell="F61" sqref="F61"/>
    </sheetView>
  </sheetViews>
  <sheetFormatPr defaultColWidth="9.140625" defaultRowHeight="15"/>
  <cols>
    <col min="1" max="1" width="5.28515625" style="1" customWidth="1"/>
    <col min="5" max="5" width="29.7109375" customWidth="1"/>
    <col min="6" max="6" width="65.28515625" customWidth="1"/>
    <col min="7" max="7" width="77.570312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c r="A1" s="20" t="s">
        <v>2711</v>
      </c>
      <c r="E1" s="21"/>
      <c r="F1" s="237"/>
      <c r="G1" s="3"/>
      <c r="H1" s="3"/>
      <c r="L1" s="1"/>
      <c r="O1" s="2"/>
      <c r="P1" s="3"/>
      <c r="Q1" s="2"/>
      <c r="R1" s="2"/>
    </row>
    <row r="2" spans="1:19">
      <c r="A2" s="22"/>
      <c r="E2" s="21"/>
      <c r="F2" s="21"/>
      <c r="L2" s="1125"/>
      <c r="M2" s="1125"/>
      <c r="N2" s="1125"/>
      <c r="O2" s="1125"/>
      <c r="P2" s="1125"/>
      <c r="Q2" s="1125"/>
      <c r="R2" s="1125"/>
      <c r="S2" s="1125"/>
    </row>
    <row r="3" spans="1:19" s="91" customFormat="1" ht="17.25" customHeight="1">
      <c r="A3" s="680" t="s">
        <v>3378</v>
      </c>
      <c r="B3" s="680"/>
      <c r="C3" s="680"/>
      <c r="D3" s="680"/>
      <c r="E3" s="680"/>
      <c r="F3" s="680"/>
      <c r="G3" s="680"/>
      <c r="H3" s="680"/>
      <c r="I3" s="680"/>
      <c r="J3" s="680"/>
      <c r="K3" s="680"/>
      <c r="L3" s="680"/>
      <c r="M3" s="680"/>
      <c r="N3" s="680"/>
      <c r="O3" s="680"/>
      <c r="P3" s="680"/>
      <c r="Q3" s="680"/>
      <c r="R3" s="680"/>
      <c r="S3" s="680"/>
    </row>
    <row r="4" spans="1:19" ht="15" customHeight="1">
      <c r="A4" s="238"/>
      <c r="B4" s="238"/>
      <c r="C4" s="238"/>
      <c r="D4" s="238"/>
      <c r="E4" s="238"/>
      <c r="F4" s="238"/>
      <c r="G4" s="238"/>
      <c r="H4" s="238"/>
      <c r="I4" s="239"/>
      <c r="J4" s="239"/>
      <c r="K4" s="239"/>
      <c r="L4" s="238"/>
      <c r="M4" s="239"/>
      <c r="N4" s="239"/>
      <c r="O4" s="239"/>
      <c r="P4" s="239"/>
      <c r="Q4" s="239"/>
      <c r="R4" s="239"/>
      <c r="S4" s="238"/>
    </row>
    <row r="5" spans="1:19" ht="45.75" customHeight="1">
      <c r="A5" s="586" t="s">
        <v>0</v>
      </c>
      <c r="B5" s="588" t="s">
        <v>1</v>
      </c>
      <c r="C5" s="588" t="s">
        <v>2</v>
      </c>
      <c r="D5" s="588" t="s">
        <v>3</v>
      </c>
      <c r="E5" s="590" t="s">
        <v>4</v>
      </c>
      <c r="F5" s="590" t="s">
        <v>33</v>
      </c>
      <c r="G5" s="586" t="s">
        <v>34</v>
      </c>
      <c r="H5" s="588" t="s">
        <v>5</v>
      </c>
      <c r="I5" s="592" t="s">
        <v>6</v>
      </c>
      <c r="J5" s="592"/>
      <c r="K5" s="592"/>
      <c r="L5" s="586" t="s">
        <v>7</v>
      </c>
      <c r="M5" s="593" t="s">
        <v>8</v>
      </c>
      <c r="N5" s="594"/>
      <c r="O5" s="595" t="s">
        <v>9</v>
      </c>
      <c r="P5" s="595"/>
      <c r="Q5" s="595" t="s">
        <v>10</v>
      </c>
      <c r="R5" s="595"/>
      <c r="S5" s="586" t="s">
        <v>11</v>
      </c>
    </row>
    <row r="6" spans="1:19">
      <c r="A6" s="587"/>
      <c r="B6" s="589"/>
      <c r="C6" s="589"/>
      <c r="D6" s="589"/>
      <c r="E6" s="591"/>
      <c r="F6" s="591"/>
      <c r="G6" s="587"/>
      <c r="H6" s="589"/>
      <c r="I6" s="16" t="s">
        <v>37</v>
      </c>
      <c r="J6" s="16" t="s">
        <v>35</v>
      </c>
      <c r="K6" s="16" t="s">
        <v>100</v>
      </c>
      <c r="L6" s="587"/>
      <c r="M6" s="18">
        <v>2022</v>
      </c>
      <c r="N6" s="18">
        <v>2023</v>
      </c>
      <c r="O6" s="4">
        <v>2022</v>
      </c>
      <c r="P6" s="4">
        <v>2023</v>
      </c>
      <c r="Q6" s="4">
        <v>2022</v>
      </c>
      <c r="R6" s="4">
        <v>2023</v>
      </c>
      <c r="S6" s="587"/>
    </row>
    <row r="7" spans="1:19">
      <c r="A7" s="15" t="s">
        <v>12</v>
      </c>
      <c r="B7" s="16" t="s">
        <v>13</v>
      </c>
      <c r="C7" s="16" t="s">
        <v>14</v>
      </c>
      <c r="D7" s="16" t="s">
        <v>15</v>
      </c>
      <c r="E7" s="17" t="s">
        <v>16</v>
      </c>
      <c r="F7" s="17" t="s">
        <v>17</v>
      </c>
      <c r="G7" s="15" t="s">
        <v>18</v>
      </c>
      <c r="H7" s="15" t="s">
        <v>19</v>
      </c>
      <c r="I7" s="16" t="s">
        <v>20</v>
      </c>
      <c r="J7" s="16" t="s">
        <v>21</v>
      </c>
      <c r="K7" s="16" t="s">
        <v>22</v>
      </c>
      <c r="L7" s="15" t="s">
        <v>23</v>
      </c>
      <c r="M7" s="18" t="s">
        <v>24</v>
      </c>
      <c r="N7" s="18" t="s">
        <v>25</v>
      </c>
      <c r="O7" s="13" t="s">
        <v>26</v>
      </c>
      <c r="P7" s="13" t="s">
        <v>27</v>
      </c>
      <c r="Q7" s="13" t="s">
        <v>36</v>
      </c>
      <c r="R7" s="13" t="s">
        <v>28</v>
      </c>
      <c r="S7" s="15" t="s">
        <v>29</v>
      </c>
    </row>
    <row r="8" spans="1:19" s="6" customFormat="1" ht="177" customHeight="1">
      <c r="A8" s="562">
        <v>1</v>
      </c>
      <c r="B8" s="562">
        <v>1</v>
      </c>
      <c r="C8" s="562">
        <v>4</v>
      </c>
      <c r="D8" s="562">
        <v>2</v>
      </c>
      <c r="E8" s="1106" t="s">
        <v>2712</v>
      </c>
      <c r="F8" s="559" t="s">
        <v>2713</v>
      </c>
      <c r="G8" s="559" t="s">
        <v>2714</v>
      </c>
      <c r="H8" s="563" t="s">
        <v>1702</v>
      </c>
      <c r="I8" s="374" t="s">
        <v>51</v>
      </c>
      <c r="J8" s="336">
        <v>1</v>
      </c>
      <c r="K8" s="145" t="s">
        <v>71</v>
      </c>
      <c r="L8" s="564" t="s">
        <v>2715</v>
      </c>
      <c r="M8" s="562" t="s">
        <v>2716</v>
      </c>
      <c r="N8" s="562"/>
      <c r="O8" s="1002">
        <v>70018</v>
      </c>
      <c r="P8" s="562"/>
      <c r="Q8" s="1002">
        <f>O8</f>
        <v>70018</v>
      </c>
      <c r="R8" s="562"/>
      <c r="S8" s="559" t="s">
        <v>2717</v>
      </c>
    </row>
    <row r="9" spans="1:19" s="6" customFormat="1" ht="177" customHeight="1">
      <c r="A9" s="563"/>
      <c r="B9" s="563"/>
      <c r="C9" s="563"/>
      <c r="D9" s="563"/>
      <c r="E9" s="1109"/>
      <c r="F9" s="564"/>
      <c r="G9" s="564"/>
      <c r="H9" s="579"/>
      <c r="I9" s="402" t="s">
        <v>129</v>
      </c>
      <c r="J9" s="331">
        <v>350</v>
      </c>
      <c r="K9" s="330" t="s">
        <v>774</v>
      </c>
      <c r="L9" s="571"/>
      <c r="M9" s="563"/>
      <c r="N9" s="563"/>
      <c r="O9" s="745"/>
      <c r="P9" s="563"/>
      <c r="Q9" s="745"/>
      <c r="R9" s="563"/>
      <c r="S9" s="564"/>
    </row>
    <row r="10" spans="1:19" ht="154.5" customHeight="1">
      <c r="A10" s="563">
        <v>2</v>
      </c>
      <c r="B10" s="563">
        <v>1</v>
      </c>
      <c r="C10" s="563">
        <v>4</v>
      </c>
      <c r="D10" s="563">
        <v>2</v>
      </c>
      <c r="E10" s="1106" t="s">
        <v>2718</v>
      </c>
      <c r="F10" s="559" t="s">
        <v>2719</v>
      </c>
      <c r="G10" s="559" t="s">
        <v>2720</v>
      </c>
      <c r="H10" s="564" t="s">
        <v>2721</v>
      </c>
      <c r="I10" s="564" t="s">
        <v>2722</v>
      </c>
      <c r="J10" s="564">
        <v>1</v>
      </c>
      <c r="K10" s="564" t="s">
        <v>71</v>
      </c>
      <c r="L10" s="559" t="s">
        <v>2723</v>
      </c>
      <c r="M10" s="562" t="s">
        <v>775</v>
      </c>
      <c r="N10" s="562"/>
      <c r="O10" s="1002">
        <v>20000</v>
      </c>
      <c r="P10" s="562"/>
      <c r="Q10" s="1002">
        <v>20000</v>
      </c>
      <c r="R10" s="562"/>
      <c r="S10" s="559" t="s">
        <v>2717</v>
      </c>
    </row>
    <row r="11" spans="1:19" ht="183.75" customHeight="1">
      <c r="A11" s="579"/>
      <c r="B11" s="579"/>
      <c r="C11" s="579"/>
      <c r="D11" s="579"/>
      <c r="E11" s="1109"/>
      <c r="F11" s="564"/>
      <c r="G11" s="564"/>
      <c r="H11" s="571"/>
      <c r="I11" s="571"/>
      <c r="J11" s="571"/>
      <c r="K11" s="571"/>
      <c r="L11" s="564"/>
      <c r="M11" s="563"/>
      <c r="N11" s="563"/>
      <c r="O11" s="745"/>
      <c r="P11" s="563"/>
      <c r="Q11" s="745"/>
      <c r="R11" s="563"/>
      <c r="S11" s="564"/>
    </row>
    <row r="12" spans="1:19" ht="60.75" customHeight="1">
      <c r="A12" s="580"/>
      <c r="B12" s="580"/>
      <c r="C12" s="580"/>
      <c r="D12" s="580"/>
      <c r="E12" s="430"/>
      <c r="F12" s="430"/>
      <c r="G12" s="431"/>
      <c r="H12" s="572"/>
      <c r="I12" s="572"/>
      <c r="J12" s="572"/>
      <c r="K12" s="572"/>
      <c r="L12" s="430"/>
      <c r="M12" s="432"/>
      <c r="N12" s="432"/>
      <c r="O12" s="432"/>
      <c r="P12" s="432"/>
      <c r="Q12" s="432"/>
      <c r="R12" s="432"/>
      <c r="S12" s="430"/>
    </row>
    <row r="13" spans="1:19" ht="408.75" customHeight="1">
      <c r="A13" s="145">
        <v>3</v>
      </c>
      <c r="B13" s="145">
        <v>1</v>
      </c>
      <c r="C13" s="145">
        <v>4</v>
      </c>
      <c r="D13" s="145">
        <v>2</v>
      </c>
      <c r="E13" s="376" t="s">
        <v>2724</v>
      </c>
      <c r="F13" s="336" t="s">
        <v>2725</v>
      </c>
      <c r="G13" s="433" t="s">
        <v>2726</v>
      </c>
      <c r="H13" s="434" t="s">
        <v>65</v>
      </c>
      <c r="I13" s="405" t="s">
        <v>2727</v>
      </c>
      <c r="J13" s="145">
        <v>1</v>
      </c>
      <c r="K13" s="145" t="s">
        <v>71</v>
      </c>
      <c r="L13" s="336" t="s">
        <v>2051</v>
      </c>
      <c r="M13" s="145" t="s">
        <v>2728</v>
      </c>
      <c r="N13" s="145"/>
      <c r="O13" s="145">
        <v>98777.56</v>
      </c>
      <c r="P13" s="145"/>
      <c r="Q13" s="145">
        <f>O13</f>
        <v>98777.56</v>
      </c>
      <c r="R13" s="145"/>
      <c r="S13" s="336" t="s">
        <v>2717</v>
      </c>
    </row>
    <row r="14" spans="1:19" ht="409.5" customHeight="1">
      <c r="A14" s="563">
        <v>4</v>
      </c>
      <c r="B14" s="563">
        <v>1</v>
      </c>
      <c r="C14" s="563">
        <v>4</v>
      </c>
      <c r="D14" s="563">
        <v>2</v>
      </c>
      <c r="E14" s="1109" t="s">
        <v>2729</v>
      </c>
      <c r="F14" s="564" t="s">
        <v>2730</v>
      </c>
      <c r="G14" s="564" t="s">
        <v>2731</v>
      </c>
      <c r="H14" s="563" t="s">
        <v>65</v>
      </c>
      <c r="I14" s="374" t="s">
        <v>2727</v>
      </c>
      <c r="J14" s="336">
        <v>1</v>
      </c>
      <c r="K14" s="336" t="s">
        <v>71</v>
      </c>
      <c r="L14" s="564" t="s">
        <v>2732</v>
      </c>
      <c r="M14" s="563" t="s">
        <v>2728</v>
      </c>
      <c r="N14" s="563"/>
      <c r="O14" s="745">
        <v>319645.78999999998</v>
      </c>
      <c r="P14" s="401"/>
      <c r="Q14" s="745">
        <f>O14</f>
        <v>319645.78999999998</v>
      </c>
      <c r="R14" s="563"/>
      <c r="S14" s="564" t="str">
        <f>S13</f>
        <v>Podkarpacki Ośrodek Doradztwa Rolniczego z siedzibą w Boguchwale</v>
      </c>
    </row>
    <row r="15" spans="1:19" ht="84.75" customHeight="1">
      <c r="A15" s="580"/>
      <c r="B15" s="580"/>
      <c r="C15" s="580"/>
      <c r="D15" s="580"/>
      <c r="E15" s="1111"/>
      <c r="F15" s="572"/>
      <c r="G15" s="572"/>
      <c r="H15" s="580"/>
      <c r="I15" s="374" t="s">
        <v>2733</v>
      </c>
      <c r="J15" s="351">
        <v>10000</v>
      </c>
      <c r="K15" s="336" t="s">
        <v>2734</v>
      </c>
      <c r="L15" s="572"/>
      <c r="M15" s="580"/>
      <c r="N15" s="580"/>
      <c r="O15" s="748"/>
      <c r="P15" s="403"/>
      <c r="Q15" s="748"/>
      <c r="R15" s="580"/>
      <c r="S15" s="572"/>
    </row>
    <row r="16" spans="1:19" ht="114.75" customHeight="1">
      <c r="A16" s="563">
        <v>5</v>
      </c>
      <c r="B16" s="564">
        <v>1</v>
      </c>
      <c r="C16" s="563">
        <v>4</v>
      </c>
      <c r="D16" s="563">
        <v>2</v>
      </c>
      <c r="E16" s="1123" t="s">
        <v>2735</v>
      </c>
      <c r="F16" s="559" t="s">
        <v>2736</v>
      </c>
      <c r="G16" s="564" t="s">
        <v>2737</v>
      </c>
      <c r="H16" s="603" t="s">
        <v>2738</v>
      </c>
      <c r="I16" s="374" t="s">
        <v>2727</v>
      </c>
      <c r="J16" s="336">
        <v>1</v>
      </c>
      <c r="K16" s="336" t="s">
        <v>71</v>
      </c>
      <c r="L16" s="619" t="s">
        <v>2739</v>
      </c>
      <c r="M16" s="572" t="s">
        <v>1461</v>
      </c>
      <c r="N16" s="572"/>
      <c r="O16" s="571">
        <f>Q16</f>
        <v>307758.65000000002</v>
      </c>
      <c r="P16" s="744"/>
      <c r="Q16" s="572">
        <f>307663.4+95.25</f>
        <v>307758.65000000002</v>
      </c>
      <c r="R16" s="572"/>
      <c r="S16" s="1119" t="str">
        <f>S14</f>
        <v>Podkarpacki Ośrodek Doradztwa Rolniczego z siedzibą w Boguchwale</v>
      </c>
    </row>
    <row r="17" spans="1:19" ht="114.75" customHeight="1">
      <c r="A17" s="579"/>
      <c r="B17" s="571"/>
      <c r="C17" s="579"/>
      <c r="D17" s="579"/>
      <c r="E17" s="1124"/>
      <c r="F17" s="559"/>
      <c r="G17" s="571"/>
      <c r="H17" s="619"/>
      <c r="I17" s="374" t="s">
        <v>2740</v>
      </c>
      <c r="J17" s="336">
        <v>10000</v>
      </c>
      <c r="K17" s="336" t="s">
        <v>773</v>
      </c>
      <c r="L17" s="619"/>
      <c r="M17" s="572"/>
      <c r="N17" s="572"/>
      <c r="O17" s="571"/>
      <c r="P17" s="744"/>
      <c r="Q17" s="572"/>
      <c r="R17" s="572"/>
      <c r="S17" s="1119"/>
    </row>
    <row r="18" spans="1:19" ht="60" customHeight="1">
      <c r="A18" s="579"/>
      <c r="B18" s="571"/>
      <c r="C18" s="579"/>
      <c r="D18" s="579"/>
      <c r="E18" s="1124"/>
      <c r="F18" s="559"/>
      <c r="G18" s="571"/>
      <c r="H18" s="435" t="s">
        <v>1702</v>
      </c>
      <c r="I18" s="374" t="s">
        <v>51</v>
      </c>
      <c r="J18" s="336">
        <v>1</v>
      </c>
      <c r="K18" s="336" t="s">
        <v>158</v>
      </c>
      <c r="L18" s="643"/>
      <c r="M18" s="559"/>
      <c r="N18" s="559"/>
      <c r="O18" s="571"/>
      <c r="P18" s="993"/>
      <c r="Q18" s="559"/>
      <c r="R18" s="559"/>
      <c r="S18" s="1120"/>
    </row>
    <row r="19" spans="1:19" ht="25.5" hidden="1" customHeight="1">
      <c r="A19" s="579"/>
      <c r="B19" s="571"/>
      <c r="C19" s="579"/>
      <c r="D19" s="579"/>
      <c r="E19" s="1124"/>
      <c r="F19" s="559"/>
      <c r="G19" s="571"/>
      <c r="H19" s="435"/>
      <c r="I19" s="374"/>
      <c r="J19" s="336"/>
      <c r="K19" s="374"/>
      <c r="L19" s="643"/>
      <c r="M19" s="559"/>
      <c r="N19" s="559"/>
      <c r="O19" s="571"/>
      <c r="P19" s="993"/>
      <c r="Q19" s="559"/>
      <c r="R19" s="559"/>
      <c r="S19" s="1120"/>
    </row>
    <row r="20" spans="1:19" ht="196.5" customHeight="1">
      <c r="A20" s="580"/>
      <c r="B20" s="572"/>
      <c r="C20" s="580"/>
      <c r="D20" s="580"/>
      <c r="E20" s="1123"/>
      <c r="F20" s="559"/>
      <c r="G20" s="564"/>
      <c r="H20" s="436" t="s">
        <v>1702</v>
      </c>
      <c r="I20" s="374" t="s">
        <v>2741</v>
      </c>
      <c r="J20" s="336">
        <v>50</v>
      </c>
      <c r="K20" s="336" t="s">
        <v>2742</v>
      </c>
      <c r="L20" s="603"/>
      <c r="M20" s="564"/>
      <c r="N20" s="564"/>
      <c r="O20" s="571"/>
      <c r="P20" s="743"/>
      <c r="Q20" s="564"/>
      <c r="R20" s="564"/>
      <c r="S20" s="1121"/>
    </row>
    <row r="21" spans="1:19" ht="103.5" customHeight="1">
      <c r="A21" s="562">
        <v>6</v>
      </c>
      <c r="B21" s="562">
        <v>1</v>
      </c>
      <c r="C21" s="562">
        <v>4</v>
      </c>
      <c r="D21" s="562">
        <v>2</v>
      </c>
      <c r="E21" s="1122" t="s">
        <v>2743</v>
      </c>
      <c r="F21" s="559" t="s">
        <v>2744</v>
      </c>
      <c r="G21" s="559" t="s">
        <v>2745</v>
      </c>
      <c r="H21" s="562" t="s">
        <v>1702</v>
      </c>
      <c r="I21" s="437" t="s">
        <v>51</v>
      </c>
      <c r="J21" s="203">
        <v>1</v>
      </c>
      <c r="K21" s="437" t="s">
        <v>41</v>
      </c>
      <c r="L21" s="559" t="s">
        <v>2325</v>
      </c>
      <c r="M21" s="562"/>
      <c r="N21" s="562" t="s">
        <v>2746</v>
      </c>
      <c r="O21" s="993"/>
      <c r="P21" s="1118">
        <f>500+15000+31250+20750+10000</f>
        <v>77500</v>
      </c>
      <c r="Q21" s="993"/>
      <c r="R21" s="1118">
        <f>P21</f>
        <v>77500</v>
      </c>
      <c r="S21" s="559" t="s">
        <v>2717</v>
      </c>
    </row>
    <row r="22" spans="1:19" ht="196.5" customHeight="1">
      <c r="A22" s="562"/>
      <c r="B22" s="562"/>
      <c r="C22" s="562"/>
      <c r="D22" s="562"/>
      <c r="E22" s="1122"/>
      <c r="F22" s="559"/>
      <c r="G22" s="559"/>
      <c r="H22" s="562"/>
      <c r="I22" s="145" t="s">
        <v>769</v>
      </c>
      <c r="J22" s="145">
        <v>250</v>
      </c>
      <c r="K22" s="145" t="s">
        <v>773</v>
      </c>
      <c r="L22" s="559"/>
      <c r="M22" s="562"/>
      <c r="N22" s="562"/>
      <c r="O22" s="993"/>
      <c r="P22" s="1118"/>
      <c r="Q22" s="993"/>
      <c r="R22" s="1118"/>
      <c r="S22" s="559"/>
    </row>
    <row r="23" spans="1:19" ht="132" customHeight="1">
      <c r="A23" s="1107">
        <v>7</v>
      </c>
      <c r="B23" s="1107">
        <v>1</v>
      </c>
      <c r="C23" s="1107">
        <v>4</v>
      </c>
      <c r="D23" s="1107">
        <v>2</v>
      </c>
      <c r="E23" s="1113" t="s">
        <v>2747</v>
      </c>
      <c r="F23" s="1109" t="s">
        <v>2748</v>
      </c>
      <c r="G23" s="564" t="s">
        <v>3400</v>
      </c>
      <c r="H23" s="564" t="s">
        <v>217</v>
      </c>
      <c r="I23" s="372" t="s">
        <v>1743</v>
      </c>
      <c r="J23" s="336">
        <v>1</v>
      </c>
      <c r="K23" s="336" t="s">
        <v>41</v>
      </c>
      <c r="L23" s="564" t="s">
        <v>2325</v>
      </c>
      <c r="M23" s="559"/>
      <c r="N23" s="559" t="s">
        <v>2749</v>
      </c>
      <c r="O23" s="564"/>
      <c r="P23" s="688">
        <v>92500</v>
      </c>
      <c r="Q23" s="564"/>
      <c r="R23" s="688">
        <v>92500</v>
      </c>
      <c r="S23" s="564" t="s">
        <v>2717</v>
      </c>
    </row>
    <row r="24" spans="1:19" ht="59.25" customHeight="1">
      <c r="A24" s="1108"/>
      <c r="B24" s="1108"/>
      <c r="C24" s="1108"/>
      <c r="D24" s="1108"/>
      <c r="E24" s="1114"/>
      <c r="F24" s="1110"/>
      <c r="G24" s="571"/>
      <c r="H24" s="572"/>
      <c r="I24" s="372" t="s">
        <v>1316</v>
      </c>
      <c r="J24" s="336">
        <v>20</v>
      </c>
      <c r="K24" s="336" t="s">
        <v>773</v>
      </c>
      <c r="L24" s="571"/>
      <c r="M24" s="559"/>
      <c r="N24" s="559"/>
      <c r="O24" s="571"/>
      <c r="P24" s="715"/>
      <c r="Q24" s="571"/>
      <c r="R24" s="571"/>
      <c r="S24" s="571"/>
    </row>
    <row r="25" spans="1:19" ht="59.25" customHeight="1">
      <c r="A25" s="1112"/>
      <c r="B25" s="1112"/>
      <c r="C25" s="1112"/>
      <c r="D25" s="1112"/>
      <c r="E25" s="1115"/>
      <c r="F25" s="1111"/>
      <c r="G25" s="572"/>
      <c r="H25" s="372" t="s">
        <v>2750</v>
      </c>
      <c r="I25" s="372" t="s">
        <v>2751</v>
      </c>
      <c r="J25" s="336" t="s">
        <v>41</v>
      </c>
      <c r="K25" s="336">
        <v>1</v>
      </c>
      <c r="L25" s="572"/>
      <c r="M25" s="559"/>
      <c r="N25" s="559"/>
      <c r="O25" s="572"/>
      <c r="P25" s="689"/>
      <c r="Q25" s="572"/>
      <c r="R25" s="572"/>
      <c r="S25" s="572"/>
    </row>
    <row r="26" spans="1:19" ht="59.25" customHeight="1">
      <c r="A26" s="1107">
        <v>8</v>
      </c>
      <c r="B26" s="1107">
        <v>1</v>
      </c>
      <c r="C26" s="1107">
        <v>4</v>
      </c>
      <c r="D26" s="1107">
        <v>5</v>
      </c>
      <c r="E26" s="1109" t="s">
        <v>2752</v>
      </c>
      <c r="F26" s="1109" t="s">
        <v>2753</v>
      </c>
      <c r="G26" s="564" t="s">
        <v>2754</v>
      </c>
      <c r="H26" s="563" t="s">
        <v>1702</v>
      </c>
      <c r="I26" s="438" t="s">
        <v>51</v>
      </c>
      <c r="J26" s="439">
        <v>1</v>
      </c>
      <c r="K26" s="438" t="s">
        <v>41</v>
      </c>
      <c r="L26" s="564" t="s">
        <v>2755</v>
      </c>
      <c r="M26" s="993"/>
      <c r="N26" s="562" t="s">
        <v>2746</v>
      </c>
      <c r="O26" s="743"/>
      <c r="P26" s="745">
        <f>20750+10000+3000</f>
        <v>33750</v>
      </c>
      <c r="Q26" s="1116"/>
      <c r="R26" s="745">
        <f>P26</f>
        <v>33750</v>
      </c>
      <c r="S26" s="564" t="s">
        <v>2717</v>
      </c>
    </row>
    <row r="27" spans="1:19" ht="95.25" customHeight="1">
      <c r="A27" s="1108"/>
      <c r="B27" s="1108"/>
      <c r="C27" s="1108"/>
      <c r="D27" s="1108"/>
      <c r="E27" s="1110"/>
      <c r="F27" s="1111"/>
      <c r="G27" s="572"/>
      <c r="H27" s="580"/>
      <c r="I27" s="438" t="s">
        <v>769</v>
      </c>
      <c r="J27" s="439">
        <v>250</v>
      </c>
      <c r="K27" s="438" t="s">
        <v>773</v>
      </c>
      <c r="L27" s="572"/>
      <c r="M27" s="993"/>
      <c r="N27" s="562"/>
      <c r="O27" s="744"/>
      <c r="P27" s="748"/>
      <c r="Q27" s="1117"/>
      <c r="R27" s="748"/>
      <c r="S27" s="572"/>
    </row>
    <row r="28" spans="1:19" ht="30">
      <c r="A28" s="1105">
        <v>9</v>
      </c>
      <c r="B28" s="1105">
        <v>1</v>
      </c>
      <c r="C28" s="1105">
        <v>4</v>
      </c>
      <c r="D28" s="1105">
        <v>2</v>
      </c>
      <c r="E28" s="1106" t="s">
        <v>2756</v>
      </c>
      <c r="F28" s="1106" t="s">
        <v>2757</v>
      </c>
      <c r="G28" s="559" t="s">
        <v>2758</v>
      </c>
      <c r="H28" s="559" t="s">
        <v>217</v>
      </c>
      <c r="I28" s="372" t="s">
        <v>1743</v>
      </c>
      <c r="J28" s="336">
        <v>1</v>
      </c>
      <c r="K28" s="336" t="s">
        <v>41</v>
      </c>
      <c r="L28" s="559" t="s">
        <v>2755</v>
      </c>
      <c r="M28" s="562"/>
      <c r="N28" s="562" t="s">
        <v>2749</v>
      </c>
      <c r="O28" s="757"/>
      <c r="P28" s="757">
        <v>147500</v>
      </c>
      <c r="Q28" s="757"/>
      <c r="R28" s="757">
        <f>P28</f>
        <v>147500</v>
      </c>
      <c r="S28" s="559" t="s">
        <v>2717</v>
      </c>
    </row>
    <row r="29" spans="1:19" ht="67.5" customHeight="1">
      <c r="A29" s="1105"/>
      <c r="B29" s="1105"/>
      <c r="C29" s="1105"/>
      <c r="D29" s="1105"/>
      <c r="E29" s="1106"/>
      <c r="F29" s="1106"/>
      <c r="G29" s="559"/>
      <c r="H29" s="559"/>
      <c r="I29" s="372" t="s">
        <v>1316</v>
      </c>
      <c r="J29" s="336">
        <v>35</v>
      </c>
      <c r="K29" s="336" t="s">
        <v>773</v>
      </c>
      <c r="L29" s="559"/>
      <c r="M29" s="562"/>
      <c r="N29" s="562"/>
      <c r="O29" s="757"/>
      <c r="P29" s="757"/>
      <c r="Q29" s="757"/>
      <c r="R29" s="757"/>
      <c r="S29" s="559"/>
    </row>
    <row r="30" spans="1:19" ht="60">
      <c r="A30" s="1105"/>
      <c r="B30" s="1105"/>
      <c r="C30" s="1105"/>
      <c r="D30" s="1105"/>
      <c r="E30" s="1106"/>
      <c r="F30" s="1106"/>
      <c r="G30" s="559"/>
      <c r="H30" s="372" t="s">
        <v>2750</v>
      </c>
      <c r="I30" s="372" t="s">
        <v>2751</v>
      </c>
      <c r="J30" s="336" t="s">
        <v>41</v>
      </c>
      <c r="K30" s="336">
        <v>1</v>
      </c>
      <c r="L30" s="559"/>
      <c r="M30" s="562"/>
      <c r="N30" s="562"/>
      <c r="O30" s="757"/>
      <c r="P30" s="757"/>
      <c r="Q30" s="757"/>
      <c r="R30" s="757"/>
      <c r="S30" s="559"/>
    </row>
    <row r="31" spans="1:19" ht="108.75" customHeight="1">
      <c r="A31" s="1105">
        <v>10</v>
      </c>
      <c r="B31" s="1105">
        <v>1</v>
      </c>
      <c r="C31" s="1105">
        <v>4</v>
      </c>
      <c r="D31" s="1105">
        <v>2</v>
      </c>
      <c r="E31" s="1106" t="s">
        <v>2759</v>
      </c>
      <c r="F31" s="1106" t="s">
        <v>2760</v>
      </c>
      <c r="G31" s="559" t="s">
        <v>3401</v>
      </c>
      <c r="H31" s="643" t="s">
        <v>217</v>
      </c>
      <c r="I31" s="440" t="s">
        <v>1743</v>
      </c>
      <c r="J31" s="433">
        <v>1</v>
      </c>
      <c r="K31" s="433" t="s">
        <v>41</v>
      </c>
      <c r="L31" s="643" t="s">
        <v>2761</v>
      </c>
      <c r="M31" s="631"/>
      <c r="N31" s="631" t="s">
        <v>2749</v>
      </c>
      <c r="O31" s="757"/>
      <c r="P31" s="757">
        <v>99000</v>
      </c>
      <c r="Q31" s="757"/>
      <c r="R31" s="757">
        <f>P31</f>
        <v>99000</v>
      </c>
      <c r="S31" s="564" t="s">
        <v>2717</v>
      </c>
    </row>
    <row r="32" spans="1:19" ht="108.75" customHeight="1">
      <c r="A32" s="1105"/>
      <c r="B32" s="1105"/>
      <c r="C32" s="1105"/>
      <c r="D32" s="1105"/>
      <c r="E32" s="1106"/>
      <c r="F32" s="1106"/>
      <c r="G32" s="559"/>
      <c r="H32" s="643"/>
      <c r="I32" s="440" t="s">
        <v>1316</v>
      </c>
      <c r="J32" s="433">
        <v>35</v>
      </c>
      <c r="K32" s="433" t="s">
        <v>773</v>
      </c>
      <c r="L32" s="643"/>
      <c r="M32" s="631"/>
      <c r="N32" s="631"/>
      <c r="O32" s="757"/>
      <c r="P32" s="757"/>
      <c r="Q32" s="757"/>
      <c r="R32" s="757"/>
      <c r="S32" s="571"/>
    </row>
    <row r="33" spans="1:19" ht="108.75" customHeight="1">
      <c r="A33" s="1105"/>
      <c r="B33" s="1105"/>
      <c r="C33" s="1105"/>
      <c r="D33" s="1105"/>
      <c r="E33" s="1106"/>
      <c r="F33" s="1106"/>
      <c r="G33" s="559"/>
      <c r="H33" s="440" t="s">
        <v>2750</v>
      </c>
      <c r="I33" s="440" t="s">
        <v>2751</v>
      </c>
      <c r="J33" s="433" t="s">
        <v>41</v>
      </c>
      <c r="K33" s="433">
        <v>1</v>
      </c>
      <c r="L33" s="643"/>
      <c r="M33" s="631"/>
      <c r="N33" s="631"/>
      <c r="O33" s="757"/>
      <c r="P33" s="757"/>
      <c r="Q33" s="757"/>
      <c r="R33" s="757"/>
      <c r="S33" s="572"/>
    </row>
    <row r="34" spans="1:19" ht="95.25" customHeight="1">
      <c r="A34" s="1105">
        <v>11</v>
      </c>
      <c r="B34" s="1105">
        <v>1</v>
      </c>
      <c r="C34" s="1105">
        <v>4</v>
      </c>
      <c r="D34" s="1105">
        <v>2</v>
      </c>
      <c r="E34" s="1106" t="s">
        <v>2762</v>
      </c>
      <c r="F34" s="1106" t="s">
        <v>2763</v>
      </c>
      <c r="G34" s="559" t="s">
        <v>2764</v>
      </c>
      <c r="H34" s="559" t="s">
        <v>2765</v>
      </c>
      <c r="I34" s="372" t="s">
        <v>1743</v>
      </c>
      <c r="J34" s="336">
        <v>1</v>
      </c>
      <c r="K34" s="336" t="s">
        <v>41</v>
      </c>
      <c r="L34" s="559" t="s">
        <v>2755</v>
      </c>
      <c r="M34" s="562"/>
      <c r="N34" s="562" t="s">
        <v>2749</v>
      </c>
      <c r="O34" s="559"/>
      <c r="P34" s="757">
        <v>149899</v>
      </c>
      <c r="Q34" s="559"/>
      <c r="R34" s="757">
        <f>P34</f>
        <v>149899</v>
      </c>
      <c r="S34" s="564" t="s">
        <v>2717</v>
      </c>
    </row>
    <row r="35" spans="1:19" ht="95.25" customHeight="1">
      <c r="A35" s="1105"/>
      <c r="B35" s="1105"/>
      <c r="C35" s="1105"/>
      <c r="D35" s="1105"/>
      <c r="E35" s="1106"/>
      <c r="F35" s="1106"/>
      <c r="G35" s="559"/>
      <c r="H35" s="559"/>
      <c r="I35" s="372" t="s">
        <v>1316</v>
      </c>
      <c r="J35" s="336">
        <v>30</v>
      </c>
      <c r="K35" s="336" t="s">
        <v>773</v>
      </c>
      <c r="L35" s="559"/>
      <c r="M35" s="562"/>
      <c r="N35" s="562"/>
      <c r="O35" s="559"/>
      <c r="P35" s="757"/>
      <c r="Q35" s="559"/>
      <c r="R35" s="559"/>
      <c r="S35" s="571"/>
    </row>
    <row r="36" spans="1:19" ht="95.25" customHeight="1">
      <c r="A36" s="1105"/>
      <c r="B36" s="1105"/>
      <c r="C36" s="1105"/>
      <c r="D36" s="1105"/>
      <c r="E36" s="1106"/>
      <c r="F36" s="1106"/>
      <c r="G36" s="559"/>
      <c r="H36" s="372" t="s">
        <v>2750</v>
      </c>
      <c r="I36" s="372" t="s">
        <v>2751</v>
      </c>
      <c r="J36" s="336" t="s">
        <v>41</v>
      </c>
      <c r="K36" s="336">
        <v>1</v>
      </c>
      <c r="L36" s="559"/>
      <c r="M36" s="562"/>
      <c r="N36" s="562"/>
      <c r="O36" s="559"/>
      <c r="P36" s="757"/>
      <c r="Q36" s="559"/>
      <c r="R36" s="559"/>
      <c r="S36" s="572"/>
    </row>
    <row r="37" spans="1:19" ht="30" customHeight="1">
      <c r="A37" s="1105">
        <v>12</v>
      </c>
      <c r="B37" s="1105">
        <v>1</v>
      </c>
      <c r="C37" s="1105">
        <v>4</v>
      </c>
      <c r="D37" s="1105">
        <v>2</v>
      </c>
      <c r="E37" s="1106" t="s">
        <v>2766</v>
      </c>
      <c r="F37" s="1106" t="s">
        <v>2767</v>
      </c>
      <c r="G37" s="559" t="s">
        <v>2768</v>
      </c>
      <c r="H37" s="559" t="s">
        <v>2765</v>
      </c>
      <c r="I37" s="372" t="s">
        <v>1743</v>
      </c>
      <c r="J37" s="336">
        <v>1</v>
      </c>
      <c r="K37" s="336" t="s">
        <v>41</v>
      </c>
      <c r="L37" s="559" t="s">
        <v>2755</v>
      </c>
      <c r="M37" s="562"/>
      <c r="N37" s="562" t="s">
        <v>2769</v>
      </c>
      <c r="O37" s="559"/>
      <c r="P37" s="757">
        <v>60000</v>
      </c>
      <c r="Q37" s="559"/>
      <c r="R37" s="757">
        <f>P37</f>
        <v>60000</v>
      </c>
      <c r="S37" s="564" t="s">
        <v>2717</v>
      </c>
    </row>
    <row r="38" spans="1:19">
      <c r="A38" s="1105"/>
      <c r="B38" s="1105"/>
      <c r="C38" s="1105"/>
      <c r="D38" s="1105"/>
      <c r="E38" s="1106"/>
      <c r="F38" s="1106"/>
      <c r="G38" s="559"/>
      <c r="H38" s="559"/>
      <c r="I38" s="372" t="s">
        <v>1316</v>
      </c>
      <c r="J38" s="336">
        <v>30</v>
      </c>
      <c r="K38" s="336" t="s">
        <v>773</v>
      </c>
      <c r="L38" s="559"/>
      <c r="M38" s="562"/>
      <c r="N38" s="562"/>
      <c r="O38" s="559"/>
      <c r="P38" s="757"/>
      <c r="Q38" s="559"/>
      <c r="R38" s="559"/>
      <c r="S38" s="571"/>
    </row>
    <row r="39" spans="1:19" ht="160.5" customHeight="1">
      <c r="A39" s="1105"/>
      <c r="B39" s="1105"/>
      <c r="C39" s="1105"/>
      <c r="D39" s="1105"/>
      <c r="E39" s="1106"/>
      <c r="F39" s="1106"/>
      <c r="G39" s="559"/>
      <c r="H39" s="372" t="s">
        <v>2750</v>
      </c>
      <c r="I39" s="372" t="s">
        <v>2751</v>
      </c>
      <c r="J39" s="336" t="s">
        <v>41</v>
      </c>
      <c r="K39" s="336">
        <v>1</v>
      </c>
      <c r="L39" s="559"/>
      <c r="M39" s="562"/>
      <c r="N39" s="562"/>
      <c r="O39" s="559"/>
      <c r="P39" s="757"/>
      <c r="Q39" s="559"/>
      <c r="R39" s="559"/>
      <c r="S39" s="572"/>
    </row>
    <row r="40" spans="1:19" ht="240">
      <c r="A40" s="375">
        <v>13</v>
      </c>
      <c r="B40" s="375">
        <v>1</v>
      </c>
      <c r="C40" s="375">
        <v>4</v>
      </c>
      <c r="D40" s="375">
        <v>2</v>
      </c>
      <c r="E40" s="376" t="s">
        <v>2770</v>
      </c>
      <c r="F40" s="442" t="s">
        <v>2771</v>
      </c>
      <c r="G40" s="372" t="s">
        <v>2772</v>
      </c>
      <c r="H40" s="372" t="s">
        <v>2052</v>
      </c>
      <c r="I40" s="372" t="s">
        <v>2053</v>
      </c>
      <c r="J40" s="336">
        <v>3</v>
      </c>
      <c r="K40" s="336" t="s">
        <v>41</v>
      </c>
      <c r="L40" s="372" t="s">
        <v>2773</v>
      </c>
      <c r="M40" s="372"/>
      <c r="N40" s="372" t="s">
        <v>144</v>
      </c>
      <c r="O40" s="372"/>
      <c r="P40" s="378">
        <v>76750</v>
      </c>
      <c r="Q40" s="336"/>
      <c r="R40" s="378">
        <f>P40</f>
        <v>76750</v>
      </c>
      <c r="S40" s="372" t="s">
        <v>2717</v>
      </c>
    </row>
    <row r="41" spans="1:19">
      <c r="A41" s="240"/>
      <c r="B41" s="240"/>
      <c r="C41" s="240"/>
      <c r="D41" s="240"/>
      <c r="E41" s="174"/>
      <c r="F41" s="174"/>
      <c r="G41" s="174"/>
      <c r="H41" s="174"/>
      <c r="I41" s="174"/>
      <c r="J41" s="174"/>
      <c r="K41" s="174"/>
      <c r="L41" s="174"/>
      <c r="M41" s="174"/>
      <c r="N41" s="174"/>
      <c r="O41" s="174"/>
      <c r="P41" s="174"/>
      <c r="Q41" s="174"/>
      <c r="R41" s="174"/>
      <c r="S41" s="174"/>
    </row>
    <row r="42" spans="1:19">
      <c r="G42" s="8"/>
      <c r="O42" s="1103"/>
      <c r="P42" s="558" t="s">
        <v>31</v>
      </c>
      <c r="Q42" s="558" t="s">
        <v>32</v>
      </c>
      <c r="R42" s="558"/>
    </row>
    <row r="43" spans="1:19">
      <c r="G43" s="8"/>
      <c r="O43" s="1104"/>
      <c r="P43" s="558"/>
      <c r="Q43" s="12">
        <v>2022</v>
      </c>
      <c r="R43" s="12">
        <v>2023</v>
      </c>
    </row>
    <row r="44" spans="1:19">
      <c r="O44" s="99" t="s">
        <v>3389</v>
      </c>
      <c r="P44" s="100">
        <v>13</v>
      </c>
      <c r="Q44" s="101">
        <f>Q8+Q10+Q14+Q16+Q13</f>
        <v>816200</v>
      </c>
      <c r="R44" s="101">
        <f>R40+R37+R34+R31+R28+R26+R23+R21</f>
        <v>736899</v>
      </c>
    </row>
    <row r="45" spans="1:19">
      <c r="Q45" s="2"/>
    </row>
    <row r="48" spans="1:19">
      <c r="Q48" s="2"/>
    </row>
  </sheetData>
  <mergeCells count="197">
    <mergeCell ref="E8:E9"/>
    <mergeCell ref="F8:F9"/>
    <mergeCell ref="I5:K5"/>
    <mergeCell ref="L5:L6"/>
    <mergeCell ref="M5:N5"/>
    <mergeCell ref="O5:P5"/>
    <mergeCell ref="Q5:R5"/>
    <mergeCell ref="S5:S6"/>
    <mergeCell ref="L2:S2"/>
    <mergeCell ref="A3:S3"/>
    <mergeCell ref="A5:A6"/>
    <mergeCell ref="B5:B6"/>
    <mergeCell ref="C5:C6"/>
    <mergeCell ref="D5:D6"/>
    <mergeCell ref="E5:E6"/>
    <mergeCell ref="F5:F6"/>
    <mergeCell ref="G5:G6"/>
    <mergeCell ref="H5:H6"/>
    <mergeCell ref="I10:I12"/>
    <mergeCell ref="J10:J12"/>
    <mergeCell ref="K10:K12"/>
    <mergeCell ref="L10:L11"/>
    <mergeCell ref="P8:P9"/>
    <mergeCell ref="Q8:Q9"/>
    <mergeCell ref="R8:R9"/>
    <mergeCell ref="S8:S9"/>
    <mergeCell ref="A10:A12"/>
    <mergeCell ref="B10:B12"/>
    <mergeCell ref="C10:C12"/>
    <mergeCell ref="D10:D12"/>
    <mergeCell ref="E10:E11"/>
    <mergeCell ref="F10:F11"/>
    <mergeCell ref="G8:G9"/>
    <mergeCell ref="H8:H9"/>
    <mergeCell ref="L8:L9"/>
    <mergeCell ref="M8:M9"/>
    <mergeCell ref="N8:N9"/>
    <mergeCell ref="O8:O9"/>
    <mergeCell ref="A8:A9"/>
    <mergeCell ref="B8:B9"/>
    <mergeCell ref="C8:C9"/>
    <mergeCell ref="D8:D9"/>
    <mergeCell ref="M14:M15"/>
    <mergeCell ref="N14:N15"/>
    <mergeCell ref="O14:O15"/>
    <mergeCell ref="Q14:Q15"/>
    <mergeCell ref="R14:R15"/>
    <mergeCell ref="S14:S15"/>
    <mergeCell ref="S10:S11"/>
    <mergeCell ref="A14:A15"/>
    <mergeCell ref="B14:B15"/>
    <mergeCell ref="C14:C15"/>
    <mergeCell ref="D14:D15"/>
    <mergeCell ref="E14:E15"/>
    <mergeCell ref="F14:F15"/>
    <mergeCell ref="G14:G15"/>
    <mergeCell ref="H14:H15"/>
    <mergeCell ref="L14:L15"/>
    <mergeCell ref="M10:M11"/>
    <mergeCell ref="N10:N11"/>
    <mergeCell ref="O10:O11"/>
    <mergeCell ref="P10:P11"/>
    <mergeCell ref="Q10:Q11"/>
    <mergeCell ref="R10:R11"/>
    <mergeCell ref="G10:G11"/>
    <mergeCell ref="H10:H12"/>
    <mergeCell ref="P16:P20"/>
    <mergeCell ref="Q16:Q20"/>
    <mergeCell ref="R16:R20"/>
    <mergeCell ref="S16:S20"/>
    <mergeCell ref="A21:A22"/>
    <mergeCell ref="B21:B22"/>
    <mergeCell ref="C21:C22"/>
    <mergeCell ref="D21:D22"/>
    <mergeCell ref="E21:E22"/>
    <mergeCell ref="F21:F22"/>
    <mergeCell ref="G16:G20"/>
    <mergeCell ref="H16:H17"/>
    <mergeCell ref="L16:L20"/>
    <mergeCell ref="M16:M20"/>
    <mergeCell ref="N16:N20"/>
    <mergeCell ref="O16:O20"/>
    <mergeCell ref="A16:A20"/>
    <mergeCell ref="B16:B20"/>
    <mergeCell ref="C16:C20"/>
    <mergeCell ref="D16:D20"/>
    <mergeCell ref="E16:E20"/>
    <mergeCell ref="F16:F20"/>
    <mergeCell ref="P21:P22"/>
    <mergeCell ref="Q21:Q22"/>
    <mergeCell ref="R21:R22"/>
    <mergeCell ref="S21:S22"/>
    <mergeCell ref="G21:G22"/>
    <mergeCell ref="H21:H22"/>
    <mergeCell ref="L21:L22"/>
    <mergeCell ref="M21:M22"/>
    <mergeCell ref="N21:N22"/>
    <mergeCell ref="O21:O22"/>
    <mergeCell ref="P23:P25"/>
    <mergeCell ref="Q23:Q25"/>
    <mergeCell ref="R23:R25"/>
    <mergeCell ref="S23:S25"/>
    <mergeCell ref="G23:G25"/>
    <mergeCell ref="H23:H24"/>
    <mergeCell ref="L23:L25"/>
    <mergeCell ref="M23:M25"/>
    <mergeCell ref="N23:N25"/>
    <mergeCell ref="O23:O25"/>
    <mergeCell ref="A23:A25"/>
    <mergeCell ref="B23:B25"/>
    <mergeCell ref="C23:C25"/>
    <mergeCell ref="D23:D25"/>
    <mergeCell ref="E23:E25"/>
    <mergeCell ref="F23:F25"/>
    <mergeCell ref="P26:P27"/>
    <mergeCell ref="Q26:Q27"/>
    <mergeCell ref="R26:R27"/>
    <mergeCell ref="S26:S27"/>
    <mergeCell ref="G26:G27"/>
    <mergeCell ref="H26:H27"/>
    <mergeCell ref="L26:L27"/>
    <mergeCell ref="M26:M27"/>
    <mergeCell ref="N26:N27"/>
    <mergeCell ref="O26:O27"/>
    <mergeCell ref="A26:A27"/>
    <mergeCell ref="B26:B27"/>
    <mergeCell ref="C26:C27"/>
    <mergeCell ref="D26:D27"/>
    <mergeCell ref="E26:E27"/>
    <mergeCell ref="F26:F27"/>
    <mergeCell ref="A28:A30"/>
    <mergeCell ref="B28:B30"/>
    <mergeCell ref="C28:C30"/>
    <mergeCell ref="D28:D30"/>
    <mergeCell ref="E28:E30"/>
    <mergeCell ref="F28:F30"/>
    <mergeCell ref="P28:P30"/>
    <mergeCell ref="Q28:Q30"/>
    <mergeCell ref="R28:R30"/>
    <mergeCell ref="S28:S30"/>
    <mergeCell ref="G28:G30"/>
    <mergeCell ref="H28:H29"/>
    <mergeCell ref="L28:L30"/>
    <mergeCell ref="M28:M30"/>
    <mergeCell ref="N28:N30"/>
    <mergeCell ref="O28:O30"/>
    <mergeCell ref="P31:P33"/>
    <mergeCell ref="Q31:Q33"/>
    <mergeCell ref="R31:R33"/>
    <mergeCell ref="S31:S33"/>
    <mergeCell ref="G31:G33"/>
    <mergeCell ref="H31:H32"/>
    <mergeCell ref="L31:L33"/>
    <mergeCell ref="M31:M33"/>
    <mergeCell ref="N31:N33"/>
    <mergeCell ref="O31:O33"/>
    <mergeCell ref="A31:A33"/>
    <mergeCell ref="B31:B33"/>
    <mergeCell ref="C31:C33"/>
    <mergeCell ref="D31:D33"/>
    <mergeCell ref="E31:E33"/>
    <mergeCell ref="F31:F33"/>
    <mergeCell ref="A34:A36"/>
    <mergeCell ref="B34:B36"/>
    <mergeCell ref="C34:C36"/>
    <mergeCell ref="D34:D36"/>
    <mergeCell ref="E34:E36"/>
    <mergeCell ref="F34:F36"/>
    <mergeCell ref="S34:S36"/>
    <mergeCell ref="G34:G36"/>
    <mergeCell ref="H34:H35"/>
    <mergeCell ref="L34:L36"/>
    <mergeCell ref="M34:M36"/>
    <mergeCell ref="N34:N36"/>
    <mergeCell ref="O34:O36"/>
    <mergeCell ref="A37:A39"/>
    <mergeCell ref="B37:B39"/>
    <mergeCell ref="C37:C39"/>
    <mergeCell ref="D37:D39"/>
    <mergeCell ref="E37:E39"/>
    <mergeCell ref="F37:F39"/>
    <mergeCell ref="P34:P36"/>
    <mergeCell ref="Q34:Q36"/>
    <mergeCell ref="R34:R36"/>
    <mergeCell ref="P37:P39"/>
    <mergeCell ref="Q37:Q39"/>
    <mergeCell ref="R37:R39"/>
    <mergeCell ref="S37:S39"/>
    <mergeCell ref="O42:O43"/>
    <mergeCell ref="P42:P43"/>
    <mergeCell ref="Q42:R42"/>
    <mergeCell ref="G37:G39"/>
    <mergeCell ref="H37:H38"/>
    <mergeCell ref="L37:L39"/>
    <mergeCell ref="M37:M39"/>
    <mergeCell ref="N37:N39"/>
    <mergeCell ref="O37:O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7"/>
  <sheetViews>
    <sheetView zoomScale="70" zoomScaleNormal="70" workbookViewId="0">
      <selection activeCell="F78" sqref="F78"/>
    </sheetView>
  </sheetViews>
  <sheetFormatPr defaultColWidth="9.140625" defaultRowHeight="12.75"/>
  <cols>
    <col min="1" max="1" width="3.140625" style="65" bestFit="1" customWidth="1"/>
    <col min="2" max="2" width="2.85546875" style="60" customWidth="1"/>
    <col min="3" max="3" width="3.28515625" style="60" bestFit="1" customWidth="1"/>
    <col min="4" max="4" width="3" style="60" customWidth="1"/>
    <col min="5" max="5" width="23.5703125" style="65" customWidth="1"/>
    <col min="6" max="6" width="61.7109375" style="60" customWidth="1"/>
    <col min="7" max="7" width="45.5703125" style="60" customWidth="1"/>
    <col min="8" max="8" width="10.7109375" style="112" customWidth="1"/>
    <col min="9" max="9" width="14.7109375" style="60" customWidth="1"/>
    <col min="10" max="10" width="10.5703125" style="60" customWidth="1"/>
    <col min="11" max="11" width="9.7109375" style="60" customWidth="1"/>
    <col min="12" max="12" width="29.7109375" style="60" customWidth="1"/>
    <col min="13" max="13" width="9.140625" style="60" customWidth="1"/>
    <col min="14" max="14" width="5" style="60" bestFit="1" customWidth="1"/>
    <col min="15" max="15" width="15.42578125" style="60" customWidth="1"/>
    <col min="16" max="16" width="12" style="60" customWidth="1"/>
    <col min="17" max="17" width="13.5703125" style="60" customWidth="1"/>
    <col min="18" max="18" width="12.5703125" style="60" customWidth="1"/>
    <col min="19" max="19" width="13.42578125" style="60" customWidth="1"/>
    <col min="20" max="16384" width="9.140625" style="60"/>
  </cols>
  <sheetData>
    <row r="1" spans="1:19" ht="18.75">
      <c r="A1" s="625" t="s">
        <v>3353</v>
      </c>
      <c r="B1" s="625"/>
      <c r="C1" s="625"/>
      <c r="D1" s="625"/>
      <c r="E1" s="625"/>
      <c r="F1" s="625"/>
      <c r="G1" s="625"/>
      <c r="H1" s="625"/>
      <c r="I1" s="625"/>
      <c r="J1" s="625"/>
      <c r="K1" s="625"/>
      <c r="L1" s="625"/>
      <c r="M1" s="625"/>
      <c r="N1" s="625"/>
      <c r="O1" s="625"/>
      <c r="P1" s="625"/>
      <c r="Q1" s="625"/>
      <c r="R1" s="59"/>
    </row>
    <row r="2" spans="1:19">
      <c r="A2" s="61"/>
      <c r="E2" s="111"/>
      <c r="F2" s="62"/>
      <c r="L2" s="626"/>
      <c r="M2" s="626"/>
      <c r="N2" s="626"/>
      <c r="O2" s="626"/>
      <c r="P2" s="626"/>
      <c r="Q2" s="626"/>
      <c r="R2" s="626"/>
      <c r="S2" s="626"/>
    </row>
    <row r="3" spans="1:19" ht="54" customHeight="1">
      <c r="A3" s="586" t="s">
        <v>0</v>
      </c>
      <c r="B3" s="627" t="s">
        <v>1</v>
      </c>
      <c r="C3" s="627" t="s">
        <v>2</v>
      </c>
      <c r="D3" s="627"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24.75" customHeight="1">
      <c r="A4" s="587"/>
      <c r="B4" s="628"/>
      <c r="C4" s="628"/>
      <c r="D4" s="628"/>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6" t="s">
        <v>19</v>
      </c>
      <c r="I5" s="16" t="s">
        <v>20</v>
      </c>
      <c r="J5" s="16" t="s">
        <v>21</v>
      </c>
      <c r="K5" s="16" t="s">
        <v>22</v>
      </c>
      <c r="L5" s="15" t="s">
        <v>23</v>
      </c>
      <c r="M5" s="18" t="s">
        <v>24</v>
      </c>
      <c r="N5" s="18" t="s">
        <v>25</v>
      </c>
      <c r="O5" s="13" t="s">
        <v>26</v>
      </c>
      <c r="P5" s="13" t="s">
        <v>27</v>
      </c>
      <c r="Q5" s="13" t="s">
        <v>36</v>
      </c>
      <c r="R5" s="13" t="s">
        <v>28</v>
      </c>
      <c r="S5" s="15" t="s">
        <v>29</v>
      </c>
    </row>
    <row r="6" spans="1:19" s="25" customFormat="1" ht="70.5" customHeight="1">
      <c r="A6" s="629">
        <v>1</v>
      </c>
      <c r="B6" s="631">
        <v>6</v>
      </c>
      <c r="C6" s="599">
        <v>1</v>
      </c>
      <c r="D6" s="603">
        <v>3</v>
      </c>
      <c r="E6" s="603" t="s">
        <v>908</v>
      </c>
      <c r="F6" s="600" t="s">
        <v>673</v>
      </c>
      <c r="G6" s="600" t="s">
        <v>1155</v>
      </c>
      <c r="H6" s="603" t="s">
        <v>45</v>
      </c>
      <c r="I6" s="433" t="s">
        <v>46</v>
      </c>
      <c r="J6" s="145">
        <v>1</v>
      </c>
      <c r="K6" s="145" t="s">
        <v>41</v>
      </c>
      <c r="L6" s="596" t="s">
        <v>1156</v>
      </c>
      <c r="M6" s="599" t="s">
        <v>43</v>
      </c>
      <c r="N6" s="622"/>
      <c r="O6" s="614">
        <v>84000</v>
      </c>
      <c r="P6" s="614"/>
      <c r="Q6" s="614">
        <v>84000</v>
      </c>
      <c r="R6" s="614"/>
      <c r="S6" s="617" t="s">
        <v>103</v>
      </c>
    </row>
    <row r="7" spans="1:19" s="25" customFormat="1" ht="71.25" customHeight="1">
      <c r="A7" s="630"/>
      <c r="B7" s="630"/>
      <c r="C7" s="602"/>
      <c r="D7" s="602"/>
      <c r="E7" s="602"/>
      <c r="F7" s="602"/>
      <c r="G7" s="602"/>
      <c r="H7" s="602"/>
      <c r="I7" s="543" t="s">
        <v>1157</v>
      </c>
      <c r="J7" s="145">
        <v>21</v>
      </c>
      <c r="K7" s="145" t="s">
        <v>41</v>
      </c>
      <c r="L7" s="602"/>
      <c r="M7" s="602"/>
      <c r="N7" s="602"/>
      <c r="O7" s="602"/>
      <c r="P7" s="602"/>
      <c r="Q7" s="602"/>
      <c r="R7" s="602"/>
      <c r="S7" s="602"/>
    </row>
    <row r="8" spans="1:19" s="25" customFormat="1" ht="54.75" customHeight="1">
      <c r="A8" s="629">
        <v>2</v>
      </c>
      <c r="B8" s="631">
        <v>6</v>
      </c>
      <c r="C8" s="599">
        <v>5</v>
      </c>
      <c r="D8" s="603">
        <v>4</v>
      </c>
      <c r="E8" s="603" t="s">
        <v>909</v>
      </c>
      <c r="F8" s="600" t="s">
        <v>706</v>
      </c>
      <c r="G8" s="600" t="s">
        <v>707</v>
      </c>
      <c r="H8" s="603" t="s">
        <v>74</v>
      </c>
      <c r="I8" s="433" t="s">
        <v>75</v>
      </c>
      <c r="J8" s="145">
        <v>1</v>
      </c>
      <c r="K8" s="145" t="s">
        <v>41</v>
      </c>
      <c r="L8" s="596" t="s">
        <v>910</v>
      </c>
      <c r="M8" s="599" t="s">
        <v>43</v>
      </c>
      <c r="N8" s="622"/>
      <c r="O8" s="614">
        <v>6340</v>
      </c>
      <c r="P8" s="614"/>
      <c r="Q8" s="614">
        <f>O8</f>
        <v>6340</v>
      </c>
      <c r="R8" s="614"/>
      <c r="S8" s="617" t="s">
        <v>103</v>
      </c>
    </row>
    <row r="9" spans="1:19" s="25" customFormat="1" ht="49.5" customHeight="1">
      <c r="A9" s="630"/>
      <c r="B9" s="630"/>
      <c r="C9" s="602"/>
      <c r="D9" s="602"/>
      <c r="E9" s="602"/>
      <c r="F9" s="602"/>
      <c r="G9" s="602"/>
      <c r="H9" s="602"/>
      <c r="I9" s="543" t="s">
        <v>129</v>
      </c>
      <c r="J9" s="145">
        <v>40</v>
      </c>
      <c r="K9" s="145" t="s">
        <v>48</v>
      </c>
      <c r="L9" s="602"/>
      <c r="M9" s="602"/>
      <c r="N9" s="602"/>
      <c r="O9" s="602"/>
      <c r="P9" s="602"/>
      <c r="Q9" s="602"/>
      <c r="R9" s="602"/>
      <c r="S9" s="602"/>
    </row>
    <row r="10" spans="1:19" s="25" customFormat="1" ht="69.75" customHeight="1">
      <c r="A10" s="629">
        <v>3</v>
      </c>
      <c r="B10" s="631">
        <v>6</v>
      </c>
      <c r="C10" s="599">
        <v>5</v>
      </c>
      <c r="D10" s="603">
        <v>4</v>
      </c>
      <c r="E10" s="603" t="s">
        <v>1158</v>
      </c>
      <c r="F10" s="600" t="s">
        <v>708</v>
      </c>
      <c r="G10" s="600" t="s">
        <v>674</v>
      </c>
      <c r="H10" s="603" t="s">
        <v>1159</v>
      </c>
      <c r="I10" s="433" t="s">
        <v>1160</v>
      </c>
      <c r="J10" s="145">
        <v>1</v>
      </c>
      <c r="K10" s="145" t="s">
        <v>41</v>
      </c>
      <c r="L10" s="596" t="s">
        <v>709</v>
      </c>
      <c r="M10" s="599" t="s">
        <v>43</v>
      </c>
      <c r="N10" s="622"/>
      <c r="O10" s="614">
        <v>44000</v>
      </c>
      <c r="P10" s="614"/>
      <c r="Q10" s="614">
        <v>44000</v>
      </c>
      <c r="R10" s="614"/>
      <c r="S10" s="617" t="s">
        <v>103</v>
      </c>
    </row>
    <row r="11" spans="1:19" s="25" customFormat="1" ht="51" customHeight="1">
      <c r="A11" s="630"/>
      <c r="B11" s="630"/>
      <c r="C11" s="602"/>
      <c r="D11" s="602"/>
      <c r="E11" s="602"/>
      <c r="F11" s="602"/>
      <c r="G11" s="602"/>
      <c r="H11" s="602"/>
      <c r="I11" s="543" t="s">
        <v>129</v>
      </c>
      <c r="J11" s="145">
        <v>40</v>
      </c>
      <c r="K11" s="145" t="s">
        <v>48</v>
      </c>
      <c r="L11" s="602"/>
      <c r="M11" s="602"/>
      <c r="N11" s="602"/>
      <c r="O11" s="602"/>
      <c r="P11" s="602"/>
      <c r="Q11" s="602"/>
      <c r="R11" s="602"/>
      <c r="S11" s="602"/>
    </row>
    <row r="12" spans="1:19" ht="39.75" customHeight="1">
      <c r="A12" s="599">
        <v>4</v>
      </c>
      <c r="B12" s="599">
        <v>6</v>
      </c>
      <c r="C12" s="599">
        <v>5</v>
      </c>
      <c r="D12" s="603">
        <v>4</v>
      </c>
      <c r="E12" s="603" t="s">
        <v>1161</v>
      </c>
      <c r="F12" s="596" t="s">
        <v>1372</v>
      </c>
      <c r="G12" s="600" t="s">
        <v>675</v>
      </c>
      <c r="H12" s="603" t="s">
        <v>74</v>
      </c>
      <c r="I12" s="433" t="s">
        <v>75</v>
      </c>
      <c r="J12" s="441">
        <v>1</v>
      </c>
      <c r="K12" s="441" t="s">
        <v>41</v>
      </c>
      <c r="L12" s="596" t="s">
        <v>105</v>
      </c>
      <c r="M12" s="599" t="s">
        <v>69</v>
      </c>
      <c r="N12" s="622"/>
      <c r="O12" s="614">
        <v>8000</v>
      </c>
      <c r="P12" s="614"/>
      <c r="Q12" s="614">
        <v>8000</v>
      </c>
      <c r="R12" s="614"/>
      <c r="S12" s="603" t="s">
        <v>103</v>
      </c>
    </row>
    <row r="13" spans="1:19" ht="64.5" customHeight="1">
      <c r="A13" s="580"/>
      <c r="B13" s="580"/>
      <c r="C13" s="580"/>
      <c r="D13" s="572"/>
      <c r="E13" s="572"/>
      <c r="F13" s="597"/>
      <c r="G13" s="598"/>
      <c r="H13" s="572"/>
      <c r="I13" s="543" t="s">
        <v>129</v>
      </c>
      <c r="J13" s="441">
        <v>40</v>
      </c>
      <c r="K13" s="441" t="s">
        <v>48</v>
      </c>
      <c r="L13" s="597"/>
      <c r="M13" s="580"/>
      <c r="N13" s="602"/>
      <c r="O13" s="602"/>
      <c r="P13" s="602"/>
      <c r="Q13" s="602"/>
      <c r="R13" s="602"/>
      <c r="S13" s="572"/>
    </row>
    <row r="14" spans="1:19" ht="65.25" customHeight="1">
      <c r="A14" s="599">
        <v>5</v>
      </c>
      <c r="B14" s="599">
        <v>1</v>
      </c>
      <c r="C14" s="599">
        <v>1</v>
      </c>
      <c r="D14" s="603">
        <v>6</v>
      </c>
      <c r="E14" s="603" t="s">
        <v>676</v>
      </c>
      <c r="F14" s="596" t="s">
        <v>710</v>
      </c>
      <c r="G14" s="600" t="s">
        <v>711</v>
      </c>
      <c r="H14" s="603" t="s">
        <v>50</v>
      </c>
      <c r="I14" s="433" t="s">
        <v>51</v>
      </c>
      <c r="J14" s="441">
        <v>1</v>
      </c>
      <c r="K14" s="441" t="s">
        <v>41</v>
      </c>
      <c r="L14" s="596" t="s">
        <v>677</v>
      </c>
      <c r="M14" s="599" t="s">
        <v>69</v>
      </c>
      <c r="N14" s="622"/>
      <c r="O14" s="614">
        <v>40000</v>
      </c>
      <c r="P14" s="614"/>
      <c r="Q14" s="614">
        <v>40000</v>
      </c>
      <c r="R14" s="614"/>
      <c r="S14" s="603" t="s">
        <v>103</v>
      </c>
    </row>
    <row r="15" spans="1:19" ht="25.5">
      <c r="A15" s="580"/>
      <c r="B15" s="580"/>
      <c r="C15" s="580"/>
      <c r="D15" s="572"/>
      <c r="E15" s="572"/>
      <c r="F15" s="597"/>
      <c r="G15" s="598"/>
      <c r="H15" s="572"/>
      <c r="I15" s="433" t="s">
        <v>129</v>
      </c>
      <c r="J15" s="441">
        <v>160</v>
      </c>
      <c r="K15" s="441" t="s">
        <v>48</v>
      </c>
      <c r="L15" s="597"/>
      <c r="M15" s="580"/>
      <c r="N15" s="602"/>
      <c r="O15" s="602"/>
      <c r="P15" s="602"/>
      <c r="Q15" s="602"/>
      <c r="R15" s="602"/>
      <c r="S15" s="572"/>
    </row>
    <row r="16" spans="1:19" ht="25.5">
      <c r="A16" s="599">
        <v>6</v>
      </c>
      <c r="B16" s="599">
        <v>1</v>
      </c>
      <c r="C16" s="599">
        <v>1</v>
      </c>
      <c r="D16" s="603">
        <v>6</v>
      </c>
      <c r="E16" s="603" t="s">
        <v>1373</v>
      </c>
      <c r="F16" s="596" t="s">
        <v>1162</v>
      </c>
      <c r="G16" s="600" t="s">
        <v>911</v>
      </c>
      <c r="H16" s="603" t="s">
        <v>50</v>
      </c>
      <c r="I16" s="433" t="s">
        <v>51</v>
      </c>
      <c r="J16" s="433">
        <v>1</v>
      </c>
      <c r="K16" s="544" t="s">
        <v>41</v>
      </c>
      <c r="L16" s="596" t="s">
        <v>912</v>
      </c>
      <c r="M16" s="610" t="s">
        <v>69</v>
      </c>
      <c r="N16" s="611"/>
      <c r="O16" s="607">
        <v>15000</v>
      </c>
      <c r="P16" s="611"/>
      <c r="Q16" s="607">
        <v>15000</v>
      </c>
      <c r="R16" s="611"/>
      <c r="S16" s="603" t="s">
        <v>103</v>
      </c>
    </row>
    <row r="17" spans="1:19" ht="51.75" customHeight="1">
      <c r="A17" s="580"/>
      <c r="B17" s="580"/>
      <c r="C17" s="580"/>
      <c r="D17" s="572"/>
      <c r="E17" s="572"/>
      <c r="F17" s="597"/>
      <c r="G17" s="598"/>
      <c r="H17" s="572"/>
      <c r="I17" s="433" t="s">
        <v>129</v>
      </c>
      <c r="J17" s="433">
        <v>150</v>
      </c>
      <c r="K17" s="544" t="s">
        <v>48</v>
      </c>
      <c r="L17" s="597"/>
      <c r="M17" s="572"/>
      <c r="N17" s="612"/>
      <c r="O17" s="608"/>
      <c r="P17" s="612"/>
      <c r="Q17" s="608"/>
      <c r="R17" s="612"/>
      <c r="S17" s="572"/>
    </row>
    <row r="18" spans="1:19" ht="28.5" customHeight="1">
      <c r="A18" s="599">
        <v>7</v>
      </c>
      <c r="B18" s="599">
        <v>6</v>
      </c>
      <c r="C18" s="599">
        <v>1</v>
      </c>
      <c r="D18" s="603">
        <v>6</v>
      </c>
      <c r="E18" s="603" t="s">
        <v>913</v>
      </c>
      <c r="F18" s="596" t="s">
        <v>712</v>
      </c>
      <c r="G18" s="600" t="s">
        <v>1163</v>
      </c>
      <c r="H18" s="603" t="s">
        <v>104</v>
      </c>
      <c r="I18" s="433" t="s">
        <v>1160</v>
      </c>
      <c r="J18" s="441">
        <v>1</v>
      </c>
      <c r="K18" s="441" t="s">
        <v>41</v>
      </c>
      <c r="L18" s="596" t="s">
        <v>679</v>
      </c>
      <c r="M18" s="599" t="s">
        <v>69</v>
      </c>
      <c r="N18" s="622"/>
      <c r="O18" s="614">
        <v>56800</v>
      </c>
      <c r="P18" s="614"/>
      <c r="Q18" s="614">
        <v>56800</v>
      </c>
      <c r="R18" s="614"/>
      <c r="S18" s="617" t="s">
        <v>103</v>
      </c>
    </row>
    <row r="19" spans="1:19" ht="57" customHeight="1">
      <c r="A19" s="580"/>
      <c r="B19" s="580"/>
      <c r="C19" s="580"/>
      <c r="D19" s="572"/>
      <c r="E19" s="572"/>
      <c r="F19" s="597"/>
      <c r="G19" s="598"/>
      <c r="H19" s="572"/>
      <c r="I19" s="433" t="s">
        <v>129</v>
      </c>
      <c r="J19" s="441">
        <v>30</v>
      </c>
      <c r="K19" s="441" t="s">
        <v>48</v>
      </c>
      <c r="L19" s="597"/>
      <c r="M19" s="580"/>
      <c r="N19" s="602"/>
      <c r="O19" s="602"/>
      <c r="P19" s="602"/>
      <c r="Q19" s="602"/>
      <c r="R19" s="602"/>
      <c r="S19" s="572"/>
    </row>
    <row r="20" spans="1:19" ht="56.25" customHeight="1">
      <c r="A20" s="599">
        <v>8</v>
      </c>
      <c r="B20" s="599">
        <v>6</v>
      </c>
      <c r="C20" s="599">
        <v>1</v>
      </c>
      <c r="D20" s="603">
        <v>6</v>
      </c>
      <c r="E20" s="603" t="s">
        <v>110</v>
      </c>
      <c r="F20" s="596" t="s">
        <v>680</v>
      </c>
      <c r="G20" s="600" t="s">
        <v>1374</v>
      </c>
      <c r="H20" s="603" t="s">
        <v>50</v>
      </c>
      <c r="I20" s="433" t="s">
        <v>51</v>
      </c>
      <c r="J20" s="433">
        <v>1</v>
      </c>
      <c r="K20" s="546" t="s">
        <v>41</v>
      </c>
      <c r="L20" s="596" t="s">
        <v>111</v>
      </c>
      <c r="M20" s="610" t="s">
        <v>69</v>
      </c>
      <c r="N20" s="610"/>
      <c r="O20" s="607">
        <v>65800</v>
      </c>
      <c r="P20" s="611"/>
      <c r="Q20" s="607">
        <v>65800</v>
      </c>
      <c r="R20" s="611"/>
      <c r="S20" s="603" t="s">
        <v>103</v>
      </c>
    </row>
    <row r="21" spans="1:19" ht="25.5">
      <c r="A21" s="580"/>
      <c r="B21" s="580"/>
      <c r="C21" s="580"/>
      <c r="D21" s="572"/>
      <c r="E21" s="572"/>
      <c r="F21" s="597"/>
      <c r="G21" s="598"/>
      <c r="H21" s="572"/>
      <c r="I21" s="433" t="s">
        <v>129</v>
      </c>
      <c r="J21" s="433">
        <v>150</v>
      </c>
      <c r="K21" s="546" t="s">
        <v>48</v>
      </c>
      <c r="L21" s="597"/>
      <c r="M21" s="572"/>
      <c r="N21" s="572"/>
      <c r="O21" s="608"/>
      <c r="P21" s="612"/>
      <c r="Q21" s="608"/>
      <c r="R21" s="612"/>
      <c r="S21" s="572"/>
    </row>
    <row r="22" spans="1:19">
      <c r="A22" s="599">
        <v>9</v>
      </c>
      <c r="B22" s="599">
        <v>6</v>
      </c>
      <c r="C22" s="599">
        <v>1</v>
      </c>
      <c r="D22" s="603">
        <v>6</v>
      </c>
      <c r="E22" s="603" t="s">
        <v>924</v>
      </c>
      <c r="F22" s="596" t="s">
        <v>681</v>
      </c>
      <c r="G22" s="600" t="s">
        <v>682</v>
      </c>
      <c r="H22" s="603" t="s">
        <v>1159</v>
      </c>
      <c r="I22" s="399" t="s">
        <v>1160</v>
      </c>
      <c r="J22" s="399">
        <v>1</v>
      </c>
      <c r="K22" s="544" t="s">
        <v>41</v>
      </c>
      <c r="L22" s="596" t="s">
        <v>111</v>
      </c>
      <c r="M22" s="610" t="s">
        <v>69</v>
      </c>
      <c r="N22" s="610"/>
      <c r="O22" s="607">
        <v>51700</v>
      </c>
      <c r="P22" s="611"/>
      <c r="Q22" s="607">
        <v>51700</v>
      </c>
      <c r="R22" s="611"/>
      <c r="S22" s="603" t="s">
        <v>103</v>
      </c>
    </row>
    <row r="23" spans="1:19" ht="78.75" customHeight="1">
      <c r="A23" s="580"/>
      <c r="B23" s="580"/>
      <c r="C23" s="580"/>
      <c r="D23" s="572"/>
      <c r="E23" s="572"/>
      <c r="F23" s="597"/>
      <c r="G23" s="598"/>
      <c r="H23" s="572"/>
      <c r="I23" s="433" t="s">
        <v>129</v>
      </c>
      <c r="J23" s="399">
        <v>30</v>
      </c>
      <c r="K23" s="544" t="s">
        <v>48</v>
      </c>
      <c r="L23" s="597"/>
      <c r="M23" s="572"/>
      <c r="N23" s="572"/>
      <c r="O23" s="608"/>
      <c r="P23" s="612"/>
      <c r="Q23" s="608"/>
      <c r="R23" s="612"/>
      <c r="S23" s="572"/>
    </row>
    <row r="24" spans="1:19" s="113" customFormat="1" ht="37.5" customHeight="1">
      <c r="A24" s="599">
        <v>10</v>
      </c>
      <c r="B24" s="599">
        <v>6</v>
      </c>
      <c r="C24" s="599">
        <v>1</v>
      </c>
      <c r="D24" s="603">
        <v>6</v>
      </c>
      <c r="E24" s="603" t="s">
        <v>1168</v>
      </c>
      <c r="F24" s="596" t="s">
        <v>683</v>
      </c>
      <c r="G24" s="600" t="s">
        <v>1169</v>
      </c>
      <c r="H24" s="603" t="s">
        <v>107</v>
      </c>
      <c r="I24" s="400" t="s">
        <v>1167</v>
      </c>
      <c r="J24" s="400">
        <v>1</v>
      </c>
      <c r="K24" s="547" t="s">
        <v>41</v>
      </c>
      <c r="L24" s="596" t="s">
        <v>112</v>
      </c>
      <c r="M24" s="610" t="s">
        <v>69</v>
      </c>
      <c r="N24" s="611"/>
      <c r="O24" s="607">
        <v>10000</v>
      </c>
      <c r="P24" s="611"/>
      <c r="Q24" s="607">
        <v>10000</v>
      </c>
      <c r="R24" s="611"/>
      <c r="S24" s="603" t="s">
        <v>103</v>
      </c>
    </row>
    <row r="25" spans="1:19" s="113" customFormat="1" ht="42.75" customHeight="1">
      <c r="A25" s="580"/>
      <c r="B25" s="580"/>
      <c r="C25" s="580"/>
      <c r="D25" s="572"/>
      <c r="E25" s="572"/>
      <c r="F25" s="597"/>
      <c r="G25" s="598"/>
      <c r="H25" s="572"/>
      <c r="I25" s="400" t="s">
        <v>129</v>
      </c>
      <c r="J25" s="400">
        <v>60</v>
      </c>
      <c r="K25" s="547" t="s">
        <v>48</v>
      </c>
      <c r="L25" s="597"/>
      <c r="M25" s="572"/>
      <c r="N25" s="612"/>
      <c r="O25" s="608"/>
      <c r="P25" s="612"/>
      <c r="Q25" s="608"/>
      <c r="R25" s="612"/>
      <c r="S25" s="572"/>
    </row>
    <row r="26" spans="1:19" ht="46.5" customHeight="1">
      <c r="A26" s="599">
        <v>11</v>
      </c>
      <c r="B26" s="599">
        <v>4</v>
      </c>
      <c r="C26" s="599">
        <v>1</v>
      </c>
      <c r="D26" s="603">
        <v>9</v>
      </c>
      <c r="E26" s="603" t="s">
        <v>1375</v>
      </c>
      <c r="F26" s="596" t="s">
        <v>684</v>
      </c>
      <c r="G26" s="600" t="s">
        <v>685</v>
      </c>
      <c r="H26" s="603" t="s">
        <v>74</v>
      </c>
      <c r="I26" s="433" t="s">
        <v>75</v>
      </c>
      <c r="J26" s="433">
        <v>3</v>
      </c>
      <c r="K26" s="546" t="s">
        <v>41</v>
      </c>
      <c r="L26" s="596" t="s">
        <v>686</v>
      </c>
      <c r="M26" s="610" t="s">
        <v>69</v>
      </c>
      <c r="N26" s="611"/>
      <c r="O26" s="607">
        <v>15000</v>
      </c>
      <c r="P26" s="611"/>
      <c r="Q26" s="607">
        <v>15000</v>
      </c>
      <c r="R26" s="611"/>
      <c r="S26" s="603" t="s">
        <v>103</v>
      </c>
    </row>
    <row r="27" spans="1:19" ht="71.25" customHeight="1">
      <c r="A27" s="580"/>
      <c r="B27" s="580"/>
      <c r="C27" s="580"/>
      <c r="D27" s="572"/>
      <c r="E27" s="572"/>
      <c r="F27" s="597"/>
      <c r="G27" s="598"/>
      <c r="H27" s="572"/>
      <c r="I27" s="433" t="s">
        <v>129</v>
      </c>
      <c r="J27" s="433">
        <v>90</v>
      </c>
      <c r="K27" s="546" t="s">
        <v>48</v>
      </c>
      <c r="L27" s="597"/>
      <c r="M27" s="572"/>
      <c r="N27" s="612"/>
      <c r="O27" s="608"/>
      <c r="P27" s="612"/>
      <c r="Q27" s="608"/>
      <c r="R27" s="612"/>
      <c r="S27" s="572"/>
    </row>
    <row r="28" spans="1:19" ht="58.5" customHeight="1">
      <c r="A28" s="599">
        <v>12</v>
      </c>
      <c r="B28" s="599">
        <v>3</v>
      </c>
      <c r="C28" s="599">
        <v>1</v>
      </c>
      <c r="D28" s="603">
        <v>9</v>
      </c>
      <c r="E28" s="603" t="s">
        <v>113</v>
      </c>
      <c r="F28" s="596" t="s">
        <v>687</v>
      </c>
      <c r="G28" s="600" t="s">
        <v>688</v>
      </c>
      <c r="H28" s="603" t="s">
        <v>1159</v>
      </c>
      <c r="I28" s="433" t="s">
        <v>1160</v>
      </c>
      <c r="J28" s="433">
        <v>1</v>
      </c>
      <c r="K28" s="546" t="s">
        <v>41</v>
      </c>
      <c r="L28" s="596" t="s">
        <v>114</v>
      </c>
      <c r="M28" s="610" t="s">
        <v>69</v>
      </c>
      <c r="N28" s="611"/>
      <c r="O28" s="607">
        <v>49000</v>
      </c>
      <c r="P28" s="611"/>
      <c r="Q28" s="607">
        <v>49000</v>
      </c>
      <c r="R28" s="611"/>
      <c r="S28" s="603" t="s">
        <v>103</v>
      </c>
    </row>
    <row r="29" spans="1:19" ht="76.5" customHeight="1">
      <c r="A29" s="580"/>
      <c r="B29" s="580"/>
      <c r="C29" s="580"/>
      <c r="D29" s="572"/>
      <c r="E29" s="572"/>
      <c r="F29" s="597"/>
      <c r="G29" s="598"/>
      <c r="H29" s="572"/>
      <c r="I29" s="433" t="s">
        <v>129</v>
      </c>
      <c r="J29" s="433">
        <v>40</v>
      </c>
      <c r="K29" s="546" t="s">
        <v>48</v>
      </c>
      <c r="L29" s="597"/>
      <c r="M29" s="572"/>
      <c r="N29" s="612"/>
      <c r="O29" s="608"/>
      <c r="P29" s="612"/>
      <c r="Q29" s="608"/>
      <c r="R29" s="612"/>
      <c r="S29" s="572"/>
    </row>
    <row r="30" spans="1:19" ht="76.5" customHeight="1">
      <c r="A30" s="599">
        <v>13</v>
      </c>
      <c r="B30" s="599">
        <v>6</v>
      </c>
      <c r="C30" s="599">
        <v>3</v>
      </c>
      <c r="D30" s="603">
        <v>10</v>
      </c>
      <c r="E30" s="603" t="s">
        <v>115</v>
      </c>
      <c r="F30" s="596" t="s">
        <v>689</v>
      </c>
      <c r="G30" s="600" t="s">
        <v>690</v>
      </c>
      <c r="H30" s="603" t="s">
        <v>116</v>
      </c>
      <c r="I30" s="433" t="s">
        <v>665</v>
      </c>
      <c r="J30" s="441">
        <v>1</v>
      </c>
      <c r="K30" s="441" t="s">
        <v>41</v>
      </c>
      <c r="L30" s="596" t="s">
        <v>117</v>
      </c>
      <c r="M30" s="610" t="s">
        <v>108</v>
      </c>
      <c r="N30" s="611"/>
      <c r="O30" s="607">
        <v>25000</v>
      </c>
      <c r="P30" s="611"/>
      <c r="Q30" s="607">
        <v>25000</v>
      </c>
      <c r="R30" s="611"/>
      <c r="S30" s="603" t="s">
        <v>103</v>
      </c>
    </row>
    <row r="31" spans="1:19" ht="25.5">
      <c r="A31" s="580"/>
      <c r="B31" s="580"/>
      <c r="C31" s="580"/>
      <c r="D31" s="572"/>
      <c r="E31" s="572"/>
      <c r="F31" s="597"/>
      <c r="G31" s="598"/>
      <c r="H31" s="572"/>
      <c r="I31" s="433" t="s">
        <v>385</v>
      </c>
      <c r="J31" s="441" t="s">
        <v>1170</v>
      </c>
      <c r="K31" s="546" t="s">
        <v>48</v>
      </c>
      <c r="L31" s="597"/>
      <c r="M31" s="572"/>
      <c r="N31" s="612"/>
      <c r="O31" s="608"/>
      <c r="P31" s="612"/>
      <c r="Q31" s="608"/>
      <c r="R31" s="612"/>
      <c r="S31" s="572"/>
    </row>
    <row r="32" spans="1:19">
      <c r="A32" s="599">
        <v>14</v>
      </c>
      <c r="B32" s="599">
        <v>6</v>
      </c>
      <c r="C32" s="599">
        <v>3</v>
      </c>
      <c r="D32" s="603">
        <v>13</v>
      </c>
      <c r="E32" s="603" t="s">
        <v>118</v>
      </c>
      <c r="F32" s="596" t="s">
        <v>119</v>
      </c>
      <c r="G32" s="600" t="s">
        <v>691</v>
      </c>
      <c r="H32" s="603" t="s">
        <v>109</v>
      </c>
      <c r="I32" s="515" t="s">
        <v>1171</v>
      </c>
      <c r="J32" s="441">
        <v>5</v>
      </c>
      <c r="K32" s="441" t="s">
        <v>41</v>
      </c>
      <c r="L32" s="596" t="s">
        <v>120</v>
      </c>
      <c r="M32" s="599" t="s">
        <v>69</v>
      </c>
      <c r="N32" s="636"/>
      <c r="O32" s="607">
        <v>25000</v>
      </c>
      <c r="P32" s="607"/>
      <c r="Q32" s="632">
        <v>25000</v>
      </c>
      <c r="R32" s="607"/>
      <c r="S32" s="603" t="s">
        <v>103</v>
      </c>
    </row>
    <row r="33" spans="1:19">
      <c r="A33" s="579"/>
      <c r="B33" s="579"/>
      <c r="C33" s="579"/>
      <c r="D33" s="571"/>
      <c r="E33" s="571"/>
      <c r="F33" s="634"/>
      <c r="G33" s="635"/>
      <c r="H33" s="571"/>
      <c r="I33" s="515" t="s">
        <v>1172</v>
      </c>
      <c r="J33" s="441">
        <v>15</v>
      </c>
      <c r="K33" s="441" t="s">
        <v>41</v>
      </c>
      <c r="L33" s="634"/>
      <c r="M33" s="579"/>
      <c r="N33" s="637"/>
      <c r="O33" s="633"/>
      <c r="P33" s="633"/>
      <c r="Q33" s="579"/>
      <c r="R33" s="633"/>
      <c r="S33" s="571"/>
    </row>
    <row r="34" spans="1:19" ht="25.5">
      <c r="A34" s="580"/>
      <c r="B34" s="580"/>
      <c r="C34" s="580"/>
      <c r="D34" s="572"/>
      <c r="E34" s="572"/>
      <c r="F34" s="597"/>
      <c r="G34" s="598"/>
      <c r="H34" s="572"/>
      <c r="I34" s="513" t="s">
        <v>1173</v>
      </c>
      <c r="J34" s="433" t="s">
        <v>1174</v>
      </c>
      <c r="K34" s="441" t="s">
        <v>48</v>
      </c>
      <c r="L34" s="597"/>
      <c r="M34" s="580"/>
      <c r="N34" s="637"/>
      <c r="O34" s="608"/>
      <c r="P34" s="608"/>
      <c r="Q34" s="580"/>
      <c r="R34" s="608"/>
      <c r="S34" s="572"/>
    </row>
    <row r="35" spans="1:19" ht="63.75" customHeight="1">
      <c r="A35" s="599">
        <v>15</v>
      </c>
      <c r="B35" s="599">
        <v>3</v>
      </c>
      <c r="C35" s="599">
        <v>1</v>
      </c>
      <c r="D35" s="603">
        <v>6</v>
      </c>
      <c r="E35" s="603" t="s">
        <v>915</v>
      </c>
      <c r="F35" s="596" t="s">
        <v>916</v>
      </c>
      <c r="G35" s="600" t="s">
        <v>1164</v>
      </c>
      <c r="H35" s="603" t="s">
        <v>45</v>
      </c>
      <c r="I35" s="433" t="s">
        <v>46</v>
      </c>
      <c r="J35" s="433">
        <v>1</v>
      </c>
      <c r="K35" s="546" t="s">
        <v>41</v>
      </c>
      <c r="L35" s="596" t="s">
        <v>919</v>
      </c>
      <c r="M35" s="599" t="s">
        <v>91</v>
      </c>
      <c r="N35" s="622"/>
      <c r="O35" s="607">
        <v>15000</v>
      </c>
      <c r="P35" s="611"/>
      <c r="Q35" s="607">
        <v>15000</v>
      </c>
      <c r="R35" s="614"/>
      <c r="S35" s="617" t="s">
        <v>103</v>
      </c>
    </row>
    <row r="36" spans="1:19" ht="63.75" customHeight="1">
      <c r="A36" s="580"/>
      <c r="B36" s="580"/>
      <c r="C36" s="580"/>
      <c r="D36" s="572"/>
      <c r="E36" s="572"/>
      <c r="F36" s="597"/>
      <c r="G36" s="598"/>
      <c r="H36" s="572"/>
      <c r="I36" s="433" t="s">
        <v>1136</v>
      </c>
      <c r="J36" s="433" t="s">
        <v>917</v>
      </c>
      <c r="K36" s="546" t="s">
        <v>918</v>
      </c>
      <c r="L36" s="597"/>
      <c r="M36" s="580"/>
      <c r="N36" s="602"/>
      <c r="O36" s="608"/>
      <c r="P36" s="612"/>
      <c r="Q36" s="608"/>
      <c r="R36" s="602"/>
      <c r="S36" s="572"/>
    </row>
    <row r="37" spans="1:19" ht="58.5" customHeight="1">
      <c r="A37" s="599">
        <v>16</v>
      </c>
      <c r="B37" s="563">
        <v>3</v>
      </c>
      <c r="C37" s="563">
        <v>1</v>
      </c>
      <c r="D37" s="563">
        <v>6</v>
      </c>
      <c r="E37" s="599" t="s">
        <v>920</v>
      </c>
      <c r="F37" s="596" t="s">
        <v>1078</v>
      </c>
      <c r="G37" s="600" t="s">
        <v>1165</v>
      </c>
      <c r="H37" s="603" t="s">
        <v>286</v>
      </c>
      <c r="I37" s="433" t="s">
        <v>1166</v>
      </c>
      <c r="J37" s="441">
        <v>1</v>
      </c>
      <c r="K37" s="441" t="s">
        <v>41</v>
      </c>
      <c r="L37" s="596" t="s">
        <v>919</v>
      </c>
      <c r="M37" s="610" t="s">
        <v>91</v>
      </c>
      <c r="N37" s="611"/>
      <c r="O37" s="607">
        <v>3000</v>
      </c>
      <c r="P37" s="611"/>
      <c r="Q37" s="607">
        <v>3000</v>
      </c>
      <c r="R37" s="611"/>
      <c r="S37" s="603" t="s">
        <v>103</v>
      </c>
    </row>
    <row r="38" spans="1:19" ht="58.5" customHeight="1">
      <c r="A38" s="580"/>
      <c r="B38" s="580"/>
      <c r="C38" s="580"/>
      <c r="D38" s="580"/>
      <c r="E38" s="580"/>
      <c r="F38" s="597"/>
      <c r="G38" s="598"/>
      <c r="H38" s="572"/>
      <c r="I38" s="441" t="s">
        <v>122</v>
      </c>
      <c r="J38" s="441">
        <v>150</v>
      </c>
      <c r="K38" s="441" t="s">
        <v>41</v>
      </c>
      <c r="L38" s="597"/>
      <c r="M38" s="572"/>
      <c r="N38" s="612"/>
      <c r="O38" s="608"/>
      <c r="P38" s="612"/>
      <c r="Q38" s="608"/>
      <c r="R38" s="612"/>
      <c r="S38" s="572"/>
    </row>
    <row r="39" spans="1:19" ht="123" customHeight="1">
      <c r="A39" s="599">
        <v>17</v>
      </c>
      <c r="B39" s="599">
        <v>6</v>
      </c>
      <c r="C39" s="599">
        <v>1</v>
      </c>
      <c r="D39" s="603">
        <v>6</v>
      </c>
      <c r="E39" s="603" t="s">
        <v>921</v>
      </c>
      <c r="F39" s="596" t="s">
        <v>1075</v>
      </c>
      <c r="G39" s="600" t="s">
        <v>922</v>
      </c>
      <c r="H39" s="603" t="s">
        <v>107</v>
      </c>
      <c r="I39" s="399" t="s">
        <v>1167</v>
      </c>
      <c r="J39" s="399">
        <v>1</v>
      </c>
      <c r="K39" s="544" t="s">
        <v>41</v>
      </c>
      <c r="L39" s="596" t="s">
        <v>923</v>
      </c>
      <c r="M39" s="610" t="s">
        <v>69</v>
      </c>
      <c r="N39" s="610"/>
      <c r="O39" s="607">
        <v>20000</v>
      </c>
      <c r="P39" s="611"/>
      <c r="Q39" s="607">
        <v>20000</v>
      </c>
      <c r="R39" s="611"/>
      <c r="S39" s="603" t="s">
        <v>103</v>
      </c>
    </row>
    <row r="40" spans="1:19" ht="48.75" customHeight="1">
      <c r="A40" s="580"/>
      <c r="B40" s="580"/>
      <c r="C40" s="580"/>
      <c r="D40" s="572"/>
      <c r="E40" s="572"/>
      <c r="F40" s="597"/>
      <c r="G40" s="598"/>
      <c r="H40" s="572"/>
      <c r="I40" s="433" t="s">
        <v>129</v>
      </c>
      <c r="J40" s="399">
        <v>45</v>
      </c>
      <c r="K40" s="544" t="s">
        <v>48</v>
      </c>
      <c r="L40" s="597"/>
      <c r="M40" s="571"/>
      <c r="N40" s="572"/>
      <c r="O40" s="608"/>
      <c r="P40" s="612"/>
      <c r="Q40" s="608"/>
      <c r="R40" s="612"/>
      <c r="S40" s="572"/>
    </row>
    <row r="41" spans="1:19" ht="30" customHeight="1">
      <c r="A41" s="629">
        <v>18</v>
      </c>
      <c r="B41" s="631">
        <v>6</v>
      </c>
      <c r="C41" s="631">
        <v>1</v>
      </c>
      <c r="D41" s="643">
        <v>3</v>
      </c>
      <c r="E41" s="596" t="s">
        <v>1175</v>
      </c>
      <c r="F41" s="600" t="s">
        <v>1176</v>
      </c>
      <c r="G41" s="600" t="s">
        <v>1463</v>
      </c>
      <c r="H41" s="603" t="s">
        <v>45</v>
      </c>
      <c r="I41" s="552" t="s">
        <v>46</v>
      </c>
      <c r="J41" s="145">
        <v>1</v>
      </c>
      <c r="K41" s="145" t="s">
        <v>41</v>
      </c>
      <c r="L41" s="604" t="s">
        <v>1156</v>
      </c>
      <c r="M41" s="541"/>
      <c r="N41" s="638" t="s">
        <v>43</v>
      </c>
      <c r="O41" s="639"/>
      <c r="P41" s="640">
        <v>130000</v>
      </c>
      <c r="Q41" s="639"/>
      <c r="R41" s="640">
        <v>130000</v>
      </c>
      <c r="S41" s="642" t="s">
        <v>103</v>
      </c>
    </row>
    <row r="42" spans="1:19" ht="46.5" customHeight="1">
      <c r="A42" s="630"/>
      <c r="B42" s="630"/>
      <c r="C42" s="630"/>
      <c r="D42" s="630"/>
      <c r="E42" s="644"/>
      <c r="F42" s="601"/>
      <c r="G42" s="601"/>
      <c r="H42" s="601"/>
      <c r="I42" s="548" t="s">
        <v>1376</v>
      </c>
      <c r="J42" s="145" t="s">
        <v>1559</v>
      </c>
      <c r="K42" s="145" t="s">
        <v>41</v>
      </c>
      <c r="L42" s="605"/>
      <c r="M42" s="549"/>
      <c r="N42" s="605"/>
      <c r="O42" s="639"/>
      <c r="P42" s="605"/>
      <c r="Q42" s="639"/>
      <c r="R42" s="641"/>
      <c r="S42" s="630"/>
    </row>
    <row r="43" spans="1:19" ht="40.5" customHeight="1">
      <c r="A43" s="630"/>
      <c r="B43" s="630"/>
      <c r="C43" s="630"/>
      <c r="D43" s="630"/>
      <c r="E43" s="644"/>
      <c r="F43" s="601"/>
      <c r="G43" s="601"/>
      <c r="H43" s="601"/>
      <c r="I43" s="548" t="s">
        <v>1177</v>
      </c>
      <c r="J43" s="145" t="s">
        <v>1560</v>
      </c>
      <c r="K43" s="145" t="s">
        <v>41</v>
      </c>
      <c r="L43" s="605"/>
      <c r="M43" s="549"/>
      <c r="N43" s="605"/>
      <c r="O43" s="630"/>
      <c r="P43" s="605"/>
      <c r="Q43" s="630"/>
      <c r="R43" s="605"/>
      <c r="S43" s="630"/>
    </row>
    <row r="44" spans="1:19" ht="24.75" customHeight="1">
      <c r="A44" s="630"/>
      <c r="B44" s="630"/>
      <c r="C44" s="630"/>
      <c r="D44" s="630"/>
      <c r="E44" s="644"/>
      <c r="F44" s="601"/>
      <c r="G44" s="601"/>
      <c r="H44" s="601"/>
      <c r="I44" s="550" t="s">
        <v>109</v>
      </c>
      <c r="J44" s="145">
        <v>1</v>
      </c>
      <c r="K44" s="145" t="s">
        <v>41</v>
      </c>
      <c r="L44" s="605"/>
      <c r="M44" s="549"/>
      <c r="N44" s="605"/>
      <c r="O44" s="630"/>
      <c r="P44" s="605"/>
      <c r="Q44" s="630"/>
      <c r="R44" s="605"/>
      <c r="S44" s="630"/>
    </row>
    <row r="45" spans="1:19" ht="27" customHeight="1">
      <c r="A45" s="630"/>
      <c r="B45" s="630"/>
      <c r="C45" s="630"/>
      <c r="D45" s="630"/>
      <c r="E45" s="644"/>
      <c r="F45" s="601"/>
      <c r="G45" s="601"/>
      <c r="H45" s="601"/>
      <c r="I45" s="550" t="s">
        <v>1172</v>
      </c>
      <c r="J45" s="145">
        <v>3</v>
      </c>
      <c r="K45" s="145" t="s">
        <v>41</v>
      </c>
      <c r="L45" s="605"/>
      <c r="M45" s="549"/>
      <c r="N45" s="605"/>
      <c r="O45" s="630"/>
      <c r="P45" s="605"/>
      <c r="Q45" s="630"/>
      <c r="R45" s="605"/>
      <c r="S45" s="630"/>
    </row>
    <row r="46" spans="1:19" ht="45" customHeight="1">
      <c r="A46" s="630"/>
      <c r="B46" s="630"/>
      <c r="C46" s="630"/>
      <c r="D46" s="630"/>
      <c r="E46" s="616"/>
      <c r="F46" s="602"/>
      <c r="G46" s="602"/>
      <c r="H46" s="602"/>
      <c r="I46" s="550" t="s">
        <v>1173</v>
      </c>
      <c r="J46" s="336" t="s">
        <v>1377</v>
      </c>
      <c r="K46" s="145" t="s">
        <v>48</v>
      </c>
      <c r="L46" s="606"/>
      <c r="M46" s="551"/>
      <c r="N46" s="606"/>
      <c r="O46" s="630"/>
      <c r="P46" s="606"/>
      <c r="Q46" s="630"/>
      <c r="R46" s="606"/>
      <c r="S46" s="630"/>
    </row>
    <row r="47" spans="1:19" ht="66" customHeight="1">
      <c r="A47" s="563">
        <v>19</v>
      </c>
      <c r="B47" s="563">
        <v>6</v>
      </c>
      <c r="C47" s="563">
        <v>5</v>
      </c>
      <c r="D47" s="564">
        <v>4</v>
      </c>
      <c r="E47" s="596" t="s">
        <v>1178</v>
      </c>
      <c r="F47" s="596" t="s">
        <v>3467</v>
      </c>
      <c r="G47" s="600" t="s">
        <v>3468</v>
      </c>
      <c r="H47" s="599" t="s">
        <v>74</v>
      </c>
      <c r="I47" s="399" t="s">
        <v>75</v>
      </c>
      <c r="J47" s="398">
        <v>2</v>
      </c>
      <c r="K47" s="398" t="s">
        <v>41</v>
      </c>
      <c r="L47" s="596" t="s">
        <v>709</v>
      </c>
      <c r="M47" s="622"/>
      <c r="N47" s="610" t="s">
        <v>69</v>
      </c>
      <c r="O47" s="622"/>
      <c r="P47" s="614">
        <v>8000</v>
      </c>
      <c r="Q47" s="614"/>
      <c r="R47" s="614">
        <f>P47</f>
        <v>8000</v>
      </c>
      <c r="S47" s="603" t="s">
        <v>103</v>
      </c>
    </row>
    <row r="48" spans="1:19" ht="66" customHeight="1">
      <c r="A48" s="580"/>
      <c r="B48" s="580"/>
      <c r="C48" s="580"/>
      <c r="D48" s="572"/>
      <c r="E48" s="597"/>
      <c r="F48" s="597"/>
      <c r="G48" s="598"/>
      <c r="H48" s="580"/>
      <c r="I48" s="433" t="s">
        <v>1179</v>
      </c>
      <c r="J48" s="441">
        <v>30</v>
      </c>
      <c r="K48" s="441" t="s">
        <v>48</v>
      </c>
      <c r="L48" s="597"/>
      <c r="M48" s="602"/>
      <c r="N48" s="572"/>
      <c r="O48" s="602"/>
      <c r="P48" s="602"/>
      <c r="Q48" s="602"/>
      <c r="R48" s="602"/>
      <c r="S48" s="572"/>
    </row>
    <row r="49" spans="1:19" ht="68.25" customHeight="1">
      <c r="A49" s="563">
        <v>20</v>
      </c>
      <c r="B49" s="330">
        <v>6</v>
      </c>
      <c r="C49" s="330">
        <v>5</v>
      </c>
      <c r="D49" s="331">
        <v>4</v>
      </c>
      <c r="E49" s="596" t="s">
        <v>925</v>
      </c>
      <c r="F49" s="609" t="s">
        <v>1180</v>
      </c>
      <c r="G49" s="596" t="s">
        <v>1492</v>
      </c>
      <c r="H49" s="603" t="s">
        <v>1159</v>
      </c>
      <c r="I49" s="433" t="s">
        <v>1160</v>
      </c>
      <c r="J49" s="441">
        <v>1</v>
      </c>
      <c r="K49" s="441" t="s">
        <v>41</v>
      </c>
      <c r="L49" s="596" t="s">
        <v>709</v>
      </c>
      <c r="M49" s="545"/>
      <c r="N49" s="610" t="s">
        <v>69</v>
      </c>
      <c r="O49" s="541"/>
      <c r="P49" s="614">
        <v>51600</v>
      </c>
      <c r="Q49" s="542"/>
      <c r="R49" s="614">
        <f>P49</f>
        <v>51600</v>
      </c>
      <c r="S49" s="617" t="s">
        <v>103</v>
      </c>
    </row>
    <row r="50" spans="1:19" ht="68.25" customHeight="1">
      <c r="A50" s="579"/>
      <c r="B50" s="350"/>
      <c r="C50" s="350"/>
      <c r="D50" s="332"/>
      <c r="E50" s="597"/>
      <c r="F50" s="597"/>
      <c r="G50" s="613"/>
      <c r="H50" s="619"/>
      <c r="I50" s="399" t="s">
        <v>1179</v>
      </c>
      <c r="J50" s="398">
        <v>40</v>
      </c>
      <c r="K50" s="398" t="s">
        <v>48</v>
      </c>
      <c r="L50" s="598"/>
      <c r="M50" s="350"/>
      <c r="N50" s="580"/>
      <c r="O50" s="466"/>
      <c r="P50" s="602"/>
      <c r="Q50" s="466"/>
      <c r="R50" s="602"/>
      <c r="S50" s="618"/>
    </row>
    <row r="51" spans="1:19" ht="25.5">
      <c r="A51" s="599">
        <v>21</v>
      </c>
      <c r="B51" s="599">
        <v>1</v>
      </c>
      <c r="C51" s="599">
        <v>1</v>
      </c>
      <c r="D51" s="603">
        <v>6</v>
      </c>
      <c r="E51" s="596" t="s">
        <v>1378</v>
      </c>
      <c r="F51" s="596" t="s">
        <v>926</v>
      </c>
      <c r="G51" s="600" t="s">
        <v>927</v>
      </c>
      <c r="H51" s="599" t="s">
        <v>50</v>
      </c>
      <c r="I51" s="433" t="s">
        <v>51</v>
      </c>
      <c r="J51" s="441">
        <v>1</v>
      </c>
      <c r="K51" s="441" t="s">
        <v>41</v>
      </c>
      <c r="L51" s="596" t="s">
        <v>677</v>
      </c>
      <c r="M51" s="599"/>
      <c r="N51" s="599" t="s">
        <v>310</v>
      </c>
      <c r="O51" s="614"/>
      <c r="P51" s="614">
        <v>50000</v>
      </c>
      <c r="Q51" s="614"/>
      <c r="R51" s="614">
        <v>50000</v>
      </c>
      <c r="S51" s="603" t="s">
        <v>103</v>
      </c>
    </row>
    <row r="52" spans="1:19" ht="53.25" customHeight="1">
      <c r="A52" s="580"/>
      <c r="B52" s="580"/>
      <c r="C52" s="580"/>
      <c r="D52" s="572"/>
      <c r="E52" s="597"/>
      <c r="F52" s="597"/>
      <c r="G52" s="598"/>
      <c r="H52" s="580"/>
      <c r="I52" s="543" t="s">
        <v>1179</v>
      </c>
      <c r="J52" s="441">
        <v>160</v>
      </c>
      <c r="K52" s="441" t="s">
        <v>48</v>
      </c>
      <c r="L52" s="597"/>
      <c r="M52" s="580"/>
      <c r="N52" s="580"/>
      <c r="O52" s="602"/>
      <c r="P52" s="602"/>
      <c r="Q52" s="602"/>
      <c r="R52" s="602"/>
      <c r="S52" s="572"/>
    </row>
    <row r="53" spans="1:19" ht="59.25" customHeight="1">
      <c r="A53" s="647">
        <v>22</v>
      </c>
      <c r="B53" s="563">
        <v>4</v>
      </c>
      <c r="C53" s="563">
        <v>1</v>
      </c>
      <c r="D53" s="563">
        <v>6</v>
      </c>
      <c r="E53" s="596" t="s">
        <v>928</v>
      </c>
      <c r="F53" s="596" t="s">
        <v>929</v>
      </c>
      <c r="G53" s="596" t="s">
        <v>930</v>
      </c>
      <c r="H53" s="603" t="s">
        <v>1181</v>
      </c>
      <c r="I53" s="433" t="s">
        <v>51</v>
      </c>
      <c r="J53" s="433">
        <v>1</v>
      </c>
      <c r="K53" s="546" t="s">
        <v>41</v>
      </c>
      <c r="L53" s="596" t="s">
        <v>912</v>
      </c>
      <c r="M53" s="615"/>
      <c r="N53" s="599" t="s">
        <v>69</v>
      </c>
      <c r="O53" s="622"/>
      <c r="P53" s="607">
        <v>50000</v>
      </c>
      <c r="Q53" s="622"/>
      <c r="R53" s="607">
        <v>40000</v>
      </c>
      <c r="S53" s="603" t="s">
        <v>103</v>
      </c>
    </row>
    <row r="54" spans="1:19">
      <c r="A54" s="601"/>
      <c r="B54" s="579"/>
      <c r="C54" s="579"/>
      <c r="D54" s="579"/>
      <c r="E54" s="646"/>
      <c r="F54" s="646"/>
      <c r="G54" s="648"/>
      <c r="H54" s="571"/>
      <c r="I54" s="433" t="s">
        <v>1160</v>
      </c>
      <c r="J54" s="433">
        <v>3</v>
      </c>
      <c r="K54" s="546" t="s">
        <v>41</v>
      </c>
      <c r="L54" s="646"/>
      <c r="M54" s="623"/>
      <c r="N54" s="621"/>
      <c r="O54" s="623"/>
      <c r="P54" s="645"/>
      <c r="Q54" s="623"/>
      <c r="R54" s="645"/>
      <c r="S54" s="620"/>
    </row>
    <row r="55" spans="1:19" ht="63" customHeight="1">
      <c r="A55" s="602"/>
      <c r="B55" s="580"/>
      <c r="C55" s="580"/>
      <c r="D55" s="580"/>
      <c r="E55" s="597"/>
      <c r="F55" s="597"/>
      <c r="G55" s="598"/>
      <c r="H55" s="572"/>
      <c r="I55" s="433" t="s">
        <v>1179</v>
      </c>
      <c r="J55" s="433">
        <v>80</v>
      </c>
      <c r="K55" s="546" t="s">
        <v>48</v>
      </c>
      <c r="L55" s="597"/>
      <c r="M55" s="602"/>
      <c r="N55" s="580"/>
      <c r="O55" s="602"/>
      <c r="P55" s="608"/>
      <c r="Q55" s="602"/>
      <c r="R55" s="608"/>
      <c r="S55" s="572"/>
    </row>
    <row r="56" spans="1:19" ht="63" customHeight="1">
      <c r="A56" s="599">
        <v>23</v>
      </c>
      <c r="B56" s="599">
        <v>6</v>
      </c>
      <c r="C56" s="599">
        <v>1</v>
      </c>
      <c r="D56" s="603">
        <v>6</v>
      </c>
      <c r="E56" s="596" t="s">
        <v>1074</v>
      </c>
      <c r="F56" s="596" t="s">
        <v>712</v>
      </c>
      <c r="G56" s="600" t="s">
        <v>914</v>
      </c>
      <c r="H56" s="603" t="s">
        <v>1182</v>
      </c>
      <c r="I56" s="433" t="s">
        <v>1160</v>
      </c>
      <c r="J56" s="441">
        <v>1</v>
      </c>
      <c r="K56" s="441" t="s">
        <v>41</v>
      </c>
      <c r="L56" s="596" t="s">
        <v>1336</v>
      </c>
      <c r="M56" s="599"/>
      <c r="N56" s="599" t="s">
        <v>68</v>
      </c>
      <c r="O56" s="614"/>
      <c r="P56" s="614">
        <v>119500</v>
      </c>
      <c r="Q56" s="614"/>
      <c r="R56" s="614">
        <v>119500</v>
      </c>
      <c r="S56" s="617" t="s">
        <v>103</v>
      </c>
    </row>
    <row r="57" spans="1:19" ht="63" customHeight="1">
      <c r="A57" s="621"/>
      <c r="B57" s="580"/>
      <c r="C57" s="580"/>
      <c r="D57" s="572"/>
      <c r="E57" s="597"/>
      <c r="F57" s="597"/>
      <c r="G57" s="598"/>
      <c r="H57" s="572"/>
      <c r="I57" s="433" t="s">
        <v>1179</v>
      </c>
      <c r="J57" s="441">
        <v>30</v>
      </c>
      <c r="K57" s="441" t="s">
        <v>48</v>
      </c>
      <c r="L57" s="597"/>
      <c r="M57" s="580"/>
      <c r="N57" s="580"/>
      <c r="O57" s="602"/>
      <c r="P57" s="602"/>
      <c r="Q57" s="602"/>
      <c r="R57" s="602"/>
      <c r="S57" s="572"/>
    </row>
    <row r="58" spans="1:19" ht="48" customHeight="1">
      <c r="A58" s="599">
        <v>24</v>
      </c>
      <c r="B58" s="599">
        <v>5</v>
      </c>
      <c r="C58" s="599">
        <v>1</v>
      </c>
      <c r="D58" s="603">
        <v>6</v>
      </c>
      <c r="E58" s="600" t="s">
        <v>931</v>
      </c>
      <c r="F58" s="600" t="s">
        <v>932</v>
      </c>
      <c r="G58" s="600" t="s">
        <v>933</v>
      </c>
      <c r="H58" s="603" t="s">
        <v>934</v>
      </c>
      <c r="I58" s="399" t="s">
        <v>1183</v>
      </c>
      <c r="J58" s="398">
        <v>1</v>
      </c>
      <c r="K58" s="398" t="s">
        <v>41</v>
      </c>
      <c r="L58" s="596" t="s">
        <v>935</v>
      </c>
      <c r="M58" s="610"/>
      <c r="N58" s="599" t="s">
        <v>69</v>
      </c>
      <c r="O58" s="611"/>
      <c r="P58" s="607">
        <v>120000</v>
      </c>
      <c r="Q58" s="611"/>
      <c r="R58" s="607">
        <v>120000</v>
      </c>
      <c r="S58" s="603" t="s">
        <v>103</v>
      </c>
    </row>
    <row r="59" spans="1:19" ht="48" customHeight="1">
      <c r="A59" s="580"/>
      <c r="B59" s="580"/>
      <c r="C59" s="580"/>
      <c r="D59" s="572"/>
      <c r="E59" s="598"/>
      <c r="F59" s="598"/>
      <c r="G59" s="598"/>
      <c r="H59" s="572"/>
      <c r="I59" s="433" t="s">
        <v>1173</v>
      </c>
      <c r="J59" s="441" t="s">
        <v>1561</v>
      </c>
      <c r="K59" s="441" t="s">
        <v>48</v>
      </c>
      <c r="L59" s="597"/>
      <c r="M59" s="572"/>
      <c r="N59" s="580"/>
      <c r="O59" s="612"/>
      <c r="P59" s="608"/>
      <c r="Q59" s="612"/>
      <c r="R59" s="608"/>
      <c r="S59" s="572"/>
    </row>
    <row r="60" spans="1:19" ht="46.5" customHeight="1">
      <c r="A60" s="599">
        <v>25</v>
      </c>
      <c r="B60" s="563">
        <v>1</v>
      </c>
      <c r="C60" s="563">
        <v>1</v>
      </c>
      <c r="D60" s="564">
        <v>6</v>
      </c>
      <c r="E60" s="596" t="s">
        <v>678</v>
      </c>
      <c r="F60" s="624" t="s">
        <v>936</v>
      </c>
      <c r="G60" s="596" t="s">
        <v>937</v>
      </c>
      <c r="H60" s="624" t="s">
        <v>107</v>
      </c>
      <c r="I60" s="399" t="s">
        <v>1167</v>
      </c>
      <c r="J60" s="441">
        <v>1</v>
      </c>
      <c r="K60" s="441" t="s">
        <v>41</v>
      </c>
      <c r="L60" s="596" t="s">
        <v>938</v>
      </c>
      <c r="M60" s="611"/>
      <c r="N60" s="610" t="s">
        <v>91</v>
      </c>
      <c r="O60" s="607"/>
      <c r="P60" s="614">
        <v>30000</v>
      </c>
      <c r="Q60" s="607"/>
      <c r="R60" s="614">
        <v>30000</v>
      </c>
      <c r="S60" s="603" t="s">
        <v>103</v>
      </c>
    </row>
    <row r="61" spans="1:19" ht="34.5" customHeight="1">
      <c r="A61" s="580"/>
      <c r="B61" s="580"/>
      <c r="C61" s="580"/>
      <c r="D61" s="572"/>
      <c r="E61" s="597"/>
      <c r="F61" s="572"/>
      <c r="G61" s="597"/>
      <c r="H61" s="572"/>
      <c r="I61" s="433" t="s">
        <v>1179</v>
      </c>
      <c r="J61" s="398">
        <v>80</v>
      </c>
      <c r="K61" s="398" t="s">
        <v>48</v>
      </c>
      <c r="L61" s="597"/>
      <c r="M61" s="612"/>
      <c r="N61" s="572"/>
      <c r="O61" s="608"/>
      <c r="P61" s="602"/>
      <c r="Q61" s="608"/>
      <c r="R61" s="602"/>
      <c r="S61" s="572"/>
    </row>
    <row r="62" spans="1:19" ht="45.75" customHeight="1">
      <c r="A62" s="599">
        <v>26</v>
      </c>
      <c r="B62" s="599">
        <v>6</v>
      </c>
      <c r="C62" s="599">
        <v>1</v>
      </c>
      <c r="D62" s="603">
        <v>6</v>
      </c>
      <c r="E62" s="596" t="s">
        <v>921</v>
      </c>
      <c r="F62" s="596" t="s">
        <v>1075</v>
      </c>
      <c r="G62" s="600" t="s">
        <v>922</v>
      </c>
      <c r="H62" s="599" t="s">
        <v>107</v>
      </c>
      <c r="I62" s="514" t="s">
        <v>1167</v>
      </c>
      <c r="J62" s="399">
        <v>1</v>
      </c>
      <c r="K62" s="544" t="s">
        <v>41</v>
      </c>
      <c r="L62" s="596" t="s">
        <v>923</v>
      </c>
      <c r="M62" s="610"/>
      <c r="N62" s="610" t="s">
        <v>69</v>
      </c>
      <c r="O62" s="607"/>
      <c r="P62" s="607">
        <v>20000</v>
      </c>
      <c r="Q62" s="611"/>
      <c r="R62" s="607">
        <v>20000</v>
      </c>
      <c r="S62" s="603" t="s">
        <v>103</v>
      </c>
    </row>
    <row r="63" spans="1:19" ht="45.75" customHeight="1">
      <c r="A63" s="580"/>
      <c r="B63" s="580"/>
      <c r="C63" s="580"/>
      <c r="D63" s="572"/>
      <c r="E63" s="597"/>
      <c r="F63" s="597"/>
      <c r="G63" s="598"/>
      <c r="H63" s="580"/>
      <c r="I63" s="513" t="s">
        <v>129</v>
      </c>
      <c r="J63" s="399">
        <v>55</v>
      </c>
      <c r="K63" s="544" t="s">
        <v>48</v>
      </c>
      <c r="L63" s="597"/>
      <c r="M63" s="572"/>
      <c r="N63" s="572"/>
      <c r="O63" s="608"/>
      <c r="P63" s="608"/>
      <c r="Q63" s="612"/>
      <c r="R63" s="608"/>
      <c r="S63" s="572"/>
    </row>
    <row r="64" spans="1:19" ht="55.5" customHeight="1">
      <c r="A64" s="615">
        <v>27</v>
      </c>
      <c r="B64" s="599">
        <v>6</v>
      </c>
      <c r="C64" s="599">
        <v>1</v>
      </c>
      <c r="D64" s="603">
        <v>6</v>
      </c>
      <c r="E64" s="596" t="s">
        <v>1076</v>
      </c>
      <c r="F64" s="596" t="s">
        <v>1482</v>
      </c>
      <c r="G64" s="600" t="s">
        <v>1077</v>
      </c>
      <c r="H64" s="599" t="s">
        <v>74</v>
      </c>
      <c r="I64" s="399" t="s">
        <v>75</v>
      </c>
      <c r="J64" s="399">
        <v>7</v>
      </c>
      <c r="K64" s="544" t="s">
        <v>41</v>
      </c>
      <c r="L64" s="596" t="s">
        <v>1184</v>
      </c>
      <c r="M64" s="610"/>
      <c r="N64" s="610" t="s">
        <v>43</v>
      </c>
      <c r="O64" s="607"/>
      <c r="P64" s="607">
        <v>44200</v>
      </c>
      <c r="Q64" s="611"/>
      <c r="R64" s="607">
        <v>44200</v>
      </c>
      <c r="S64" s="603" t="s">
        <v>103</v>
      </c>
    </row>
    <row r="65" spans="1:19" ht="55.5" customHeight="1">
      <c r="A65" s="616"/>
      <c r="B65" s="580"/>
      <c r="C65" s="580"/>
      <c r="D65" s="572"/>
      <c r="E65" s="597"/>
      <c r="F65" s="597"/>
      <c r="G65" s="598"/>
      <c r="H65" s="580"/>
      <c r="I65" s="433" t="s">
        <v>1185</v>
      </c>
      <c r="J65" s="399">
        <v>360</v>
      </c>
      <c r="K65" s="544" t="s">
        <v>48</v>
      </c>
      <c r="L65" s="597"/>
      <c r="M65" s="572"/>
      <c r="N65" s="572"/>
      <c r="O65" s="608"/>
      <c r="P65" s="608"/>
      <c r="Q65" s="612"/>
      <c r="R65" s="608"/>
      <c r="S65" s="572"/>
    </row>
    <row r="66" spans="1:19" ht="61.5" customHeight="1">
      <c r="A66" s="615">
        <v>28</v>
      </c>
      <c r="B66" s="563">
        <v>1</v>
      </c>
      <c r="C66" s="563">
        <v>1</v>
      </c>
      <c r="D66" s="564">
        <v>6</v>
      </c>
      <c r="E66" s="596" t="s">
        <v>1186</v>
      </c>
      <c r="F66" s="596" t="s">
        <v>3469</v>
      </c>
      <c r="G66" s="600" t="s">
        <v>3470</v>
      </c>
      <c r="H66" s="563" t="s">
        <v>50</v>
      </c>
      <c r="I66" s="513" t="s">
        <v>51</v>
      </c>
      <c r="J66" s="399">
        <v>1</v>
      </c>
      <c r="K66" s="145" t="s">
        <v>41</v>
      </c>
      <c r="L66" s="654" t="s">
        <v>1187</v>
      </c>
      <c r="M66" s="610"/>
      <c r="N66" s="610" t="s">
        <v>121</v>
      </c>
      <c r="O66" s="607"/>
      <c r="P66" s="607">
        <v>20000</v>
      </c>
      <c r="Q66" s="611"/>
      <c r="R66" s="607">
        <v>20000</v>
      </c>
      <c r="S66" s="603" t="s">
        <v>103</v>
      </c>
    </row>
    <row r="67" spans="1:19" ht="61.5" customHeight="1">
      <c r="A67" s="616"/>
      <c r="B67" s="580"/>
      <c r="C67" s="580"/>
      <c r="D67" s="572"/>
      <c r="E67" s="597"/>
      <c r="F67" s="597"/>
      <c r="G67" s="598"/>
      <c r="H67" s="580"/>
      <c r="I67" s="513" t="s">
        <v>129</v>
      </c>
      <c r="J67" s="399">
        <v>180</v>
      </c>
      <c r="K67" s="145" t="s">
        <v>48</v>
      </c>
      <c r="L67" s="655"/>
      <c r="M67" s="572"/>
      <c r="N67" s="572"/>
      <c r="O67" s="608"/>
      <c r="P67" s="608"/>
      <c r="Q67" s="612"/>
      <c r="R67" s="608"/>
      <c r="S67" s="572"/>
    </row>
    <row r="68" spans="1:19">
      <c r="A68" s="599">
        <v>29</v>
      </c>
      <c r="B68" s="599">
        <v>6</v>
      </c>
      <c r="C68" s="599">
        <v>3</v>
      </c>
      <c r="D68" s="603">
        <v>10</v>
      </c>
      <c r="E68" s="596" t="s">
        <v>115</v>
      </c>
      <c r="F68" s="596" t="s">
        <v>939</v>
      </c>
      <c r="G68" s="600" t="s">
        <v>690</v>
      </c>
      <c r="H68" s="603" t="s">
        <v>116</v>
      </c>
      <c r="I68" s="433" t="s">
        <v>665</v>
      </c>
      <c r="J68" s="441">
        <v>1</v>
      </c>
      <c r="K68" s="441" t="s">
        <v>41</v>
      </c>
      <c r="L68" s="603" t="s">
        <v>117</v>
      </c>
      <c r="M68" s="610"/>
      <c r="N68" s="599" t="s">
        <v>68</v>
      </c>
      <c r="O68" s="607"/>
      <c r="P68" s="607">
        <v>60000</v>
      </c>
      <c r="Q68" s="632"/>
      <c r="R68" s="607">
        <v>60000</v>
      </c>
      <c r="S68" s="603" t="s">
        <v>103</v>
      </c>
    </row>
    <row r="69" spans="1:19" ht="25.5">
      <c r="A69" s="580"/>
      <c r="B69" s="580"/>
      <c r="C69" s="580"/>
      <c r="D69" s="572"/>
      <c r="E69" s="597"/>
      <c r="F69" s="597"/>
      <c r="G69" s="598"/>
      <c r="H69" s="572"/>
      <c r="I69" s="433" t="s">
        <v>1188</v>
      </c>
      <c r="J69" s="441" t="s">
        <v>1189</v>
      </c>
      <c r="K69" s="441" t="s">
        <v>48</v>
      </c>
      <c r="L69" s="572"/>
      <c r="M69" s="572"/>
      <c r="N69" s="580"/>
      <c r="O69" s="608"/>
      <c r="P69" s="608"/>
      <c r="Q69" s="580"/>
      <c r="R69" s="608"/>
      <c r="S69" s="572"/>
    </row>
    <row r="70" spans="1:19">
      <c r="A70" s="599">
        <v>30</v>
      </c>
      <c r="B70" s="599">
        <v>6</v>
      </c>
      <c r="C70" s="599">
        <v>3</v>
      </c>
      <c r="D70" s="603">
        <v>13</v>
      </c>
      <c r="E70" s="596" t="s">
        <v>1190</v>
      </c>
      <c r="F70" s="596" t="s">
        <v>119</v>
      </c>
      <c r="G70" s="600" t="s">
        <v>691</v>
      </c>
      <c r="H70" s="603" t="s">
        <v>109</v>
      </c>
      <c r="I70" s="515" t="s">
        <v>1171</v>
      </c>
      <c r="J70" s="441">
        <v>6</v>
      </c>
      <c r="K70" s="441" t="s">
        <v>41</v>
      </c>
      <c r="L70" s="603" t="s">
        <v>120</v>
      </c>
      <c r="M70" s="610"/>
      <c r="N70" s="599" t="s">
        <v>69</v>
      </c>
      <c r="O70" s="611"/>
      <c r="P70" s="607">
        <v>30000</v>
      </c>
      <c r="Q70" s="632"/>
      <c r="R70" s="607">
        <v>30000</v>
      </c>
      <c r="S70" s="603" t="s">
        <v>103</v>
      </c>
    </row>
    <row r="71" spans="1:19">
      <c r="A71" s="579"/>
      <c r="B71" s="579"/>
      <c r="C71" s="579"/>
      <c r="D71" s="571"/>
      <c r="E71" s="634"/>
      <c r="F71" s="634"/>
      <c r="G71" s="635"/>
      <c r="H71" s="571"/>
      <c r="I71" s="515" t="s">
        <v>1172</v>
      </c>
      <c r="J71" s="441">
        <v>18</v>
      </c>
      <c r="K71" s="441" t="s">
        <v>41</v>
      </c>
      <c r="L71" s="571"/>
      <c r="M71" s="571"/>
      <c r="N71" s="579"/>
      <c r="O71" s="653"/>
      <c r="P71" s="633"/>
      <c r="Q71" s="579"/>
      <c r="R71" s="633"/>
      <c r="S71" s="571"/>
    </row>
    <row r="72" spans="1:19">
      <c r="A72" s="580"/>
      <c r="B72" s="580"/>
      <c r="C72" s="580"/>
      <c r="D72" s="572"/>
      <c r="E72" s="597"/>
      <c r="F72" s="597"/>
      <c r="G72" s="598"/>
      <c r="H72" s="572"/>
      <c r="I72" s="513" t="s">
        <v>1173</v>
      </c>
      <c r="J72" s="441" t="s">
        <v>1191</v>
      </c>
      <c r="K72" s="441" t="s">
        <v>48</v>
      </c>
      <c r="L72" s="572"/>
      <c r="M72" s="572"/>
      <c r="N72" s="580"/>
      <c r="O72" s="612"/>
      <c r="P72" s="608"/>
      <c r="Q72" s="580"/>
      <c r="R72" s="608"/>
      <c r="S72" s="572"/>
    </row>
    <row r="74" spans="1:19">
      <c r="O74" s="649"/>
      <c r="P74" s="652" t="s">
        <v>30</v>
      </c>
      <c r="Q74" s="652"/>
      <c r="R74" s="652"/>
    </row>
    <row r="75" spans="1:19">
      <c r="O75" s="650"/>
      <c r="P75" s="652" t="s">
        <v>31</v>
      </c>
      <c r="Q75" s="652" t="s">
        <v>32</v>
      </c>
      <c r="R75" s="652"/>
    </row>
    <row r="76" spans="1:19">
      <c r="O76" s="651"/>
      <c r="P76" s="652"/>
      <c r="Q76" s="97">
        <v>2022</v>
      </c>
      <c r="R76" s="97">
        <v>2023</v>
      </c>
    </row>
    <row r="77" spans="1:19">
      <c r="O77" s="130" t="s">
        <v>1353</v>
      </c>
      <c r="P77" s="63">
        <v>30</v>
      </c>
      <c r="Q77" s="64">
        <f>Q6+Q8+Q10+Q12+Q14+Q16+Q18+Q20+Q22+Q24+Q26+Q28+Q30+Q32+Q35+Q37+Q39</f>
        <v>533640</v>
      </c>
      <c r="R77" s="64">
        <f>R70+R68+R66+R64+R62+R60+R58+R56+R51+R53+R49+R47+R41</f>
        <v>723300</v>
      </c>
    </row>
  </sheetData>
  <mergeCells count="493">
    <mergeCell ref="S70:S72"/>
    <mergeCell ref="N66:N67"/>
    <mergeCell ref="O66:O67"/>
    <mergeCell ref="P66:P67"/>
    <mergeCell ref="Q66:Q67"/>
    <mergeCell ref="R66:R67"/>
    <mergeCell ref="S66:S67"/>
    <mergeCell ref="P68:P69"/>
    <mergeCell ref="Q68:Q69"/>
    <mergeCell ref="R68:R69"/>
    <mergeCell ref="S68:S69"/>
    <mergeCell ref="F66:F67"/>
    <mergeCell ref="G66:G67"/>
    <mergeCell ref="H62:H63"/>
    <mergeCell ref="L62:L63"/>
    <mergeCell ref="O74:O76"/>
    <mergeCell ref="P74:R74"/>
    <mergeCell ref="P75:P76"/>
    <mergeCell ref="Q75:R75"/>
    <mergeCell ref="O70:O72"/>
    <mergeCell ref="P70:P72"/>
    <mergeCell ref="Q70:Q72"/>
    <mergeCell ref="R70:R72"/>
    <mergeCell ref="H70:H72"/>
    <mergeCell ref="N70:N72"/>
    <mergeCell ref="L70:L72"/>
    <mergeCell ref="M70:M72"/>
    <mergeCell ref="H66:H67"/>
    <mergeCell ref="L66:L67"/>
    <mergeCell ref="M66:M67"/>
    <mergeCell ref="M64:M65"/>
    <mergeCell ref="N64:N65"/>
    <mergeCell ref="O64:O65"/>
    <mergeCell ref="P64:P65"/>
    <mergeCell ref="Q64:Q65"/>
    <mergeCell ref="A70:A72"/>
    <mergeCell ref="B70:B72"/>
    <mergeCell ref="C70:C72"/>
    <mergeCell ref="D70:D72"/>
    <mergeCell ref="L68:L69"/>
    <mergeCell ref="M68:M69"/>
    <mergeCell ref="N68:N69"/>
    <mergeCell ref="O68:O69"/>
    <mergeCell ref="A66:A67"/>
    <mergeCell ref="E70:E72"/>
    <mergeCell ref="H68:H69"/>
    <mergeCell ref="F70:F72"/>
    <mergeCell ref="G70:G72"/>
    <mergeCell ref="A68:A69"/>
    <mergeCell ref="B68:B69"/>
    <mergeCell ref="C68:C69"/>
    <mergeCell ref="D68:D69"/>
    <mergeCell ref="E68:E69"/>
    <mergeCell ref="F68:F69"/>
    <mergeCell ref="G68:G69"/>
    <mergeCell ref="B66:B67"/>
    <mergeCell ref="C66:C67"/>
    <mergeCell ref="D66:D67"/>
    <mergeCell ref="E66:E67"/>
    <mergeCell ref="R53:R55"/>
    <mergeCell ref="A51:A52"/>
    <mergeCell ref="B51:B52"/>
    <mergeCell ref="C51:C52"/>
    <mergeCell ref="P51:P52"/>
    <mergeCell ref="Q51:Q52"/>
    <mergeCell ref="P53:P55"/>
    <mergeCell ref="M47:M48"/>
    <mergeCell ref="N47:N48"/>
    <mergeCell ref="O47:O48"/>
    <mergeCell ref="A49:A50"/>
    <mergeCell ref="L53:L55"/>
    <mergeCell ref="M53:M55"/>
    <mergeCell ref="A53:A55"/>
    <mergeCell ref="B53:B55"/>
    <mergeCell ref="C53:C55"/>
    <mergeCell ref="D53:D55"/>
    <mergeCell ref="E53:E55"/>
    <mergeCell ref="F53:F55"/>
    <mergeCell ref="G53:G55"/>
    <mergeCell ref="H53:H55"/>
    <mergeCell ref="Q53:Q55"/>
    <mergeCell ref="D51:D52"/>
    <mergeCell ref="E51:E52"/>
    <mergeCell ref="A39:A40"/>
    <mergeCell ref="N41:N46"/>
    <mergeCell ref="O41:O46"/>
    <mergeCell ref="P41:P46"/>
    <mergeCell ref="Q41:Q46"/>
    <mergeCell ref="R41:R46"/>
    <mergeCell ref="S41:S46"/>
    <mergeCell ref="P47:P48"/>
    <mergeCell ref="Q47:Q48"/>
    <mergeCell ref="R47:R48"/>
    <mergeCell ref="S47:S48"/>
    <mergeCell ref="M39:M40"/>
    <mergeCell ref="N39:N40"/>
    <mergeCell ref="O39:O40"/>
    <mergeCell ref="P39:P40"/>
    <mergeCell ref="G39:G40"/>
    <mergeCell ref="H39:H40"/>
    <mergeCell ref="L39:L40"/>
    <mergeCell ref="A41:A46"/>
    <mergeCell ref="B41:B46"/>
    <mergeCell ref="C41:C46"/>
    <mergeCell ref="D41:D46"/>
    <mergeCell ref="E41:E46"/>
    <mergeCell ref="F41:F46"/>
    <mergeCell ref="A32:A34"/>
    <mergeCell ref="B32:B34"/>
    <mergeCell ref="C32:C34"/>
    <mergeCell ref="D32:D34"/>
    <mergeCell ref="E32:E34"/>
    <mergeCell ref="O32:O34"/>
    <mergeCell ref="P32:P34"/>
    <mergeCell ref="A37:A38"/>
    <mergeCell ref="B37:B38"/>
    <mergeCell ref="C37:C38"/>
    <mergeCell ref="D37:D38"/>
    <mergeCell ref="E37:E38"/>
    <mergeCell ref="F37:F38"/>
    <mergeCell ref="M35:M36"/>
    <mergeCell ref="N35:N36"/>
    <mergeCell ref="P37:P38"/>
    <mergeCell ref="O37:O38"/>
    <mergeCell ref="H30:H31"/>
    <mergeCell ref="L30:L31"/>
    <mergeCell ref="P28:P29"/>
    <mergeCell ref="Q28:Q29"/>
    <mergeCell ref="R28:R29"/>
    <mergeCell ref="E28:E29"/>
    <mergeCell ref="F28:F29"/>
    <mergeCell ref="S32:S34"/>
    <mergeCell ref="A35:A36"/>
    <mergeCell ref="B35:B36"/>
    <mergeCell ref="C35:C36"/>
    <mergeCell ref="D35:D36"/>
    <mergeCell ref="E35:E36"/>
    <mergeCell ref="F32:F34"/>
    <mergeCell ref="G32:G34"/>
    <mergeCell ref="H32:H34"/>
    <mergeCell ref="L32:L34"/>
    <mergeCell ref="M32:M34"/>
    <mergeCell ref="N32:N34"/>
    <mergeCell ref="O35:O36"/>
    <mergeCell ref="P35:P36"/>
    <mergeCell ref="Q35:Q36"/>
    <mergeCell ref="R35:R36"/>
    <mergeCell ref="S35:S36"/>
    <mergeCell ref="S28:S29"/>
    <mergeCell ref="Q32:Q34"/>
    <mergeCell ref="R32:R34"/>
    <mergeCell ref="A30:A31"/>
    <mergeCell ref="B30:B31"/>
    <mergeCell ref="C30:C31"/>
    <mergeCell ref="D30:D31"/>
    <mergeCell ref="E30:E31"/>
    <mergeCell ref="G28:G29"/>
    <mergeCell ref="H28:H29"/>
    <mergeCell ref="L28:L29"/>
    <mergeCell ref="M28:M29"/>
    <mergeCell ref="N28:N29"/>
    <mergeCell ref="O28:O29"/>
    <mergeCell ref="O30:O31"/>
    <mergeCell ref="P30:P31"/>
    <mergeCell ref="Q30:Q31"/>
    <mergeCell ref="R30:R31"/>
    <mergeCell ref="D28:D29"/>
    <mergeCell ref="S30:S31"/>
    <mergeCell ref="M30:M31"/>
    <mergeCell ref="N30:N31"/>
    <mergeCell ref="A28:A29"/>
    <mergeCell ref="B28:B29"/>
    <mergeCell ref="S18:S19"/>
    <mergeCell ref="A22:A23"/>
    <mergeCell ref="B22:B23"/>
    <mergeCell ref="C22:C23"/>
    <mergeCell ref="D22:D23"/>
    <mergeCell ref="E22:E23"/>
    <mergeCell ref="F22:F23"/>
    <mergeCell ref="G22:G23"/>
    <mergeCell ref="H22:H23"/>
    <mergeCell ref="R22:R23"/>
    <mergeCell ref="S22:S23"/>
    <mergeCell ref="N22:N23"/>
    <mergeCell ref="O22:O23"/>
    <mergeCell ref="P22:P23"/>
    <mergeCell ref="Q22:Q23"/>
    <mergeCell ref="A18:A19"/>
    <mergeCell ref="B18:B19"/>
    <mergeCell ref="C18:C19"/>
    <mergeCell ref="D18:D19"/>
    <mergeCell ref="E18:E19"/>
    <mergeCell ref="O18:O19"/>
    <mergeCell ref="P18:P19"/>
    <mergeCell ref="Q18:Q19"/>
    <mergeCell ref="R18:R19"/>
    <mergeCell ref="R14:R15"/>
    <mergeCell ref="S14:S15"/>
    <mergeCell ref="G14:G15"/>
    <mergeCell ref="H14:H15"/>
    <mergeCell ref="L14:L15"/>
    <mergeCell ref="M14:M15"/>
    <mergeCell ref="N14:N15"/>
    <mergeCell ref="O14:O15"/>
    <mergeCell ref="A14:A15"/>
    <mergeCell ref="N12:N13"/>
    <mergeCell ref="O12:O13"/>
    <mergeCell ref="P12:P13"/>
    <mergeCell ref="Q12:Q13"/>
    <mergeCell ref="F18:F19"/>
    <mergeCell ref="G18:G19"/>
    <mergeCell ref="H18:H19"/>
    <mergeCell ref="L18:L19"/>
    <mergeCell ref="M18:M19"/>
    <mergeCell ref="N18:N19"/>
    <mergeCell ref="P14:P15"/>
    <mergeCell ref="Q14:Q15"/>
    <mergeCell ref="F14:F15"/>
    <mergeCell ref="M12:M13"/>
    <mergeCell ref="S10:S11"/>
    <mergeCell ref="N10:N11"/>
    <mergeCell ref="O10:O11"/>
    <mergeCell ref="M8:M9"/>
    <mergeCell ref="N8:N9"/>
    <mergeCell ref="O8:O9"/>
    <mergeCell ref="P8:P9"/>
    <mergeCell ref="Q8:Q9"/>
    <mergeCell ref="R8:R9"/>
    <mergeCell ref="S8:S9"/>
    <mergeCell ref="M10:M11"/>
    <mergeCell ref="A6:A7"/>
    <mergeCell ref="B6:B7"/>
    <mergeCell ref="C6:C7"/>
    <mergeCell ref="D6:D7"/>
    <mergeCell ref="E6:E7"/>
    <mergeCell ref="F6:F7"/>
    <mergeCell ref="P10:P11"/>
    <mergeCell ref="Q10:Q11"/>
    <mergeCell ref="R10:R11"/>
    <mergeCell ref="A8:A9"/>
    <mergeCell ref="B8:B9"/>
    <mergeCell ref="A10:A11"/>
    <mergeCell ref="B10:B11"/>
    <mergeCell ref="C10:C11"/>
    <mergeCell ref="D10:D11"/>
    <mergeCell ref="E10:E11"/>
    <mergeCell ref="F10:F11"/>
    <mergeCell ref="P6:P7"/>
    <mergeCell ref="Q6:Q7"/>
    <mergeCell ref="R6:R7"/>
    <mergeCell ref="C8:C9"/>
    <mergeCell ref="D8:D9"/>
    <mergeCell ref="E8:E9"/>
    <mergeCell ref="F8:F9"/>
    <mergeCell ref="S6:S7"/>
    <mergeCell ref="G6:G7"/>
    <mergeCell ref="H6:H7"/>
    <mergeCell ref="L6:L7"/>
    <mergeCell ref="M6:M7"/>
    <mergeCell ref="N6:N7"/>
    <mergeCell ref="O6:O7"/>
    <mergeCell ref="I3:K3"/>
    <mergeCell ref="L3:L4"/>
    <mergeCell ref="M3:N3"/>
    <mergeCell ref="O3:P3"/>
    <mergeCell ref="Q3:R3"/>
    <mergeCell ref="S3:S4"/>
    <mergeCell ref="A1:Q1"/>
    <mergeCell ref="L2:S2"/>
    <mergeCell ref="A3:A4"/>
    <mergeCell ref="B3:B4"/>
    <mergeCell ref="C3:C4"/>
    <mergeCell ref="D3:D4"/>
    <mergeCell ref="E3:E4"/>
    <mergeCell ref="F3:F4"/>
    <mergeCell ref="G3:G4"/>
    <mergeCell ref="H3:H4"/>
    <mergeCell ref="G8:G9"/>
    <mergeCell ref="H8:H9"/>
    <mergeCell ref="L8:L9"/>
    <mergeCell ref="A12:A13"/>
    <mergeCell ref="B12:B13"/>
    <mergeCell ref="C12:C13"/>
    <mergeCell ref="D12:D13"/>
    <mergeCell ref="E12:E13"/>
    <mergeCell ref="F12:F13"/>
    <mergeCell ref="G12:G13"/>
    <mergeCell ref="H12:H13"/>
    <mergeCell ref="L12:L13"/>
    <mergeCell ref="G10:G11"/>
    <mergeCell ref="H10:H11"/>
    <mergeCell ref="L10:L11"/>
    <mergeCell ref="A20:A21"/>
    <mergeCell ref="A24:A25"/>
    <mergeCell ref="R12:R13"/>
    <mergeCell ref="S12:S13"/>
    <mergeCell ref="A16:A17"/>
    <mergeCell ref="B16:B17"/>
    <mergeCell ref="C16:C17"/>
    <mergeCell ref="D16:D17"/>
    <mergeCell ref="E16:E17"/>
    <mergeCell ref="F16:F17"/>
    <mergeCell ref="G16:G17"/>
    <mergeCell ref="H16:H17"/>
    <mergeCell ref="L16:L17"/>
    <mergeCell ref="M16:M17"/>
    <mergeCell ref="N16:N17"/>
    <mergeCell ref="O16:O17"/>
    <mergeCell ref="P16:P17"/>
    <mergeCell ref="Q16:Q17"/>
    <mergeCell ref="R16:R17"/>
    <mergeCell ref="S16:S17"/>
    <mergeCell ref="B14:B15"/>
    <mergeCell ref="C14:C15"/>
    <mergeCell ref="D14:D15"/>
    <mergeCell ref="E14:E15"/>
    <mergeCell ref="A26:A27"/>
    <mergeCell ref="B26:B27"/>
    <mergeCell ref="C26:C27"/>
    <mergeCell ref="D26:D27"/>
    <mergeCell ref="E26:E27"/>
    <mergeCell ref="F26:F27"/>
    <mergeCell ref="G26:G27"/>
    <mergeCell ref="H26:H27"/>
    <mergeCell ref="L26:L27"/>
    <mergeCell ref="N20:N21"/>
    <mergeCell ref="O20:O21"/>
    <mergeCell ref="P20:P21"/>
    <mergeCell ref="Q20:Q21"/>
    <mergeCell ref="R20:R21"/>
    <mergeCell ref="S20:S21"/>
    <mergeCell ref="M26:M27"/>
    <mergeCell ref="N26:N27"/>
    <mergeCell ref="O26:O27"/>
    <mergeCell ref="P26:P27"/>
    <mergeCell ref="Q26:Q27"/>
    <mergeCell ref="R26:R27"/>
    <mergeCell ref="S26:S27"/>
    <mergeCell ref="R24:R25"/>
    <mergeCell ref="S24:S25"/>
    <mergeCell ref="M20:M21"/>
    <mergeCell ref="M22:M23"/>
    <mergeCell ref="Q24:Q25"/>
    <mergeCell ref="M24:M25"/>
    <mergeCell ref="N24:N25"/>
    <mergeCell ref="O24:O25"/>
    <mergeCell ref="P24:P25"/>
    <mergeCell ref="B20:B21"/>
    <mergeCell ref="C20:C21"/>
    <mergeCell ref="D20:D21"/>
    <mergeCell ref="E20:E21"/>
    <mergeCell ref="F20:F21"/>
    <mergeCell ref="G20:G21"/>
    <mergeCell ref="H20:H21"/>
    <mergeCell ref="L20:L21"/>
    <mergeCell ref="F35:F36"/>
    <mergeCell ref="G35:G36"/>
    <mergeCell ref="H35:H36"/>
    <mergeCell ref="L35:L36"/>
    <mergeCell ref="B24:B25"/>
    <mergeCell ref="C24:C25"/>
    <mergeCell ref="D24:D25"/>
    <mergeCell ref="E24:E25"/>
    <mergeCell ref="F24:F25"/>
    <mergeCell ref="G24:G25"/>
    <mergeCell ref="L22:L23"/>
    <mergeCell ref="H24:H25"/>
    <mergeCell ref="L24:L25"/>
    <mergeCell ref="C28:C29"/>
    <mergeCell ref="F30:F31"/>
    <mergeCell ref="G30:G31"/>
    <mergeCell ref="R37:R38"/>
    <mergeCell ref="S37:S38"/>
    <mergeCell ref="G37:G38"/>
    <mergeCell ref="H37:H38"/>
    <mergeCell ref="L37:L38"/>
    <mergeCell ref="M37:M38"/>
    <mergeCell ref="N37:N38"/>
    <mergeCell ref="B39:B40"/>
    <mergeCell ref="Q39:Q40"/>
    <mergeCell ref="R39:R40"/>
    <mergeCell ref="S39:S40"/>
    <mergeCell ref="Q37:Q38"/>
    <mergeCell ref="C39:C40"/>
    <mergeCell ref="D39:D40"/>
    <mergeCell ref="E39:E40"/>
    <mergeCell ref="F39:F40"/>
    <mergeCell ref="S56:S57"/>
    <mergeCell ref="M51:M52"/>
    <mergeCell ref="N51:N52"/>
    <mergeCell ref="O51:O52"/>
    <mergeCell ref="A60:A61"/>
    <mergeCell ref="B60:B61"/>
    <mergeCell ref="C60:C61"/>
    <mergeCell ref="D60:D61"/>
    <mergeCell ref="E60:E61"/>
    <mergeCell ref="F51:F52"/>
    <mergeCell ref="G51:G52"/>
    <mergeCell ref="H51:H52"/>
    <mergeCell ref="L51:L52"/>
    <mergeCell ref="H56:H57"/>
    <mergeCell ref="A56:A57"/>
    <mergeCell ref="G60:G61"/>
    <mergeCell ref="H60:H61"/>
    <mergeCell ref="L60:L61"/>
    <mergeCell ref="M60:M61"/>
    <mergeCell ref="N60:N61"/>
    <mergeCell ref="F60:F61"/>
    <mergeCell ref="A58:A59"/>
    <mergeCell ref="B58:B59"/>
    <mergeCell ref="C58:C59"/>
    <mergeCell ref="Q58:Q59"/>
    <mergeCell ref="Q56:Q57"/>
    <mergeCell ref="F56:F57"/>
    <mergeCell ref="G56:G57"/>
    <mergeCell ref="B56:B57"/>
    <mergeCell ref="C56:C57"/>
    <mergeCell ref="D56:D57"/>
    <mergeCell ref="E56:E57"/>
    <mergeCell ref="R56:R57"/>
    <mergeCell ref="D58:D59"/>
    <mergeCell ref="R64:R65"/>
    <mergeCell ref="N49:N50"/>
    <mergeCell ref="P49:P50"/>
    <mergeCell ref="R49:R50"/>
    <mergeCell ref="S49:S50"/>
    <mergeCell ref="H49:H50"/>
    <mergeCell ref="R51:R52"/>
    <mergeCell ref="S51:S52"/>
    <mergeCell ref="M62:M63"/>
    <mergeCell ref="N62:N63"/>
    <mergeCell ref="O62:O63"/>
    <mergeCell ref="P62:P63"/>
    <mergeCell ref="Q62:Q63"/>
    <mergeCell ref="R62:R63"/>
    <mergeCell ref="S62:S63"/>
    <mergeCell ref="S60:S61"/>
    <mergeCell ref="S53:S55"/>
    <mergeCell ref="N53:N55"/>
    <mergeCell ref="O53:O55"/>
    <mergeCell ref="L56:L57"/>
    <mergeCell ref="M56:M57"/>
    <mergeCell ref="N56:N57"/>
    <mergeCell ref="O56:O57"/>
    <mergeCell ref="P56:P57"/>
    <mergeCell ref="E47:E48"/>
    <mergeCell ref="F47:F48"/>
    <mergeCell ref="G47:G48"/>
    <mergeCell ref="S64:S65"/>
    <mergeCell ref="P60:P61"/>
    <mergeCell ref="Q60:Q61"/>
    <mergeCell ref="O60:O61"/>
    <mergeCell ref="R60:R61"/>
    <mergeCell ref="A64:A65"/>
    <mergeCell ref="B64:B65"/>
    <mergeCell ref="C64:C65"/>
    <mergeCell ref="D64:D65"/>
    <mergeCell ref="E64:E65"/>
    <mergeCell ref="F64:F65"/>
    <mergeCell ref="G64:G65"/>
    <mergeCell ref="H64:H65"/>
    <mergeCell ref="L64:L65"/>
    <mergeCell ref="A62:A63"/>
    <mergeCell ref="B62:B63"/>
    <mergeCell ref="C62:C63"/>
    <mergeCell ref="D62:D63"/>
    <mergeCell ref="E62:E63"/>
    <mergeCell ref="F62:F63"/>
    <mergeCell ref="G62:G63"/>
    <mergeCell ref="L47:L48"/>
    <mergeCell ref="L49:L50"/>
    <mergeCell ref="H47:H48"/>
    <mergeCell ref="G41:G46"/>
    <mergeCell ref="H41:H46"/>
    <mergeCell ref="L41:L46"/>
    <mergeCell ref="R58:R59"/>
    <mergeCell ref="S58:S59"/>
    <mergeCell ref="A47:A48"/>
    <mergeCell ref="B47:B48"/>
    <mergeCell ref="C47:C48"/>
    <mergeCell ref="D47:D48"/>
    <mergeCell ref="E49:E50"/>
    <mergeCell ref="F49:F50"/>
    <mergeCell ref="E58:E59"/>
    <mergeCell ref="F58:F59"/>
    <mergeCell ref="G58:G59"/>
    <mergeCell ref="H58:H59"/>
    <mergeCell ref="L58:L59"/>
    <mergeCell ref="M58:M59"/>
    <mergeCell ref="N58:N59"/>
    <mergeCell ref="O58:O59"/>
    <mergeCell ref="P58:P59"/>
    <mergeCell ref="G49:G50"/>
  </mergeCells>
  <pageMargins left="0.23622047244094491" right="0.23622047244094491" top="0.74803149606299213" bottom="0.35433070866141736" header="0.31496062992125984" footer="0.31496062992125984"/>
  <pageSetup paperSize="9" scale="60" orientation="landscape"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80F3B-5DAB-4FD4-9B47-111C2A5D1E1E}">
  <sheetPr>
    <pageSetUpPr fitToPage="1"/>
  </sheetPr>
  <dimension ref="A1:S82"/>
  <sheetViews>
    <sheetView zoomScale="58" zoomScaleNormal="58" workbookViewId="0">
      <selection activeCell="F84" sqref="F84"/>
    </sheetView>
  </sheetViews>
  <sheetFormatPr defaultColWidth="9.140625" defaultRowHeight="15"/>
  <cols>
    <col min="1" max="1" width="5.28515625" style="1" customWidth="1"/>
    <col min="5" max="5" width="18.28515625" customWidth="1"/>
    <col min="6" max="6" width="78.85546875" customWidth="1"/>
    <col min="7" max="7" width="78.28515625" customWidth="1"/>
    <col min="8" max="8" width="14.42578125" customWidth="1"/>
    <col min="9" max="10" width="19" customWidth="1"/>
    <col min="11" max="11" width="16.85546875" customWidth="1"/>
    <col min="12" max="12" width="25.140625" customWidth="1"/>
    <col min="15" max="15" width="16.28515625" customWidth="1"/>
    <col min="16" max="16" width="23.5703125" customWidth="1"/>
    <col min="17" max="17" width="12.5703125" customWidth="1"/>
    <col min="18" max="18" width="13.42578125" customWidth="1"/>
    <col min="19" max="19" width="18.28515625" customWidth="1"/>
    <col min="21" max="21" width="10.85546875" bestFit="1" customWidth="1"/>
  </cols>
  <sheetData>
    <row r="1" spans="1:19" ht="18.75">
      <c r="A1" s="20" t="s">
        <v>3379</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1152" t="s">
        <v>10</v>
      </c>
      <c r="R3" s="1153"/>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60" customHeight="1">
      <c r="A6" s="656">
        <v>1</v>
      </c>
      <c r="B6" s="656">
        <v>1</v>
      </c>
      <c r="C6" s="656">
        <v>4</v>
      </c>
      <c r="D6" s="1148">
        <v>2</v>
      </c>
      <c r="E6" s="1142" t="s">
        <v>2774</v>
      </c>
      <c r="F6" s="659" t="s">
        <v>2775</v>
      </c>
      <c r="G6" s="659" t="s">
        <v>2776</v>
      </c>
      <c r="H6" s="659" t="s">
        <v>1702</v>
      </c>
      <c r="I6" s="381" t="s">
        <v>51</v>
      </c>
      <c r="J6" s="395">
        <v>1</v>
      </c>
      <c r="K6" s="395" t="s">
        <v>71</v>
      </c>
      <c r="L6" s="659" t="s">
        <v>2777</v>
      </c>
      <c r="M6" s="664" t="s">
        <v>317</v>
      </c>
      <c r="N6" s="1148"/>
      <c r="O6" s="664">
        <v>24000</v>
      </c>
      <c r="P6" s="1150"/>
      <c r="Q6" s="664">
        <v>24000</v>
      </c>
      <c r="R6" s="1150"/>
      <c r="S6" s="659" t="s">
        <v>2778</v>
      </c>
    </row>
    <row r="7" spans="1:19" ht="154.5" customHeight="1">
      <c r="A7" s="658"/>
      <c r="B7" s="658"/>
      <c r="C7" s="658"/>
      <c r="D7" s="1149"/>
      <c r="E7" s="1143"/>
      <c r="F7" s="661"/>
      <c r="G7" s="661"/>
      <c r="H7" s="661"/>
      <c r="I7" s="356" t="s">
        <v>2779</v>
      </c>
      <c r="J7" s="357">
        <v>150</v>
      </c>
      <c r="K7" s="424" t="s">
        <v>48</v>
      </c>
      <c r="L7" s="661"/>
      <c r="M7" s="666"/>
      <c r="N7" s="1149"/>
      <c r="O7" s="666"/>
      <c r="P7" s="1151"/>
      <c r="Q7" s="666"/>
      <c r="R7" s="1151"/>
      <c r="S7" s="661"/>
    </row>
    <row r="8" spans="1:19" s="6" customFormat="1" ht="60" customHeight="1">
      <c r="A8" s="656">
        <v>2</v>
      </c>
      <c r="B8" s="656">
        <v>1</v>
      </c>
      <c r="C8" s="656">
        <v>4</v>
      </c>
      <c r="D8" s="656">
        <v>2</v>
      </c>
      <c r="E8" s="1142" t="s">
        <v>2780</v>
      </c>
      <c r="F8" s="659" t="s">
        <v>2781</v>
      </c>
      <c r="G8" s="659" t="s">
        <v>2782</v>
      </c>
      <c r="H8" s="659" t="s">
        <v>45</v>
      </c>
      <c r="I8" s="355" t="s">
        <v>46</v>
      </c>
      <c r="J8" s="358">
        <v>1</v>
      </c>
      <c r="K8" s="358" t="s">
        <v>71</v>
      </c>
      <c r="L8" s="659" t="s">
        <v>2783</v>
      </c>
      <c r="M8" s="1126" t="s">
        <v>770</v>
      </c>
      <c r="N8" s="656"/>
      <c r="O8" s="664">
        <v>19000</v>
      </c>
      <c r="P8" s="656"/>
      <c r="Q8" s="664">
        <f>O8</f>
        <v>19000</v>
      </c>
      <c r="R8" s="656"/>
      <c r="S8" s="659" t="s">
        <v>2778</v>
      </c>
    </row>
    <row r="9" spans="1:19" ht="70.150000000000006" customHeight="1">
      <c r="A9" s="657"/>
      <c r="B9" s="657"/>
      <c r="C9" s="657"/>
      <c r="D9" s="657"/>
      <c r="E9" s="1144"/>
      <c r="F9" s="660"/>
      <c r="G9" s="660"/>
      <c r="H9" s="661"/>
      <c r="I9" s="355" t="s">
        <v>1136</v>
      </c>
      <c r="J9" s="358">
        <v>6</v>
      </c>
      <c r="K9" s="358" t="s">
        <v>48</v>
      </c>
      <c r="L9" s="660"/>
      <c r="M9" s="1127"/>
      <c r="N9" s="657"/>
      <c r="O9" s="665"/>
      <c r="P9" s="657"/>
      <c r="Q9" s="665"/>
      <c r="R9" s="657"/>
      <c r="S9" s="660"/>
    </row>
    <row r="10" spans="1:19" ht="70.150000000000006" customHeight="1">
      <c r="A10" s="657"/>
      <c r="B10" s="657"/>
      <c r="C10" s="657"/>
      <c r="D10" s="657"/>
      <c r="E10" s="1144"/>
      <c r="F10" s="660"/>
      <c r="G10" s="660"/>
      <c r="H10" s="667" t="s">
        <v>50</v>
      </c>
      <c r="I10" s="355" t="s">
        <v>51</v>
      </c>
      <c r="J10" s="358">
        <v>1</v>
      </c>
      <c r="K10" s="358" t="s">
        <v>71</v>
      </c>
      <c r="L10" s="660"/>
      <c r="M10" s="1127"/>
      <c r="N10" s="657"/>
      <c r="O10" s="665"/>
      <c r="P10" s="657"/>
      <c r="Q10" s="665"/>
      <c r="R10" s="657"/>
      <c r="S10" s="660"/>
    </row>
    <row r="11" spans="1:19" ht="70.150000000000006" customHeight="1">
      <c r="A11" s="658"/>
      <c r="B11" s="658"/>
      <c r="C11" s="658"/>
      <c r="D11" s="658"/>
      <c r="E11" s="1143"/>
      <c r="F11" s="661"/>
      <c r="G11" s="661"/>
      <c r="H11" s="667"/>
      <c r="I11" s="356" t="s">
        <v>52</v>
      </c>
      <c r="J11" s="424" t="s">
        <v>1462</v>
      </c>
      <c r="K11" s="358" t="s">
        <v>48</v>
      </c>
      <c r="L11" s="661"/>
      <c r="M11" s="1128"/>
      <c r="N11" s="658"/>
      <c r="O11" s="666"/>
      <c r="P11" s="658"/>
      <c r="Q11" s="666"/>
      <c r="R11" s="658"/>
      <c r="S11" s="661"/>
    </row>
    <row r="12" spans="1:19" ht="46.15" customHeight="1">
      <c r="A12" s="656">
        <v>3</v>
      </c>
      <c r="B12" s="656">
        <v>1</v>
      </c>
      <c r="C12" s="656">
        <v>4</v>
      </c>
      <c r="D12" s="659">
        <v>2</v>
      </c>
      <c r="E12" s="1142" t="s">
        <v>2786</v>
      </c>
      <c r="F12" s="659" t="s">
        <v>2787</v>
      </c>
      <c r="G12" s="659" t="s">
        <v>2788</v>
      </c>
      <c r="H12" s="659" t="s">
        <v>2789</v>
      </c>
      <c r="I12" s="659" t="s">
        <v>2790</v>
      </c>
      <c r="J12" s="659">
        <v>1</v>
      </c>
      <c r="K12" s="659" t="s">
        <v>71</v>
      </c>
      <c r="L12" s="659" t="s">
        <v>2791</v>
      </c>
      <c r="M12" s="656" t="s">
        <v>43</v>
      </c>
      <c r="N12" s="659"/>
      <c r="O12" s="664">
        <v>76000</v>
      </c>
      <c r="P12" s="659"/>
      <c r="Q12" s="664">
        <v>76000</v>
      </c>
      <c r="R12" s="659"/>
      <c r="S12" s="659" t="s">
        <v>2778</v>
      </c>
    </row>
    <row r="13" spans="1:19" ht="30" customHeight="1">
      <c r="A13" s="657"/>
      <c r="B13" s="657"/>
      <c r="C13" s="657"/>
      <c r="D13" s="660"/>
      <c r="E13" s="1144"/>
      <c r="F13" s="660"/>
      <c r="G13" s="660"/>
      <c r="H13" s="660"/>
      <c r="I13" s="660"/>
      <c r="J13" s="660"/>
      <c r="K13" s="660"/>
      <c r="L13" s="660"/>
      <c r="M13" s="657"/>
      <c r="N13" s="660"/>
      <c r="O13" s="665"/>
      <c r="P13" s="660"/>
      <c r="Q13" s="665"/>
      <c r="R13" s="660"/>
      <c r="S13" s="660"/>
    </row>
    <row r="14" spans="1:19" ht="53.25" customHeight="1">
      <c r="A14" s="657"/>
      <c r="B14" s="657"/>
      <c r="C14" s="657"/>
      <c r="D14" s="660"/>
      <c r="E14" s="1144"/>
      <c r="F14" s="660"/>
      <c r="G14" s="660"/>
      <c r="H14" s="660"/>
      <c r="I14" s="661"/>
      <c r="J14" s="661"/>
      <c r="K14" s="661"/>
      <c r="L14" s="660"/>
      <c r="M14" s="657"/>
      <c r="N14" s="660"/>
      <c r="O14" s="665"/>
      <c r="P14" s="660"/>
      <c r="Q14" s="665"/>
      <c r="R14" s="660"/>
      <c r="S14" s="660"/>
    </row>
    <row r="15" spans="1:19" ht="30" customHeight="1">
      <c r="A15" s="657"/>
      <c r="B15" s="657"/>
      <c r="C15" s="657"/>
      <c r="D15" s="660"/>
      <c r="E15" s="1144"/>
      <c r="F15" s="660"/>
      <c r="G15" s="660"/>
      <c r="H15" s="661"/>
      <c r="I15" s="357" t="s">
        <v>2792</v>
      </c>
      <c r="J15" s="357">
        <v>60</v>
      </c>
      <c r="K15" s="357" t="s">
        <v>48</v>
      </c>
      <c r="L15" s="660"/>
      <c r="M15" s="657"/>
      <c r="N15" s="660"/>
      <c r="O15" s="665"/>
      <c r="P15" s="660"/>
      <c r="Q15" s="665"/>
      <c r="R15" s="660"/>
      <c r="S15" s="660"/>
    </row>
    <row r="16" spans="1:19" ht="90" customHeight="1">
      <c r="A16" s="658"/>
      <c r="B16" s="658"/>
      <c r="C16" s="658"/>
      <c r="D16" s="661"/>
      <c r="E16" s="1143"/>
      <c r="F16" s="661"/>
      <c r="G16" s="661"/>
      <c r="H16" s="357" t="s">
        <v>2793</v>
      </c>
      <c r="I16" s="357" t="s">
        <v>2794</v>
      </c>
      <c r="J16" s="358">
        <v>14</v>
      </c>
      <c r="K16" s="358" t="s">
        <v>71</v>
      </c>
      <c r="L16" s="661"/>
      <c r="M16" s="658"/>
      <c r="N16" s="661"/>
      <c r="O16" s="666"/>
      <c r="P16" s="661"/>
      <c r="Q16" s="666"/>
      <c r="R16" s="661"/>
      <c r="S16" s="661"/>
    </row>
    <row r="17" spans="1:19" s="10" customFormat="1" ht="178.5" customHeight="1">
      <c r="A17" s="656">
        <v>4</v>
      </c>
      <c r="B17" s="656">
        <v>1</v>
      </c>
      <c r="C17" s="656">
        <v>4</v>
      </c>
      <c r="D17" s="656">
        <v>5</v>
      </c>
      <c r="E17" s="1142" t="s">
        <v>2795</v>
      </c>
      <c r="F17" s="659" t="s">
        <v>2796</v>
      </c>
      <c r="G17" s="659" t="s">
        <v>2797</v>
      </c>
      <c r="H17" s="659" t="s">
        <v>137</v>
      </c>
      <c r="I17" s="357" t="s">
        <v>164</v>
      </c>
      <c r="J17" s="357">
        <v>3</v>
      </c>
      <c r="K17" s="357" t="s">
        <v>71</v>
      </c>
      <c r="L17" s="659" t="s">
        <v>2798</v>
      </c>
      <c r="M17" s="656" t="s">
        <v>91</v>
      </c>
      <c r="N17" s="659"/>
      <c r="O17" s="664">
        <v>28000</v>
      </c>
      <c r="P17" s="659"/>
      <c r="Q17" s="664">
        <v>28000</v>
      </c>
      <c r="R17" s="659"/>
      <c r="S17" s="659" t="s">
        <v>2778</v>
      </c>
    </row>
    <row r="18" spans="1:19" s="10" customFormat="1" ht="178.5" customHeight="1">
      <c r="A18" s="658"/>
      <c r="B18" s="658"/>
      <c r="C18" s="658"/>
      <c r="D18" s="658"/>
      <c r="E18" s="1143"/>
      <c r="F18" s="661"/>
      <c r="G18" s="661"/>
      <c r="H18" s="661"/>
      <c r="I18" s="357" t="s">
        <v>2799</v>
      </c>
      <c r="J18" s="358">
        <v>20</v>
      </c>
      <c r="K18" s="358" t="s">
        <v>48</v>
      </c>
      <c r="L18" s="661"/>
      <c r="M18" s="658"/>
      <c r="N18" s="661"/>
      <c r="O18" s="666"/>
      <c r="P18" s="661"/>
      <c r="Q18" s="666"/>
      <c r="R18" s="661"/>
      <c r="S18" s="661"/>
    </row>
    <row r="19" spans="1:19" ht="54" customHeight="1">
      <c r="A19" s="656">
        <v>5</v>
      </c>
      <c r="B19" s="656">
        <v>1</v>
      </c>
      <c r="C19" s="656">
        <v>4</v>
      </c>
      <c r="D19" s="656">
        <v>2</v>
      </c>
      <c r="E19" s="1142" t="s">
        <v>2800</v>
      </c>
      <c r="F19" s="659" t="s">
        <v>2801</v>
      </c>
      <c r="G19" s="659" t="s">
        <v>2802</v>
      </c>
      <c r="H19" s="667" t="s">
        <v>137</v>
      </c>
      <c r="I19" s="357" t="s">
        <v>164</v>
      </c>
      <c r="J19" s="357">
        <v>2</v>
      </c>
      <c r="K19" s="357" t="s">
        <v>71</v>
      </c>
      <c r="L19" s="659" t="s">
        <v>2803</v>
      </c>
      <c r="M19" s="656" t="s">
        <v>68</v>
      </c>
      <c r="N19" s="659"/>
      <c r="O19" s="664">
        <v>200000</v>
      </c>
      <c r="P19" s="659"/>
      <c r="Q19" s="664">
        <v>200000</v>
      </c>
      <c r="R19" s="659"/>
      <c r="S19" s="659" t="s">
        <v>2778</v>
      </c>
    </row>
    <row r="20" spans="1:19" ht="65.45" customHeight="1">
      <c r="A20" s="657"/>
      <c r="B20" s="657"/>
      <c r="C20" s="657"/>
      <c r="D20" s="657"/>
      <c r="E20" s="1144"/>
      <c r="F20" s="660"/>
      <c r="G20" s="660"/>
      <c r="H20" s="667"/>
      <c r="I20" s="357" t="s">
        <v>2804</v>
      </c>
      <c r="J20" s="357">
        <v>20</v>
      </c>
      <c r="K20" s="357" t="s">
        <v>48</v>
      </c>
      <c r="L20" s="660"/>
      <c r="M20" s="657"/>
      <c r="N20" s="660"/>
      <c r="O20" s="665"/>
      <c r="P20" s="660"/>
      <c r="Q20" s="665"/>
      <c r="R20" s="659"/>
      <c r="S20" s="660"/>
    </row>
    <row r="21" spans="1:19" ht="84.6" customHeight="1">
      <c r="A21" s="657"/>
      <c r="B21" s="657"/>
      <c r="C21" s="657"/>
      <c r="D21" s="657"/>
      <c r="E21" s="1144"/>
      <c r="F21" s="660"/>
      <c r="G21" s="660"/>
      <c r="H21" s="667" t="s">
        <v>2805</v>
      </c>
      <c r="I21" s="357" t="s">
        <v>2806</v>
      </c>
      <c r="J21" s="357">
        <v>1</v>
      </c>
      <c r="K21" s="357" t="s">
        <v>71</v>
      </c>
      <c r="L21" s="660"/>
      <c r="M21" s="657"/>
      <c r="N21" s="660"/>
      <c r="O21" s="665"/>
      <c r="P21" s="660"/>
      <c r="Q21" s="665"/>
      <c r="R21" s="659"/>
      <c r="S21" s="660"/>
    </row>
    <row r="22" spans="1:19" ht="115.9" customHeight="1">
      <c r="A22" s="657"/>
      <c r="B22" s="657"/>
      <c r="C22" s="657"/>
      <c r="D22" s="657"/>
      <c r="E22" s="1144"/>
      <c r="F22" s="660"/>
      <c r="G22" s="660"/>
      <c r="H22" s="667"/>
      <c r="I22" s="357" t="s">
        <v>2807</v>
      </c>
      <c r="J22" s="357">
        <v>140</v>
      </c>
      <c r="K22" s="357" t="s">
        <v>48</v>
      </c>
      <c r="L22" s="660"/>
      <c r="M22" s="657"/>
      <c r="N22" s="660"/>
      <c r="O22" s="665"/>
      <c r="P22" s="660"/>
      <c r="Q22" s="665"/>
      <c r="R22" s="659"/>
      <c r="S22" s="660"/>
    </row>
    <row r="23" spans="1:19" ht="153" customHeight="1">
      <c r="A23" s="657"/>
      <c r="B23" s="657"/>
      <c r="C23" s="657"/>
      <c r="D23" s="657"/>
      <c r="E23" s="1144"/>
      <c r="F23" s="660"/>
      <c r="G23" s="660"/>
      <c r="H23" s="667" t="s">
        <v>140</v>
      </c>
      <c r="I23" s="357" t="s">
        <v>181</v>
      </c>
      <c r="J23" s="357">
        <v>1</v>
      </c>
      <c r="K23" s="357" t="s">
        <v>71</v>
      </c>
      <c r="L23" s="660"/>
      <c r="M23" s="657"/>
      <c r="N23" s="660"/>
      <c r="O23" s="665"/>
      <c r="P23" s="660"/>
      <c r="Q23" s="665"/>
      <c r="R23" s="659"/>
      <c r="S23" s="660"/>
    </row>
    <row r="24" spans="1:19" ht="91.15" customHeight="1">
      <c r="A24" s="658"/>
      <c r="B24" s="658"/>
      <c r="C24" s="658"/>
      <c r="D24" s="658"/>
      <c r="E24" s="1143"/>
      <c r="F24" s="661"/>
      <c r="G24" s="661"/>
      <c r="H24" s="667"/>
      <c r="I24" s="357" t="s">
        <v>179</v>
      </c>
      <c r="J24" s="358">
        <v>25</v>
      </c>
      <c r="K24" s="358" t="s">
        <v>48</v>
      </c>
      <c r="L24" s="661"/>
      <c r="M24" s="658"/>
      <c r="N24" s="661"/>
      <c r="O24" s="666"/>
      <c r="P24" s="661"/>
      <c r="Q24" s="666"/>
      <c r="R24" s="659"/>
      <c r="S24" s="661"/>
    </row>
    <row r="25" spans="1:19" ht="85.15" customHeight="1">
      <c r="A25" s="656">
        <v>6</v>
      </c>
      <c r="B25" s="656">
        <v>1</v>
      </c>
      <c r="C25" s="656">
        <v>4</v>
      </c>
      <c r="D25" s="659">
        <v>2</v>
      </c>
      <c r="E25" s="1142" t="s">
        <v>2808</v>
      </c>
      <c r="F25" s="659" t="s">
        <v>2809</v>
      </c>
      <c r="G25" s="659" t="s">
        <v>2810</v>
      </c>
      <c r="H25" s="667" t="s">
        <v>137</v>
      </c>
      <c r="I25" s="357" t="s">
        <v>164</v>
      </c>
      <c r="J25" s="357">
        <v>1</v>
      </c>
      <c r="K25" s="357" t="s">
        <v>71</v>
      </c>
      <c r="L25" s="659" t="s">
        <v>2811</v>
      </c>
      <c r="M25" s="656" t="s">
        <v>69</v>
      </c>
      <c r="N25" s="659"/>
      <c r="O25" s="664">
        <v>45000</v>
      </c>
      <c r="P25" s="659"/>
      <c r="Q25" s="664">
        <v>45000</v>
      </c>
      <c r="R25" s="659"/>
      <c r="S25" s="659" t="s">
        <v>2778</v>
      </c>
    </row>
    <row r="26" spans="1:19" ht="75.599999999999994" customHeight="1">
      <c r="A26" s="657"/>
      <c r="B26" s="657"/>
      <c r="C26" s="657"/>
      <c r="D26" s="660"/>
      <c r="E26" s="1144"/>
      <c r="F26" s="660"/>
      <c r="G26" s="660"/>
      <c r="H26" s="667"/>
      <c r="I26" s="357" t="s">
        <v>2812</v>
      </c>
      <c r="J26" s="357">
        <v>20</v>
      </c>
      <c r="K26" s="357" t="s">
        <v>48</v>
      </c>
      <c r="L26" s="660"/>
      <c r="M26" s="657"/>
      <c r="N26" s="660"/>
      <c r="O26" s="665"/>
      <c r="P26" s="660"/>
      <c r="Q26" s="665"/>
      <c r="R26" s="660"/>
      <c r="S26" s="660"/>
    </row>
    <row r="27" spans="1:19" ht="68.45" customHeight="1">
      <c r="A27" s="657"/>
      <c r="B27" s="657"/>
      <c r="C27" s="657"/>
      <c r="D27" s="660"/>
      <c r="E27" s="1144"/>
      <c r="F27" s="660"/>
      <c r="G27" s="660"/>
      <c r="H27" s="667" t="s">
        <v>140</v>
      </c>
      <c r="I27" s="357" t="s">
        <v>181</v>
      </c>
      <c r="J27" s="357">
        <v>1</v>
      </c>
      <c r="K27" s="357" t="s">
        <v>71</v>
      </c>
      <c r="L27" s="660"/>
      <c r="M27" s="657"/>
      <c r="N27" s="660"/>
      <c r="O27" s="665"/>
      <c r="P27" s="660"/>
      <c r="Q27" s="665"/>
      <c r="R27" s="660"/>
      <c r="S27" s="660"/>
    </row>
    <row r="28" spans="1:19" ht="72" customHeight="1">
      <c r="A28" s="658"/>
      <c r="B28" s="658"/>
      <c r="C28" s="658"/>
      <c r="D28" s="661"/>
      <c r="E28" s="1143"/>
      <c r="F28" s="661"/>
      <c r="G28" s="661"/>
      <c r="H28" s="667"/>
      <c r="I28" s="357" t="s">
        <v>179</v>
      </c>
      <c r="J28" s="358">
        <v>20</v>
      </c>
      <c r="K28" s="358" t="s">
        <v>48</v>
      </c>
      <c r="L28" s="661"/>
      <c r="M28" s="658"/>
      <c r="N28" s="661"/>
      <c r="O28" s="666"/>
      <c r="P28" s="661"/>
      <c r="Q28" s="666"/>
      <c r="R28" s="661"/>
      <c r="S28" s="661"/>
    </row>
    <row r="29" spans="1:19" ht="72" customHeight="1">
      <c r="A29" s="656">
        <v>7</v>
      </c>
      <c r="B29" s="656">
        <v>1</v>
      </c>
      <c r="C29" s="656">
        <v>4</v>
      </c>
      <c r="D29" s="656">
        <v>5</v>
      </c>
      <c r="E29" s="1142" t="s">
        <v>2813</v>
      </c>
      <c r="F29" s="659" t="s">
        <v>2814</v>
      </c>
      <c r="G29" s="659" t="s">
        <v>2815</v>
      </c>
      <c r="H29" s="659" t="s">
        <v>50</v>
      </c>
      <c r="I29" s="357" t="s">
        <v>51</v>
      </c>
      <c r="J29" s="357">
        <v>1</v>
      </c>
      <c r="K29" s="357" t="s">
        <v>71</v>
      </c>
      <c r="L29" s="659" t="s">
        <v>2816</v>
      </c>
      <c r="M29" s="1126" t="s">
        <v>127</v>
      </c>
      <c r="N29" s="659"/>
      <c r="O29" s="664">
        <v>15500</v>
      </c>
      <c r="P29" s="659"/>
      <c r="Q29" s="664">
        <v>15500</v>
      </c>
      <c r="R29" s="659"/>
      <c r="S29" s="659" t="s">
        <v>2778</v>
      </c>
    </row>
    <row r="30" spans="1:19" ht="57.6" customHeight="1">
      <c r="A30" s="658"/>
      <c r="B30" s="658"/>
      <c r="C30" s="658"/>
      <c r="D30" s="658"/>
      <c r="E30" s="1143"/>
      <c r="F30" s="661"/>
      <c r="G30" s="661"/>
      <c r="H30" s="661"/>
      <c r="I30" s="357" t="s">
        <v>52</v>
      </c>
      <c r="J30" s="357">
        <v>60</v>
      </c>
      <c r="K30" s="358" t="s">
        <v>48</v>
      </c>
      <c r="L30" s="661"/>
      <c r="M30" s="1128"/>
      <c r="N30" s="661"/>
      <c r="O30" s="666"/>
      <c r="P30" s="661"/>
      <c r="Q30" s="664"/>
      <c r="R30" s="659"/>
      <c r="S30" s="661"/>
    </row>
    <row r="31" spans="1:19" ht="118.9" customHeight="1">
      <c r="A31" s="656">
        <v>8</v>
      </c>
      <c r="B31" s="656">
        <v>1</v>
      </c>
      <c r="C31" s="656">
        <v>4</v>
      </c>
      <c r="D31" s="656">
        <v>2</v>
      </c>
      <c r="E31" s="1142" t="s">
        <v>2817</v>
      </c>
      <c r="F31" s="659" t="s">
        <v>2818</v>
      </c>
      <c r="G31" s="659" t="s">
        <v>2819</v>
      </c>
      <c r="H31" s="659" t="s">
        <v>137</v>
      </c>
      <c r="I31" s="357" t="s">
        <v>164</v>
      </c>
      <c r="J31" s="358">
        <v>1</v>
      </c>
      <c r="K31" s="358" t="s">
        <v>71</v>
      </c>
      <c r="L31" s="659" t="s">
        <v>2820</v>
      </c>
      <c r="M31" s="1126" t="s">
        <v>2821</v>
      </c>
      <c r="N31" s="656"/>
      <c r="O31" s="664">
        <v>20000</v>
      </c>
      <c r="P31" s="656"/>
      <c r="Q31" s="664">
        <v>20000</v>
      </c>
      <c r="R31" s="656"/>
      <c r="S31" s="659" t="s">
        <v>2778</v>
      </c>
    </row>
    <row r="32" spans="1:19" ht="207" customHeight="1">
      <c r="A32" s="658"/>
      <c r="B32" s="658"/>
      <c r="C32" s="658"/>
      <c r="D32" s="658"/>
      <c r="E32" s="1143"/>
      <c r="F32" s="661"/>
      <c r="G32" s="661"/>
      <c r="H32" s="661"/>
      <c r="I32" s="357" t="s">
        <v>2812</v>
      </c>
      <c r="J32" s="357">
        <v>20</v>
      </c>
      <c r="K32" s="358" t="s">
        <v>48</v>
      </c>
      <c r="L32" s="661"/>
      <c r="M32" s="1128"/>
      <c r="N32" s="658"/>
      <c r="O32" s="666"/>
      <c r="P32" s="658"/>
      <c r="Q32" s="666"/>
      <c r="R32" s="658"/>
      <c r="S32" s="661"/>
    </row>
    <row r="33" spans="1:19" ht="156" customHeight="1">
      <c r="A33" s="656">
        <v>9</v>
      </c>
      <c r="B33" s="656">
        <v>1</v>
      </c>
      <c r="C33" s="656">
        <v>4</v>
      </c>
      <c r="D33" s="656">
        <v>2</v>
      </c>
      <c r="E33" s="1142" t="s">
        <v>2822</v>
      </c>
      <c r="F33" s="659" t="s">
        <v>2823</v>
      </c>
      <c r="G33" s="659" t="s">
        <v>2824</v>
      </c>
      <c r="H33" s="659" t="s">
        <v>286</v>
      </c>
      <c r="I33" s="659" t="s">
        <v>2619</v>
      </c>
      <c r="J33" s="659">
        <v>3000</v>
      </c>
      <c r="K33" s="656" t="s">
        <v>497</v>
      </c>
      <c r="L33" s="659" t="s">
        <v>2825</v>
      </c>
      <c r="M33" s="1126" t="s">
        <v>69</v>
      </c>
      <c r="N33" s="656"/>
      <c r="O33" s="664">
        <v>13500</v>
      </c>
      <c r="P33" s="656"/>
      <c r="Q33" s="664">
        <v>13500</v>
      </c>
      <c r="R33" s="656"/>
      <c r="S33" s="659" t="s">
        <v>2778</v>
      </c>
    </row>
    <row r="34" spans="1:19" ht="145.9" customHeight="1">
      <c r="A34" s="657"/>
      <c r="B34" s="657"/>
      <c r="C34" s="657"/>
      <c r="D34" s="657"/>
      <c r="E34" s="1144"/>
      <c r="F34" s="660"/>
      <c r="G34" s="660"/>
      <c r="H34" s="661"/>
      <c r="I34" s="661"/>
      <c r="J34" s="661"/>
      <c r="K34" s="658"/>
      <c r="L34" s="660"/>
      <c r="M34" s="1127"/>
      <c r="N34" s="657"/>
      <c r="O34" s="665"/>
      <c r="P34" s="657"/>
      <c r="Q34" s="665"/>
      <c r="R34" s="657"/>
      <c r="S34" s="660"/>
    </row>
    <row r="35" spans="1:19" ht="125.25" customHeight="1">
      <c r="A35" s="658"/>
      <c r="B35" s="658"/>
      <c r="C35" s="658"/>
      <c r="D35" s="658"/>
      <c r="E35" s="1143"/>
      <c r="F35" s="661"/>
      <c r="G35" s="661"/>
      <c r="H35" s="359" t="s">
        <v>2784</v>
      </c>
      <c r="I35" s="360" t="s">
        <v>2785</v>
      </c>
      <c r="J35" s="360">
        <v>1</v>
      </c>
      <c r="K35" s="359" t="s">
        <v>71</v>
      </c>
      <c r="L35" s="661"/>
      <c r="M35" s="1128"/>
      <c r="N35" s="658"/>
      <c r="O35" s="666"/>
      <c r="P35" s="658"/>
      <c r="Q35" s="666"/>
      <c r="R35" s="658"/>
      <c r="S35" s="661"/>
    </row>
    <row r="36" spans="1:19" ht="222.75" customHeight="1">
      <c r="A36" s="656">
        <v>10</v>
      </c>
      <c r="B36" s="656">
        <v>1</v>
      </c>
      <c r="C36" s="656">
        <v>4</v>
      </c>
      <c r="D36" s="656">
        <v>2</v>
      </c>
      <c r="E36" s="1142" t="s">
        <v>2826</v>
      </c>
      <c r="F36" s="659" t="s">
        <v>2827</v>
      </c>
      <c r="G36" s="659" t="s">
        <v>2828</v>
      </c>
      <c r="H36" s="659" t="s">
        <v>140</v>
      </c>
      <c r="I36" s="356" t="s">
        <v>181</v>
      </c>
      <c r="J36" s="356">
        <v>1</v>
      </c>
      <c r="K36" s="355" t="s">
        <v>71</v>
      </c>
      <c r="L36" s="659" t="s">
        <v>2829</v>
      </c>
      <c r="M36" s="1126" t="s">
        <v>317</v>
      </c>
      <c r="N36" s="656"/>
      <c r="O36" s="664">
        <v>40000</v>
      </c>
      <c r="P36" s="656"/>
      <c r="Q36" s="664">
        <v>40000</v>
      </c>
      <c r="R36" s="656"/>
      <c r="S36" s="659" t="s">
        <v>2778</v>
      </c>
    </row>
    <row r="37" spans="1:19" ht="30">
      <c r="A37" s="657"/>
      <c r="B37" s="657"/>
      <c r="C37" s="657"/>
      <c r="D37" s="657"/>
      <c r="E37" s="1144"/>
      <c r="F37" s="660"/>
      <c r="G37" s="660"/>
      <c r="H37" s="661"/>
      <c r="I37" s="357" t="s">
        <v>179</v>
      </c>
      <c r="J37" s="357">
        <v>30</v>
      </c>
      <c r="K37" s="358" t="s">
        <v>48</v>
      </c>
      <c r="L37" s="660"/>
      <c r="M37" s="1127"/>
      <c r="N37" s="657"/>
      <c r="O37" s="665"/>
      <c r="P37" s="657"/>
      <c r="Q37" s="665"/>
      <c r="R37" s="657"/>
      <c r="S37" s="660"/>
    </row>
    <row r="38" spans="1:19" ht="69.599999999999994" customHeight="1">
      <c r="A38" s="656">
        <v>11</v>
      </c>
      <c r="B38" s="656">
        <v>1</v>
      </c>
      <c r="C38" s="656">
        <v>4</v>
      </c>
      <c r="D38" s="656">
        <v>5</v>
      </c>
      <c r="E38" s="1142" t="s">
        <v>2830</v>
      </c>
      <c r="F38" s="659" t="s">
        <v>2831</v>
      </c>
      <c r="G38" s="659" t="s">
        <v>2832</v>
      </c>
      <c r="H38" s="659" t="s">
        <v>50</v>
      </c>
      <c r="I38" s="356" t="s">
        <v>51</v>
      </c>
      <c r="J38" s="356">
        <v>2</v>
      </c>
      <c r="K38" s="355" t="s">
        <v>71</v>
      </c>
      <c r="L38" s="659" t="s">
        <v>2816</v>
      </c>
      <c r="M38" s="1126" t="s">
        <v>317</v>
      </c>
      <c r="N38" s="656" t="s">
        <v>43</v>
      </c>
      <c r="O38" s="664">
        <v>15000</v>
      </c>
      <c r="P38" s="925">
        <v>15000</v>
      </c>
      <c r="Q38" s="664">
        <v>15000</v>
      </c>
      <c r="R38" s="1139">
        <v>15000</v>
      </c>
      <c r="S38" s="659" t="s">
        <v>2778</v>
      </c>
    </row>
    <row r="39" spans="1:19" ht="87" customHeight="1">
      <c r="A39" s="657"/>
      <c r="B39" s="657"/>
      <c r="C39" s="657"/>
      <c r="D39" s="657"/>
      <c r="E39" s="1144"/>
      <c r="F39" s="660"/>
      <c r="G39" s="660"/>
      <c r="H39" s="661"/>
      <c r="I39" s="357" t="s">
        <v>129</v>
      </c>
      <c r="J39" s="357">
        <v>120</v>
      </c>
      <c r="K39" s="358" t="s">
        <v>48</v>
      </c>
      <c r="L39" s="660"/>
      <c r="M39" s="1127"/>
      <c r="N39" s="657"/>
      <c r="O39" s="665"/>
      <c r="P39" s="930"/>
      <c r="Q39" s="665"/>
      <c r="R39" s="1141"/>
      <c r="S39" s="660"/>
    </row>
    <row r="40" spans="1:19" ht="64.900000000000006" customHeight="1">
      <c r="A40" s="656">
        <v>12</v>
      </c>
      <c r="B40" s="656">
        <v>1</v>
      </c>
      <c r="C40" s="656">
        <v>4</v>
      </c>
      <c r="D40" s="656">
        <v>2</v>
      </c>
      <c r="E40" s="659" t="s">
        <v>2833</v>
      </c>
      <c r="F40" s="659" t="s">
        <v>2834</v>
      </c>
      <c r="G40" s="659" t="s">
        <v>2835</v>
      </c>
      <c r="H40" s="659" t="s">
        <v>50</v>
      </c>
      <c r="I40" s="357" t="s">
        <v>2836</v>
      </c>
      <c r="J40" s="357">
        <v>1</v>
      </c>
      <c r="K40" s="357" t="s">
        <v>71</v>
      </c>
      <c r="L40" s="659" t="s">
        <v>2837</v>
      </c>
      <c r="M40" s="659"/>
      <c r="N40" s="659" t="s">
        <v>43</v>
      </c>
      <c r="O40" s="662"/>
      <c r="P40" s="941">
        <v>15000</v>
      </c>
      <c r="Q40" s="662"/>
      <c r="R40" s="1145">
        <v>15000</v>
      </c>
      <c r="S40" s="659" t="s">
        <v>2838</v>
      </c>
    </row>
    <row r="41" spans="1:19" ht="128.44999999999999" customHeight="1">
      <c r="A41" s="658"/>
      <c r="B41" s="658"/>
      <c r="C41" s="658"/>
      <c r="D41" s="658"/>
      <c r="E41" s="661"/>
      <c r="F41" s="661"/>
      <c r="G41" s="661"/>
      <c r="H41" s="661"/>
      <c r="I41" s="357" t="s">
        <v>1653</v>
      </c>
      <c r="J41" s="357">
        <v>50</v>
      </c>
      <c r="K41" s="357" t="s">
        <v>48</v>
      </c>
      <c r="L41" s="661"/>
      <c r="M41" s="661"/>
      <c r="N41" s="661"/>
      <c r="O41" s="663"/>
      <c r="P41" s="1146"/>
      <c r="Q41" s="663"/>
      <c r="R41" s="1147"/>
      <c r="S41" s="661"/>
    </row>
    <row r="42" spans="1:19">
      <c r="A42" s="656">
        <v>13</v>
      </c>
      <c r="B42" s="656">
        <v>1</v>
      </c>
      <c r="C42" s="656">
        <v>4</v>
      </c>
      <c r="D42" s="656">
        <v>2</v>
      </c>
      <c r="E42" s="1142" t="s">
        <v>2839</v>
      </c>
      <c r="F42" s="659" t="s">
        <v>2840</v>
      </c>
      <c r="G42" s="659" t="s">
        <v>2841</v>
      </c>
      <c r="H42" s="667" t="s">
        <v>137</v>
      </c>
      <c r="I42" s="357" t="s">
        <v>164</v>
      </c>
      <c r="J42" s="357">
        <v>5</v>
      </c>
      <c r="K42" s="357" t="s">
        <v>71</v>
      </c>
      <c r="L42" s="659" t="s">
        <v>2842</v>
      </c>
      <c r="M42" s="656"/>
      <c r="N42" s="659" t="s">
        <v>43</v>
      </c>
      <c r="O42" s="664"/>
      <c r="P42" s="941">
        <v>130000</v>
      </c>
      <c r="Q42" s="664"/>
      <c r="R42" s="1145">
        <v>130000</v>
      </c>
      <c r="S42" s="659" t="s">
        <v>2778</v>
      </c>
    </row>
    <row r="43" spans="1:19" ht="45">
      <c r="A43" s="657"/>
      <c r="B43" s="657"/>
      <c r="C43" s="657"/>
      <c r="D43" s="657"/>
      <c r="E43" s="1144"/>
      <c r="F43" s="660"/>
      <c r="G43" s="660"/>
      <c r="H43" s="667"/>
      <c r="I43" s="357" t="s">
        <v>2804</v>
      </c>
      <c r="J43" s="357">
        <v>50</v>
      </c>
      <c r="K43" s="357" t="s">
        <v>48</v>
      </c>
      <c r="L43" s="660"/>
      <c r="M43" s="657"/>
      <c r="N43" s="660"/>
      <c r="O43" s="665"/>
      <c r="P43" s="942"/>
      <c r="Q43" s="664"/>
      <c r="R43" s="1145"/>
      <c r="S43" s="660"/>
    </row>
    <row r="44" spans="1:19">
      <c r="A44" s="657"/>
      <c r="B44" s="657"/>
      <c r="C44" s="657"/>
      <c r="D44" s="657"/>
      <c r="E44" s="1144"/>
      <c r="F44" s="660"/>
      <c r="G44" s="660"/>
      <c r="H44" s="667" t="s">
        <v>2805</v>
      </c>
      <c r="I44" s="357" t="s">
        <v>2806</v>
      </c>
      <c r="J44" s="357">
        <v>1</v>
      </c>
      <c r="K44" s="357" t="s">
        <v>71</v>
      </c>
      <c r="L44" s="660"/>
      <c r="M44" s="657"/>
      <c r="N44" s="660"/>
      <c r="O44" s="665"/>
      <c r="P44" s="942"/>
      <c r="Q44" s="664"/>
      <c r="R44" s="1145"/>
      <c r="S44" s="660"/>
    </row>
    <row r="45" spans="1:19" ht="30">
      <c r="A45" s="657"/>
      <c r="B45" s="657"/>
      <c r="C45" s="657"/>
      <c r="D45" s="657"/>
      <c r="E45" s="1144"/>
      <c r="F45" s="660"/>
      <c r="G45" s="660"/>
      <c r="H45" s="667"/>
      <c r="I45" s="357" t="s">
        <v>2807</v>
      </c>
      <c r="J45" s="357">
        <v>100</v>
      </c>
      <c r="K45" s="357" t="s">
        <v>773</v>
      </c>
      <c r="L45" s="660"/>
      <c r="M45" s="657"/>
      <c r="N45" s="660"/>
      <c r="O45" s="665"/>
      <c r="P45" s="942"/>
      <c r="Q45" s="664"/>
      <c r="R45" s="1145"/>
      <c r="S45" s="660"/>
    </row>
    <row r="46" spans="1:19">
      <c r="A46" s="657"/>
      <c r="B46" s="657"/>
      <c r="C46" s="657"/>
      <c r="D46" s="657"/>
      <c r="E46" s="1144"/>
      <c r="F46" s="660"/>
      <c r="G46" s="660"/>
      <c r="H46" s="667"/>
      <c r="I46" s="357" t="s">
        <v>46</v>
      </c>
      <c r="J46" s="357">
        <v>1</v>
      </c>
      <c r="K46" s="357" t="s">
        <v>71</v>
      </c>
      <c r="L46" s="660"/>
      <c r="M46" s="657"/>
      <c r="N46" s="660"/>
      <c r="O46" s="665"/>
      <c r="P46" s="942"/>
      <c r="Q46" s="664"/>
      <c r="R46" s="1145"/>
      <c r="S46" s="660"/>
    </row>
    <row r="47" spans="1:19" ht="30">
      <c r="A47" s="657"/>
      <c r="B47" s="657"/>
      <c r="C47" s="657"/>
      <c r="D47" s="657"/>
      <c r="E47" s="1144"/>
      <c r="F47" s="660"/>
      <c r="G47" s="660"/>
      <c r="H47" s="667"/>
      <c r="I47" s="357" t="s">
        <v>1151</v>
      </c>
      <c r="J47" s="357">
        <v>20</v>
      </c>
      <c r="K47" s="357" t="s">
        <v>773</v>
      </c>
      <c r="L47" s="660"/>
      <c r="M47" s="657"/>
      <c r="N47" s="660"/>
      <c r="O47" s="665"/>
      <c r="P47" s="942"/>
      <c r="Q47" s="664"/>
      <c r="R47" s="1145"/>
      <c r="S47" s="660"/>
    </row>
    <row r="48" spans="1:19" ht="30">
      <c r="A48" s="657"/>
      <c r="B48" s="657"/>
      <c r="C48" s="657"/>
      <c r="D48" s="657"/>
      <c r="E48" s="1144"/>
      <c r="F48" s="660"/>
      <c r="G48" s="660"/>
      <c r="H48" s="667"/>
      <c r="I48" s="357" t="s">
        <v>2843</v>
      </c>
      <c r="J48" s="357">
        <v>6</v>
      </c>
      <c r="K48" s="357" t="s">
        <v>773</v>
      </c>
      <c r="L48" s="660"/>
      <c r="M48" s="657"/>
      <c r="N48" s="660"/>
      <c r="O48" s="665"/>
      <c r="P48" s="942"/>
      <c r="Q48" s="664"/>
      <c r="R48" s="1145"/>
      <c r="S48" s="660"/>
    </row>
    <row r="49" spans="1:19" ht="30">
      <c r="A49" s="657"/>
      <c r="B49" s="657"/>
      <c r="C49" s="657"/>
      <c r="D49" s="657"/>
      <c r="E49" s="1144"/>
      <c r="F49" s="660"/>
      <c r="G49" s="660"/>
      <c r="H49" s="667" t="s">
        <v>140</v>
      </c>
      <c r="I49" s="357" t="s">
        <v>181</v>
      </c>
      <c r="J49" s="357">
        <v>1</v>
      </c>
      <c r="K49" s="357" t="s">
        <v>71</v>
      </c>
      <c r="L49" s="660"/>
      <c r="M49" s="657"/>
      <c r="N49" s="660"/>
      <c r="O49" s="665"/>
      <c r="P49" s="942"/>
      <c r="Q49" s="664"/>
      <c r="R49" s="1145"/>
      <c r="S49" s="660"/>
    </row>
    <row r="50" spans="1:19" ht="30">
      <c r="A50" s="658"/>
      <c r="B50" s="658"/>
      <c r="C50" s="658"/>
      <c r="D50" s="658"/>
      <c r="E50" s="1143"/>
      <c r="F50" s="661"/>
      <c r="G50" s="661"/>
      <c r="H50" s="667"/>
      <c r="I50" s="357" t="s">
        <v>179</v>
      </c>
      <c r="J50" s="358">
        <v>30</v>
      </c>
      <c r="K50" s="358" t="s">
        <v>48</v>
      </c>
      <c r="L50" s="661"/>
      <c r="M50" s="658"/>
      <c r="N50" s="661"/>
      <c r="O50" s="666"/>
      <c r="P50" s="1146"/>
      <c r="Q50" s="664"/>
      <c r="R50" s="1145"/>
      <c r="S50" s="661"/>
    </row>
    <row r="51" spans="1:19" ht="120" customHeight="1">
      <c r="A51" s="358">
        <v>14</v>
      </c>
      <c r="B51" s="358">
        <v>1</v>
      </c>
      <c r="C51" s="358">
        <v>4</v>
      </c>
      <c r="D51" s="358">
        <v>2</v>
      </c>
      <c r="E51" s="386" t="s">
        <v>2844</v>
      </c>
      <c r="F51" s="357" t="s">
        <v>2845</v>
      </c>
      <c r="G51" s="357" t="s">
        <v>2846</v>
      </c>
      <c r="H51" s="357" t="s">
        <v>50</v>
      </c>
      <c r="I51" s="357" t="s">
        <v>129</v>
      </c>
      <c r="J51" s="357">
        <v>80</v>
      </c>
      <c r="K51" s="358" t="s">
        <v>773</v>
      </c>
      <c r="L51" s="357" t="s">
        <v>2847</v>
      </c>
      <c r="M51" s="425"/>
      <c r="N51" s="358" t="s">
        <v>43</v>
      </c>
      <c r="O51" s="383"/>
      <c r="P51" s="426">
        <v>20000</v>
      </c>
      <c r="Q51" s="383"/>
      <c r="R51" s="427">
        <v>20000</v>
      </c>
      <c r="S51" s="357" t="s">
        <v>2778</v>
      </c>
    </row>
    <row r="52" spans="1:19" ht="120" customHeight="1">
      <c r="A52" s="656">
        <v>15</v>
      </c>
      <c r="B52" s="656">
        <v>1</v>
      </c>
      <c r="C52" s="656">
        <v>4</v>
      </c>
      <c r="D52" s="656">
        <v>2</v>
      </c>
      <c r="E52" s="1142" t="s">
        <v>2848</v>
      </c>
      <c r="F52" s="659" t="s">
        <v>2849</v>
      </c>
      <c r="G52" s="659" t="s">
        <v>2850</v>
      </c>
      <c r="H52" s="659" t="s">
        <v>137</v>
      </c>
      <c r="I52" s="357" t="s">
        <v>164</v>
      </c>
      <c r="J52" s="357">
        <v>2</v>
      </c>
      <c r="K52" s="357" t="s">
        <v>71</v>
      </c>
      <c r="L52" s="659" t="s">
        <v>2851</v>
      </c>
      <c r="M52" s="1129"/>
      <c r="N52" s="656" t="s">
        <v>43</v>
      </c>
      <c r="O52" s="1129"/>
      <c r="P52" s="925">
        <v>17000</v>
      </c>
      <c r="Q52" s="1129"/>
      <c r="R52" s="1139">
        <v>17000</v>
      </c>
      <c r="S52" s="659" t="s">
        <v>2778</v>
      </c>
    </row>
    <row r="53" spans="1:19" ht="120" customHeight="1">
      <c r="A53" s="658"/>
      <c r="B53" s="658"/>
      <c r="C53" s="658"/>
      <c r="D53" s="658"/>
      <c r="E53" s="1143"/>
      <c r="F53" s="661"/>
      <c r="G53" s="661"/>
      <c r="H53" s="661"/>
      <c r="I53" s="357" t="s">
        <v>129</v>
      </c>
      <c r="J53" s="357">
        <v>30</v>
      </c>
      <c r="K53" s="358" t="s">
        <v>773</v>
      </c>
      <c r="L53" s="661"/>
      <c r="M53" s="1131"/>
      <c r="N53" s="658"/>
      <c r="O53" s="1131"/>
      <c r="P53" s="926"/>
      <c r="Q53" s="1131"/>
      <c r="R53" s="1141"/>
      <c r="S53" s="661"/>
    </row>
    <row r="54" spans="1:19" ht="30">
      <c r="A54" s="814">
        <v>16</v>
      </c>
      <c r="B54" s="672">
        <v>1</v>
      </c>
      <c r="C54" s="672">
        <v>4</v>
      </c>
      <c r="D54" s="672">
        <v>5</v>
      </c>
      <c r="E54" s="1135" t="s">
        <v>2852</v>
      </c>
      <c r="F54" s="667" t="s">
        <v>2853</v>
      </c>
      <c r="G54" s="667" t="s">
        <v>3399</v>
      </c>
      <c r="H54" s="667" t="s">
        <v>140</v>
      </c>
      <c r="I54" s="357" t="s">
        <v>181</v>
      </c>
      <c r="J54" s="357">
        <v>1</v>
      </c>
      <c r="K54" s="357" t="s">
        <v>1685</v>
      </c>
      <c r="L54" s="659" t="s">
        <v>2854</v>
      </c>
      <c r="M54" s="1126"/>
      <c r="N54" s="659" t="s">
        <v>43</v>
      </c>
      <c r="O54" s="1129"/>
      <c r="P54" s="925">
        <v>71000</v>
      </c>
      <c r="Q54" s="1129"/>
      <c r="R54" s="925">
        <v>71000</v>
      </c>
      <c r="S54" s="659" t="s">
        <v>2778</v>
      </c>
    </row>
    <row r="55" spans="1:19" ht="54.75" customHeight="1">
      <c r="A55" s="957"/>
      <c r="B55" s="672"/>
      <c r="C55" s="672"/>
      <c r="D55" s="672"/>
      <c r="E55" s="1135"/>
      <c r="F55" s="667"/>
      <c r="G55" s="667"/>
      <c r="H55" s="667"/>
      <c r="I55" s="357" t="s">
        <v>129</v>
      </c>
      <c r="J55" s="357">
        <v>20</v>
      </c>
      <c r="K55" s="357" t="s">
        <v>773</v>
      </c>
      <c r="L55" s="660"/>
      <c r="M55" s="1127"/>
      <c r="N55" s="660"/>
      <c r="O55" s="1130"/>
      <c r="P55" s="930"/>
      <c r="Q55" s="1130"/>
      <c r="R55" s="930"/>
      <c r="S55" s="660"/>
    </row>
    <row r="56" spans="1:19" ht="54.75" customHeight="1">
      <c r="A56" s="957"/>
      <c r="B56" s="672"/>
      <c r="C56" s="672"/>
      <c r="D56" s="672"/>
      <c r="E56" s="1135"/>
      <c r="F56" s="667"/>
      <c r="G56" s="667"/>
      <c r="H56" s="667"/>
      <c r="I56" s="357" t="s">
        <v>2856</v>
      </c>
      <c r="J56" s="357">
        <v>1</v>
      </c>
      <c r="K56" s="358" t="s">
        <v>71</v>
      </c>
      <c r="L56" s="660"/>
      <c r="M56" s="1127"/>
      <c r="N56" s="660"/>
      <c r="O56" s="1130"/>
      <c r="P56" s="930"/>
      <c r="Q56" s="1130"/>
      <c r="R56" s="930"/>
      <c r="S56" s="660"/>
    </row>
    <row r="57" spans="1:19">
      <c r="A57" s="957"/>
      <c r="B57" s="672"/>
      <c r="C57" s="672"/>
      <c r="D57" s="672"/>
      <c r="E57" s="1135"/>
      <c r="F57" s="667"/>
      <c r="G57" s="667"/>
      <c r="H57" s="659" t="s">
        <v>50</v>
      </c>
      <c r="I57" s="357" t="s">
        <v>51</v>
      </c>
      <c r="J57" s="357">
        <v>1</v>
      </c>
      <c r="K57" s="358" t="s">
        <v>71</v>
      </c>
      <c r="L57" s="660"/>
      <c r="M57" s="1127"/>
      <c r="N57" s="660"/>
      <c r="O57" s="1130"/>
      <c r="P57" s="930"/>
      <c r="Q57" s="1130"/>
      <c r="R57" s="930"/>
      <c r="S57" s="660"/>
    </row>
    <row r="58" spans="1:19">
      <c r="A58" s="958"/>
      <c r="B58" s="672"/>
      <c r="C58" s="672"/>
      <c r="D58" s="672"/>
      <c r="E58" s="1135"/>
      <c r="F58" s="667"/>
      <c r="G58" s="667"/>
      <c r="H58" s="661"/>
      <c r="I58" s="358" t="s">
        <v>129</v>
      </c>
      <c r="J58" s="358">
        <v>30</v>
      </c>
      <c r="K58" s="358" t="s">
        <v>48</v>
      </c>
      <c r="L58" s="661"/>
      <c r="M58" s="1128"/>
      <c r="N58" s="661"/>
      <c r="O58" s="1131"/>
      <c r="P58" s="926"/>
      <c r="Q58" s="1131"/>
      <c r="R58" s="926"/>
      <c r="S58" s="661"/>
    </row>
    <row r="59" spans="1:19">
      <c r="A59" s="659">
        <v>17</v>
      </c>
      <c r="B59" s="656">
        <v>1</v>
      </c>
      <c r="C59" s="656">
        <v>4</v>
      </c>
      <c r="D59" s="656">
        <v>2</v>
      </c>
      <c r="E59" s="1142" t="s">
        <v>2857</v>
      </c>
      <c r="F59" s="659" t="s">
        <v>2858</v>
      </c>
      <c r="G59" s="659" t="s">
        <v>2859</v>
      </c>
      <c r="H59" s="659" t="s">
        <v>2860</v>
      </c>
      <c r="I59" s="357" t="s">
        <v>160</v>
      </c>
      <c r="J59" s="357">
        <v>2</v>
      </c>
      <c r="K59" s="357" t="s">
        <v>1685</v>
      </c>
      <c r="L59" s="659" t="s">
        <v>2861</v>
      </c>
      <c r="M59" s="1126"/>
      <c r="N59" s="659" t="s">
        <v>43</v>
      </c>
      <c r="O59" s="1129"/>
      <c r="P59" s="925">
        <v>104200</v>
      </c>
      <c r="Q59" s="1129"/>
      <c r="R59" s="1139">
        <v>104200</v>
      </c>
      <c r="S59" s="659" t="s">
        <v>2778</v>
      </c>
    </row>
    <row r="60" spans="1:19" ht="75.75" customHeight="1">
      <c r="A60" s="660"/>
      <c r="B60" s="657"/>
      <c r="C60" s="657"/>
      <c r="D60" s="657"/>
      <c r="E60" s="1144"/>
      <c r="F60" s="660"/>
      <c r="G60" s="660"/>
      <c r="H60" s="661"/>
      <c r="I60" s="357" t="s">
        <v>129</v>
      </c>
      <c r="J60" s="357">
        <v>50</v>
      </c>
      <c r="K60" s="357" t="s">
        <v>773</v>
      </c>
      <c r="L60" s="660"/>
      <c r="M60" s="1127"/>
      <c r="N60" s="660"/>
      <c r="O60" s="1130"/>
      <c r="P60" s="930"/>
      <c r="Q60" s="1130"/>
      <c r="R60" s="1140"/>
      <c r="S60" s="660"/>
    </row>
    <row r="61" spans="1:19" ht="60" customHeight="1">
      <c r="A61" s="660"/>
      <c r="B61" s="657"/>
      <c r="C61" s="657"/>
      <c r="D61" s="657"/>
      <c r="E61" s="1144"/>
      <c r="F61" s="660"/>
      <c r="G61" s="660"/>
      <c r="H61" s="659" t="s">
        <v>2862</v>
      </c>
      <c r="I61" s="380" t="s">
        <v>768</v>
      </c>
      <c r="J61" s="357">
        <v>1</v>
      </c>
      <c r="K61" s="357" t="s">
        <v>1685</v>
      </c>
      <c r="L61" s="660"/>
      <c r="M61" s="1127"/>
      <c r="N61" s="660"/>
      <c r="O61" s="1130"/>
      <c r="P61" s="930"/>
      <c r="Q61" s="1130"/>
      <c r="R61" s="1140"/>
      <c r="S61" s="660"/>
    </row>
    <row r="62" spans="1:19" ht="162.75" customHeight="1">
      <c r="A62" s="661"/>
      <c r="B62" s="658"/>
      <c r="C62" s="658"/>
      <c r="D62" s="658"/>
      <c r="E62" s="1143"/>
      <c r="F62" s="661"/>
      <c r="G62" s="661"/>
      <c r="H62" s="661"/>
      <c r="I62" s="357" t="s">
        <v>129</v>
      </c>
      <c r="J62" s="357">
        <v>25</v>
      </c>
      <c r="K62" s="358" t="s">
        <v>773</v>
      </c>
      <c r="L62" s="661"/>
      <c r="M62" s="1128"/>
      <c r="N62" s="661"/>
      <c r="O62" s="1131"/>
      <c r="P62" s="926"/>
      <c r="Q62" s="1131"/>
      <c r="R62" s="1141"/>
      <c r="S62" s="661"/>
    </row>
    <row r="63" spans="1:19" ht="100.5" customHeight="1">
      <c r="A63" s="659">
        <v>18</v>
      </c>
      <c r="B63" s="656">
        <v>1</v>
      </c>
      <c r="C63" s="656">
        <v>4</v>
      </c>
      <c r="D63" s="656">
        <v>2</v>
      </c>
      <c r="E63" s="1142" t="s">
        <v>2863</v>
      </c>
      <c r="F63" s="659" t="s">
        <v>2864</v>
      </c>
      <c r="G63" s="659" t="s">
        <v>2865</v>
      </c>
      <c r="H63" s="659" t="s">
        <v>50</v>
      </c>
      <c r="I63" s="357" t="s">
        <v>51</v>
      </c>
      <c r="J63" s="357">
        <v>1</v>
      </c>
      <c r="K63" s="357" t="s">
        <v>1685</v>
      </c>
      <c r="L63" s="659" t="s">
        <v>2866</v>
      </c>
      <c r="M63" s="1126"/>
      <c r="N63" s="659" t="s">
        <v>43</v>
      </c>
      <c r="O63" s="1129"/>
      <c r="P63" s="925">
        <v>25500</v>
      </c>
      <c r="Q63" s="1129"/>
      <c r="R63" s="1139">
        <v>25500</v>
      </c>
      <c r="S63" s="659" t="s">
        <v>2778</v>
      </c>
    </row>
    <row r="64" spans="1:19" ht="100.5" customHeight="1">
      <c r="A64" s="661"/>
      <c r="B64" s="658"/>
      <c r="C64" s="658"/>
      <c r="D64" s="658"/>
      <c r="E64" s="1143"/>
      <c r="F64" s="661"/>
      <c r="G64" s="661"/>
      <c r="H64" s="661"/>
      <c r="I64" s="357" t="s">
        <v>129</v>
      </c>
      <c r="J64" s="357">
        <v>100</v>
      </c>
      <c r="K64" s="358" t="s">
        <v>773</v>
      </c>
      <c r="L64" s="661"/>
      <c r="M64" s="1128"/>
      <c r="N64" s="661"/>
      <c r="O64" s="1131"/>
      <c r="P64" s="926"/>
      <c r="Q64" s="1131"/>
      <c r="R64" s="1141"/>
      <c r="S64" s="661"/>
    </row>
    <row r="65" spans="1:19" ht="99" customHeight="1">
      <c r="A65" s="659">
        <v>19</v>
      </c>
      <c r="B65" s="656">
        <v>1</v>
      </c>
      <c r="C65" s="656">
        <v>4</v>
      </c>
      <c r="D65" s="656">
        <v>2</v>
      </c>
      <c r="E65" s="1142" t="s">
        <v>2867</v>
      </c>
      <c r="F65" s="659" t="s">
        <v>2868</v>
      </c>
      <c r="G65" s="659" t="s">
        <v>2869</v>
      </c>
      <c r="H65" s="659" t="s">
        <v>286</v>
      </c>
      <c r="I65" s="357" t="s">
        <v>2870</v>
      </c>
      <c r="J65" s="357">
        <v>1</v>
      </c>
      <c r="K65" s="357" t="s">
        <v>1685</v>
      </c>
      <c r="L65" s="659" t="s">
        <v>2871</v>
      </c>
      <c r="M65" s="1129"/>
      <c r="N65" s="659" t="s">
        <v>43</v>
      </c>
      <c r="O65" s="1129"/>
      <c r="P65" s="925">
        <v>10000</v>
      </c>
      <c r="Q65" s="1129"/>
      <c r="R65" s="1139">
        <v>10000</v>
      </c>
      <c r="S65" s="659" t="s">
        <v>2778</v>
      </c>
    </row>
    <row r="66" spans="1:19" ht="99" customHeight="1">
      <c r="A66" s="660"/>
      <c r="B66" s="657"/>
      <c r="C66" s="657"/>
      <c r="D66" s="657"/>
      <c r="E66" s="1144"/>
      <c r="F66" s="660"/>
      <c r="G66" s="660"/>
      <c r="H66" s="660"/>
      <c r="I66" s="357" t="s">
        <v>1166</v>
      </c>
      <c r="J66" s="357">
        <v>1</v>
      </c>
      <c r="K66" s="357" t="s">
        <v>1685</v>
      </c>
      <c r="L66" s="660"/>
      <c r="M66" s="1130"/>
      <c r="N66" s="660"/>
      <c r="O66" s="1130"/>
      <c r="P66" s="930"/>
      <c r="Q66" s="1130"/>
      <c r="R66" s="1140"/>
      <c r="S66" s="660"/>
    </row>
    <row r="67" spans="1:19">
      <c r="A67" s="660"/>
      <c r="B67" s="657"/>
      <c r="C67" s="657"/>
      <c r="D67" s="657"/>
      <c r="E67" s="1144"/>
      <c r="F67" s="660"/>
      <c r="G67" s="660"/>
      <c r="H67" s="660"/>
      <c r="I67" s="357" t="s">
        <v>122</v>
      </c>
      <c r="J67" s="357">
        <v>2000</v>
      </c>
      <c r="K67" s="357" t="s">
        <v>1685</v>
      </c>
      <c r="L67" s="660"/>
      <c r="M67" s="1130"/>
      <c r="N67" s="660"/>
      <c r="O67" s="1130"/>
      <c r="P67" s="930"/>
      <c r="Q67" s="1130"/>
      <c r="R67" s="1140"/>
      <c r="S67" s="660"/>
    </row>
    <row r="68" spans="1:19" ht="86.25" customHeight="1">
      <c r="A68" s="659">
        <v>20</v>
      </c>
      <c r="B68" s="656">
        <v>1</v>
      </c>
      <c r="C68" s="656">
        <v>4</v>
      </c>
      <c r="D68" s="656">
        <v>2</v>
      </c>
      <c r="E68" s="1142" t="s">
        <v>2872</v>
      </c>
      <c r="F68" s="659" t="s">
        <v>2873</v>
      </c>
      <c r="G68" s="659" t="s">
        <v>2874</v>
      </c>
      <c r="H68" s="659" t="s">
        <v>137</v>
      </c>
      <c r="I68" s="357" t="s">
        <v>1768</v>
      </c>
      <c r="J68" s="357">
        <v>1</v>
      </c>
      <c r="K68" s="357" t="s">
        <v>1685</v>
      </c>
      <c r="L68" s="659" t="s">
        <v>2875</v>
      </c>
      <c r="M68" s="1126"/>
      <c r="N68" s="659" t="s">
        <v>43</v>
      </c>
      <c r="O68" s="1129"/>
      <c r="P68" s="925">
        <v>41300</v>
      </c>
      <c r="Q68" s="1129"/>
      <c r="R68" s="1139">
        <v>41300</v>
      </c>
      <c r="S68" s="659" t="s">
        <v>2778</v>
      </c>
    </row>
    <row r="69" spans="1:19" ht="86.25" customHeight="1">
      <c r="A69" s="661"/>
      <c r="B69" s="658"/>
      <c r="C69" s="658"/>
      <c r="D69" s="658"/>
      <c r="E69" s="1143"/>
      <c r="F69" s="661"/>
      <c r="G69" s="661"/>
      <c r="H69" s="661"/>
      <c r="I69" s="357" t="s">
        <v>129</v>
      </c>
      <c r="J69" s="357">
        <v>25</v>
      </c>
      <c r="K69" s="357" t="s">
        <v>773</v>
      </c>
      <c r="L69" s="661"/>
      <c r="M69" s="1128"/>
      <c r="N69" s="661"/>
      <c r="O69" s="1131"/>
      <c r="P69" s="926"/>
      <c r="Q69" s="1131"/>
      <c r="R69" s="1141"/>
      <c r="S69" s="661"/>
    </row>
    <row r="70" spans="1:19" ht="86.25" customHeight="1">
      <c r="A70" s="659">
        <v>21</v>
      </c>
      <c r="B70" s="656">
        <v>1</v>
      </c>
      <c r="C70" s="656">
        <v>4</v>
      </c>
      <c r="D70" s="656">
        <v>2</v>
      </c>
      <c r="E70" s="1142" t="s">
        <v>2876</v>
      </c>
      <c r="F70" s="659" t="s">
        <v>2877</v>
      </c>
      <c r="G70" s="659" t="s">
        <v>2878</v>
      </c>
      <c r="H70" s="659" t="s">
        <v>286</v>
      </c>
      <c r="I70" s="357" t="s">
        <v>2879</v>
      </c>
      <c r="J70" s="357">
        <v>1</v>
      </c>
      <c r="K70" s="357" t="s">
        <v>1685</v>
      </c>
      <c r="L70" s="659" t="s">
        <v>2880</v>
      </c>
      <c r="M70" s="1126"/>
      <c r="N70" s="659" t="s">
        <v>43</v>
      </c>
      <c r="O70" s="1129"/>
      <c r="P70" s="925">
        <v>12000</v>
      </c>
      <c r="Q70" s="1129"/>
      <c r="R70" s="1139">
        <v>12000</v>
      </c>
      <c r="S70" s="659" t="s">
        <v>2778</v>
      </c>
    </row>
    <row r="71" spans="1:19" ht="86.25" customHeight="1">
      <c r="A71" s="660"/>
      <c r="B71" s="657"/>
      <c r="C71" s="657"/>
      <c r="D71" s="657"/>
      <c r="E71" s="1144"/>
      <c r="F71" s="660"/>
      <c r="G71" s="660"/>
      <c r="H71" s="660"/>
      <c r="I71" s="357" t="s">
        <v>122</v>
      </c>
      <c r="J71" s="357">
        <v>3000</v>
      </c>
      <c r="K71" s="357" t="s">
        <v>1685</v>
      </c>
      <c r="L71" s="660"/>
      <c r="M71" s="1127"/>
      <c r="N71" s="660"/>
      <c r="O71" s="1130"/>
      <c r="P71" s="930"/>
      <c r="Q71" s="1130"/>
      <c r="R71" s="1140"/>
      <c r="S71" s="660"/>
    </row>
    <row r="72" spans="1:19" ht="86.25" customHeight="1">
      <c r="A72" s="661"/>
      <c r="B72" s="658"/>
      <c r="C72" s="658"/>
      <c r="D72" s="658"/>
      <c r="E72" s="1143"/>
      <c r="F72" s="661"/>
      <c r="G72" s="661"/>
      <c r="H72" s="661"/>
      <c r="I72" s="357" t="s">
        <v>2784</v>
      </c>
      <c r="J72" s="357">
        <v>1</v>
      </c>
      <c r="K72" s="357" t="s">
        <v>71</v>
      </c>
      <c r="L72" s="661"/>
      <c r="M72" s="1128"/>
      <c r="N72" s="661"/>
      <c r="O72" s="1131"/>
      <c r="P72" s="926"/>
      <c r="Q72" s="1131"/>
      <c r="R72" s="1141"/>
      <c r="S72" s="661"/>
    </row>
    <row r="73" spans="1:19" ht="86.25" customHeight="1">
      <c r="A73" s="659">
        <v>22</v>
      </c>
      <c r="B73" s="656">
        <v>1</v>
      </c>
      <c r="C73" s="656">
        <v>4</v>
      </c>
      <c r="D73" s="656">
        <v>2</v>
      </c>
      <c r="E73" s="1142" t="s">
        <v>2881</v>
      </c>
      <c r="F73" s="659" t="s">
        <v>2882</v>
      </c>
      <c r="G73" s="659" t="s">
        <v>2883</v>
      </c>
      <c r="H73" s="659" t="s">
        <v>50</v>
      </c>
      <c r="I73" s="357" t="s">
        <v>51</v>
      </c>
      <c r="J73" s="357">
        <v>1</v>
      </c>
      <c r="K73" s="357" t="s">
        <v>1685</v>
      </c>
      <c r="L73" s="659" t="s">
        <v>2884</v>
      </c>
      <c r="M73" s="1126"/>
      <c r="N73" s="659" t="s">
        <v>43</v>
      </c>
      <c r="O73" s="1129"/>
      <c r="P73" s="925">
        <v>24000</v>
      </c>
      <c r="Q73" s="1129"/>
      <c r="R73" s="1139">
        <v>24000</v>
      </c>
      <c r="S73" s="659" t="s">
        <v>2778</v>
      </c>
    </row>
    <row r="74" spans="1:19" ht="86.25" customHeight="1">
      <c r="A74" s="661"/>
      <c r="B74" s="658"/>
      <c r="C74" s="658"/>
      <c r="D74" s="658"/>
      <c r="E74" s="1143"/>
      <c r="F74" s="661"/>
      <c r="G74" s="661"/>
      <c r="H74" s="661"/>
      <c r="I74" s="357" t="s">
        <v>129</v>
      </c>
      <c r="J74" s="357">
        <v>120</v>
      </c>
      <c r="K74" s="357" t="s">
        <v>773</v>
      </c>
      <c r="L74" s="661"/>
      <c r="M74" s="1128"/>
      <c r="N74" s="661"/>
      <c r="O74" s="1131"/>
      <c r="P74" s="926"/>
      <c r="Q74" s="1131"/>
      <c r="R74" s="1141"/>
      <c r="S74" s="661"/>
    </row>
    <row r="75" spans="1:19" ht="75.75" customHeight="1">
      <c r="A75" s="667">
        <v>23</v>
      </c>
      <c r="B75" s="672">
        <v>1</v>
      </c>
      <c r="C75" s="672">
        <v>4</v>
      </c>
      <c r="D75" s="672">
        <v>5</v>
      </c>
      <c r="E75" s="1135" t="s">
        <v>2885</v>
      </c>
      <c r="F75" s="667" t="s">
        <v>2886</v>
      </c>
      <c r="G75" s="667" t="s">
        <v>2887</v>
      </c>
      <c r="H75" s="667" t="s">
        <v>159</v>
      </c>
      <c r="I75" s="357" t="s">
        <v>160</v>
      </c>
      <c r="J75" s="357">
        <v>2</v>
      </c>
      <c r="K75" s="357" t="s">
        <v>1685</v>
      </c>
      <c r="L75" s="659" t="s">
        <v>2888</v>
      </c>
      <c r="M75" s="1126"/>
      <c r="N75" s="659" t="s">
        <v>69</v>
      </c>
      <c r="O75" s="1129"/>
      <c r="P75" s="664">
        <v>90000</v>
      </c>
      <c r="Q75" s="1132"/>
      <c r="R75" s="1136">
        <v>90000</v>
      </c>
      <c r="S75" s="659" t="s">
        <v>2778</v>
      </c>
    </row>
    <row r="76" spans="1:19" ht="73.5" customHeight="1">
      <c r="A76" s="667"/>
      <c r="B76" s="672"/>
      <c r="C76" s="672"/>
      <c r="D76" s="672"/>
      <c r="E76" s="1135"/>
      <c r="F76" s="667"/>
      <c r="G76" s="667"/>
      <c r="H76" s="667"/>
      <c r="I76" s="357" t="s">
        <v>129</v>
      </c>
      <c r="J76" s="357">
        <v>60</v>
      </c>
      <c r="K76" s="357" t="s">
        <v>773</v>
      </c>
      <c r="L76" s="660"/>
      <c r="M76" s="1127"/>
      <c r="N76" s="660"/>
      <c r="O76" s="1130"/>
      <c r="P76" s="665"/>
      <c r="Q76" s="1133"/>
      <c r="R76" s="1137"/>
      <c r="S76" s="660"/>
    </row>
    <row r="77" spans="1:19" ht="94.5" customHeight="1">
      <c r="A77" s="667"/>
      <c r="B77" s="672"/>
      <c r="C77" s="672"/>
      <c r="D77" s="672"/>
      <c r="E77" s="1135"/>
      <c r="F77" s="667"/>
      <c r="G77" s="667"/>
      <c r="H77" s="659" t="s">
        <v>140</v>
      </c>
      <c r="I77" s="357" t="s">
        <v>767</v>
      </c>
      <c r="J77" s="357">
        <v>1</v>
      </c>
      <c r="K77" s="357" t="s">
        <v>1685</v>
      </c>
      <c r="L77" s="660"/>
      <c r="M77" s="1127"/>
      <c r="N77" s="660"/>
      <c r="O77" s="1130"/>
      <c r="P77" s="665"/>
      <c r="Q77" s="1133"/>
      <c r="R77" s="1137"/>
      <c r="S77" s="660"/>
    </row>
    <row r="78" spans="1:19" ht="75.75" customHeight="1">
      <c r="A78" s="667"/>
      <c r="B78" s="672"/>
      <c r="C78" s="672"/>
      <c r="D78" s="672"/>
      <c r="E78" s="1135"/>
      <c r="F78" s="667"/>
      <c r="G78" s="667"/>
      <c r="H78" s="661"/>
      <c r="I78" s="357" t="s">
        <v>129</v>
      </c>
      <c r="J78" s="357">
        <v>30</v>
      </c>
      <c r="K78" s="357" t="s">
        <v>773</v>
      </c>
      <c r="L78" s="661"/>
      <c r="M78" s="1128"/>
      <c r="N78" s="661"/>
      <c r="O78" s="1131"/>
      <c r="P78" s="666"/>
      <c r="Q78" s="1134"/>
      <c r="R78" s="1138"/>
      <c r="S78" s="661"/>
    </row>
    <row r="80" spans="1:19">
      <c r="P80" s="1103"/>
      <c r="Q80" s="558" t="s">
        <v>31</v>
      </c>
      <c r="R80" s="558" t="s">
        <v>32</v>
      </c>
      <c r="S80" s="558"/>
    </row>
    <row r="81" spans="16:19">
      <c r="P81" s="1104"/>
      <c r="Q81" s="558"/>
      <c r="R81" s="12">
        <v>2022</v>
      </c>
      <c r="S81" s="12">
        <v>2023</v>
      </c>
    </row>
    <row r="82" spans="16:19">
      <c r="P82" s="241" t="s">
        <v>3389</v>
      </c>
      <c r="Q82" s="100">
        <v>23</v>
      </c>
      <c r="R82" s="23">
        <f>Q36+Q38+Q33+Q31+Q29+Q25+Q17+Q12+Q19+Q8+Q6</f>
        <v>496000</v>
      </c>
      <c r="S82" s="23">
        <f>R75+R73+R70+R68+R65+R63+R59+R54+R52+R51+R42+R40+R38</f>
        <v>575000</v>
      </c>
    </row>
  </sheetData>
  <mergeCells count="385">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H10:H11"/>
    <mergeCell ref="F8:F11"/>
    <mergeCell ref="G8:G11"/>
    <mergeCell ref="H8:H9"/>
    <mergeCell ref="L8:L11"/>
    <mergeCell ref="M8:M11"/>
    <mergeCell ref="N8:N11"/>
    <mergeCell ref="A6:A7"/>
    <mergeCell ref="B6:B7"/>
    <mergeCell ref="C6:C7"/>
    <mergeCell ref="D6:D7"/>
    <mergeCell ref="E6:E7"/>
    <mergeCell ref="A12:A16"/>
    <mergeCell ref="B12:B16"/>
    <mergeCell ref="C12:C16"/>
    <mergeCell ref="D12:D16"/>
    <mergeCell ref="E12:E16"/>
    <mergeCell ref="R12:R16"/>
    <mergeCell ref="S12:S16"/>
    <mergeCell ref="S6:S7"/>
    <mergeCell ref="A8:A11"/>
    <mergeCell ref="B8:B11"/>
    <mergeCell ref="C8:C11"/>
    <mergeCell ref="D8:D11"/>
    <mergeCell ref="E8:E11"/>
    <mergeCell ref="F6:F7"/>
    <mergeCell ref="G6:G7"/>
    <mergeCell ref="H6:H7"/>
    <mergeCell ref="L6:L7"/>
    <mergeCell ref="M6:M7"/>
    <mergeCell ref="N6:N7"/>
    <mergeCell ref="O8:O11"/>
    <mergeCell ref="P8:P11"/>
    <mergeCell ref="Q8:Q11"/>
    <mergeCell ref="R8:R11"/>
    <mergeCell ref="S8:S11"/>
    <mergeCell ref="M19:M24"/>
    <mergeCell ref="N19:N24"/>
    <mergeCell ref="A17:A18"/>
    <mergeCell ref="B17:B18"/>
    <mergeCell ref="C17:C18"/>
    <mergeCell ref="D17:D18"/>
    <mergeCell ref="E17:E18"/>
    <mergeCell ref="F17:F18"/>
    <mergeCell ref="G17:G18"/>
    <mergeCell ref="H17:H18"/>
    <mergeCell ref="M12:M16"/>
    <mergeCell ref="N12:N16"/>
    <mergeCell ref="O12:O16"/>
    <mergeCell ref="P12:P16"/>
    <mergeCell ref="Q12:Q16"/>
    <mergeCell ref="F12:F16"/>
    <mergeCell ref="G12:G16"/>
    <mergeCell ref="H12:H15"/>
    <mergeCell ref="I12:I14"/>
    <mergeCell ref="J12:J14"/>
    <mergeCell ref="K12:K14"/>
    <mergeCell ref="L12:L16"/>
    <mergeCell ref="R17:R18"/>
    <mergeCell ref="S17:S18"/>
    <mergeCell ref="A19:A24"/>
    <mergeCell ref="B19:B24"/>
    <mergeCell ref="C19:C24"/>
    <mergeCell ref="D19:D24"/>
    <mergeCell ref="E19:E24"/>
    <mergeCell ref="F19:F24"/>
    <mergeCell ref="G19:G24"/>
    <mergeCell ref="H19:H20"/>
    <mergeCell ref="L17:L18"/>
    <mergeCell ref="M17:M18"/>
    <mergeCell ref="N17:N18"/>
    <mergeCell ref="O17:O18"/>
    <mergeCell ref="P17:P18"/>
    <mergeCell ref="Q17:Q18"/>
    <mergeCell ref="R19:R24"/>
    <mergeCell ref="S19:S24"/>
    <mergeCell ref="H21:H22"/>
    <mergeCell ref="H23:H24"/>
    <mergeCell ref="O19:O24"/>
    <mergeCell ref="P19:P24"/>
    <mergeCell ref="Q19:Q24"/>
    <mergeCell ref="L19:L24"/>
    <mergeCell ref="S25:S28"/>
    <mergeCell ref="H27:H28"/>
    <mergeCell ref="A29:A30"/>
    <mergeCell ref="B29:B30"/>
    <mergeCell ref="C29:C30"/>
    <mergeCell ref="D29:D30"/>
    <mergeCell ref="E29:E30"/>
    <mergeCell ref="G25:G28"/>
    <mergeCell ref="H25:H26"/>
    <mergeCell ref="L25:L28"/>
    <mergeCell ref="M25:M28"/>
    <mergeCell ref="N25:N28"/>
    <mergeCell ref="O25:O28"/>
    <mergeCell ref="O29:O30"/>
    <mergeCell ref="P29:P30"/>
    <mergeCell ref="Q29:Q30"/>
    <mergeCell ref="R29:R30"/>
    <mergeCell ref="S29:S30"/>
    <mergeCell ref="M29:M30"/>
    <mergeCell ref="N29:N30"/>
    <mergeCell ref="A25:A28"/>
    <mergeCell ref="B25:B28"/>
    <mergeCell ref="C25:C28"/>
    <mergeCell ref="D25:D28"/>
    <mergeCell ref="D31:D32"/>
    <mergeCell ref="E31:E32"/>
    <mergeCell ref="F29:F30"/>
    <mergeCell ref="G29:G30"/>
    <mergeCell ref="H29:H30"/>
    <mergeCell ref="L29:L30"/>
    <mergeCell ref="P25:P28"/>
    <mergeCell ref="Q25:Q28"/>
    <mergeCell ref="R25:R28"/>
    <mergeCell ref="E25:E28"/>
    <mergeCell ref="F25:F28"/>
    <mergeCell ref="Q31:Q32"/>
    <mergeCell ref="R31:R32"/>
    <mergeCell ref="S31:S32"/>
    <mergeCell ref="A33:A35"/>
    <mergeCell ref="B33:B35"/>
    <mergeCell ref="C33:C35"/>
    <mergeCell ref="D33:D35"/>
    <mergeCell ref="E33:E35"/>
    <mergeCell ref="F31:F32"/>
    <mergeCell ref="G31:G32"/>
    <mergeCell ref="H31:H32"/>
    <mergeCell ref="L31:L32"/>
    <mergeCell ref="M31:M32"/>
    <mergeCell ref="N31:N32"/>
    <mergeCell ref="R33:R35"/>
    <mergeCell ref="S33:S35"/>
    <mergeCell ref="M33:M35"/>
    <mergeCell ref="N33:N35"/>
    <mergeCell ref="O33:O35"/>
    <mergeCell ref="P33:P35"/>
    <mergeCell ref="Q33:Q35"/>
    <mergeCell ref="A31:A32"/>
    <mergeCell ref="B31:B32"/>
    <mergeCell ref="C31:C32"/>
    <mergeCell ref="L33:L35"/>
    <mergeCell ref="F33:F35"/>
    <mergeCell ref="G33:G35"/>
    <mergeCell ref="H33:H34"/>
    <mergeCell ref="I33:I34"/>
    <mergeCell ref="J33:J34"/>
    <mergeCell ref="K33:K34"/>
    <mergeCell ref="O31:O32"/>
    <mergeCell ref="P31:P32"/>
    <mergeCell ref="S36:S37"/>
    <mergeCell ref="A38:A39"/>
    <mergeCell ref="B38:B39"/>
    <mergeCell ref="C38:C39"/>
    <mergeCell ref="D38:D39"/>
    <mergeCell ref="E38:E39"/>
    <mergeCell ref="F38:F39"/>
    <mergeCell ref="G38:G39"/>
    <mergeCell ref="H38:H39"/>
    <mergeCell ref="L36:L37"/>
    <mergeCell ref="M36:M37"/>
    <mergeCell ref="N36:N37"/>
    <mergeCell ref="O36:O37"/>
    <mergeCell ref="P36:P37"/>
    <mergeCell ref="Q36:Q37"/>
    <mergeCell ref="R38:R39"/>
    <mergeCell ref="S38:S39"/>
    <mergeCell ref="A36:A37"/>
    <mergeCell ref="B36:B37"/>
    <mergeCell ref="B40:B41"/>
    <mergeCell ref="C40:C41"/>
    <mergeCell ref="D40:D41"/>
    <mergeCell ref="E40:E41"/>
    <mergeCell ref="F40:F41"/>
    <mergeCell ref="G40:G41"/>
    <mergeCell ref="H40:H41"/>
    <mergeCell ref="A40:A41"/>
    <mergeCell ref="R36:R37"/>
    <mergeCell ref="C36:C37"/>
    <mergeCell ref="D36:D37"/>
    <mergeCell ref="E36:E37"/>
    <mergeCell ref="F36:F37"/>
    <mergeCell ref="G36:G37"/>
    <mergeCell ref="H36:H37"/>
    <mergeCell ref="R40:R41"/>
    <mergeCell ref="S40:S41"/>
    <mergeCell ref="M40:M41"/>
    <mergeCell ref="N40:N41"/>
    <mergeCell ref="O40:O41"/>
    <mergeCell ref="P40:P41"/>
    <mergeCell ref="Q40:Q41"/>
    <mergeCell ref="M38:M39"/>
    <mergeCell ref="N38:N39"/>
    <mergeCell ref="O38:O39"/>
    <mergeCell ref="P38:P39"/>
    <mergeCell ref="Q38:Q39"/>
    <mergeCell ref="L38:L39"/>
    <mergeCell ref="L40:L41"/>
    <mergeCell ref="A42:A50"/>
    <mergeCell ref="B42:B50"/>
    <mergeCell ref="C42:C50"/>
    <mergeCell ref="D42:D50"/>
    <mergeCell ref="E42:E50"/>
    <mergeCell ref="F42:F50"/>
    <mergeCell ref="P42:P50"/>
    <mergeCell ref="Q42:Q50"/>
    <mergeCell ref="H44:H48"/>
    <mergeCell ref="H49:H50"/>
    <mergeCell ref="G42:G50"/>
    <mergeCell ref="S54:S58"/>
    <mergeCell ref="H57:H58"/>
    <mergeCell ref="H42:H43"/>
    <mergeCell ref="L42:L50"/>
    <mergeCell ref="M42:M50"/>
    <mergeCell ref="N42:N50"/>
    <mergeCell ref="O42:O50"/>
    <mergeCell ref="A52:A53"/>
    <mergeCell ref="B52:B53"/>
    <mergeCell ref="C52:C53"/>
    <mergeCell ref="D52:D53"/>
    <mergeCell ref="E52:E53"/>
    <mergeCell ref="F52:F53"/>
    <mergeCell ref="G52:G53"/>
    <mergeCell ref="H52:H53"/>
    <mergeCell ref="L52:L53"/>
    <mergeCell ref="S52:S53"/>
    <mergeCell ref="M52:M53"/>
    <mergeCell ref="N52:N53"/>
    <mergeCell ref="O52:O53"/>
    <mergeCell ref="P52:P53"/>
    <mergeCell ref="Q52:Q53"/>
    <mergeCell ref="R42:R50"/>
    <mergeCell ref="S42:S50"/>
    <mergeCell ref="R52:R53"/>
    <mergeCell ref="A54:A58"/>
    <mergeCell ref="B54:B58"/>
    <mergeCell ref="C54:C58"/>
    <mergeCell ref="D54:D58"/>
    <mergeCell ref="E54:E58"/>
    <mergeCell ref="F54:F58"/>
    <mergeCell ref="G54:G58"/>
    <mergeCell ref="H54:H56"/>
    <mergeCell ref="L54:L58"/>
    <mergeCell ref="M54:M58"/>
    <mergeCell ref="N54:N58"/>
    <mergeCell ref="O54:O58"/>
    <mergeCell ref="P54:P58"/>
    <mergeCell ref="Q54:Q58"/>
    <mergeCell ref="R54:R58"/>
    <mergeCell ref="A59:A62"/>
    <mergeCell ref="B59:B62"/>
    <mergeCell ref="C59:C62"/>
    <mergeCell ref="D59:D62"/>
    <mergeCell ref="A63:A64"/>
    <mergeCell ref="B63:B64"/>
    <mergeCell ref="C63:C64"/>
    <mergeCell ref="D63:D64"/>
    <mergeCell ref="E63:E64"/>
    <mergeCell ref="S59:S62"/>
    <mergeCell ref="N59:N62"/>
    <mergeCell ref="O59:O62"/>
    <mergeCell ref="P59:P62"/>
    <mergeCell ref="H59:H60"/>
    <mergeCell ref="L59:L62"/>
    <mergeCell ref="M59:M62"/>
    <mergeCell ref="E59:E62"/>
    <mergeCell ref="F59:F62"/>
    <mergeCell ref="G59:G62"/>
    <mergeCell ref="H61:H62"/>
    <mergeCell ref="Q59:Q62"/>
    <mergeCell ref="R59:R62"/>
    <mergeCell ref="F65:F67"/>
    <mergeCell ref="G65:G67"/>
    <mergeCell ref="H65:H67"/>
    <mergeCell ref="L65:L67"/>
    <mergeCell ref="P63:P64"/>
    <mergeCell ref="Q63:Q64"/>
    <mergeCell ref="R63:R64"/>
    <mergeCell ref="S63:S64"/>
    <mergeCell ref="G63:G64"/>
    <mergeCell ref="H63:H64"/>
    <mergeCell ref="L63:L64"/>
    <mergeCell ref="M63:M64"/>
    <mergeCell ref="N63:N64"/>
    <mergeCell ref="O63:O64"/>
    <mergeCell ref="F63:F64"/>
    <mergeCell ref="L68:L69"/>
    <mergeCell ref="A65:A67"/>
    <mergeCell ref="B65:B67"/>
    <mergeCell ref="C65:C67"/>
    <mergeCell ref="D65:D67"/>
    <mergeCell ref="E65:E67"/>
    <mergeCell ref="R65:R67"/>
    <mergeCell ref="S65:S67"/>
    <mergeCell ref="O68:O69"/>
    <mergeCell ref="P68:P69"/>
    <mergeCell ref="Q68:Q69"/>
    <mergeCell ref="R68:R69"/>
    <mergeCell ref="S68:S69"/>
    <mergeCell ref="M68:M69"/>
    <mergeCell ref="N68:N69"/>
    <mergeCell ref="O65:O67"/>
    <mergeCell ref="P65:P67"/>
    <mergeCell ref="Q65:Q67"/>
    <mergeCell ref="M65:M67"/>
    <mergeCell ref="N65:N67"/>
    <mergeCell ref="B68:B69"/>
    <mergeCell ref="C68:C69"/>
    <mergeCell ref="D68:D69"/>
    <mergeCell ref="E68:E69"/>
    <mergeCell ref="A68:A69"/>
    <mergeCell ref="A73:A74"/>
    <mergeCell ref="B73:B74"/>
    <mergeCell ref="C73:C74"/>
    <mergeCell ref="D73:D74"/>
    <mergeCell ref="E73:E74"/>
    <mergeCell ref="F70:F72"/>
    <mergeCell ref="G70:G72"/>
    <mergeCell ref="H70:H72"/>
    <mergeCell ref="A70:A72"/>
    <mergeCell ref="B70:B72"/>
    <mergeCell ref="C70:C72"/>
    <mergeCell ref="D70:D72"/>
    <mergeCell ref="E70:E72"/>
    <mergeCell ref="F68:F69"/>
    <mergeCell ref="G68:G69"/>
    <mergeCell ref="H68:H69"/>
    <mergeCell ref="F73:F74"/>
    <mergeCell ref="G73:G74"/>
    <mergeCell ref="H73:H74"/>
    <mergeCell ref="L73:L74"/>
    <mergeCell ref="O70:O72"/>
    <mergeCell ref="P70:P72"/>
    <mergeCell ref="Q70:Q72"/>
    <mergeCell ref="R70:R72"/>
    <mergeCell ref="S70:S72"/>
    <mergeCell ref="M70:M72"/>
    <mergeCell ref="N70:N72"/>
    <mergeCell ref="L70:L72"/>
    <mergeCell ref="O73:O74"/>
    <mergeCell ref="P73:P74"/>
    <mergeCell ref="Q73:Q74"/>
    <mergeCell ref="R73:R74"/>
    <mergeCell ref="S73:S74"/>
    <mergeCell ref="M73:M74"/>
    <mergeCell ref="N73:N74"/>
    <mergeCell ref="A75:A78"/>
    <mergeCell ref="B75:B78"/>
    <mergeCell ref="C75:C78"/>
    <mergeCell ref="D75:D78"/>
    <mergeCell ref="E75:E78"/>
    <mergeCell ref="F75:F78"/>
    <mergeCell ref="G75:G78"/>
    <mergeCell ref="H75:H76"/>
    <mergeCell ref="R75:R78"/>
    <mergeCell ref="H77:H78"/>
    <mergeCell ref="P80:P81"/>
    <mergeCell ref="Q80:Q81"/>
    <mergeCell ref="R80:S80"/>
    <mergeCell ref="L75:L78"/>
    <mergeCell ref="M75:M78"/>
    <mergeCell ref="N75:N78"/>
    <mergeCell ref="O75:O78"/>
    <mergeCell ref="P75:P78"/>
    <mergeCell ref="Q75:Q78"/>
    <mergeCell ref="S75:S78"/>
  </mergeCells>
  <pageMargins left="0.25" right="0.25" top="0.75" bottom="0.75" header="0.3" footer="0.3"/>
  <pageSetup paperSize="8" scale="5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2AD0C-0F78-47E4-A328-6DEAA9940772}">
  <sheetPr>
    <pageSetUpPr fitToPage="1"/>
  </sheetPr>
  <dimension ref="A1:IZ121"/>
  <sheetViews>
    <sheetView zoomScale="66" zoomScaleNormal="66" zoomScaleSheetLayoutView="70" workbookViewId="0">
      <selection activeCell="G107" sqref="G107"/>
    </sheetView>
  </sheetViews>
  <sheetFormatPr defaultRowHeight="15"/>
  <cols>
    <col min="1" max="1" width="9.7109375" style="207" customWidth="1"/>
    <col min="2" max="2" width="8.85546875" style="207" customWidth="1"/>
    <col min="3" max="3" width="11.42578125" style="207" customWidth="1"/>
    <col min="4" max="4" width="9.7109375" style="207" customWidth="1"/>
    <col min="5" max="5" width="31.85546875" style="207" customWidth="1"/>
    <col min="6" max="6" width="89" style="207" customWidth="1"/>
    <col min="7" max="7" width="88.7109375" style="207" customWidth="1"/>
    <col min="8" max="8" width="19.140625" style="207" customWidth="1"/>
    <col min="9" max="9" width="35.7109375" style="207" customWidth="1"/>
    <col min="10" max="10" width="9.7109375" style="207" customWidth="1"/>
    <col min="11" max="11" width="12.140625" style="207" customWidth="1"/>
    <col min="12" max="12" width="32.140625" style="211" customWidth="1"/>
    <col min="13" max="13" width="12.140625" style="207" customWidth="1"/>
    <col min="14" max="14" width="12.7109375" style="207" customWidth="1"/>
    <col min="15" max="15" width="17.85546875" style="207" customWidth="1"/>
    <col min="16" max="16" width="17.28515625" style="207" customWidth="1"/>
    <col min="17" max="18" width="18" style="207" customWidth="1"/>
    <col min="19" max="19" width="23.140625" style="207" customWidth="1"/>
    <col min="20" max="24" width="9.140625" style="207"/>
    <col min="25" max="25" width="8.85546875" style="207" customWidth="1"/>
    <col min="26" max="36" width="9.140625" style="207"/>
    <col min="37" max="249" width="0" style="207" hidden="1" customWidth="1"/>
    <col min="250" max="258" width="9.140625" style="207"/>
    <col min="259" max="259" width="4.7109375" style="207" bestFit="1" customWidth="1"/>
    <col min="260" max="260" width="9.7109375" style="207" bestFit="1" customWidth="1"/>
    <col min="261" max="261" width="10" style="207" bestFit="1" customWidth="1"/>
    <col min="262" max="262" width="8.85546875" style="207" bestFit="1" customWidth="1"/>
    <col min="263" max="263" width="22.85546875" style="207" customWidth="1"/>
    <col min="264" max="264" width="59.7109375" style="207" bestFit="1" customWidth="1"/>
    <col min="265" max="265" width="57.85546875" style="207" bestFit="1" customWidth="1"/>
    <col min="266" max="266" width="35.28515625" style="207" bestFit="1" customWidth="1"/>
    <col min="267" max="267" width="28.140625" style="207" bestFit="1" customWidth="1"/>
    <col min="268" max="268" width="33.140625" style="207" bestFit="1" customWidth="1"/>
    <col min="269" max="269" width="26" style="207" bestFit="1" customWidth="1"/>
    <col min="270" max="270" width="19.140625" style="207" bestFit="1" customWidth="1"/>
    <col min="271" max="271" width="10.42578125" style="207" customWidth="1"/>
    <col min="272" max="272" width="11.85546875" style="207" customWidth="1"/>
    <col min="273" max="273" width="14.7109375" style="207" customWidth="1"/>
    <col min="274" max="274" width="9" style="207" bestFit="1" customWidth="1"/>
    <col min="275" max="514" width="9.140625" style="207"/>
    <col min="515" max="515" width="4.7109375" style="207" bestFit="1" customWidth="1"/>
    <col min="516" max="516" width="9.7109375" style="207" bestFit="1" customWidth="1"/>
    <col min="517" max="517" width="10" style="207" bestFit="1" customWidth="1"/>
    <col min="518" max="518" width="8.85546875" style="207" bestFit="1" customWidth="1"/>
    <col min="519" max="519" width="22.85546875" style="207" customWidth="1"/>
    <col min="520" max="520" width="59.7109375" style="207" bestFit="1" customWidth="1"/>
    <col min="521" max="521" width="57.85546875" style="207" bestFit="1" customWidth="1"/>
    <col min="522" max="522" width="35.28515625" style="207" bestFit="1" customWidth="1"/>
    <col min="523" max="523" width="28.140625" style="207" bestFit="1" customWidth="1"/>
    <col min="524" max="524" width="33.140625" style="207" bestFit="1" customWidth="1"/>
    <col min="525" max="525" width="26" style="207" bestFit="1" customWidth="1"/>
    <col min="526" max="526" width="19.140625" style="207" bestFit="1" customWidth="1"/>
    <col min="527" max="527" width="10.42578125" style="207" customWidth="1"/>
    <col min="528" max="528" width="11.85546875" style="207" customWidth="1"/>
    <col min="529" max="529" width="14.7109375" style="207" customWidth="1"/>
    <col min="530" max="530" width="9" style="207" bestFit="1" customWidth="1"/>
    <col min="531" max="770" width="9.140625" style="207"/>
    <col min="771" max="771" width="4.7109375" style="207" bestFit="1" customWidth="1"/>
    <col min="772" max="772" width="9.7109375" style="207" bestFit="1" customWidth="1"/>
    <col min="773" max="773" width="10" style="207" bestFit="1" customWidth="1"/>
    <col min="774" max="774" width="8.85546875" style="207" bestFit="1" customWidth="1"/>
    <col min="775" max="775" width="22.85546875" style="207" customWidth="1"/>
    <col min="776" max="776" width="59.7109375" style="207" bestFit="1" customWidth="1"/>
    <col min="777" max="777" width="57.85546875" style="207" bestFit="1" customWidth="1"/>
    <col min="778" max="778" width="35.28515625" style="207" bestFit="1" customWidth="1"/>
    <col min="779" max="779" width="28.140625" style="207" bestFit="1" customWidth="1"/>
    <col min="780" max="780" width="33.140625" style="207" bestFit="1" customWidth="1"/>
    <col min="781" max="781" width="26" style="207" bestFit="1" customWidth="1"/>
    <col min="782" max="782" width="19.140625" style="207" bestFit="1" customWidth="1"/>
    <col min="783" max="783" width="10.42578125" style="207" customWidth="1"/>
    <col min="784" max="784" width="11.85546875" style="207" customWidth="1"/>
    <col min="785" max="785" width="14.7109375" style="207" customWidth="1"/>
    <col min="786" max="786" width="9" style="207" bestFit="1" customWidth="1"/>
    <col min="787" max="1026" width="9.140625" style="207"/>
    <col min="1027" max="1027" width="4.7109375" style="207" bestFit="1" customWidth="1"/>
    <col min="1028" max="1028" width="9.7109375" style="207" bestFit="1" customWidth="1"/>
    <col min="1029" max="1029" width="10" style="207" bestFit="1" customWidth="1"/>
    <col min="1030" max="1030" width="8.85546875" style="207" bestFit="1" customWidth="1"/>
    <col min="1031" max="1031" width="22.85546875" style="207" customWidth="1"/>
    <col min="1032" max="1032" width="59.7109375" style="207" bestFit="1" customWidth="1"/>
    <col min="1033" max="1033" width="57.85546875" style="207" bestFit="1" customWidth="1"/>
    <col min="1034" max="1034" width="35.28515625" style="207" bestFit="1" customWidth="1"/>
    <col min="1035" max="1035" width="28.140625" style="207" bestFit="1" customWidth="1"/>
    <col min="1036" max="1036" width="33.140625" style="207" bestFit="1" customWidth="1"/>
    <col min="1037" max="1037" width="26" style="207" bestFit="1" customWidth="1"/>
    <col min="1038" max="1038" width="19.140625" style="207" bestFit="1" customWidth="1"/>
    <col min="1039" max="1039" width="10.42578125" style="207" customWidth="1"/>
    <col min="1040" max="1040" width="11.85546875" style="207" customWidth="1"/>
    <col min="1041" max="1041" width="14.7109375" style="207" customWidth="1"/>
    <col min="1042" max="1042" width="9" style="207" bestFit="1" customWidth="1"/>
    <col min="1043" max="1282" width="9.140625" style="207"/>
    <col min="1283" max="1283" width="4.7109375" style="207" bestFit="1" customWidth="1"/>
    <col min="1284" max="1284" width="9.7109375" style="207" bestFit="1" customWidth="1"/>
    <col min="1285" max="1285" width="10" style="207" bestFit="1" customWidth="1"/>
    <col min="1286" max="1286" width="8.85546875" style="207" bestFit="1" customWidth="1"/>
    <col min="1287" max="1287" width="22.85546875" style="207" customWidth="1"/>
    <col min="1288" max="1288" width="59.7109375" style="207" bestFit="1" customWidth="1"/>
    <col min="1289" max="1289" width="57.85546875" style="207" bestFit="1" customWidth="1"/>
    <col min="1290" max="1290" width="35.28515625" style="207" bestFit="1" customWidth="1"/>
    <col min="1291" max="1291" width="28.140625" style="207" bestFit="1" customWidth="1"/>
    <col min="1292" max="1292" width="33.140625" style="207" bestFit="1" customWidth="1"/>
    <col min="1293" max="1293" width="26" style="207" bestFit="1" customWidth="1"/>
    <col min="1294" max="1294" width="19.140625" style="207" bestFit="1" customWidth="1"/>
    <col min="1295" max="1295" width="10.42578125" style="207" customWidth="1"/>
    <col min="1296" max="1296" width="11.85546875" style="207" customWidth="1"/>
    <col min="1297" max="1297" width="14.7109375" style="207" customWidth="1"/>
    <col min="1298" max="1298" width="9" style="207" bestFit="1" customWidth="1"/>
    <col min="1299" max="1538" width="9.140625" style="207"/>
    <col min="1539" max="1539" width="4.7109375" style="207" bestFit="1" customWidth="1"/>
    <col min="1540" max="1540" width="9.7109375" style="207" bestFit="1" customWidth="1"/>
    <col min="1541" max="1541" width="10" style="207" bestFit="1" customWidth="1"/>
    <col min="1542" max="1542" width="8.85546875" style="207" bestFit="1" customWidth="1"/>
    <col min="1543" max="1543" width="22.85546875" style="207" customWidth="1"/>
    <col min="1544" max="1544" width="59.7109375" style="207" bestFit="1" customWidth="1"/>
    <col min="1545" max="1545" width="57.85546875" style="207" bestFit="1" customWidth="1"/>
    <col min="1546" max="1546" width="35.28515625" style="207" bestFit="1" customWidth="1"/>
    <col min="1547" max="1547" width="28.140625" style="207" bestFit="1" customWidth="1"/>
    <col min="1548" max="1548" width="33.140625" style="207" bestFit="1" customWidth="1"/>
    <col min="1549" max="1549" width="26" style="207" bestFit="1" customWidth="1"/>
    <col min="1550" max="1550" width="19.140625" style="207" bestFit="1" customWidth="1"/>
    <col min="1551" max="1551" width="10.42578125" style="207" customWidth="1"/>
    <col min="1552" max="1552" width="11.85546875" style="207" customWidth="1"/>
    <col min="1553" max="1553" width="14.7109375" style="207" customWidth="1"/>
    <col min="1554" max="1554" width="9" style="207" bestFit="1" customWidth="1"/>
    <col min="1555" max="1794" width="9.140625" style="207"/>
    <col min="1795" max="1795" width="4.7109375" style="207" bestFit="1" customWidth="1"/>
    <col min="1796" max="1796" width="9.7109375" style="207" bestFit="1" customWidth="1"/>
    <col min="1797" max="1797" width="10" style="207" bestFit="1" customWidth="1"/>
    <col min="1798" max="1798" width="8.85546875" style="207" bestFit="1" customWidth="1"/>
    <col min="1799" max="1799" width="22.85546875" style="207" customWidth="1"/>
    <col min="1800" max="1800" width="59.7109375" style="207" bestFit="1" customWidth="1"/>
    <col min="1801" max="1801" width="57.85546875" style="207" bestFit="1" customWidth="1"/>
    <col min="1802" max="1802" width="35.28515625" style="207" bestFit="1" customWidth="1"/>
    <col min="1803" max="1803" width="28.140625" style="207" bestFit="1" customWidth="1"/>
    <col min="1804" max="1804" width="33.140625" style="207" bestFit="1" customWidth="1"/>
    <col min="1805" max="1805" width="26" style="207" bestFit="1" customWidth="1"/>
    <col min="1806" max="1806" width="19.140625" style="207" bestFit="1" customWidth="1"/>
    <col min="1807" max="1807" width="10.42578125" style="207" customWidth="1"/>
    <col min="1808" max="1808" width="11.85546875" style="207" customWidth="1"/>
    <col min="1809" max="1809" width="14.7109375" style="207" customWidth="1"/>
    <col min="1810" max="1810" width="9" style="207" bestFit="1" customWidth="1"/>
    <col min="1811" max="2050" width="9.140625" style="207"/>
    <col min="2051" max="2051" width="4.7109375" style="207" bestFit="1" customWidth="1"/>
    <col min="2052" max="2052" width="9.7109375" style="207" bestFit="1" customWidth="1"/>
    <col min="2053" max="2053" width="10" style="207" bestFit="1" customWidth="1"/>
    <col min="2054" max="2054" width="8.85546875" style="207" bestFit="1" customWidth="1"/>
    <col min="2055" max="2055" width="22.85546875" style="207" customWidth="1"/>
    <col min="2056" max="2056" width="59.7109375" style="207" bestFit="1" customWidth="1"/>
    <col min="2057" max="2057" width="57.85546875" style="207" bestFit="1" customWidth="1"/>
    <col min="2058" max="2058" width="35.28515625" style="207" bestFit="1" customWidth="1"/>
    <col min="2059" max="2059" width="28.140625" style="207" bestFit="1" customWidth="1"/>
    <col min="2060" max="2060" width="33.140625" style="207" bestFit="1" customWidth="1"/>
    <col min="2061" max="2061" width="26" style="207" bestFit="1" customWidth="1"/>
    <col min="2062" max="2062" width="19.140625" style="207" bestFit="1" customWidth="1"/>
    <col min="2063" max="2063" width="10.42578125" style="207" customWidth="1"/>
    <col min="2064" max="2064" width="11.85546875" style="207" customWidth="1"/>
    <col min="2065" max="2065" width="14.7109375" style="207" customWidth="1"/>
    <col min="2066" max="2066" width="9" style="207" bestFit="1" customWidth="1"/>
    <col min="2067" max="2306" width="9.140625" style="207"/>
    <col min="2307" max="2307" width="4.7109375" style="207" bestFit="1" customWidth="1"/>
    <col min="2308" max="2308" width="9.7109375" style="207" bestFit="1" customWidth="1"/>
    <col min="2309" max="2309" width="10" style="207" bestFit="1" customWidth="1"/>
    <col min="2310" max="2310" width="8.85546875" style="207" bestFit="1" customWidth="1"/>
    <col min="2311" max="2311" width="22.85546875" style="207" customWidth="1"/>
    <col min="2312" max="2312" width="59.7109375" style="207" bestFit="1" customWidth="1"/>
    <col min="2313" max="2313" width="57.85546875" style="207" bestFit="1" customWidth="1"/>
    <col min="2314" max="2314" width="35.28515625" style="207" bestFit="1" customWidth="1"/>
    <col min="2315" max="2315" width="28.140625" style="207" bestFit="1" customWidth="1"/>
    <col min="2316" max="2316" width="33.140625" style="207" bestFit="1" customWidth="1"/>
    <col min="2317" max="2317" width="26" style="207" bestFit="1" customWidth="1"/>
    <col min="2318" max="2318" width="19.140625" style="207" bestFit="1" customWidth="1"/>
    <col min="2319" max="2319" width="10.42578125" style="207" customWidth="1"/>
    <col min="2320" max="2320" width="11.85546875" style="207" customWidth="1"/>
    <col min="2321" max="2321" width="14.7109375" style="207" customWidth="1"/>
    <col min="2322" max="2322" width="9" style="207" bestFit="1" customWidth="1"/>
    <col min="2323" max="2562" width="9.140625" style="207"/>
    <col min="2563" max="2563" width="4.7109375" style="207" bestFit="1" customWidth="1"/>
    <col min="2564" max="2564" width="9.7109375" style="207" bestFit="1" customWidth="1"/>
    <col min="2565" max="2565" width="10" style="207" bestFit="1" customWidth="1"/>
    <col min="2566" max="2566" width="8.85546875" style="207" bestFit="1" customWidth="1"/>
    <col min="2567" max="2567" width="22.85546875" style="207" customWidth="1"/>
    <col min="2568" max="2568" width="59.7109375" style="207" bestFit="1" customWidth="1"/>
    <col min="2569" max="2569" width="57.85546875" style="207" bestFit="1" customWidth="1"/>
    <col min="2570" max="2570" width="35.28515625" style="207" bestFit="1" customWidth="1"/>
    <col min="2571" max="2571" width="28.140625" style="207" bestFit="1" customWidth="1"/>
    <col min="2572" max="2572" width="33.140625" style="207" bestFit="1" customWidth="1"/>
    <col min="2573" max="2573" width="26" style="207" bestFit="1" customWidth="1"/>
    <col min="2574" max="2574" width="19.140625" style="207" bestFit="1" customWidth="1"/>
    <col min="2575" max="2575" width="10.42578125" style="207" customWidth="1"/>
    <col min="2576" max="2576" width="11.85546875" style="207" customWidth="1"/>
    <col min="2577" max="2577" width="14.7109375" style="207" customWidth="1"/>
    <col min="2578" max="2578" width="9" style="207" bestFit="1" customWidth="1"/>
    <col min="2579" max="2818" width="9.140625" style="207"/>
    <col min="2819" max="2819" width="4.7109375" style="207" bestFit="1" customWidth="1"/>
    <col min="2820" max="2820" width="9.7109375" style="207" bestFit="1" customWidth="1"/>
    <col min="2821" max="2821" width="10" style="207" bestFit="1" customWidth="1"/>
    <col min="2822" max="2822" width="8.85546875" style="207" bestFit="1" customWidth="1"/>
    <col min="2823" max="2823" width="22.85546875" style="207" customWidth="1"/>
    <col min="2824" max="2824" width="59.7109375" style="207" bestFit="1" customWidth="1"/>
    <col min="2825" max="2825" width="57.85546875" style="207" bestFit="1" customWidth="1"/>
    <col min="2826" max="2826" width="35.28515625" style="207" bestFit="1" customWidth="1"/>
    <col min="2827" max="2827" width="28.140625" style="207" bestFit="1" customWidth="1"/>
    <col min="2828" max="2828" width="33.140625" style="207" bestFit="1" customWidth="1"/>
    <col min="2829" max="2829" width="26" style="207" bestFit="1" customWidth="1"/>
    <col min="2830" max="2830" width="19.140625" style="207" bestFit="1" customWidth="1"/>
    <col min="2831" max="2831" width="10.42578125" style="207" customWidth="1"/>
    <col min="2832" max="2832" width="11.85546875" style="207" customWidth="1"/>
    <col min="2833" max="2833" width="14.7109375" style="207" customWidth="1"/>
    <col min="2834" max="2834" width="9" style="207" bestFit="1" customWidth="1"/>
    <col min="2835" max="3074" width="9.140625" style="207"/>
    <col min="3075" max="3075" width="4.7109375" style="207" bestFit="1" customWidth="1"/>
    <col min="3076" max="3076" width="9.7109375" style="207" bestFit="1" customWidth="1"/>
    <col min="3077" max="3077" width="10" style="207" bestFit="1" customWidth="1"/>
    <col min="3078" max="3078" width="8.85546875" style="207" bestFit="1" customWidth="1"/>
    <col min="3079" max="3079" width="22.85546875" style="207" customWidth="1"/>
    <col min="3080" max="3080" width="59.7109375" style="207" bestFit="1" customWidth="1"/>
    <col min="3081" max="3081" width="57.85546875" style="207" bestFit="1" customWidth="1"/>
    <col min="3082" max="3082" width="35.28515625" style="207" bestFit="1" customWidth="1"/>
    <col min="3083" max="3083" width="28.140625" style="207" bestFit="1" customWidth="1"/>
    <col min="3084" max="3084" width="33.140625" style="207" bestFit="1" customWidth="1"/>
    <col min="3085" max="3085" width="26" style="207" bestFit="1" customWidth="1"/>
    <col min="3086" max="3086" width="19.140625" style="207" bestFit="1" customWidth="1"/>
    <col min="3087" max="3087" width="10.42578125" style="207" customWidth="1"/>
    <col min="3088" max="3088" width="11.85546875" style="207" customWidth="1"/>
    <col min="3089" max="3089" width="14.7109375" style="207" customWidth="1"/>
    <col min="3090" max="3090" width="9" style="207" bestFit="1" customWidth="1"/>
    <col min="3091" max="3330" width="9.140625" style="207"/>
    <col min="3331" max="3331" width="4.7109375" style="207" bestFit="1" customWidth="1"/>
    <col min="3332" max="3332" width="9.7109375" style="207" bestFit="1" customWidth="1"/>
    <col min="3333" max="3333" width="10" style="207" bestFit="1" customWidth="1"/>
    <col min="3334" max="3334" width="8.85546875" style="207" bestFit="1" customWidth="1"/>
    <col min="3335" max="3335" width="22.85546875" style="207" customWidth="1"/>
    <col min="3336" max="3336" width="59.7109375" style="207" bestFit="1" customWidth="1"/>
    <col min="3337" max="3337" width="57.85546875" style="207" bestFit="1" customWidth="1"/>
    <col min="3338" max="3338" width="35.28515625" style="207" bestFit="1" customWidth="1"/>
    <col min="3339" max="3339" width="28.140625" style="207" bestFit="1" customWidth="1"/>
    <col min="3340" max="3340" width="33.140625" style="207" bestFit="1" customWidth="1"/>
    <col min="3341" max="3341" width="26" style="207" bestFit="1" customWidth="1"/>
    <col min="3342" max="3342" width="19.140625" style="207" bestFit="1" customWidth="1"/>
    <col min="3343" max="3343" width="10.42578125" style="207" customWidth="1"/>
    <col min="3344" max="3344" width="11.85546875" style="207" customWidth="1"/>
    <col min="3345" max="3345" width="14.7109375" style="207" customWidth="1"/>
    <col min="3346" max="3346" width="9" style="207" bestFit="1" customWidth="1"/>
    <col min="3347" max="3586" width="9.140625" style="207"/>
    <col min="3587" max="3587" width="4.7109375" style="207" bestFit="1" customWidth="1"/>
    <col min="3588" max="3588" width="9.7109375" style="207" bestFit="1" customWidth="1"/>
    <col min="3589" max="3589" width="10" style="207" bestFit="1" customWidth="1"/>
    <col min="3590" max="3590" width="8.85546875" style="207" bestFit="1" customWidth="1"/>
    <col min="3591" max="3591" width="22.85546875" style="207" customWidth="1"/>
    <col min="3592" max="3592" width="59.7109375" style="207" bestFit="1" customWidth="1"/>
    <col min="3593" max="3593" width="57.85546875" style="207" bestFit="1" customWidth="1"/>
    <col min="3594" max="3594" width="35.28515625" style="207" bestFit="1" customWidth="1"/>
    <col min="3595" max="3595" width="28.140625" style="207" bestFit="1" customWidth="1"/>
    <col min="3596" max="3596" width="33.140625" style="207" bestFit="1" customWidth="1"/>
    <col min="3597" max="3597" width="26" style="207" bestFit="1" customWidth="1"/>
    <col min="3598" max="3598" width="19.140625" style="207" bestFit="1" customWidth="1"/>
    <col min="3599" max="3599" width="10.42578125" style="207" customWidth="1"/>
    <col min="3600" max="3600" width="11.85546875" style="207" customWidth="1"/>
    <col min="3601" max="3601" width="14.7109375" style="207" customWidth="1"/>
    <col min="3602" max="3602" width="9" style="207" bestFit="1" customWidth="1"/>
    <col min="3603" max="3842" width="9.140625" style="207"/>
    <col min="3843" max="3843" width="4.7109375" style="207" bestFit="1" customWidth="1"/>
    <col min="3844" max="3844" width="9.7109375" style="207" bestFit="1" customWidth="1"/>
    <col min="3845" max="3845" width="10" style="207" bestFit="1" customWidth="1"/>
    <col min="3846" max="3846" width="8.85546875" style="207" bestFit="1" customWidth="1"/>
    <col min="3847" max="3847" width="22.85546875" style="207" customWidth="1"/>
    <col min="3848" max="3848" width="59.7109375" style="207" bestFit="1" customWidth="1"/>
    <col min="3849" max="3849" width="57.85546875" style="207" bestFit="1" customWidth="1"/>
    <col min="3850" max="3850" width="35.28515625" style="207" bestFit="1" customWidth="1"/>
    <col min="3851" max="3851" width="28.140625" style="207" bestFit="1" customWidth="1"/>
    <col min="3852" max="3852" width="33.140625" style="207" bestFit="1" customWidth="1"/>
    <col min="3853" max="3853" width="26" style="207" bestFit="1" customWidth="1"/>
    <col min="3854" max="3854" width="19.140625" style="207" bestFit="1" customWidth="1"/>
    <col min="3855" max="3855" width="10.42578125" style="207" customWidth="1"/>
    <col min="3856" max="3856" width="11.85546875" style="207" customWidth="1"/>
    <col min="3857" max="3857" width="14.7109375" style="207" customWidth="1"/>
    <col min="3858" max="3858" width="9" style="207" bestFit="1" customWidth="1"/>
    <col min="3859" max="4098" width="9.140625" style="207"/>
    <col min="4099" max="4099" width="4.7109375" style="207" bestFit="1" customWidth="1"/>
    <col min="4100" max="4100" width="9.7109375" style="207" bestFit="1" customWidth="1"/>
    <col min="4101" max="4101" width="10" style="207" bestFit="1" customWidth="1"/>
    <col min="4102" max="4102" width="8.85546875" style="207" bestFit="1" customWidth="1"/>
    <col min="4103" max="4103" width="22.85546875" style="207" customWidth="1"/>
    <col min="4104" max="4104" width="59.7109375" style="207" bestFit="1" customWidth="1"/>
    <col min="4105" max="4105" width="57.85546875" style="207" bestFit="1" customWidth="1"/>
    <col min="4106" max="4106" width="35.28515625" style="207" bestFit="1" customWidth="1"/>
    <col min="4107" max="4107" width="28.140625" style="207" bestFit="1" customWidth="1"/>
    <col min="4108" max="4108" width="33.140625" style="207" bestFit="1" customWidth="1"/>
    <col min="4109" max="4109" width="26" style="207" bestFit="1" customWidth="1"/>
    <col min="4110" max="4110" width="19.140625" style="207" bestFit="1" customWidth="1"/>
    <col min="4111" max="4111" width="10.42578125" style="207" customWidth="1"/>
    <col min="4112" max="4112" width="11.85546875" style="207" customWidth="1"/>
    <col min="4113" max="4113" width="14.7109375" style="207" customWidth="1"/>
    <col min="4114" max="4114" width="9" style="207" bestFit="1" customWidth="1"/>
    <col min="4115" max="4354" width="9.140625" style="207"/>
    <col min="4355" max="4355" width="4.7109375" style="207" bestFit="1" customWidth="1"/>
    <col min="4356" max="4356" width="9.7109375" style="207" bestFit="1" customWidth="1"/>
    <col min="4357" max="4357" width="10" style="207" bestFit="1" customWidth="1"/>
    <col min="4358" max="4358" width="8.85546875" style="207" bestFit="1" customWidth="1"/>
    <col min="4359" max="4359" width="22.85546875" style="207" customWidth="1"/>
    <col min="4360" max="4360" width="59.7109375" style="207" bestFit="1" customWidth="1"/>
    <col min="4361" max="4361" width="57.85546875" style="207" bestFit="1" customWidth="1"/>
    <col min="4362" max="4362" width="35.28515625" style="207" bestFit="1" customWidth="1"/>
    <col min="4363" max="4363" width="28.140625" style="207" bestFit="1" customWidth="1"/>
    <col min="4364" max="4364" width="33.140625" style="207" bestFit="1" customWidth="1"/>
    <col min="4365" max="4365" width="26" style="207" bestFit="1" customWidth="1"/>
    <col min="4366" max="4366" width="19.140625" style="207" bestFit="1" customWidth="1"/>
    <col min="4367" max="4367" width="10.42578125" style="207" customWidth="1"/>
    <col min="4368" max="4368" width="11.85546875" style="207" customWidth="1"/>
    <col min="4369" max="4369" width="14.7109375" style="207" customWidth="1"/>
    <col min="4370" max="4370" width="9" style="207" bestFit="1" customWidth="1"/>
    <col min="4371" max="4610" width="9.140625" style="207"/>
    <col min="4611" max="4611" width="4.7109375" style="207" bestFit="1" customWidth="1"/>
    <col min="4612" max="4612" width="9.7109375" style="207" bestFit="1" customWidth="1"/>
    <col min="4613" max="4613" width="10" style="207" bestFit="1" customWidth="1"/>
    <col min="4614" max="4614" width="8.85546875" style="207" bestFit="1" customWidth="1"/>
    <col min="4615" max="4615" width="22.85546875" style="207" customWidth="1"/>
    <col min="4616" max="4616" width="59.7109375" style="207" bestFit="1" customWidth="1"/>
    <col min="4617" max="4617" width="57.85546875" style="207" bestFit="1" customWidth="1"/>
    <col min="4618" max="4618" width="35.28515625" style="207" bestFit="1" customWidth="1"/>
    <col min="4619" max="4619" width="28.140625" style="207" bestFit="1" customWidth="1"/>
    <col min="4620" max="4620" width="33.140625" style="207" bestFit="1" customWidth="1"/>
    <col min="4621" max="4621" width="26" style="207" bestFit="1" customWidth="1"/>
    <col min="4622" max="4622" width="19.140625" style="207" bestFit="1" customWidth="1"/>
    <col min="4623" max="4623" width="10.42578125" style="207" customWidth="1"/>
    <col min="4624" max="4624" width="11.85546875" style="207" customWidth="1"/>
    <col min="4625" max="4625" width="14.7109375" style="207" customWidth="1"/>
    <col min="4626" max="4626" width="9" style="207" bestFit="1" customWidth="1"/>
    <col min="4627" max="4866" width="9.140625" style="207"/>
    <col min="4867" max="4867" width="4.7109375" style="207" bestFit="1" customWidth="1"/>
    <col min="4868" max="4868" width="9.7109375" style="207" bestFit="1" customWidth="1"/>
    <col min="4869" max="4869" width="10" style="207" bestFit="1" customWidth="1"/>
    <col min="4870" max="4870" width="8.85546875" style="207" bestFit="1" customWidth="1"/>
    <col min="4871" max="4871" width="22.85546875" style="207" customWidth="1"/>
    <col min="4872" max="4872" width="59.7109375" style="207" bestFit="1" customWidth="1"/>
    <col min="4873" max="4873" width="57.85546875" style="207" bestFit="1" customWidth="1"/>
    <col min="4874" max="4874" width="35.28515625" style="207" bestFit="1" customWidth="1"/>
    <col min="4875" max="4875" width="28.140625" style="207" bestFit="1" customWidth="1"/>
    <col min="4876" max="4876" width="33.140625" style="207" bestFit="1" customWidth="1"/>
    <col min="4877" max="4877" width="26" style="207" bestFit="1" customWidth="1"/>
    <col min="4878" max="4878" width="19.140625" style="207" bestFit="1" customWidth="1"/>
    <col min="4879" max="4879" width="10.42578125" style="207" customWidth="1"/>
    <col min="4880" max="4880" width="11.85546875" style="207" customWidth="1"/>
    <col min="4881" max="4881" width="14.7109375" style="207" customWidth="1"/>
    <col min="4882" max="4882" width="9" style="207" bestFit="1" customWidth="1"/>
    <col min="4883" max="5122" width="9.140625" style="207"/>
    <col min="5123" max="5123" width="4.7109375" style="207" bestFit="1" customWidth="1"/>
    <col min="5124" max="5124" width="9.7109375" style="207" bestFit="1" customWidth="1"/>
    <col min="5125" max="5125" width="10" style="207" bestFit="1" customWidth="1"/>
    <col min="5126" max="5126" width="8.85546875" style="207" bestFit="1" customWidth="1"/>
    <col min="5127" max="5127" width="22.85546875" style="207" customWidth="1"/>
    <col min="5128" max="5128" width="59.7109375" style="207" bestFit="1" customWidth="1"/>
    <col min="5129" max="5129" width="57.85546875" style="207" bestFit="1" customWidth="1"/>
    <col min="5130" max="5130" width="35.28515625" style="207" bestFit="1" customWidth="1"/>
    <col min="5131" max="5131" width="28.140625" style="207" bestFit="1" customWidth="1"/>
    <col min="5132" max="5132" width="33.140625" style="207" bestFit="1" customWidth="1"/>
    <col min="5133" max="5133" width="26" style="207" bestFit="1" customWidth="1"/>
    <col min="5134" max="5134" width="19.140625" style="207" bestFit="1" customWidth="1"/>
    <col min="5135" max="5135" width="10.42578125" style="207" customWidth="1"/>
    <col min="5136" max="5136" width="11.85546875" style="207" customWidth="1"/>
    <col min="5137" max="5137" width="14.7109375" style="207" customWidth="1"/>
    <col min="5138" max="5138" width="9" style="207" bestFit="1" customWidth="1"/>
    <col min="5139" max="5378" width="9.140625" style="207"/>
    <col min="5379" max="5379" width="4.7109375" style="207" bestFit="1" customWidth="1"/>
    <col min="5380" max="5380" width="9.7109375" style="207" bestFit="1" customWidth="1"/>
    <col min="5381" max="5381" width="10" style="207" bestFit="1" customWidth="1"/>
    <col min="5382" max="5382" width="8.85546875" style="207" bestFit="1" customWidth="1"/>
    <col min="5383" max="5383" width="22.85546875" style="207" customWidth="1"/>
    <col min="5384" max="5384" width="59.7109375" style="207" bestFit="1" customWidth="1"/>
    <col min="5385" max="5385" width="57.85546875" style="207" bestFit="1" customWidth="1"/>
    <col min="5386" max="5386" width="35.28515625" style="207" bestFit="1" customWidth="1"/>
    <col min="5387" max="5387" width="28.140625" style="207" bestFit="1" customWidth="1"/>
    <col min="5388" max="5388" width="33.140625" style="207" bestFit="1" customWidth="1"/>
    <col min="5389" max="5389" width="26" style="207" bestFit="1" customWidth="1"/>
    <col min="5390" max="5390" width="19.140625" style="207" bestFit="1" customWidth="1"/>
    <col min="5391" max="5391" width="10.42578125" style="207" customWidth="1"/>
    <col min="5392" max="5392" width="11.85546875" style="207" customWidth="1"/>
    <col min="5393" max="5393" width="14.7109375" style="207" customWidth="1"/>
    <col min="5394" max="5394" width="9" style="207" bestFit="1" customWidth="1"/>
    <col min="5395" max="5634" width="9.140625" style="207"/>
    <col min="5635" max="5635" width="4.7109375" style="207" bestFit="1" customWidth="1"/>
    <col min="5636" max="5636" width="9.7109375" style="207" bestFit="1" customWidth="1"/>
    <col min="5637" max="5637" width="10" style="207" bestFit="1" customWidth="1"/>
    <col min="5638" max="5638" width="8.85546875" style="207" bestFit="1" customWidth="1"/>
    <col min="5639" max="5639" width="22.85546875" style="207" customWidth="1"/>
    <col min="5640" max="5640" width="59.7109375" style="207" bestFit="1" customWidth="1"/>
    <col min="5641" max="5641" width="57.85546875" style="207" bestFit="1" customWidth="1"/>
    <col min="5642" max="5642" width="35.28515625" style="207" bestFit="1" customWidth="1"/>
    <col min="5643" max="5643" width="28.140625" style="207" bestFit="1" customWidth="1"/>
    <col min="5644" max="5644" width="33.140625" style="207" bestFit="1" customWidth="1"/>
    <col min="5645" max="5645" width="26" style="207" bestFit="1" customWidth="1"/>
    <col min="5646" max="5646" width="19.140625" style="207" bestFit="1" customWidth="1"/>
    <col min="5647" max="5647" width="10.42578125" style="207" customWidth="1"/>
    <col min="5648" max="5648" width="11.85546875" style="207" customWidth="1"/>
    <col min="5649" max="5649" width="14.7109375" style="207" customWidth="1"/>
    <col min="5650" max="5650" width="9" style="207" bestFit="1" customWidth="1"/>
    <col min="5651" max="5890" width="9.140625" style="207"/>
    <col min="5891" max="5891" width="4.7109375" style="207" bestFit="1" customWidth="1"/>
    <col min="5892" max="5892" width="9.7109375" style="207" bestFit="1" customWidth="1"/>
    <col min="5893" max="5893" width="10" style="207" bestFit="1" customWidth="1"/>
    <col min="5894" max="5894" width="8.85546875" style="207" bestFit="1" customWidth="1"/>
    <col min="5895" max="5895" width="22.85546875" style="207" customWidth="1"/>
    <col min="5896" max="5896" width="59.7109375" style="207" bestFit="1" customWidth="1"/>
    <col min="5897" max="5897" width="57.85546875" style="207" bestFit="1" customWidth="1"/>
    <col min="5898" max="5898" width="35.28515625" style="207" bestFit="1" customWidth="1"/>
    <col min="5899" max="5899" width="28.140625" style="207" bestFit="1" customWidth="1"/>
    <col min="5900" max="5900" width="33.140625" style="207" bestFit="1" customWidth="1"/>
    <col min="5901" max="5901" width="26" style="207" bestFit="1" customWidth="1"/>
    <col min="5902" max="5902" width="19.140625" style="207" bestFit="1" customWidth="1"/>
    <col min="5903" max="5903" width="10.42578125" style="207" customWidth="1"/>
    <col min="5904" max="5904" width="11.85546875" style="207" customWidth="1"/>
    <col min="5905" max="5905" width="14.7109375" style="207" customWidth="1"/>
    <col min="5906" max="5906" width="9" style="207" bestFit="1" customWidth="1"/>
    <col min="5907" max="6146" width="9.140625" style="207"/>
    <col min="6147" max="6147" width="4.7109375" style="207" bestFit="1" customWidth="1"/>
    <col min="6148" max="6148" width="9.7109375" style="207" bestFit="1" customWidth="1"/>
    <col min="6149" max="6149" width="10" style="207" bestFit="1" customWidth="1"/>
    <col min="6150" max="6150" width="8.85546875" style="207" bestFit="1" customWidth="1"/>
    <col min="6151" max="6151" width="22.85546875" style="207" customWidth="1"/>
    <col min="6152" max="6152" width="59.7109375" style="207" bestFit="1" customWidth="1"/>
    <col min="6153" max="6153" width="57.85546875" style="207" bestFit="1" customWidth="1"/>
    <col min="6154" max="6154" width="35.28515625" style="207" bestFit="1" customWidth="1"/>
    <col min="6155" max="6155" width="28.140625" style="207" bestFit="1" customWidth="1"/>
    <col min="6156" max="6156" width="33.140625" style="207" bestFit="1" customWidth="1"/>
    <col min="6157" max="6157" width="26" style="207" bestFit="1" customWidth="1"/>
    <col min="6158" max="6158" width="19.140625" style="207" bestFit="1" customWidth="1"/>
    <col min="6159" max="6159" width="10.42578125" style="207" customWidth="1"/>
    <col min="6160" max="6160" width="11.85546875" style="207" customWidth="1"/>
    <col min="6161" max="6161" width="14.7109375" style="207" customWidth="1"/>
    <col min="6162" max="6162" width="9" style="207" bestFit="1" customWidth="1"/>
    <col min="6163" max="6402" width="9.140625" style="207"/>
    <col min="6403" max="6403" width="4.7109375" style="207" bestFit="1" customWidth="1"/>
    <col min="6404" max="6404" width="9.7109375" style="207" bestFit="1" customWidth="1"/>
    <col min="6405" max="6405" width="10" style="207" bestFit="1" customWidth="1"/>
    <col min="6406" max="6406" width="8.85546875" style="207" bestFit="1" customWidth="1"/>
    <col min="6407" max="6407" width="22.85546875" style="207" customWidth="1"/>
    <col min="6408" max="6408" width="59.7109375" style="207" bestFit="1" customWidth="1"/>
    <col min="6409" max="6409" width="57.85546875" style="207" bestFit="1" customWidth="1"/>
    <col min="6410" max="6410" width="35.28515625" style="207" bestFit="1" customWidth="1"/>
    <col min="6411" max="6411" width="28.140625" style="207" bestFit="1" customWidth="1"/>
    <col min="6412" max="6412" width="33.140625" style="207" bestFit="1" customWidth="1"/>
    <col min="6413" max="6413" width="26" style="207" bestFit="1" customWidth="1"/>
    <col min="6414" max="6414" width="19.140625" style="207" bestFit="1" customWidth="1"/>
    <col min="6415" max="6415" width="10.42578125" style="207" customWidth="1"/>
    <col min="6416" max="6416" width="11.85546875" style="207" customWidth="1"/>
    <col min="6417" max="6417" width="14.7109375" style="207" customWidth="1"/>
    <col min="6418" max="6418" width="9" style="207" bestFit="1" customWidth="1"/>
    <col min="6419" max="6658" width="9.140625" style="207"/>
    <col min="6659" max="6659" width="4.7109375" style="207" bestFit="1" customWidth="1"/>
    <col min="6660" max="6660" width="9.7109375" style="207" bestFit="1" customWidth="1"/>
    <col min="6661" max="6661" width="10" style="207" bestFit="1" customWidth="1"/>
    <col min="6662" max="6662" width="8.85546875" style="207" bestFit="1" customWidth="1"/>
    <col min="6663" max="6663" width="22.85546875" style="207" customWidth="1"/>
    <col min="6664" max="6664" width="59.7109375" style="207" bestFit="1" customWidth="1"/>
    <col min="6665" max="6665" width="57.85546875" style="207" bestFit="1" customWidth="1"/>
    <col min="6666" max="6666" width="35.28515625" style="207" bestFit="1" customWidth="1"/>
    <col min="6667" max="6667" width="28.140625" style="207" bestFit="1" customWidth="1"/>
    <col min="6668" max="6668" width="33.140625" style="207" bestFit="1" customWidth="1"/>
    <col min="6669" max="6669" width="26" style="207" bestFit="1" customWidth="1"/>
    <col min="6670" max="6670" width="19.140625" style="207" bestFit="1" customWidth="1"/>
    <col min="6671" max="6671" width="10.42578125" style="207" customWidth="1"/>
    <col min="6672" max="6672" width="11.85546875" style="207" customWidth="1"/>
    <col min="6673" max="6673" width="14.7109375" style="207" customWidth="1"/>
    <col min="6674" max="6674" width="9" style="207" bestFit="1" customWidth="1"/>
    <col min="6675" max="6914" width="9.140625" style="207"/>
    <col min="6915" max="6915" width="4.7109375" style="207" bestFit="1" customWidth="1"/>
    <col min="6916" max="6916" width="9.7109375" style="207" bestFit="1" customWidth="1"/>
    <col min="6917" max="6917" width="10" style="207" bestFit="1" customWidth="1"/>
    <col min="6918" max="6918" width="8.85546875" style="207" bestFit="1" customWidth="1"/>
    <col min="6919" max="6919" width="22.85546875" style="207" customWidth="1"/>
    <col min="6920" max="6920" width="59.7109375" style="207" bestFit="1" customWidth="1"/>
    <col min="6921" max="6921" width="57.85546875" style="207" bestFit="1" customWidth="1"/>
    <col min="6922" max="6922" width="35.28515625" style="207" bestFit="1" customWidth="1"/>
    <col min="6923" max="6923" width="28.140625" style="207" bestFit="1" customWidth="1"/>
    <col min="6924" max="6924" width="33.140625" style="207" bestFit="1" customWidth="1"/>
    <col min="6925" max="6925" width="26" style="207" bestFit="1" customWidth="1"/>
    <col min="6926" max="6926" width="19.140625" style="207" bestFit="1" customWidth="1"/>
    <col min="6927" max="6927" width="10.42578125" style="207" customWidth="1"/>
    <col min="6928" max="6928" width="11.85546875" style="207" customWidth="1"/>
    <col min="6929" max="6929" width="14.7109375" style="207" customWidth="1"/>
    <col min="6930" max="6930" width="9" style="207" bestFit="1" customWidth="1"/>
    <col min="6931" max="7170" width="9.140625" style="207"/>
    <col min="7171" max="7171" width="4.7109375" style="207" bestFit="1" customWidth="1"/>
    <col min="7172" max="7172" width="9.7109375" style="207" bestFit="1" customWidth="1"/>
    <col min="7173" max="7173" width="10" style="207" bestFit="1" customWidth="1"/>
    <col min="7174" max="7174" width="8.85546875" style="207" bestFit="1" customWidth="1"/>
    <col min="7175" max="7175" width="22.85546875" style="207" customWidth="1"/>
    <col min="7176" max="7176" width="59.7109375" style="207" bestFit="1" customWidth="1"/>
    <col min="7177" max="7177" width="57.85546875" style="207" bestFit="1" customWidth="1"/>
    <col min="7178" max="7178" width="35.28515625" style="207" bestFit="1" customWidth="1"/>
    <col min="7179" max="7179" width="28.140625" style="207" bestFit="1" customWidth="1"/>
    <col min="7180" max="7180" width="33.140625" style="207" bestFit="1" customWidth="1"/>
    <col min="7181" max="7181" width="26" style="207" bestFit="1" customWidth="1"/>
    <col min="7182" max="7182" width="19.140625" style="207" bestFit="1" customWidth="1"/>
    <col min="7183" max="7183" width="10.42578125" style="207" customWidth="1"/>
    <col min="7184" max="7184" width="11.85546875" style="207" customWidth="1"/>
    <col min="7185" max="7185" width="14.7109375" style="207" customWidth="1"/>
    <col min="7186" max="7186" width="9" style="207" bestFit="1" customWidth="1"/>
    <col min="7187" max="7426" width="9.140625" style="207"/>
    <col min="7427" max="7427" width="4.7109375" style="207" bestFit="1" customWidth="1"/>
    <col min="7428" max="7428" width="9.7109375" style="207" bestFit="1" customWidth="1"/>
    <col min="7429" max="7429" width="10" style="207" bestFit="1" customWidth="1"/>
    <col min="7430" max="7430" width="8.85546875" style="207" bestFit="1" customWidth="1"/>
    <col min="7431" max="7431" width="22.85546875" style="207" customWidth="1"/>
    <col min="7432" max="7432" width="59.7109375" style="207" bestFit="1" customWidth="1"/>
    <col min="7433" max="7433" width="57.85546875" style="207" bestFit="1" customWidth="1"/>
    <col min="7434" max="7434" width="35.28515625" style="207" bestFit="1" customWidth="1"/>
    <col min="7435" max="7435" width="28.140625" style="207" bestFit="1" customWidth="1"/>
    <col min="7436" max="7436" width="33.140625" style="207" bestFit="1" customWidth="1"/>
    <col min="7437" max="7437" width="26" style="207" bestFit="1" customWidth="1"/>
    <col min="7438" max="7438" width="19.140625" style="207" bestFit="1" customWidth="1"/>
    <col min="7439" max="7439" width="10.42578125" style="207" customWidth="1"/>
    <col min="7440" max="7440" width="11.85546875" style="207" customWidth="1"/>
    <col min="7441" max="7441" width="14.7109375" style="207" customWidth="1"/>
    <col min="7442" max="7442" width="9" style="207" bestFit="1" customWidth="1"/>
    <col min="7443" max="7682" width="9.140625" style="207"/>
    <col min="7683" max="7683" width="4.7109375" style="207" bestFit="1" customWidth="1"/>
    <col min="7684" max="7684" width="9.7109375" style="207" bestFit="1" customWidth="1"/>
    <col min="7685" max="7685" width="10" style="207" bestFit="1" customWidth="1"/>
    <col min="7686" max="7686" width="8.85546875" style="207" bestFit="1" customWidth="1"/>
    <col min="7687" max="7687" width="22.85546875" style="207" customWidth="1"/>
    <col min="7688" max="7688" width="59.7109375" style="207" bestFit="1" customWidth="1"/>
    <col min="7689" max="7689" width="57.85546875" style="207" bestFit="1" customWidth="1"/>
    <col min="7690" max="7690" width="35.28515625" style="207" bestFit="1" customWidth="1"/>
    <col min="7691" max="7691" width="28.140625" style="207" bestFit="1" customWidth="1"/>
    <col min="7692" max="7692" width="33.140625" style="207" bestFit="1" customWidth="1"/>
    <col min="7693" max="7693" width="26" style="207" bestFit="1" customWidth="1"/>
    <col min="7694" max="7694" width="19.140625" style="207" bestFit="1" customWidth="1"/>
    <col min="7695" max="7695" width="10.42578125" style="207" customWidth="1"/>
    <col min="7696" max="7696" width="11.85546875" style="207" customWidth="1"/>
    <col min="7697" max="7697" width="14.7109375" style="207" customWidth="1"/>
    <col min="7698" max="7698" width="9" style="207" bestFit="1" customWidth="1"/>
    <col min="7699" max="7938" width="9.140625" style="207"/>
    <col min="7939" max="7939" width="4.7109375" style="207" bestFit="1" customWidth="1"/>
    <col min="7940" max="7940" width="9.7109375" style="207" bestFit="1" customWidth="1"/>
    <col min="7941" max="7941" width="10" style="207" bestFit="1" customWidth="1"/>
    <col min="7942" max="7942" width="8.85546875" style="207" bestFit="1" customWidth="1"/>
    <col min="7943" max="7943" width="22.85546875" style="207" customWidth="1"/>
    <col min="7944" max="7944" width="59.7109375" style="207" bestFit="1" customWidth="1"/>
    <col min="7945" max="7945" width="57.85546875" style="207" bestFit="1" customWidth="1"/>
    <col min="7946" max="7946" width="35.28515625" style="207" bestFit="1" customWidth="1"/>
    <col min="7947" max="7947" width="28.140625" style="207" bestFit="1" customWidth="1"/>
    <col min="7948" max="7948" width="33.140625" style="207" bestFit="1" customWidth="1"/>
    <col min="7949" max="7949" width="26" style="207" bestFit="1" customWidth="1"/>
    <col min="7950" max="7950" width="19.140625" style="207" bestFit="1" customWidth="1"/>
    <col min="7951" max="7951" width="10.42578125" style="207" customWidth="1"/>
    <col min="7952" max="7952" width="11.85546875" style="207" customWidth="1"/>
    <col min="7953" max="7953" width="14.7109375" style="207" customWidth="1"/>
    <col min="7954" max="7954" width="9" style="207" bestFit="1" customWidth="1"/>
    <col min="7955" max="8194" width="9.140625" style="207"/>
    <col min="8195" max="8195" width="4.7109375" style="207" bestFit="1" customWidth="1"/>
    <col min="8196" max="8196" width="9.7109375" style="207" bestFit="1" customWidth="1"/>
    <col min="8197" max="8197" width="10" style="207" bestFit="1" customWidth="1"/>
    <col min="8198" max="8198" width="8.85546875" style="207" bestFit="1" customWidth="1"/>
    <col min="8199" max="8199" width="22.85546875" style="207" customWidth="1"/>
    <col min="8200" max="8200" width="59.7109375" style="207" bestFit="1" customWidth="1"/>
    <col min="8201" max="8201" width="57.85546875" style="207" bestFit="1" customWidth="1"/>
    <col min="8202" max="8202" width="35.28515625" style="207" bestFit="1" customWidth="1"/>
    <col min="8203" max="8203" width="28.140625" style="207" bestFit="1" customWidth="1"/>
    <col min="8204" max="8204" width="33.140625" style="207" bestFit="1" customWidth="1"/>
    <col min="8205" max="8205" width="26" style="207" bestFit="1" customWidth="1"/>
    <col min="8206" max="8206" width="19.140625" style="207" bestFit="1" customWidth="1"/>
    <col min="8207" max="8207" width="10.42578125" style="207" customWidth="1"/>
    <col min="8208" max="8208" width="11.85546875" style="207" customWidth="1"/>
    <col min="8209" max="8209" width="14.7109375" style="207" customWidth="1"/>
    <col min="8210" max="8210" width="9" style="207" bestFit="1" customWidth="1"/>
    <col min="8211" max="8450" width="9.140625" style="207"/>
    <col min="8451" max="8451" width="4.7109375" style="207" bestFit="1" customWidth="1"/>
    <col min="8452" max="8452" width="9.7109375" style="207" bestFit="1" customWidth="1"/>
    <col min="8453" max="8453" width="10" style="207" bestFit="1" customWidth="1"/>
    <col min="8454" max="8454" width="8.85546875" style="207" bestFit="1" customWidth="1"/>
    <col min="8455" max="8455" width="22.85546875" style="207" customWidth="1"/>
    <col min="8456" max="8456" width="59.7109375" style="207" bestFit="1" customWidth="1"/>
    <col min="8457" max="8457" width="57.85546875" style="207" bestFit="1" customWidth="1"/>
    <col min="8458" max="8458" width="35.28515625" style="207" bestFit="1" customWidth="1"/>
    <col min="8459" max="8459" width="28.140625" style="207" bestFit="1" customWidth="1"/>
    <col min="8460" max="8460" width="33.140625" style="207" bestFit="1" customWidth="1"/>
    <col min="8461" max="8461" width="26" style="207" bestFit="1" customWidth="1"/>
    <col min="8462" max="8462" width="19.140625" style="207" bestFit="1" customWidth="1"/>
    <col min="8463" max="8463" width="10.42578125" style="207" customWidth="1"/>
    <col min="8464" max="8464" width="11.85546875" style="207" customWidth="1"/>
    <col min="8465" max="8465" width="14.7109375" style="207" customWidth="1"/>
    <col min="8466" max="8466" width="9" style="207" bestFit="1" customWidth="1"/>
    <col min="8467" max="8706" width="9.140625" style="207"/>
    <col min="8707" max="8707" width="4.7109375" style="207" bestFit="1" customWidth="1"/>
    <col min="8708" max="8708" width="9.7109375" style="207" bestFit="1" customWidth="1"/>
    <col min="8709" max="8709" width="10" style="207" bestFit="1" customWidth="1"/>
    <col min="8710" max="8710" width="8.85546875" style="207" bestFit="1" customWidth="1"/>
    <col min="8711" max="8711" width="22.85546875" style="207" customWidth="1"/>
    <col min="8712" max="8712" width="59.7109375" style="207" bestFit="1" customWidth="1"/>
    <col min="8713" max="8713" width="57.85546875" style="207" bestFit="1" customWidth="1"/>
    <col min="8714" max="8714" width="35.28515625" style="207" bestFit="1" customWidth="1"/>
    <col min="8715" max="8715" width="28.140625" style="207" bestFit="1" customWidth="1"/>
    <col min="8716" max="8716" width="33.140625" style="207" bestFit="1" customWidth="1"/>
    <col min="8717" max="8717" width="26" style="207" bestFit="1" customWidth="1"/>
    <col min="8718" max="8718" width="19.140625" style="207" bestFit="1" customWidth="1"/>
    <col min="8719" max="8719" width="10.42578125" style="207" customWidth="1"/>
    <col min="8720" max="8720" width="11.85546875" style="207" customWidth="1"/>
    <col min="8721" max="8721" width="14.7109375" style="207" customWidth="1"/>
    <col min="8722" max="8722" width="9" style="207" bestFit="1" customWidth="1"/>
    <col min="8723" max="8962" width="9.140625" style="207"/>
    <col min="8963" max="8963" width="4.7109375" style="207" bestFit="1" customWidth="1"/>
    <col min="8964" max="8964" width="9.7109375" style="207" bestFit="1" customWidth="1"/>
    <col min="8965" max="8965" width="10" style="207" bestFit="1" customWidth="1"/>
    <col min="8966" max="8966" width="8.85546875" style="207" bestFit="1" customWidth="1"/>
    <col min="8967" max="8967" width="22.85546875" style="207" customWidth="1"/>
    <col min="8968" max="8968" width="59.7109375" style="207" bestFit="1" customWidth="1"/>
    <col min="8969" max="8969" width="57.85546875" style="207" bestFit="1" customWidth="1"/>
    <col min="8970" max="8970" width="35.28515625" style="207" bestFit="1" customWidth="1"/>
    <col min="8971" max="8971" width="28.140625" style="207" bestFit="1" customWidth="1"/>
    <col min="8972" max="8972" width="33.140625" style="207" bestFit="1" customWidth="1"/>
    <col min="8973" max="8973" width="26" style="207" bestFit="1" customWidth="1"/>
    <col min="8974" max="8974" width="19.140625" style="207" bestFit="1" customWidth="1"/>
    <col min="8975" max="8975" width="10.42578125" style="207" customWidth="1"/>
    <col min="8976" max="8976" width="11.85546875" style="207" customWidth="1"/>
    <col min="8977" max="8977" width="14.7109375" style="207" customWidth="1"/>
    <col min="8978" max="8978" width="9" style="207" bestFit="1" customWidth="1"/>
    <col min="8979" max="9218" width="9.140625" style="207"/>
    <col min="9219" max="9219" width="4.7109375" style="207" bestFit="1" customWidth="1"/>
    <col min="9220" max="9220" width="9.7109375" style="207" bestFit="1" customWidth="1"/>
    <col min="9221" max="9221" width="10" style="207" bestFit="1" customWidth="1"/>
    <col min="9222" max="9222" width="8.85546875" style="207" bestFit="1" customWidth="1"/>
    <col min="9223" max="9223" width="22.85546875" style="207" customWidth="1"/>
    <col min="9224" max="9224" width="59.7109375" style="207" bestFit="1" customWidth="1"/>
    <col min="9225" max="9225" width="57.85546875" style="207" bestFit="1" customWidth="1"/>
    <col min="9226" max="9226" width="35.28515625" style="207" bestFit="1" customWidth="1"/>
    <col min="9227" max="9227" width="28.140625" style="207" bestFit="1" customWidth="1"/>
    <col min="9228" max="9228" width="33.140625" style="207" bestFit="1" customWidth="1"/>
    <col min="9229" max="9229" width="26" style="207" bestFit="1" customWidth="1"/>
    <col min="9230" max="9230" width="19.140625" style="207" bestFit="1" customWidth="1"/>
    <col min="9231" max="9231" width="10.42578125" style="207" customWidth="1"/>
    <col min="9232" max="9232" width="11.85546875" style="207" customWidth="1"/>
    <col min="9233" max="9233" width="14.7109375" style="207" customWidth="1"/>
    <col min="9234" max="9234" width="9" style="207" bestFit="1" customWidth="1"/>
    <col min="9235" max="9474" width="9.140625" style="207"/>
    <col min="9475" max="9475" width="4.7109375" style="207" bestFit="1" customWidth="1"/>
    <col min="9476" max="9476" width="9.7109375" style="207" bestFit="1" customWidth="1"/>
    <col min="9477" max="9477" width="10" style="207" bestFit="1" customWidth="1"/>
    <col min="9478" max="9478" width="8.85546875" style="207" bestFit="1" customWidth="1"/>
    <col min="9479" max="9479" width="22.85546875" style="207" customWidth="1"/>
    <col min="9480" max="9480" width="59.7109375" style="207" bestFit="1" customWidth="1"/>
    <col min="9481" max="9481" width="57.85546875" style="207" bestFit="1" customWidth="1"/>
    <col min="9482" max="9482" width="35.28515625" style="207" bestFit="1" customWidth="1"/>
    <col min="9483" max="9483" width="28.140625" style="207" bestFit="1" customWidth="1"/>
    <col min="9484" max="9484" width="33.140625" style="207" bestFit="1" customWidth="1"/>
    <col min="9485" max="9485" width="26" style="207" bestFit="1" customWidth="1"/>
    <col min="9486" max="9486" width="19.140625" style="207" bestFit="1" customWidth="1"/>
    <col min="9487" max="9487" width="10.42578125" style="207" customWidth="1"/>
    <col min="9488" max="9488" width="11.85546875" style="207" customWidth="1"/>
    <col min="9489" max="9489" width="14.7109375" style="207" customWidth="1"/>
    <col min="9490" max="9490" width="9" style="207" bestFit="1" customWidth="1"/>
    <col min="9491" max="9730" width="9.140625" style="207"/>
    <col min="9731" max="9731" width="4.7109375" style="207" bestFit="1" customWidth="1"/>
    <col min="9732" max="9732" width="9.7109375" style="207" bestFit="1" customWidth="1"/>
    <col min="9733" max="9733" width="10" style="207" bestFit="1" customWidth="1"/>
    <col min="9734" max="9734" width="8.85546875" style="207" bestFit="1" customWidth="1"/>
    <col min="9735" max="9735" width="22.85546875" style="207" customWidth="1"/>
    <col min="9736" max="9736" width="59.7109375" style="207" bestFit="1" customWidth="1"/>
    <col min="9737" max="9737" width="57.85546875" style="207" bestFit="1" customWidth="1"/>
    <col min="9738" max="9738" width="35.28515625" style="207" bestFit="1" customWidth="1"/>
    <col min="9739" max="9739" width="28.140625" style="207" bestFit="1" customWidth="1"/>
    <col min="9740" max="9740" width="33.140625" style="207" bestFit="1" customWidth="1"/>
    <col min="9741" max="9741" width="26" style="207" bestFit="1" customWidth="1"/>
    <col min="9742" max="9742" width="19.140625" style="207" bestFit="1" customWidth="1"/>
    <col min="9743" max="9743" width="10.42578125" style="207" customWidth="1"/>
    <col min="9744" max="9744" width="11.85546875" style="207" customWidth="1"/>
    <col min="9745" max="9745" width="14.7109375" style="207" customWidth="1"/>
    <col min="9746" max="9746" width="9" style="207" bestFit="1" customWidth="1"/>
    <col min="9747" max="9986" width="9.140625" style="207"/>
    <col min="9987" max="9987" width="4.7109375" style="207" bestFit="1" customWidth="1"/>
    <col min="9988" max="9988" width="9.7109375" style="207" bestFit="1" customWidth="1"/>
    <col min="9989" max="9989" width="10" style="207" bestFit="1" customWidth="1"/>
    <col min="9990" max="9990" width="8.85546875" style="207" bestFit="1" customWidth="1"/>
    <col min="9991" max="9991" width="22.85546875" style="207" customWidth="1"/>
    <col min="9992" max="9992" width="59.7109375" style="207" bestFit="1" customWidth="1"/>
    <col min="9993" max="9993" width="57.85546875" style="207" bestFit="1" customWidth="1"/>
    <col min="9994" max="9994" width="35.28515625" style="207" bestFit="1" customWidth="1"/>
    <col min="9995" max="9995" width="28.140625" style="207" bestFit="1" customWidth="1"/>
    <col min="9996" max="9996" width="33.140625" style="207" bestFit="1" customWidth="1"/>
    <col min="9997" max="9997" width="26" style="207" bestFit="1" customWidth="1"/>
    <col min="9998" max="9998" width="19.140625" style="207" bestFit="1" customWidth="1"/>
    <col min="9999" max="9999" width="10.42578125" style="207" customWidth="1"/>
    <col min="10000" max="10000" width="11.85546875" style="207" customWidth="1"/>
    <col min="10001" max="10001" width="14.7109375" style="207" customWidth="1"/>
    <col min="10002" max="10002" width="9" style="207" bestFit="1" customWidth="1"/>
    <col min="10003" max="10242" width="9.140625" style="207"/>
    <col min="10243" max="10243" width="4.7109375" style="207" bestFit="1" customWidth="1"/>
    <col min="10244" max="10244" width="9.7109375" style="207" bestFit="1" customWidth="1"/>
    <col min="10245" max="10245" width="10" style="207" bestFit="1" customWidth="1"/>
    <col min="10246" max="10246" width="8.85546875" style="207" bestFit="1" customWidth="1"/>
    <col min="10247" max="10247" width="22.85546875" style="207" customWidth="1"/>
    <col min="10248" max="10248" width="59.7109375" style="207" bestFit="1" customWidth="1"/>
    <col min="10249" max="10249" width="57.85546875" style="207" bestFit="1" customWidth="1"/>
    <col min="10250" max="10250" width="35.28515625" style="207" bestFit="1" customWidth="1"/>
    <col min="10251" max="10251" width="28.140625" style="207" bestFit="1" customWidth="1"/>
    <col min="10252" max="10252" width="33.140625" style="207" bestFit="1" customWidth="1"/>
    <col min="10253" max="10253" width="26" style="207" bestFit="1" customWidth="1"/>
    <col min="10254" max="10254" width="19.140625" style="207" bestFit="1" customWidth="1"/>
    <col min="10255" max="10255" width="10.42578125" style="207" customWidth="1"/>
    <col min="10256" max="10256" width="11.85546875" style="207" customWidth="1"/>
    <col min="10257" max="10257" width="14.7109375" style="207" customWidth="1"/>
    <col min="10258" max="10258" width="9" style="207" bestFit="1" customWidth="1"/>
    <col min="10259" max="10498" width="9.140625" style="207"/>
    <col min="10499" max="10499" width="4.7109375" style="207" bestFit="1" customWidth="1"/>
    <col min="10500" max="10500" width="9.7109375" style="207" bestFit="1" customWidth="1"/>
    <col min="10501" max="10501" width="10" style="207" bestFit="1" customWidth="1"/>
    <col min="10502" max="10502" width="8.85546875" style="207" bestFit="1" customWidth="1"/>
    <col min="10503" max="10503" width="22.85546875" style="207" customWidth="1"/>
    <col min="10504" max="10504" width="59.7109375" style="207" bestFit="1" customWidth="1"/>
    <col min="10505" max="10505" width="57.85546875" style="207" bestFit="1" customWidth="1"/>
    <col min="10506" max="10506" width="35.28515625" style="207" bestFit="1" customWidth="1"/>
    <col min="10507" max="10507" width="28.140625" style="207" bestFit="1" customWidth="1"/>
    <col min="10508" max="10508" width="33.140625" style="207" bestFit="1" customWidth="1"/>
    <col min="10509" max="10509" width="26" style="207" bestFit="1" customWidth="1"/>
    <col min="10510" max="10510" width="19.140625" style="207" bestFit="1" customWidth="1"/>
    <col min="10511" max="10511" width="10.42578125" style="207" customWidth="1"/>
    <col min="10512" max="10512" width="11.85546875" style="207" customWidth="1"/>
    <col min="10513" max="10513" width="14.7109375" style="207" customWidth="1"/>
    <col min="10514" max="10514" width="9" style="207" bestFit="1" customWidth="1"/>
    <col min="10515" max="10754" width="9.140625" style="207"/>
    <col min="10755" max="10755" width="4.7109375" style="207" bestFit="1" customWidth="1"/>
    <col min="10756" max="10756" width="9.7109375" style="207" bestFit="1" customWidth="1"/>
    <col min="10757" max="10757" width="10" style="207" bestFit="1" customWidth="1"/>
    <col min="10758" max="10758" width="8.85546875" style="207" bestFit="1" customWidth="1"/>
    <col min="10759" max="10759" width="22.85546875" style="207" customWidth="1"/>
    <col min="10760" max="10760" width="59.7109375" style="207" bestFit="1" customWidth="1"/>
    <col min="10761" max="10761" width="57.85546875" style="207" bestFit="1" customWidth="1"/>
    <col min="10762" max="10762" width="35.28515625" style="207" bestFit="1" customWidth="1"/>
    <col min="10763" max="10763" width="28.140625" style="207" bestFit="1" customWidth="1"/>
    <col min="10764" max="10764" width="33.140625" style="207" bestFit="1" customWidth="1"/>
    <col min="10765" max="10765" width="26" style="207" bestFit="1" customWidth="1"/>
    <col min="10766" max="10766" width="19.140625" style="207" bestFit="1" customWidth="1"/>
    <col min="10767" max="10767" width="10.42578125" style="207" customWidth="1"/>
    <col min="10768" max="10768" width="11.85546875" style="207" customWidth="1"/>
    <col min="10769" max="10769" width="14.7109375" style="207" customWidth="1"/>
    <col min="10770" max="10770" width="9" style="207" bestFit="1" customWidth="1"/>
    <col min="10771" max="11010" width="9.140625" style="207"/>
    <col min="11011" max="11011" width="4.7109375" style="207" bestFit="1" customWidth="1"/>
    <col min="11012" max="11012" width="9.7109375" style="207" bestFit="1" customWidth="1"/>
    <col min="11013" max="11013" width="10" style="207" bestFit="1" customWidth="1"/>
    <col min="11014" max="11014" width="8.85546875" style="207" bestFit="1" customWidth="1"/>
    <col min="11015" max="11015" width="22.85546875" style="207" customWidth="1"/>
    <col min="11016" max="11016" width="59.7109375" style="207" bestFit="1" customWidth="1"/>
    <col min="11017" max="11017" width="57.85546875" style="207" bestFit="1" customWidth="1"/>
    <col min="11018" max="11018" width="35.28515625" style="207" bestFit="1" customWidth="1"/>
    <col min="11019" max="11019" width="28.140625" style="207" bestFit="1" customWidth="1"/>
    <col min="11020" max="11020" width="33.140625" style="207" bestFit="1" customWidth="1"/>
    <col min="11021" max="11021" width="26" style="207" bestFit="1" customWidth="1"/>
    <col min="11022" max="11022" width="19.140625" style="207" bestFit="1" customWidth="1"/>
    <col min="11023" max="11023" width="10.42578125" style="207" customWidth="1"/>
    <col min="11024" max="11024" width="11.85546875" style="207" customWidth="1"/>
    <col min="11025" max="11025" width="14.7109375" style="207" customWidth="1"/>
    <col min="11026" max="11026" width="9" style="207" bestFit="1" customWidth="1"/>
    <col min="11027" max="11266" width="9.140625" style="207"/>
    <col min="11267" max="11267" width="4.7109375" style="207" bestFit="1" customWidth="1"/>
    <col min="11268" max="11268" width="9.7109375" style="207" bestFit="1" customWidth="1"/>
    <col min="11269" max="11269" width="10" style="207" bestFit="1" customWidth="1"/>
    <col min="11270" max="11270" width="8.85546875" style="207" bestFit="1" customWidth="1"/>
    <col min="11271" max="11271" width="22.85546875" style="207" customWidth="1"/>
    <col min="11272" max="11272" width="59.7109375" style="207" bestFit="1" customWidth="1"/>
    <col min="11273" max="11273" width="57.85546875" style="207" bestFit="1" customWidth="1"/>
    <col min="11274" max="11274" width="35.28515625" style="207" bestFit="1" customWidth="1"/>
    <col min="11275" max="11275" width="28.140625" style="207" bestFit="1" customWidth="1"/>
    <col min="11276" max="11276" width="33.140625" style="207" bestFit="1" customWidth="1"/>
    <col min="11277" max="11277" width="26" style="207" bestFit="1" customWidth="1"/>
    <col min="11278" max="11278" width="19.140625" style="207" bestFit="1" customWidth="1"/>
    <col min="11279" max="11279" width="10.42578125" style="207" customWidth="1"/>
    <col min="11280" max="11280" width="11.85546875" style="207" customWidth="1"/>
    <col min="11281" max="11281" width="14.7109375" style="207" customWidth="1"/>
    <col min="11282" max="11282" width="9" style="207" bestFit="1" customWidth="1"/>
    <col min="11283" max="11522" width="9.140625" style="207"/>
    <col min="11523" max="11523" width="4.7109375" style="207" bestFit="1" customWidth="1"/>
    <col min="11524" max="11524" width="9.7109375" style="207" bestFit="1" customWidth="1"/>
    <col min="11525" max="11525" width="10" style="207" bestFit="1" customWidth="1"/>
    <col min="11526" max="11526" width="8.85546875" style="207" bestFit="1" customWidth="1"/>
    <col min="11527" max="11527" width="22.85546875" style="207" customWidth="1"/>
    <col min="11528" max="11528" width="59.7109375" style="207" bestFit="1" customWidth="1"/>
    <col min="11529" max="11529" width="57.85546875" style="207" bestFit="1" customWidth="1"/>
    <col min="11530" max="11530" width="35.28515625" style="207" bestFit="1" customWidth="1"/>
    <col min="11531" max="11531" width="28.140625" style="207" bestFit="1" customWidth="1"/>
    <col min="11532" max="11532" width="33.140625" style="207" bestFit="1" customWidth="1"/>
    <col min="11533" max="11533" width="26" style="207" bestFit="1" customWidth="1"/>
    <col min="11534" max="11534" width="19.140625" style="207" bestFit="1" customWidth="1"/>
    <col min="11535" max="11535" width="10.42578125" style="207" customWidth="1"/>
    <col min="11536" max="11536" width="11.85546875" style="207" customWidth="1"/>
    <col min="11537" max="11537" width="14.7109375" style="207" customWidth="1"/>
    <col min="11538" max="11538" width="9" style="207" bestFit="1" customWidth="1"/>
    <col min="11539" max="11778" width="9.140625" style="207"/>
    <col min="11779" max="11779" width="4.7109375" style="207" bestFit="1" customWidth="1"/>
    <col min="11780" max="11780" width="9.7109375" style="207" bestFit="1" customWidth="1"/>
    <col min="11781" max="11781" width="10" style="207" bestFit="1" customWidth="1"/>
    <col min="11782" max="11782" width="8.85546875" style="207" bestFit="1" customWidth="1"/>
    <col min="11783" max="11783" width="22.85546875" style="207" customWidth="1"/>
    <col min="11784" max="11784" width="59.7109375" style="207" bestFit="1" customWidth="1"/>
    <col min="11785" max="11785" width="57.85546875" style="207" bestFit="1" customWidth="1"/>
    <col min="11786" max="11786" width="35.28515625" style="207" bestFit="1" customWidth="1"/>
    <col min="11787" max="11787" width="28.140625" style="207" bestFit="1" customWidth="1"/>
    <col min="11788" max="11788" width="33.140625" style="207" bestFit="1" customWidth="1"/>
    <col min="11789" max="11789" width="26" style="207" bestFit="1" customWidth="1"/>
    <col min="11790" max="11790" width="19.140625" style="207" bestFit="1" customWidth="1"/>
    <col min="11791" max="11791" width="10.42578125" style="207" customWidth="1"/>
    <col min="11792" max="11792" width="11.85546875" style="207" customWidth="1"/>
    <col min="11793" max="11793" width="14.7109375" style="207" customWidth="1"/>
    <col min="11794" max="11794" width="9" style="207" bestFit="1" customWidth="1"/>
    <col min="11795" max="12034" width="9.140625" style="207"/>
    <col min="12035" max="12035" width="4.7109375" style="207" bestFit="1" customWidth="1"/>
    <col min="12036" max="12036" width="9.7109375" style="207" bestFit="1" customWidth="1"/>
    <col min="12037" max="12037" width="10" style="207" bestFit="1" customWidth="1"/>
    <col min="12038" max="12038" width="8.85546875" style="207" bestFit="1" customWidth="1"/>
    <col min="12039" max="12039" width="22.85546875" style="207" customWidth="1"/>
    <col min="12040" max="12040" width="59.7109375" style="207" bestFit="1" customWidth="1"/>
    <col min="12041" max="12041" width="57.85546875" style="207" bestFit="1" customWidth="1"/>
    <col min="12042" max="12042" width="35.28515625" style="207" bestFit="1" customWidth="1"/>
    <col min="12043" max="12043" width="28.140625" style="207" bestFit="1" customWidth="1"/>
    <col min="12044" max="12044" width="33.140625" style="207" bestFit="1" customWidth="1"/>
    <col min="12045" max="12045" width="26" style="207" bestFit="1" customWidth="1"/>
    <col min="12046" max="12046" width="19.140625" style="207" bestFit="1" customWidth="1"/>
    <col min="12047" max="12047" width="10.42578125" style="207" customWidth="1"/>
    <col min="12048" max="12048" width="11.85546875" style="207" customWidth="1"/>
    <col min="12049" max="12049" width="14.7109375" style="207" customWidth="1"/>
    <col min="12050" max="12050" width="9" style="207" bestFit="1" customWidth="1"/>
    <col min="12051" max="12290" width="9.140625" style="207"/>
    <col min="12291" max="12291" width="4.7109375" style="207" bestFit="1" customWidth="1"/>
    <col min="12292" max="12292" width="9.7109375" style="207" bestFit="1" customWidth="1"/>
    <col min="12293" max="12293" width="10" style="207" bestFit="1" customWidth="1"/>
    <col min="12294" max="12294" width="8.85546875" style="207" bestFit="1" customWidth="1"/>
    <col min="12295" max="12295" width="22.85546875" style="207" customWidth="1"/>
    <col min="12296" max="12296" width="59.7109375" style="207" bestFit="1" customWidth="1"/>
    <col min="12297" max="12297" width="57.85546875" style="207" bestFit="1" customWidth="1"/>
    <col min="12298" max="12298" width="35.28515625" style="207" bestFit="1" customWidth="1"/>
    <col min="12299" max="12299" width="28.140625" style="207" bestFit="1" customWidth="1"/>
    <col min="12300" max="12300" width="33.140625" style="207" bestFit="1" customWidth="1"/>
    <col min="12301" max="12301" width="26" style="207" bestFit="1" customWidth="1"/>
    <col min="12302" max="12302" width="19.140625" style="207" bestFit="1" customWidth="1"/>
    <col min="12303" max="12303" width="10.42578125" style="207" customWidth="1"/>
    <col min="12304" max="12304" width="11.85546875" style="207" customWidth="1"/>
    <col min="12305" max="12305" width="14.7109375" style="207" customWidth="1"/>
    <col min="12306" max="12306" width="9" style="207" bestFit="1" customWidth="1"/>
    <col min="12307" max="12546" width="9.140625" style="207"/>
    <col min="12547" max="12547" width="4.7109375" style="207" bestFit="1" customWidth="1"/>
    <col min="12548" max="12548" width="9.7109375" style="207" bestFit="1" customWidth="1"/>
    <col min="12549" max="12549" width="10" style="207" bestFit="1" customWidth="1"/>
    <col min="12550" max="12550" width="8.85546875" style="207" bestFit="1" customWidth="1"/>
    <col min="12551" max="12551" width="22.85546875" style="207" customWidth="1"/>
    <col min="12552" max="12552" width="59.7109375" style="207" bestFit="1" customWidth="1"/>
    <col min="12553" max="12553" width="57.85546875" style="207" bestFit="1" customWidth="1"/>
    <col min="12554" max="12554" width="35.28515625" style="207" bestFit="1" customWidth="1"/>
    <col min="12555" max="12555" width="28.140625" style="207" bestFit="1" customWidth="1"/>
    <col min="12556" max="12556" width="33.140625" style="207" bestFit="1" customWidth="1"/>
    <col min="12557" max="12557" width="26" style="207" bestFit="1" customWidth="1"/>
    <col min="12558" max="12558" width="19.140625" style="207" bestFit="1" customWidth="1"/>
    <col min="12559" max="12559" width="10.42578125" style="207" customWidth="1"/>
    <col min="12560" max="12560" width="11.85546875" style="207" customWidth="1"/>
    <col min="12561" max="12561" width="14.7109375" style="207" customWidth="1"/>
    <col min="12562" max="12562" width="9" style="207" bestFit="1" customWidth="1"/>
    <col min="12563" max="12802" width="9.140625" style="207"/>
    <col min="12803" max="12803" width="4.7109375" style="207" bestFit="1" customWidth="1"/>
    <col min="12804" max="12804" width="9.7109375" style="207" bestFit="1" customWidth="1"/>
    <col min="12805" max="12805" width="10" style="207" bestFit="1" customWidth="1"/>
    <col min="12806" max="12806" width="8.85546875" style="207" bestFit="1" customWidth="1"/>
    <col min="12807" max="12807" width="22.85546875" style="207" customWidth="1"/>
    <col min="12808" max="12808" width="59.7109375" style="207" bestFit="1" customWidth="1"/>
    <col min="12809" max="12809" width="57.85546875" style="207" bestFit="1" customWidth="1"/>
    <col min="12810" max="12810" width="35.28515625" style="207" bestFit="1" customWidth="1"/>
    <col min="12811" max="12811" width="28.140625" style="207" bestFit="1" customWidth="1"/>
    <col min="12812" max="12812" width="33.140625" style="207" bestFit="1" customWidth="1"/>
    <col min="12813" max="12813" width="26" style="207" bestFit="1" customWidth="1"/>
    <col min="12814" max="12814" width="19.140625" style="207" bestFit="1" customWidth="1"/>
    <col min="12815" max="12815" width="10.42578125" style="207" customWidth="1"/>
    <col min="12816" max="12816" width="11.85546875" style="207" customWidth="1"/>
    <col min="12817" max="12817" width="14.7109375" style="207" customWidth="1"/>
    <col min="12818" max="12818" width="9" style="207" bestFit="1" customWidth="1"/>
    <col min="12819" max="13058" width="9.140625" style="207"/>
    <col min="13059" max="13059" width="4.7109375" style="207" bestFit="1" customWidth="1"/>
    <col min="13060" max="13060" width="9.7109375" style="207" bestFit="1" customWidth="1"/>
    <col min="13061" max="13061" width="10" style="207" bestFit="1" customWidth="1"/>
    <col min="13062" max="13062" width="8.85546875" style="207" bestFit="1" customWidth="1"/>
    <col min="13063" max="13063" width="22.85546875" style="207" customWidth="1"/>
    <col min="13064" max="13064" width="59.7109375" style="207" bestFit="1" customWidth="1"/>
    <col min="13065" max="13065" width="57.85546875" style="207" bestFit="1" customWidth="1"/>
    <col min="13066" max="13066" width="35.28515625" style="207" bestFit="1" customWidth="1"/>
    <col min="13067" max="13067" width="28.140625" style="207" bestFit="1" customWidth="1"/>
    <col min="13068" max="13068" width="33.140625" style="207" bestFit="1" customWidth="1"/>
    <col min="13069" max="13069" width="26" style="207" bestFit="1" customWidth="1"/>
    <col min="13070" max="13070" width="19.140625" style="207" bestFit="1" customWidth="1"/>
    <col min="13071" max="13071" width="10.42578125" style="207" customWidth="1"/>
    <col min="13072" max="13072" width="11.85546875" style="207" customWidth="1"/>
    <col min="13073" max="13073" width="14.7109375" style="207" customWidth="1"/>
    <col min="13074" max="13074" width="9" style="207" bestFit="1" customWidth="1"/>
    <col min="13075" max="13314" width="9.140625" style="207"/>
    <col min="13315" max="13315" width="4.7109375" style="207" bestFit="1" customWidth="1"/>
    <col min="13316" max="13316" width="9.7109375" style="207" bestFit="1" customWidth="1"/>
    <col min="13317" max="13317" width="10" style="207" bestFit="1" customWidth="1"/>
    <col min="13318" max="13318" width="8.85546875" style="207" bestFit="1" customWidth="1"/>
    <col min="13319" max="13319" width="22.85546875" style="207" customWidth="1"/>
    <col min="13320" max="13320" width="59.7109375" style="207" bestFit="1" customWidth="1"/>
    <col min="13321" max="13321" width="57.85546875" style="207" bestFit="1" customWidth="1"/>
    <col min="13322" max="13322" width="35.28515625" style="207" bestFit="1" customWidth="1"/>
    <col min="13323" max="13323" width="28.140625" style="207" bestFit="1" customWidth="1"/>
    <col min="13324" max="13324" width="33.140625" style="207" bestFit="1" customWidth="1"/>
    <col min="13325" max="13325" width="26" style="207" bestFit="1" customWidth="1"/>
    <col min="13326" max="13326" width="19.140625" style="207" bestFit="1" customWidth="1"/>
    <col min="13327" max="13327" width="10.42578125" style="207" customWidth="1"/>
    <col min="13328" max="13328" width="11.85546875" style="207" customWidth="1"/>
    <col min="13329" max="13329" width="14.7109375" style="207" customWidth="1"/>
    <col min="13330" max="13330" width="9" style="207" bestFit="1" customWidth="1"/>
    <col min="13331" max="13570" width="9.140625" style="207"/>
    <col min="13571" max="13571" width="4.7109375" style="207" bestFit="1" customWidth="1"/>
    <col min="13572" max="13572" width="9.7109375" style="207" bestFit="1" customWidth="1"/>
    <col min="13573" max="13573" width="10" style="207" bestFit="1" customWidth="1"/>
    <col min="13574" max="13574" width="8.85546875" style="207" bestFit="1" customWidth="1"/>
    <col min="13575" max="13575" width="22.85546875" style="207" customWidth="1"/>
    <col min="13576" max="13576" width="59.7109375" style="207" bestFit="1" customWidth="1"/>
    <col min="13577" max="13577" width="57.85546875" style="207" bestFit="1" customWidth="1"/>
    <col min="13578" max="13578" width="35.28515625" style="207" bestFit="1" customWidth="1"/>
    <col min="13579" max="13579" width="28.140625" style="207" bestFit="1" customWidth="1"/>
    <col min="13580" max="13580" width="33.140625" style="207" bestFit="1" customWidth="1"/>
    <col min="13581" max="13581" width="26" style="207" bestFit="1" customWidth="1"/>
    <col min="13582" max="13582" width="19.140625" style="207" bestFit="1" customWidth="1"/>
    <col min="13583" max="13583" width="10.42578125" style="207" customWidth="1"/>
    <col min="13584" max="13584" width="11.85546875" style="207" customWidth="1"/>
    <col min="13585" max="13585" width="14.7109375" style="207" customWidth="1"/>
    <col min="13586" max="13586" width="9" style="207" bestFit="1" customWidth="1"/>
    <col min="13587" max="13826" width="9.140625" style="207"/>
    <col min="13827" max="13827" width="4.7109375" style="207" bestFit="1" customWidth="1"/>
    <col min="13828" max="13828" width="9.7109375" style="207" bestFit="1" customWidth="1"/>
    <col min="13829" max="13829" width="10" style="207" bestFit="1" customWidth="1"/>
    <col min="13830" max="13830" width="8.85546875" style="207" bestFit="1" customWidth="1"/>
    <col min="13831" max="13831" width="22.85546875" style="207" customWidth="1"/>
    <col min="13832" max="13832" width="59.7109375" style="207" bestFit="1" customWidth="1"/>
    <col min="13833" max="13833" width="57.85546875" style="207" bestFit="1" customWidth="1"/>
    <col min="13834" max="13834" width="35.28515625" style="207" bestFit="1" customWidth="1"/>
    <col min="13835" max="13835" width="28.140625" style="207" bestFit="1" customWidth="1"/>
    <col min="13836" max="13836" width="33.140625" style="207" bestFit="1" customWidth="1"/>
    <col min="13837" max="13837" width="26" style="207" bestFit="1" customWidth="1"/>
    <col min="13838" max="13838" width="19.140625" style="207" bestFit="1" customWidth="1"/>
    <col min="13839" max="13839" width="10.42578125" style="207" customWidth="1"/>
    <col min="13840" max="13840" width="11.85546875" style="207" customWidth="1"/>
    <col min="13841" max="13841" width="14.7109375" style="207" customWidth="1"/>
    <col min="13842" max="13842" width="9" style="207" bestFit="1" customWidth="1"/>
    <col min="13843" max="14082" width="9.140625" style="207"/>
    <col min="14083" max="14083" width="4.7109375" style="207" bestFit="1" customWidth="1"/>
    <col min="14084" max="14084" width="9.7109375" style="207" bestFit="1" customWidth="1"/>
    <col min="14085" max="14085" width="10" style="207" bestFit="1" customWidth="1"/>
    <col min="14086" max="14086" width="8.85546875" style="207" bestFit="1" customWidth="1"/>
    <col min="14087" max="14087" width="22.85546875" style="207" customWidth="1"/>
    <col min="14088" max="14088" width="59.7109375" style="207" bestFit="1" customWidth="1"/>
    <col min="14089" max="14089" width="57.85546875" style="207" bestFit="1" customWidth="1"/>
    <col min="14090" max="14090" width="35.28515625" style="207" bestFit="1" customWidth="1"/>
    <col min="14091" max="14091" width="28.140625" style="207" bestFit="1" customWidth="1"/>
    <col min="14092" max="14092" width="33.140625" style="207" bestFit="1" customWidth="1"/>
    <col min="14093" max="14093" width="26" style="207" bestFit="1" customWidth="1"/>
    <col min="14094" max="14094" width="19.140625" style="207" bestFit="1" customWidth="1"/>
    <col min="14095" max="14095" width="10.42578125" style="207" customWidth="1"/>
    <col min="14096" max="14096" width="11.85546875" style="207" customWidth="1"/>
    <col min="14097" max="14097" width="14.7109375" style="207" customWidth="1"/>
    <col min="14098" max="14098" width="9" style="207" bestFit="1" customWidth="1"/>
    <col min="14099" max="14338" width="9.140625" style="207"/>
    <col min="14339" max="14339" width="4.7109375" style="207" bestFit="1" customWidth="1"/>
    <col min="14340" max="14340" width="9.7109375" style="207" bestFit="1" customWidth="1"/>
    <col min="14341" max="14341" width="10" style="207" bestFit="1" customWidth="1"/>
    <col min="14342" max="14342" width="8.85546875" style="207" bestFit="1" customWidth="1"/>
    <col min="14343" max="14343" width="22.85546875" style="207" customWidth="1"/>
    <col min="14344" max="14344" width="59.7109375" style="207" bestFit="1" customWidth="1"/>
    <col min="14345" max="14345" width="57.85546875" style="207" bestFit="1" customWidth="1"/>
    <col min="14346" max="14346" width="35.28515625" style="207" bestFit="1" customWidth="1"/>
    <col min="14347" max="14347" width="28.140625" style="207" bestFit="1" customWidth="1"/>
    <col min="14348" max="14348" width="33.140625" style="207" bestFit="1" customWidth="1"/>
    <col min="14349" max="14349" width="26" style="207" bestFit="1" customWidth="1"/>
    <col min="14350" max="14350" width="19.140625" style="207" bestFit="1" customWidth="1"/>
    <col min="14351" max="14351" width="10.42578125" style="207" customWidth="1"/>
    <col min="14352" max="14352" width="11.85546875" style="207" customWidth="1"/>
    <col min="14353" max="14353" width="14.7109375" style="207" customWidth="1"/>
    <col min="14354" max="14354" width="9" style="207" bestFit="1" customWidth="1"/>
    <col min="14355" max="14594" width="9.140625" style="207"/>
    <col min="14595" max="14595" width="4.7109375" style="207" bestFit="1" customWidth="1"/>
    <col min="14596" max="14596" width="9.7109375" style="207" bestFit="1" customWidth="1"/>
    <col min="14597" max="14597" width="10" style="207" bestFit="1" customWidth="1"/>
    <col min="14598" max="14598" width="8.85546875" style="207" bestFit="1" customWidth="1"/>
    <col min="14599" max="14599" width="22.85546875" style="207" customWidth="1"/>
    <col min="14600" max="14600" width="59.7109375" style="207" bestFit="1" customWidth="1"/>
    <col min="14601" max="14601" width="57.85546875" style="207" bestFit="1" customWidth="1"/>
    <col min="14602" max="14602" width="35.28515625" style="207" bestFit="1" customWidth="1"/>
    <col min="14603" max="14603" width="28.140625" style="207" bestFit="1" customWidth="1"/>
    <col min="14604" max="14604" width="33.140625" style="207" bestFit="1" customWidth="1"/>
    <col min="14605" max="14605" width="26" style="207" bestFit="1" customWidth="1"/>
    <col min="14606" max="14606" width="19.140625" style="207" bestFit="1" customWidth="1"/>
    <col min="14607" max="14607" width="10.42578125" style="207" customWidth="1"/>
    <col min="14608" max="14608" width="11.85546875" style="207" customWidth="1"/>
    <col min="14609" max="14609" width="14.7109375" style="207" customWidth="1"/>
    <col min="14610" max="14610" width="9" style="207" bestFit="1" customWidth="1"/>
    <col min="14611" max="14850" width="9.140625" style="207"/>
    <col min="14851" max="14851" width="4.7109375" style="207" bestFit="1" customWidth="1"/>
    <col min="14852" max="14852" width="9.7109375" style="207" bestFit="1" customWidth="1"/>
    <col min="14853" max="14853" width="10" style="207" bestFit="1" customWidth="1"/>
    <col min="14854" max="14854" width="8.85546875" style="207" bestFit="1" customWidth="1"/>
    <col min="14855" max="14855" width="22.85546875" style="207" customWidth="1"/>
    <col min="14856" max="14856" width="59.7109375" style="207" bestFit="1" customWidth="1"/>
    <col min="14857" max="14857" width="57.85546875" style="207" bestFit="1" customWidth="1"/>
    <col min="14858" max="14858" width="35.28515625" style="207" bestFit="1" customWidth="1"/>
    <col min="14859" max="14859" width="28.140625" style="207" bestFit="1" customWidth="1"/>
    <col min="14860" max="14860" width="33.140625" style="207" bestFit="1" customWidth="1"/>
    <col min="14861" max="14861" width="26" style="207" bestFit="1" customWidth="1"/>
    <col min="14862" max="14862" width="19.140625" style="207" bestFit="1" customWidth="1"/>
    <col min="14863" max="14863" width="10.42578125" style="207" customWidth="1"/>
    <col min="14864" max="14864" width="11.85546875" style="207" customWidth="1"/>
    <col min="14865" max="14865" width="14.7109375" style="207" customWidth="1"/>
    <col min="14866" max="14866" width="9" style="207" bestFit="1" customWidth="1"/>
    <col min="14867" max="15106" width="9.140625" style="207"/>
    <col min="15107" max="15107" width="4.7109375" style="207" bestFit="1" customWidth="1"/>
    <col min="15108" max="15108" width="9.7109375" style="207" bestFit="1" customWidth="1"/>
    <col min="15109" max="15109" width="10" style="207" bestFit="1" customWidth="1"/>
    <col min="15110" max="15110" width="8.85546875" style="207" bestFit="1" customWidth="1"/>
    <col min="15111" max="15111" width="22.85546875" style="207" customWidth="1"/>
    <col min="15112" max="15112" width="59.7109375" style="207" bestFit="1" customWidth="1"/>
    <col min="15113" max="15113" width="57.85546875" style="207" bestFit="1" customWidth="1"/>
    <col min="15114" max="15114" width="35.28515625" style="207" bestFit="1" customWidth="1"/>
    <col min="15115" max="15115" width="28.140625" style="207" bestFit="1" customWidth="1"/>
    <col min="15116" max="15116" width="33.140625" style="207" bestFit="1" customWidth="1"/>
    <col min="15117" max="15117" width="26" style="207" bestFit="1" customWidth="1"/>
    <col min="15118" max="15118" width="19.140625" style="207" bestFit="1" customWidth="1"/>
    <col min="15119" max="15119" width="10.42578125" style="207" customWidth="1"/>
    <col min="15120" max="15120" width="11.85546875" style="207" customWidth="1"/>
    <col min="15121" max="15121" width="14.7109375" style="207" customWidth="1"/>
    <col min="15122" max="15122" width="9" style="207" bestFit="1" customWidth="1"/>
    <col min="15123" max="15362" width="9.140625" style="207"/>
    <col min="15363" max="15363" width="4.7109375" style="207" bestFit="1" customWidth="1"/>
    <col min="15364" max="15364" width="9.7109375" style="207" bestFit="1" customWidth="1"/>
    <col min="15365" max="15365" width="10" style="207" bestFit="1" customWidth="1"/>
    <col min="15366" max="15366" width="8.85546875" style="207" bestFit="1" customWidth="1"/>
    <col min="15367" max="15367" width="22.85546875" style="207" customWidth="1"/>
    <col min="15368" max="15368" width="59.7109375" style="207" bestFit="1" customWidth="1"/>
    <col min="15369" max="15369" width="57.85546875" style="207" bestFit="1" customWidth="1"/>
    <col min="15370" max="15370" width="35.28515625" style="207" bestFit="1" customWidth="1"/>
    <col min="15371" max="15371" width="28.140625" style="207" bestFit="1" customWidth="1"/>
    <col min="15372" max="15372" width="33.140625" style="207" bestFit="1" customWidth="1"/>
    <col min="15373" max="15373" width="26" style="207" bestFit="1" customWidth="1"/>
    <col min="15374" max="15374" width="19.140625" style="207" bestFit="1" customWidth="1"/>
    <col min="15375" max="15375" width="10.42578125" style="207" customWidth="1"/>
    <col min="15376" max="15376" width="11.85546875" style="207" customWidth="1"/>
    <col min="15377" max="15377" width="14.7109375" style="207" customWidth="1"/>
    <col min="15378" max="15378" width="9" style="207" bestFit="1" customWidth="1"/>
    <col min="15379" max="15618" width="9.140625" style="207"/>
    <col min="15619" max="15619" width="4.7109375" style="207" bestFit="1" customWidth="1"/>
    <col min="15620" max="15620" width="9.7109375" style="207" bestFit="1" customWidth="1"/>
    <col min="15621" max="15621" width="10" style="207" bestFit="1" customWidth="1"/>
    <col min="15622" max="15622" width="8.85546875" style="207" bestFit="1" customWidth="1"/>
    <col min="15623" max="15623" width="22.85546875" style="207" customWidth="1"/>
    <col min="15624" max="15624" width="59.7109375" style="207" bestFit="1" customWidth="1"/>
    <col min="15625" max="15625" width="57.85546875" style="207" bestFit="1" customWidth="1"/>
    <col min="15626" max="15626" width="35.28515625" style="207" bestFit="1" customWidth="1"/>
    <col min="15627" max="15627" width="28.140625" style="207" bestFit="1" customWidth="1"/>
    <col min="15628" max="15628" width="33.140625" style="207" bestFit="1" customWidth="1"/>
    <col min="15629" max="15629" width="26" style="207" bestFit="1" customWidth="1"/>
    <col min="15630" max="15630" width="19.140625" style="207" bestFit="1" customWidth="1"/>
    <col min="15631" max="15631" width="10.42578125" style="207" customWidth="1"/>
    <col min="15632" max="15632" width="11.85546875" style="207" customWidth="1"/>
    <col min="15633" max="15633" width="14.7109375" style="207" customWidth="1"/>
    <col min="15634" max="15634" width="9" style="207" bestFit="1" customWidth="1"/>
    <col min="15635" max="15874" width="9.140625" style="207"/>
    <col min="15875" max="15875" width="4.7109375" style="207" bestFit="1" customWidth="1"/>
    <col min="15876" max="15876" width="9.7109375" style="207" bestFit="1" customWidth="1"/>
    <col min="15877" max="15877" width="10" style="207" bestFit="1" customWidth="1"/>
    <col min="15878" max="15878" width="8.85546875" style="207" bestFit="1" customWidth="1"/>
    <col min="15879" max="15879" width="22.85546875" style="207" customWidth="1"/>
    <col min="15880" max="15880" width="59.7109375" style="207" bestFit="1" customWidth="1"/>
    <col min="15881" max="15881" width="57.85546875" style="207" bestFit="1" customWidth="1"/>
    <col min="15882" max="15882" width="35.28515625" style="207" bestFit="1" customWidth="1"/>
    <col min="15883" max="15883" width="28.140625" style="207" bestFit="1" customWidth="1"/>
    <col min="15884" max="15884" width="33.140625" style="207" bestFit="1" customWidth="1"/>
    <col min="15885" max="15885" width="26" style="207" bestFit="1" customWidth="1"/>
    <col min="15886" max="15886" width="19.140625" style="207" bestFit="1" customWidth="1"/>
    <col min="15887" max="15887" width="10.42578125" style="207" customWidth="1"/>
    <col min="15888" max="15888" width="11.85546875" style="207" customWidth="1"/>
    <col min="15889" max="15889" width="14.7109375" style="207" customWidth="1"/>
    <col min="15890" max="15890" width="9" style="207" bestFit="1" customWidth="1"/>
    <col min="15891" max="16130" width="9.140625" style="207"/>
    <col min="16131" max="16131" width="4.7109375" style="207" bestFit="1" customWidth="1"/>
    <col min="16132" max="16132" width="9.7109375" style="207" bestFit="1" customWidth="1"/>
    <col min="16133" max="16133" width="10" style="207" bestFit="1" customWidth="1"/>
    <col min="16134" max="16134" width="8.85546875" style="207" bestFit="1" customWidth="1"/>
    <col min="16135" max="16135" width="22.85546875" style="207" customWidth="1"/>
    <col min="16136" max="16136" width="59.7109375" style="207" bestFit="1" customWidth="1"/>
    <col min="16137" max="16137" width="57.85546875" style="207" bestFit="1" customWidth="1"/>
    <col min="16138" max="16138" width="35.28515625" style="207" bestFit="1" customWidth="1"/>
    <col min="16139" max="16139" width="28.140625" style="207" bestFit="1" customWidth="1"/>
    <col min="16140" max="16140" width="33.140625" style="207" bestFit="1" customWidth="1"/>
    <col min="16141" max="16141" width="26" style="207" bestFit="1" customWidth="1"/>
    <col min="16142" max="16142" width="19.140625" style="207" bestFit="1" customWidth="1"/>
    <col min="16143" max="16143" width="10.42578125" style="207" customWidth="1"/>
    <col min="16144" max="16144" width="11.85546875" style="207" customWidth="1"/>
    <col min="16145" max="16145" width="14.7109375" style="207" customWidth="1"/>
    <col min="16146" max="16146" width="9" style="207" bestFit="1" customWidth="1"/>
    <col min="16147" max="16384" width="9.140625" style="207"/>
  </cols>
  <sheetData>
    <row r="1" spans="1:58" s="243" customFormat="1" ht="18.75">
      <c r="A1" s="242" t="s">
        <v>3380</v>
      </c>
      <c r="G1" s="244"/>
      <c r="H1" s="244"/>
      <c r="L1" s="245"/>
    </row>
    <row r="2" spans="1:58">
      <c r="P2" s="212"/>
      <c r="R2" s="212"/>
    </row>
    <row r="3" spans="1:58" s="247" customFormat="1" ht="47.25" customHeight="1">
      <c r="A3" s="1268" t="s">
        <v>101</v>
      </c>
      <c r="B3" s="1275" t="s">
        <v>1</v>
      </c>
      <c r="C3" s="1275" t="s">
        <v>2</v>
      </c>
      <c r="D3" s="1275" t="s">
        <v>3</v>
      </c>
      <c r="E3" s="1268" t="s">
        <v>4</v>
      </c>
      <c r="F3" s="1268" t="s">
        <v>33</v>
      </c>
      <c r="G3" s="1268" t="s">
        <v>2889</v>
      </c>
      <c r="H3" s="1268" t="s">
        <v>5</v>
      </c>
      <c r="I3" s="1270" t="s">
        <v>6</v>
      </c>
      <c r="J3" s="1271"/>
      <c r="K3" s="1272"/>
      <c r="L3" s="1268" t="s">
        <v>7</v>
      </c>
      <c r="M3" s="1273" t="s">
        <v>8</v>
      </c>
      <c r="N3" s="1274"/>
      <c r="O3" s="1267" t="s">
        <v>9</v>
      </c>
      <c r="P3" s="1267"/>
      <c r="Q3" s="1267" t="s">
        <v>10</v>
      </c>
      <c r="R3" s="1267"/>
      <c r="S3" s="1268" t="s">
        <v>11</v>
      </c>
    </row>
    <row r="4" spans="1:58" s="247" customFormat="1" ht="35.25" customHeight="1">
      <c r="A4" s="1269"/>
      <c r="B4" s="1276"/>
      <c r="C4" s="1276"/>
      <c r="D4" s="1276"/>
      <c r="E4" s="1269"/>
      <c r="F4" s="1269"/>
      <c r="G4" s="1269"/>
      <c r="H4" s="1269"/>
      <c r="I4" s="250" t="s">
        <v>37</v>
      </c>
      <c r="J4" s="251" t="s">
        <v>35</v>
      </c>
      <c r="K4" s="251" t="s">
        <v>325</v>
      </c>
      <c r="L4" s="1269"/>
      <c r="M4" s="251">
        <v>2022</v>
      </c>
      <c r="N4" s="251">
        <v>2023</v>
      </c>
      <c r="O4" s="251">
        <v>2022</v>
      </c>
      <c r="P4" s="252">
        <v>2023</v>
      </c>
      <c r="Q4" s="251">
        <v>2022</v>
      </c>
      <c r="R4" s="252">
        <v>2023</v>
      </c>
      <c r="S4" s="1269"/>
    </row>
    <row r="5" spans="1:58" s="247" customFormat="1">
      <c r="A5" s="248" t="s">
        <v>12</v>
      </c>
      <c r="B5" s="249" t="s">
        <v>13</v>
      </c>
      <c r="C5" s="249" t="s">
        <v>14</v>
      </c>
      <c r="D5" s="249" t="s">
        <v>15</v>
      </c>
      <c r="E5" s="248" t="s">
        <v>16</v>
      </c>
      <c r="F5" s="248" t="s">
        <v>17</v>
      </c>
      <c r="G5" s="248" t="s">
        <v>18</v>
      </c>
      <c r="H5" s="248" t="s">
        <v>19</v>
      </c>
      <c r="I5" s="248" t="s">
        <v>20</v>
      </c>
      <c r="J5" s="249" t="s">
        <v>21</v>
      </c>
      <c r="K5" s="249" t="s">
        <v>22</v>
      </c>
      <c r="L5" s="248" t="s">
        <v>23</v>
      </c>
      <c r="M5" s="251" t="s">
        <v>23</v>
      </c>
      <c r="N5" s="251" t="s">
        <v>24</v>
      </c>
      <c r="O5" s="251" t="s">
        <v>25</v>
      </c>
      <c r="P5" s="246" t="s">
        <v>26</v>
      </c>
      <c r="Q5" s="251" t="s">
        <v>27</v>
      </c>
      <c r="R5" s="246" t="s">
        <v>28</v>
      </c>
      <c r="S5" s="248" t="s">
        <v>29</v>
      </c>
    </row>
    <row r="6" spans="1:58" s="256" customFormat="1" ht="15" hidden="1" customHeight="1">
      <c r="A6" s="1254"/>
      <c r="B6" s="1254"/>
      <c r="C6" s="1254"/>
      <c r="D6" s="1249"/>
      <c r="E6" s="1256"/>
      <c r="F6" s="254"/>
      <c r="G6" s="1249"/>
      <c r="H6" s="253"/>
      <c r="I6" s="1265"/>
      <c r="J6" s="255"/>
      <c r="K6" s="255"/>
      <c r="L6" s="1249"/>
      <c r="M6" s="1252"/>
      <c r="N6" s="1265"/>
      <c r="O6" s="1254"/>
      <c r="P6" s="1265"/>
      <c r="Q6" s="1254"/>
      <c r="R6" s="1265"/>
      <c r="S6" s="1249"/>
    </row>
    <row r="7" spans="1:58" ht="15" hidden="1" customHeight="1">
      <c r="A7" s="1210"/>
      <c r="B7" s="1210"/>
      <c r="C7" s="1210"/>
      <c r="D7" s="1206"/>
      <c r="E7" s="1257"/>
      <c r="F7" s="258"/>
      <c r="G7" s="1206"/>
      <c r="H7" s="257"/>
      <c r="I7" s="1266"/>
      <c r="J7" s="259"/>
      <c r="K7" s="260"/>
      <c r="L7" s="1206"/>
      <c r="M7" s="1253"/>
      <c r="N7" s="1266"/>
      <c r="O7" s="1210"/>
      <c r="P7" s="1266"/>
      <c r="Q7" s="1210"/>
      <c r="R7" s="1266"/>
      <c r="S7" s="1206"/>
    </row>
    <row r="8" spans="1:58" s="267" customFormat="1" ht="15.75" hidden="1" customHeight="1">
      <c r="A8" s="1222"/>
      <c r="B8" s="1222"/>
      <c r="C8" s="1222"/>
      <c r="D8" s="1218"/>
      <c r="E8" s="1263"/>
      <c r="F8" s="263"/>
      <c r="G8" s="1218"/>
      <c r="H8" s="262"/>
      <c r="I8" s="262"/>
      <c r="J8" s="262"/>
      <c r="K8" s="264"/>
      <c r="L8" s="1218"/>
      <c r="M8" s="1264"/>
      <c r="N8" s="1264"/>
      <c r="O8" s="1222"/>
      <c r="P8" s="1222"/>
      <c r="Q8" s="1222"/>
      <c r="R8" s="1217"/>
      <c r="S8" s="1218"/>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row>
    <row r="9" spans="1:58" s="267" customFormat="1" ht="15.75" hidden="1" customHeight="1">
      <c r="A9" s="1222"/>
      <c r="B9" s="1222"/>
      <c r="C9" s="1222"/>
      <c r="D9" s="1218"/>
      <c r="E9" s="1263"/>
      <c r="F9" s="263"/>
      <c r="G9" s="1218"/>
      <c r="H9" s="262"/>
      <c r="I9" s="262"/>
      <c r="J9" s="262"/>
      <c r="K9" s="264"/>
      <c r="L9" s="1218"/>
      <c r="M9" s="1264"/>
      <c r="N9" s="1264"/>
      <c r="O9" s="1222"/>
      <c r="P9" s="1222"/>
      <c r="Q9" s="1222"/>
      <c r="R9" s="1217"/>
      <c r="S9" s="1218"/>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row>
    <row r="10" spans="1:58" s="267" customFormat="1" ht="15.75" hidden="1" customHeight="1">
      <c r="A10" s="1260"/>
      <c r="B10" s="1260"/>
      <c r="C10" s="1260"/>
      <c r="D10" s="1258"/>
      <c r="E10" s="1261"/>
      <c r="F10" s="269"/>
      <c r="G10" s="1258"/>
      <c r="H10" s="268"/>
      <c r="I10" s="268"/>
      <c r="J10" s="268"/>
      <c r="K10" s="270"/>
      <c r="L10" s="1258"/>
      <c r="M10" s="1259"/>
      <c r="N10" s="1259"/>
      <c r="O10" s="1239"/>
      <c r="P10" s="1260"/>
      <c r="Q10" s="1239"/>
      <c r="R10" s="1262"/>
      <c r="S10" s="1258"/>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row>
    <row r="11" spans="1:58" s="267" customFormat="1" ht="15.75" hidden="1" customHeight="1">
      <c r="A11" s="1260"/>
      <c r="B11" s="1260"/>
      <c r="C11" s="1260"/>
      <c r="D11" s="1258"/>
      <c r="E11" s="1261"/>
      <c r="F11" s="269"/>
      <c r="G11" s="1258"/>
      <c r="H11" s="268"/>
      <c r="I11" s="268"/>
      <c r="J11" s="268"/>
      <c r="K11" s="270"/>
      <c r="L11" s="1258"/>
      <c r="M11" s="1259"/>
      <c r="N11" s="1259"/>
      <c r="O11" s="1240"/>
      <c r="P11" s="1260"/>
      <c r="Q11" s="1240"/>
      <c r="R11" s="1262"/>
      <c r="S11" s="1258"/>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row>
    <row r="12" spans="1:58" s="267" customFormat="1" ht="15.75" hidden="1">
      <c r="A12" s="1255"/>
      <c r="B12" s="1208"/>
      <c r="C12" s="1208"/>
      <c r="D12" s="1208"/>
      <c r="E12" s="1208"/>
      <c r="F12" s="1208"/>
      <c r="G12" s="1208"/>
      <c r="H12" s="1208"/>
      <c r="I12" s="1208"/>
      <c r="J12" s="1208"/>
      <c r="K12" s="1208"/>
      <c r="L12" s="1208"/>
      <c r="M12" s="1208"/>
      <c r="N12" s="1208"/>
      <c r="O12" s="1208"/>
      <c r="P12" s="1208"/>
      <c r="Q12" s="1208"/>
      <c r="R12" s="1208"/>
      <c r="S12" s="1209"/>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row>
    <row r="13" spans="1:58" ht="15" hidden="1" customHeight="1">
      <c r="A13" s="1254"/>
      <c r="B13" s="1254"/>
      <c r="C13" s="1254"/>
      <c r="D13" s="1249"/>
      <c r="E13" s="1256"/>
      <c r="F13" s="254"/>
      <c r="G13" s="1249"/>
      <c r="H13" s="253"/>
      <c r="I13" s="271"/>
      <c r="J13" s="271"/>
      <c r="K13" s="260"/>
      <c r="L13" s="1249"/>
      <c r="M13" s="1252"/>
      <c r="N13" s="1252"/>
      <c r="O13" s="1254"/>
      <c r="P13" s="1254"/>
      <c r="Q13" s="1254"/>
      <c r="R13" s="1247"/>
      <c r="S13" s="1249"/>
    </row>
    <row r="14" spans="1:58" ht="15" hidden="1" customHeight="1">
      <c r="A14" s="1210"/>
      <c r="B14" s="1210"/>
      <c r="C14" s="1210"/>
      <c r="D14" s="1206"/>
      <c r="E14" s="1257"/>
      <c r="F14" s="258"/>
      <c r="G14" s="1206"/>
      <c r="H14" s="257"/>
      <c r="I14" s="271"/>
      <c r="J14" s="271"/>
      <c r="K14" s="260"/>
      <c r="L14" s="1206"/>
      <c r="M14" s="1253"/>
      <c r="N14" s="1253"/>
      <c r="O14" s="1210"/>
      <c r="P14" s="1210"/>
      <c r="Q14" s="1210"/>
      <c r="R14" s="1248"/>
      <c r="S14" s="1206"/>
    </row>
    <row r="15" spans="1:58" ht="15" hidden="1" customHeight="1">
      <c r="A15" s="1241"/>
      <c r="B15" s="1241"/>
      <c r="C15" s="1241"/>
      <c r="D15" s="1245"/>
      <c r="E15" s="1250"/>
      <c r="F15" s="273"/>
      <c r="G15" s="1245"/>
      <c r="H15" s="272"/>
      <c r="I15" s="274"/>
      <c r="J15" s="274"/>
      <c r="K15" s="275"/>
      <c r="L15" s="1245"/>
      <c r="M15" s="1237"/>
      <c r="N15" s="1237"/>
      <c r="O15" s="1239"/>
      <c r="P15" s="1241"/>
      <c r="Q15" s="1239"/>
      <c r="R15" s="1243"/>
      <c r="S15" s="1245"/>
    </row>
    <row r="16" spans="1:58" ht="15" hidden="1" customHeight="1">
      <c r="A16" s="1242"/>
      <c r="B16" s="1242"/>
      <c r="C16" s="1242"/>
      <c r="D16" s="1246"/>
      <c r="E16" s="1251"/>
      <c r="F16" s="277"/>
      <c r="G16" s="1246"/>
      <c r="H16" s="276"/>
      <c r="I16" s="274"/>
      <c r="J16" s="274"/>
      <c r="K16" s="278"/>
      <c r="L16" s="1246"/>
      <c r="M16" s="1238"/>
      <c r="N16" s="1238"/>
      <c r="O16" s="1240"/>
      <c r="P16" s="1242"/>
      <c r="Q16" s="1240"/>
      <c r="R16" s="1244"/>
      <c r="S16" s="1246"/>
    </row>
    <row r="17" spans="1:249" hidden="1">
      <c r="A17" s="1230"/>
      <c r="B17" s="1208"/>
      <c r="C17" s="1208"/>
      <c r="D17" s="1208"/>
      <c r="E17" s="1208"/>
      <c r="F17" s="1208"/>
      <c r="G17" s="1208"/>
      <c r="H17" s="1208"/>
      <c r="I17" s="1208"/>
      <c r="J17" s="1208"/>
      <c r="K17" s="1208"/>
      <c r="L17" s="1208"/>
      <c r="M17" s="1208"/>
      <c r="N17" s="1208"/>
      <c r="O17" s="1208"/>
      <c r="P17" s="1208"/>
      <c r="Q17" s="1208"/>
      <c r="R17" s="1208"/>
      <c r="S17" s="1209"/>
    </row>
    <row r="18" spans="1:249" s="282" customFormat="1" hidden="1">
      <c r="A18" s="262"/>
      <c r="B18" s="262"/>
      <c r="C18" s="262"/>
      <c r="D18" s="262"/>
      <c r="E18" s="279"/>
      <c r="F18" s="279"/>
      <c r="G18" s="280"/>
      <c r="H18" s="280"/>
      <c r="I18" s="262"/>
      <c r="J18" s="262"/>
      <c r="K18" s="261"/>
      <c r="L18" s="262"/>
      <c r="M18" s="261"/>
      <c r="N18" s="265"/>
      <c r="O18" s="262"/>
      <c r="P18" s="281"/>
      <c r="Q18" s="262"/>
      <c r="R18" s="281"/>
      <c r="S18" s="262"/>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row>
    <row r="19" spans="1:249" s="282" customFormat="1" ht="15" hidden="1" customHeight="1">
      <c r="A19" s="1229"/>
      <c r="B19" s="1229"/>
      <c r="C19" s="1229"/>
      <c r="D19" s="1229"/>
      <c r="E19" s="1231"/>
      <c r="F19" s="283"/>
      <c r="G19" s="1232"/>
      <c r="H19" s="284"/>
      <c r="I19" s="268"/>
      <c r="J19" s="268"/>
      <c r="K19" s="285"/>
      <c r="L19" s="1229"/>
      <c r="M19" s="1234"/>
      <c r="N19" s="1235"/>
      <c r="O19" s="1225"/>
      <c r="P19" s="1227"/>
      <c r="Q19" s="1225"/>
      <c r="R19" s="1227"/>
      <c r="S19" s="1229"/>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row>
    <row r="20" spans="1:249" s="282" customFormat="1" ht="15" hidden="1" customHeight="1">
      <c r="A20" s="1206"/>
      <c r="B20" s="1206"/>
      <c r="C20" s="1206"/>
      <c r="D20" s="1206"/>
      <c r="E20" s="1206"/>
      <c r="F20" s="257"/>
      <c r="G20" s="1233"/>
      <c r="H20" s="286"/>
      <c r="I20" s="287"/>
      <c r="J20" s="287"/>
      <c r="K20" s="285"/>
      <c r="L20" s="1206"/>
      <c r="M20" s="1210"/>
      <c r="N20" s="1236"/>
      <c r="O20" s="1226"/>
      <c r="P20" s="1228"/>
      <c r="Q20" s="1226"/>
      <c r="R20" s="1228"/>
      <c r="S20" s="1206"/>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row>
    <row r="21" spans="1:249" s="282" customFormat="1" hidden="1">
      <c r="A21" s="1230"/>
      <c r="B21" s="1208"/>
      <c r="C21" s="1208"/>
      <c r="D21" s="1208"/>
      <c r="E21" s="1208"/>
      <c r="F21" s="1208"/>
      <c r="G21" s="1208"/>
      <c r="H21" s="1208"/>
      <c r="I21" s="1208"/>
      <c r="J21" s="1208"/>
      <c r="K21" s="1208"/>
      <c r="L21" s="1208"/>
      <c r="M21" s="1208"/>
      <c r="N21" s="1208"/>
      <c r="O21" s="1208"/>
      <c r="P21" s="1208"/>
      <c r="Q21" s="1208"/>
      <c r="R21" s="1208"/>
      <c r="S21" s="1209"/>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row>
    <row r="22" spans="1:249" s="282" customFormat="1" ht="15" hidden="1" customHeight="1">
      <c r="A22" s="1218"/>
      <c r="B22" s="1218"/>
      <c r="C22" s="1218"/>
      <c r="D22" s="1218"/>
      <c r="E22" s="1223"/>
      <c r="F22" s="279"/>
      <c r="G22" s="1224"/>
      <c r="H22" s="280"/>
      <c r="I22" s="262"/>
      <c r="J22" s="262"/>
      <c r="K22" s="261"/>
      <c r="L22" s="1218"/>
      <c r="M22" s="1222"/>
      <c r="N22" s="1222"/>
      <c r="O22" s="1222"/>
      <c r="P22" s="1217"/>
      <c r="Q22" s="1222"/>
      <c r="R22" s="1217"/>
      <c r="S22" s="1218"/>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row>
    <row r="23" spans="1:249" s="282" customFormat="1" ht="15" hidden="1" customHeight="1">
      <c r="A23" s="1218"/>
      <c r="B23" s="1218"/>
      <c r="C23" s="1218"/>
      <c r="D23" s="1218"/>
      <c r="E23" s="1223"/>
      <c r="F23" s="279"/>
      <c r="G23" s="1224"/>
      <c r="H23" s="280"/>
      <c r="I23" s="262"/>
      <c r="J23" s="262"/>
      <c r="K23" s="261"/>
      <c r="L23" s="1218"/>
      <c r="M23" s="1222"/>
      <c r="N23" s="1222"/>
      <c r="O23" s="1222"/>
      <c r="P23" s="1217"/>
      <c r="Q23" s="1222"/>
      <c r="R23" s="1217"/>
      <c r="S23" s="1218"/>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row>
    <row r="24" spans="1:249" s="282" customFormat="1" ht="15" hidden="1" customHeight="1">
      <c r="A24" s="1218"/>
      <c r="B24" s="1218"/>
      <c r="C24" s="1218"/>
      <c r="D24" s="1218"/>
      <c r="E24" s="1223"/>
      <c r="F24" s="279"/>
      <c r="G24" s="1224"/>
      <c r="H24" s="280"/>
      <c r="I24" s="262"/>
      <c r="J24" s="262"/>
      <c r="K24" s="261"/>
      <c r="L24" s="1218"/>
      <c r="M24" s="1222"/>
      <c r="N24" s="1222"/>
      <c r="O24" s="1222"/>
      <c r="P24" s="1217"/>
      <c r="Q24" s="1222"/>
      <c r="R24" s="1217"/>
      <c r="S24" s="1218"/>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row>
    <row r="25" spans="1:249" s="282" customFormat="1" hidden="1">
      <c r="A25" s="288"/>
      <c r="B25" s="288"/>
      <c r="C25" s="288"/>
      <c r="D25" s="288"/>
      <c r="E25" s="289"/>
      <c r="F25" s="289"/>
      <c r="G25" s="290"/>
      <c r="H25" s="290"/>
      <c r="I25" s="288"/>
      <c r="J25" s="288"/>
      <c r="K25" s="291"/>
      <c r="L25" s="288"/>
      <c r="M25" s="291"/>
      <c r="N25" s="291"/>
      <c r="O25" s="291"/>
      <c r="P25" s="292"/>
      <c r="Q25" s="291"/>
      <c r="R25" s="292"/>
      <c r="S25" s="288"/>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row>
    <row r="26" spans="1:249" s="222" customFormat="1" hidden="1">
      <c r="A26" s="1219"/>
      <c r="B26" s="1220"/>
      <c r="C26" s="1220"/>
      <c r="D26" s="1220"/>
      <c r="E26" s="1220"/>
      <c r="F26" s="1220"/>
      <c r="G26" s="1220"/>
      <c r="H26" s="1220"/>
      <c r="I26" s="1220"/>
      <c r="J26" s="1220"/>
      <c r="K26" s="1220"/>
      <c r="L26" s="1220"/>
      <c r="M26" s="1220"/>
      <c r="N26" s="1220"/>
      <c r="O26" s="1220"/>
      <c r="P26" s="1220"/>
      <c r="Q26" s="1220"/>
      <c r="R26" s="1220"/>
      <c r="S26" s="1221"/>
    </row>
    <row r="27" spans="1:249" ht="15" hidden="1" customHeight="1">
      <c r="A27" s="1212"/>
      <c r="B27" s="1212"/>
      <c r="C27" s="1212"/>
      <c r="D27" s="1212"/>
      <c r="E27" s="1214"/>
      <c r="F27" s="289"/>
      <c r="G27" s="1215"/>
      <c r="H27" s="293"/>
      <c r="I27" s="294"/>
      <c r="J27" s="288"/>
      <c r="K27" s="291"/>
      <c r="L27" s="1205"/>
      <c r="M27" s="1201"/>
      <c r="N27" s="1201"/>
      <c r="O27" s="1201"/>
      <c r="P27" s="1203"/>
      <c r="Q27" s="1201"/>
      <c r="R27" s="1203"/>
      <c r="S27" s="1205"/>
    </row>
    <row r="28" spans="1:249" ht="15" hidden="1" customHeight="1">
      <c r="A28" s="1213"/>
      <c r="B28" s="1213"/>
      <c r="C28" s="1213"/>
      <c r="D28" s="1213"/>
      <c r="E28" s="1213"/>
      <c r="F28" s="271"/>
      <c r="G28" s="1216"/>
      <c r="H28" s="295"/>
      <c r="I28" s="288"/>
      <c r="J28" s="288"/>
      <c r="K28" s="291"/>
      <c r="L28" s="1206"/>
      <c r="M28" s="1210"/>
      <c r="N28" s="1202"/>
      <c r="O28" s="1202"/>
      <c r="P28" s="1204"/>
      <c r="Q28" s="1202"/>
      <c r="R28" s="1204"/>
      <c r="S28" s="1206"/>
    </row>
    <row r="29" spans="1:249" hidden="1">
      <c r="A29" s="1211"/>
      <c r="B29" s="1208"/>
      <c r="C29" s="1208"/>
      <c r="D29" s="1208"/>
      <c r="E29" s="1208"/>
      <c r="F29" s="1208"/>
      <c r="G29" s="1208"/>
      <c r="H29" s="1208"/>
      <c r="I29" s="1208"/>
      <c r="J29" s="1208"/>
      <c r="K29" s="1208"/>
      <c r="L29" s="1208"/>
      <c r="M29" s="1208"/>
      <c r="N29" s="1208"/>
      <c r="O29" s="1208"/>
      <c r="P29" s="1208"/>
      <c r="Q29" s="1208"/>
      <c r="R29" s="1208"/>
      <c r="S29" s="1209"/>
    </row>
    <row r="30" spans="1:249" hidden="1">
      <c r="A30" s="288"/>
      <c r="B30" s="288"/>
      <c r="C30" s="288"/>
      <c r="D30" s="288"/>
      <c r="E30" s="289"/>
      <c r="F30" s="289"/>
      <c r="G30" s="290"/>
      <c r="H30" s="290"/>
      <c r="I30" s="288"/>
      <c r="J30" s="288"/>
      <c r="K30" s="291"/>
      <c r="L30" s="288"/>
      <c r="M30" s="291"/>
      <c r="N30" s="291"/>
      <c r="O30" s="291"/>
      <c r="P30" s="292"/>
      <c r="Q30" s="291"/>
      <c r="R30" s="292"/>
      <c r="S30" s="288"/>
    </row>
    <row r="31" spans="1:249" hidden="1">
      <c r="A31" s="1211"/>
      <c r="B31" s="1208"/>
      <c r="C31" s="1208"/>
      <c r="D31" s="1208"/>
      <c r="E31" s="1208"/>
      <c r="F31" s="1208"/>
      <c r="G31" s="1208"/>
      <c r="H31" s="1208"/>
      <c r="I31" s="1208"/>
      <c r="J31" s="1208"/>
      <c r="K31" s="1208"/>
      <c r="L31" s="1208"/>
      <c r="M31" s="1208"/>
      <c r="N31" s="1208"/>
      <c r="O31" s="1208"/>
      <c r="P31" s="1208"/>
      <c r="Q31" s="1208"/>
      <c r="R31" s="1208"/>
      <c r="S31" s="1209"/>
    </row>
    <row r="32" spans="1:249" ht="15" hidden="1" customHeight="1">
      <c r="A32" s="1212"/>
      <c r="B32" s="1212"/>
      <c r="C32" s="1212"/>
      <c r="D32" s="1212"/>
      <c r="E32" s="1214"/>
      <c r="F32" s="289"/>
      <c r="G32" s="1215"/>
      <c r="H32" s="290"/>
      <c r="I32" s="1212"/>
      <c r="J32" s="294"/>
      <c r="K32" s="291"/>
      <c r="L32" s="1205"/>
      <c r="M32" s="1201"/>
      <c r="N32" s="1201"/>
      <c r="O32" s="1201"/>
      <c r="P32" s="1203"/>
      <c r="Q32" s="1201"/>
      <c r="R32" s="1203"/>
      <c r="S32" s="1205"/>
    </row>
    <row r="33" spans="1:24" ht="15" hidden="1" customHeight="1">
      <c r="A33" s="1213"/>
      <c r="B33" s="1213"/>
      <c r="C33" s="1213"/>
      <c r="D33" s="1213"/>
      <c r="E33" s="1213"/>
      <c r="F33" s="271"/>
      <c r="G33" s="1216"/>
      <c r="H33" s="295"/>
      <c r="I33" s="1213"/>
      <c r="J33" s="288"/>
      <c r="K33" s="291"/>
      <c r="L33" s="1206"/>
      <c r="M33" s="1210"/>
      <c r="N33" s="1202"/>
      <c r="O33" s="1210"/>
      <c r="P33" s="1204"/>
      <c r="Q33" s="1210"/>
      <c r="R33" s="1204"/>
      <c r="S33" s="1206"/>
    </row>
    <row r="34" spans="1:24" hidden="1">
      <c r="A34" s="1207"/>
      <c r="B34" s="1208"/>
      <c r="C34" s="1208"/>
      <c r="D34" s="1208"/>
      <c r="E34" s="1208"/>
      <c r="F34" s="1208"/>
      <c r="G34" s="1208"/>
      <c r="H34" s="1208"/>
      <c r="I34" s="1208"/>
      <c r="J34" s="1208"/>
      <c r="K34" s="1208"/>
      <c r="L34" s="1208"/>
      <c r="M34" s="1208"/>
      <c r="N34" s="1208"/>
      <c r="O34" s="1208"/>
      <c r="P34" s="1208"/>
      <c r="Q34" s="1208"/>
      <c r="R34" s="1208"/>
      <c r="S34" s="1209"/>
    </row>
    <row r="35" spans="1:24" ht="90" customHeight="1">
      <c r="A35" s="1164" t="s">
        <v>326</v>
      </c>
      <c r="B35" s="1164">
        <v>1</v>
      </c>
      <c r="C35" s="1164">
        <v>4</v>
      </c>
      <c r="D35" s="1164">
        <v>5</v>
      </c>
      <c r="E35" s="1173" t="s">
        <v>2890</v>
      </c>
      <c r="F35" s="1164" t="s">
        <v>2891</v>
      </c>
      <c r="G35" s="1164" t="s">
        <v>2892</v>
      </c>
      <c r="H35" s="1164" t="s">
        <v>50</v>
      </c>
      <c r="I35" s="409" t="s">
        <v>51</v>
      </c>
      <c r="J35" s="409">
        <v>1</v>
      </c>
      <c r="K35" s="409" t="s">
        <v>71</v>
      </c>
      <c r="L35" s="1164" t="s">
        <v>2893</v>
      </c>
      <c r="M35" s="1164" t="s">
        <v>2149</v>
      </c>
      <c r="N35" s="1164"/>
      <c r="O35" s="1170">
        <v>19800</v>
      </c>
      <c r="P35" s="1170"/>
      <c r="Q35" s="1170">
        <v>19800</v>
      </c>
      <c r="R35" s="1170"/>
      <c r="S35" s="1164" t="s">
        <v>2894</v>
      </c>
    </row>
    <row r="36" spans="1:24" ht="90" customHeight="1">
      <c r="A36" s="1165"/>
      <c r="B36" s="1165"/>
      <c r="C36" s="1165"/>
      <c r="D36" s="1165"/>
      <c r="E36" s="1174"/>
      <c r="F36" s="1165"/>
      <c r="G36" s="1165"/>
      <c r="H36" s="1166"/>
      <c r="I36" s="409" t="s">
        <v>129</v>
      </c>
      <c r="J36" s="409">
        <v>60</v>
      </c>
      <c r="K36" s="409" t="s">
        <v>48</v>
      </c>
      <c r="L36" s="1165"/>
      <c r="M36" s="1165"/>
      <c r="N36" s="1165"/>
      <c r="O36" s="1171"/>
      <c r="P36" s="1171"/>
      <c r="Q36" s="1171"/>
      <c r="R36" s="1171"/>
      <c r="S36" s="1165"/>
    </row>
    <row r="37" spans="1:24" ht="90" customHeight="1">
      <c r="A37" s="1165"/>
      <c r="B37" s="1165"/>
      <c r="C37" s="1165"/>
      <c r="D37" s="1165"/>
      <c r="E37" s="1174"/>
      <c r="F37" s="1165"/>
      <c r="G37" s="1165"/>
      <c r="H37" s="1180" t="s">
        <v>45</v>
      </c>
      <c r="I37" s="412" t="s">
        <v>2895</v>
      </c>
      <c r="J37" s="412">
        <v>1</v>
      </c>
      <c r="K37" s="412" t="s">
        <v>71</v>
      </c>
      <c r="L37" s="1165"/>
      <c r="M37" s="1165"/>
      <c r="N37" s="1165"/>
      <c r="O37" s="1171"/>
      <c r="P37" s="1171"/>
      <c r="Q37" s="1171"/>
      <c r="R37" s="1171"/>
      <c r="S37" s="1165"/>
    </row>
    <row r="38" spans="1:24" ht="70.5" customHeight="1">
      <c r="A38" s="1165"/>
      <c r="B38" s="1165"/>
      <c r="C38" s="1165"/>
      <c r="D38" s="1165"/>
      <c r="E38" s="1174"/>
      <c r="F38" s="1165"/>
      <c r="G38" s="1165"/>
      <c r="H38" s="1181"/>
      <c r="I38" s="410" t="s">
        <v>129</v>
      </c>
      <c r="J38" s="410">
        <v>10</v>
      </c>
      <c r="K38" s="410" t="s">
        <v>48</v>
      </c>
      <c r="L38" s="1165"/>
      <c r="M38" s="1165"/>
      <c r="N38" s="1165"/>
      <c r="O38" s="1165"/>
      <c r="P38" s="1171"/>
      <c r="Q38" s="1165"/>
      <c r="R38" s="1171"/>
      <c r="S38" s="1165"/>
    </row>
    <row r="39" spans="1:24" ht="157.5" customHeight="1">
      <c r="A39" s="1169" t="s">
        <v>334</v>
      </c>
      <c r="B39" s="1169">
        <v>1</v>
      </c>
      <c r="C39" s="1169">
        <v>4</v>
      </c>
      <c r="D39" s="1169">
        <v>5</v>
      </c>
      <c r="E39" s="1183" t="s">
        <v>2896</v>
      </c>
      <c r="F39" s="1169" t="s">
        <v>2897</v>
      </c>
      <c r="G39" s="1169" t="s">
        <v>2898</v>
      </c>
      <c r="H39" s="1169" t="s">
        <v>2862</v>
      </c>
      <c r="I39" s="412" t="s">
        <v>2899</v>
      </c>
      <c r="J39" s="412">
        <v>1</v>
      </c>
      <c r="K39" s="412" t="s">
        <v>71</v>
      </c>
      <c r="L39" s="1169" t="s">
        <v>2900</v>
      </c>
      <c r="M39" s="1169" t="s">
        <v>770</v>
      </c>
      <c r="N39" s="1197"/>
      <c r="O39" s="1176">
        <v>60000</v>
      </c>
      <c r="P39" s="1197"/>
      <c r="Q39" s="1176">
        <v>60000</v>
      </c>
      <c r="R39" s="1197"/>
      <c r="S39" s="1169" t="s">
        <v>2901</v>
      </c>
      <c r="X39" s="213"/>
    </row>
    <row r="40" spans="1:24" ht="157.5" customHeight="1">
      <c r="A40" s="1169"/>
      <c r="B40" s="1169"/>
      <c r="C40" s="1169"/>
      <c r="D40" s="1169"/>
      <c r="E40" s="1183"/>
      <c r="F40" s="1169"/>
      <c r="G40" s="1169"/>
      <c r="H40" s="1169"/>
      <c r="I40" s="412" t="s">
        <v>129</v>
      </c>
      <c r="J40" s="412">
        <v>30</v>
      </c>
      <c r="K40" s="412" t="s">
        <v>48</v>
      </c>
      <c r="L40" s="1169"/>
      <c r="M40" s="1169"/>
      <c r="N40" s="1197"/>
      <c r="O40" s="1176"/>
      <c r="P40" s="1197"/>
      <c r="Q40" s="1176"/>
      <c r="R40" s="1197"/>
      <c r="S40" s="1169"/>
      <c r="X40" s="213"/>
    </row>
    <row r="41" spans="1:24" ht="114" customHeight="1">
      <c r="A41" s="1164" t="s">
        <v>2902</v>
      </c>
      <c r="B41" s="1164">
        <v>1</v>
      </c>
      <c r="C41" s="1164">
        <v>4</v>
      </c>
      <c r="D41" s="1164">
        <v>2</v>
      </c>
      <c r="E41" s="1173" t="s">
        <v>2903</v>
      </c>
      <c r="F41" s="1164" t="s">
        <v>2904</v>
      </c>
      <c r="G41" s="1164" t="s">
        <v>2905</v>
      </c>
      <c r="H41" s="1164" t="s">
        <v>598</v>
      </c>
      <c r="I41" s="412" t="s">
        <v>160</v>
      </c>
      <c r="J41" s="412">
        <v>17</v>
      </c>
      <c r="K41" s="412" t="s">
        <v>71</v>
      </c>
      <c r="L41" s="1169" t="s">
        <v>2909</v>
      </c>
      <c r="M41" s="1169" t="s">
        <v>1662</v>
      </c>
      <c r="N41" s="1164"/>
      <c r="O41" s="1176">
        <v>220000</v>
      </c>
      <c r="P41" s="1164"/>
      <c r="Q41" s="1170">
        <v>220000</v>
      </c>
      <c r="R41" s="1170"/>
      <c r="S41" s="1164" t="s">
        <v>2910</v>
      </c>
    </row>
    <row r="42" spans="1:24" ht="114" customHeight="1">
      <c r="A42" s="1165"/>
      <c r="B42" s="1165"/>
      <c r="C42" s="1165"/>
      <c r="D42" s="1165"/>
      <c r="E42" s="1174"/>
      <c r="F42" s="1165"/>
      <c r="G42" s="1165"/>
      <c r="H42" s="1166"/>
      <c r="I42" s="412" t="s">
        <v>129</v>
      </c>
      <c r="J42" s="412">
        <v>255</v>
      </c>
      <c r="K42" s="412" t="s">
        <v>48</v>
      </c>
      <c r="L42" s="1169"/>
      <c r="M42" s="1169"/>
      <c r="N42" s="1165"/>
      <c r="O42" s="1176"/>
      <c r="P42" s="1165"/>
      <c r="Q42" s="1171"/>
      <c r="R42" s="1171"/>
      <c r="S42" s="1165"/>
    </row>
    <row r="43" spans="1:24" ht="114" customHeight="1">
      <c r="A43" s="1165"/>
      <c r="B43" s="1165"/>
      <c r="C43" s="1165"/>
      <c r="D43" s="1165"/>
      <c r="E43" s="1174"/>
      <c r="F43" s="1165"/>
      <c r="G43" s="1165"/>
      <c r="H43" s="1164" t="s">
        <v>2907</v>
      </c>
      <c r="I43" s="412" t="s">
        <v>160</v>
      </c>
      <c r="J43" s="412">
        <v>2</v>
      </c>
      <c r="K43" s="412" t="s">
        <v>71</v>
      </c>
      <c r="L43" s="1169"/>
      <c r="M43" s="1169"/>
      <c r="N43" s="1165"/>
      <c r="O43" s="1176"/>
      <c r="P43" s="1165"/>
      <c r="Q43" s="1171"/>
      <c r="R43" s="1171"/>
      <c r="S43" s="1165"/>
    </row>
    <row r="44" spans="1:24" ht="114" customHeight="1">
      <c r="A44" s="1165"/>
      <c r="B44" s="1165"/>
      <c r="C44" s="1165"/>
      <c r="D44" s="1165"/>
      <c r="E44" s="1174"/>
      <c r="F44" s="1165"/>
      <c r="G44" s="1165"/>
      <c r="H44" s="1166"/>
      <c r="I44" s="412" t="s">
        <v>1653</v>
      </c>
      <c r="J44" s="412">
        <v>541</v>
      </c>
      <c r="K44" s="412" t="s">
        <v>48</v>
      </c>
      <c r="L44" s="1169"/>
      <c r="M44" s="1169"/>
      <c r="N44" s="1165"/>
      <c r="O44" s="1176"/>
      <c r="P44" s="1165"/>
      <c r="Q44" s="1171"/>
      <c r="R44" s="1171"/>
      <c r="S44" s="1165"/>
    </row>
    <row r="45" spans="1:24" ht="114" customHeight="1">
      <c r="A45" s="1166"/>
      <c r="B45" s="1166"/>
      <c r="C45" s="1166"/>
      <c r="D45" s="1166"/>
      <c r="E45" s="1175"/>
      <c r="F45" s="1166"/>
      <c r="G45" s="1166"/>
      <c r="H45" s="412" t="s">
        <v>2908</v>
      </c>
      <c r="I45" s="412" t="s">
        <v>1614</v>
      </c>
      <c r="J45" s="412">
        <v>1</v>
      </c>
      <c r="K45" s="412" t="s">
        <v>71</v>
      </c>
      <c r="L45" s="1169"/>
      <c r="M45" s="1169"/>
      <c r="N45" s="1166"/>
      <c r="O45" s="1176"/>
      <c r="P45" s="1166"/>
      <c r="Q45" s="1172"/>
      <c r="R45" s="1172"/>
      <c r="S45" s="1166"/>
    </row>
    <row r="46" spans="1:24" ht="59.25" customHeight="1">
      <c r="A46" s="1164" t="s">
        <v>2911</v>
      </c>
      <c r="B46" s="1164">
        <v>1</v>
      </c>
      <c r="C46" s="1164">
        <v>4</v>
      </c>
      <c r="D46" s="1164">
        <v>5</v>
      </c>
      <c r="E46" s="1173" t="s">
        <v>2912</v>
      </c>
      <c r="F46" s="1164" t="s">
        <v>2913</v>
      </c>
      <c r="G46" s="1164" t="s">
        <v>2914</v>
      </c>
      <c r="H46" s="1164" t="s">
        <v>50</v>
      </c>
      <c r="I46" s="409" t="s">
        <v>51</v>
      </c>
      <c r="J46" s="412">
        <v>1</v>
      </c>
      <c r="K46" s="412" t="s">
        <v>71</v>
      </c>
      <c r="L46" s="1025" t="s">
        <v>2915</v>
      </c>
      <c r="M46" s="1164" t="s">
        <v>2149</v>
      </c>
      <c r="N46" s="1164"/>
      <c r="O46" s="1170">
        <v>65000</v>
      </c>
      <c r="P46" s="1170"/>
      <c r="Q46" s="1170">
        <v>65000</v>
      </c>
      <c r="R46" s="1170"/>
      <c r="S46" s="1164" t="s">
        <v>2901</v>
      </c>
    </row>
    <row r="47" spans="1:24" ht="59.25" customHeight="1">
      <c r="A47" s="1165"/>
      <c r="B47" s="1165"/>
      <c r="C47" s="1165"/>
      <c r="D47" s="1165"/>
      <c r="E47" s="1174"/>
      <c r="F47" s="1165"/>
      <c r="G47" s="1165"/>
      <c r="H47" s="1166"/>
      <c r="I47" s="409" t="s">
        <v>129</v>
      </c>
      <c r="J47" s="412">
        <v>100</v>
      </c>
      <c r="K47" s="412" t="s">
        <v>48</v>
      </c>
      <c r="L47" s="1026"/>
      <c r="M47" s="1165"/>
      <c r="N47" s="1165"/>
      <c r="O47" s="1171"/>
      <c r="P47" s="1171"/>
      <c r="Q47" s="1171"/>
      <c r="R47" s="1171"/>
      <c r="S47" s="1165"/>
    </row>
    <row r="48" spans="1:24" ht="59.25" customHeight="1">
      <c r="A48" s="1165"/>
      <c r="B48" s="1165"/>
      <c r="C48" s="1165"/>
      <c r="D48" s="1165"/>
      <c r="E48" s="1174"/>
      <c r="F48" s="1165"/>
      <c r="G48" s="1165"/>
      <c r="H48" s="1164" t="s">
        <v>2916</v>
      </c>
      <c r="I48" s="412" t="s">
        <v>1301</v>
      </c>
      <c r="J48" s="412">
        <v>1</v>
      </c>
      <c r="K48" s="412" t="s">
        <v>71</v>
      </c>
      <c r="L48" s="1026"/>
      <c r="M48" s="1165"/>
      <c r="N48" s="1165"/>
      <c r="O48" s="1171"/>
      <c r="P48" s="1171"/>
      <c r="Q48" s="1171"/>
      <c r="R48" s="1171"/>
      <c r="S48" s="1165"/>
    </row>
    <row r="49" spans="1:25" ht="93.75" customHeight="1">
      <c r="A49" s="1166"/>
      <c r="B49" s="1166"/>
      <c r="C49" s="1166"/>
      <c r="D49" s="1166"/>
      <c r="E49" s="1175"/>
      <c r="F49" s="1166"/>
      <c r="G49" s="1166"/>
      <c r="H49" s="1166"/>
      <c r="I49" s="412" t="s">
        <v>2917</v>
      </c>
      <c r="J49" s="412">
        <v>500</v>
      </c>
      <c r="K49" s="412" t="s">
        <v>71</v>
      </c>
      <c r="L49" s="1027"/>
      <c r="M49" s="1166"/>
      <c r="N49" s="1166"/>
      <c r="O49" s="1172"/>
      <c r="P49" s="1172"/>
      <c r="Q49" s="1172"/>
      <c r="R49" s="1172"/>
      <c r="S49" s="1166"/>
    </row>
    <row r="50" spans="1:25" ht="133.5" customHeight="1">
      <c r="A50" s="1169" t="s">
        <v>353</v>
      </c>
      <c r="B50" s="1169">
        <v>1</v>
      </c>
      <c r="C50" s="1169">
        <v>4</v>
      </c>
      <c r="D50" s="1191">
        <v>2</v>
      </c>
      <c r="E50" s="1173" t="s">
        <v>2918</v>
      </c>
      <c r="F50" s="1196" t="s">
        <v>2919</v>
      </c>
      <c r="G50" s="1169" t="s">
        <v>2920</v>
      </c>
      <c r="H50" s="1169" t="s">
        <v>140</v>
      </c>
      <c r="I50" s="412" t="s">
        <v>767</v>
      </c>
      <c r="J50" s="412">
        <v>1</v>
      </c>
      <c r="K50" s="412" t="s">
        <v>71</v>
      </c>
      <c r="L50" s="1169" t="s">
        <v>2921</v>
      </c>
      <c r="M50" s="1169" t="s">
        <v>69</v>
      </c>
      <c r="N50" s="1197"/>
      <c r="O50" s="1176">
        <v>150942</v>
      </c>
      <c r="P50" s="1197"/>
      <c r="Q50" s="1176">
        <v>150942</v>
      </c>
      <c r="R50" s="1197"/>
      <c r="S50" s="1169" t="s">
        <v>2894</v>
      </c>
    </row>
    <row r="51" spans="1:25" ht="114" customHeight="1">
      <c r="A51" s="1169"/>
      <c r="B51" s="1169"/>
      <c r="C51" s="1169"/>
      <c r="D51" s="1191"/>
      <c r="E51" s="1175"/>
      <c r="F51" s="1196"/>
      <c r="G51" s="1169"/>
      <c r="H51" s="1169"/>
      <c r="I51" s="412" t="s">
        <v>129</v>
      </c>
      <c r="J51" s="412">
        <v>25</v>
      </c>
      <c r="K51" s="412" t="s">
        <v>48</v>
      </c>
      <c r="L51" s="1169"/>
      <c r="M51" s="1169"/>
      <c r="N51" s="1197"/>
      <c r="O51" s="1176"/>
      <c r="P51" s="1197"/>
      <c r="Q51" s="1176"/>
      <c r="R51" s="1197"/>
      <c r="S51" s="1169"/>
    </row>
    <row r="52" spans="1:25" ht="150">
      <c r="A52" s="417" t="s">
        <v>358</v>
      </c>
      <c r="B52" s="412">
        <v>1</v>
      </c>
      <c r="C52" s="412">
        <v>4</v>
      </c>
      <c r="D52" s="412">
        <v>2</v>
      </c>
      <c r="E52" s="413" t="s">
        <v>2922</v>
      </c>
      <c r="F52" s="412" t="s">
        <v>2923</v>
      </c>
      <c r="G52" s="412" t="s">
        <v>2924</v>
      </c>
      <c r="H52" s="412" t="s">
        <v>2925</v>
      </c>
      <c r="I52" s="412" t="s">
        <v>665</v>
      </c>
      <c r="J52" s="412">
        <v>5</v>
      </c>
      <c r="K52" s="418" t="s">
        <v>71</v>
      </c>
      <c r="L52" s="412" t="s">
        <v>2926</v>
      </c>
      <c r="M52" s="412" t="s">
        <v>43</v>
      </c>
      <c r="N52" s="412"/>
      <c r="O52" s="414">
        <v>19458</v>
      </c>
      <c r="P52" s="414"/>
      <c r="Q52" s="414">
        <v>19458</v>
      </c>
      <c r="R52" s="414"/>
      <c r="S52" s="412" t="s">
        <v>2894</v>
      </c>
    </row>
    <row r="53" spans="1:25" ht="129" customHeight="1">
      <c r="A53" s="1198" t="s">
        <v>2927</v>
      </c>
      <c r="B53" s="1019">
        <v>1</v>
      </c>
      <c r="C53" s="1019">
        <v>4</v>
      </c>
      <c r="D53" s="1019">
        <v>2</v>
      </c>
      <c r="E53" s="1195" t="s">
        <v>2928</v>
      </c>
      <c r="F53" s="1019" t="s">
        <v>2929</v>
      </c>
      <c r="G53" s="1019" t="s">
        <v>2930</v>
      </c>
      <c r="H53" s="420" t="s">
        <v>2931</v>
      </c>
      <c r="I53" s="419" t="s">
        <v>2932</v>
      </c>
      <c r="J53" s="419">
        <v>1</v>
      </c>
      <c r="K53" s="419" t="s">
        <v>53</v>
      </c>
      <c r="L53" s="1019" t="s">
        <v>2933</v>
      </c>
      <c r="M53" s="1019" t="s">
        <v>68</v>
      </c>
      <c r="N53" s="1019"/>
      <c r="O53" s="1029">
        <v>67800</v>
      </c>
      <c r="P53" s="1024"/>
      <c r="Q53" s="1029">
        <v>67800</v>
      </c>
      <c r="R53" s="1024"/>
      <c r="S53" s="1019" t="s">
        <v>2894</v>
      </c>
    </row>
    <row r="54" spans="1:25" ht="129" customHeight="1">
      <c r="A54" s="1199"/>
      <c r="B54" s="1019"/>
      <c r="C54" s="1019"/>
      <c r="D54" s="1019"/>
      <c r="E54" s="1195"/>
      <c r="F54" s="1019"/>
      <c r="G54" s="1019"/>
      <c r="H54" s="1025" t="s">
        <v>2784</v>
      </c>
      <c r="I54" s="1025" t="s">
        <v>1166</v>
      </c>
      <c r="J54" s="1025">
        <v>1</v>
      </c>
      <c r="K54" s="1025" t="s">
        <v>71</v>
      </c>
      <c r="L54" s="1019"/>
      <c r="M54" s="1019"/>
      <c r="N54" s="1019"/>
      <c r="O54" s="1030"/>
      <c r="P54" s="1024"/>
      <c r="Q54" s="1030"/>
      <c r="R54" s="1024"/>
      <c r="S54" s="1019"/>
    </row>
    <row r="55" spans="1:25" ht="129" customHeight="1">
      <c r="A55" s="1199"/>
      <c r="B55" s="1019"/>
      <c r="C55" s="1019"/>
      <c r="D55" s="1019"/>
      <c r="E55" s="1195"/>
      <c r="F55" s="1019"/>
      <c r="G55" s="1019"/>
      <c r="H55" s="1027"/>
      <c r="I55" s="1027"/>
      <c r="J55" s="1027"/>
      <c r="K55" s="1027"/>
      <c r="L55" s="1019"/>
      <c r="M55" s="1019"/>
      <c r="N55" s="1019"/>
      <c r="O55" s="1030"/>
      <c r="P55" s="1024"/>
      <c r="Q55" s="1030"/>
      <c r="R55" s="1024"/>
      <c r="S55" s="1019"/>
    </row>
    <row r="56" spans="1:25" ht="69" customHeight="1">
      <c r="A56" s="1199"/>
      <c r="B56" s="1019"/>
      <c r="C56" s="1019"/>
      <c r="D56" s="1019"/>
      <c r="E56" s="1195"/>
      <c r="F56" s="1019"/>
      <c r="G56" s="1019"/>
      <c r="H56" s="1019" t="s">
        <v>286</v>
      </c>
      <c r="I56" s="419" t="s">
        <v>1166</v>
      </c>
      <c r="J56" s="419">
        <v>1</v>
      </c>
      <c r="K56" s="419" t="s">
        <v>71</v>
      </c>
      <c r="L56" s="1019"/>
      <c r="M56" s="1019"/>
      <c r="N56" s="1019"/>
      <c r="O56" s="1030"/>
      <c r="P56" s="1024"/>
      <c r="Q56" s="1030"/>
      <c r="R56" s="1024"/>
      <c r="S56" s="1019"/>
      <c r="Y56" s="296"/>
    </row>
    <row r="57" spans="1:25" ht="60.75" customHeight="1">
      <c r="A57" s="1200"/>
      <c r="B57" s="1019"/>
      <c r="C57" s="1019"/>
      <c r="D57" s="1019"/>
      <c r="E57" s="1195"/>
      <c r="F57" s="1019"/>
      <c r="G57" s="1019"/>
      <c r="H57" s="1019"/>
      <c r="I57" s="419" t="s">
        <v>122</v>
      </c>
      <c r="J57" s="419">
        <v>1500</v>
      </c>
      <c r="K57" s="419" t="s">
        <v>71</v>
      </c>
      <c r="L57" s="1019"/>
      <c r="M57" s="1019"/>
      <c r="N57" s="1019"/>
      <c r="O57" s="1031"/>
      <c r="P57" s="1024"/>
      <c r="Q57" s="1031"/>
      <c r="R57" s="1024"/>
      <c r="S57" s="1019"/>
      <c r="Y57" s="296"/>
    </row>
    <row r="58" spans="1:25" ht="72" customHeight="1">
      <c r="A58" s="1025" t="s">
        <v>2934</v>
      </c>
      <c r="B58" s="1025">
        <v>1</v>
      </c>
      <c r="C58" s="1025">
        <v>4</v>
      </c>
      <c r="D58" s="1025">
        <v>2</v>
      </c>
      <c r="E58" s="1192" t="s">
        <v>2935</v>
      </c>
      <c r="F58" s="1025" t="s">
        <v>2938</v>
      </c>
      <c r="G58" s="1025" t="s">
        <v>2936</v>
      </c>
      <c r="H58" s="1025" t="s">
        <v>494</v>
      </c>
      <c r="I58" s="421" t="s">
        <v>1700</v>
      </c>
      <c r="J58" s="421">
        <v>10</v>
      </c>
      <c r="K58" s="421" t="s">
        <v>71</v>
      </c>
      <c r="L58" s="1025" t="s">
        <v>2937</v>
      </c>
      <c r="M58" s="1025" t="s">
        <v>317</v>
      </c>
      <c r="N58" s="1164" t="s">
        <v>43</v>
      </c>
      <c r="O58" s="1188">
        <v>47000</v>
      </c>
      <c r="P58" s="1185">
        <v>33550</v>
      </c>
      <c r="Q58" s="1188">
        <v>47000</v>
      </c>
      <c r="R58" s="1185">
        <v>33550</v>
      </c>
      <c r="S58" s="1025" t="s">
        <v>2910</v>
      </c>
    </row>
    <row r="59" spans="1:25" ht="72" customHeight="1">
      <c r="A59" s="1026"/>
      <c r="B59" s="1026"/>
      <c r="C59" s="1026"/>
      <c r="D59" s="1026"/>
      <c r="E59" s="1193"/>
      <c r="F59" s="1026"/>
      <c r="G59" s="1026"/>
      <c r="H59" s="1026"/>
      <c r="I59" s="421" t="s">
        <v>122</v>
      </c>
      <c r="J59" s="421">
        <v>2000</v>
      </c>
      <c r="K59" s="421" t="s">
        <v>497</v>
      </c>
      <c r="L59" s="1026"/>
      <c r="M59" s="1026"/>
      <c r="N59" s="1165"/>
      <c r="O59" s="1189"/>
      <c r="P59" s="1186"/>
      <c r="Q59" s="1189"/>
      <c r="R59" s="1186"/>
      <c r="S59" s="1026"/>
    </row>
    <row r="60" spans="1:25" ht="84.75" customHeight="1">
      <c r="A60" s="1027"/>
      <c r="B60" s="1027"/>
      <c r="C60" s="1027"/>
      <c r="D60" s="1027"/>
      <c r="E60" s="1194"/>
      <c r="F60" s="1027"/>
      <c r="G60" s="1027"/>
      <c r="H60" s="1027"/>
      <c r="I60" s="421" t="s">
        <v>2059</v>
      </c>
      <c r="J60" s="421">
        <v>10</v>
      </c>
      <c r="K60" s="421" t="s">
        <v>71</v>
      </c>
      <c r="L60" s="1027"/>
      <c r="M60" s="1027"/>
      <c r="N60" s="1166"/>
      <c r="O60" s="1190"/>
      <c r="P60" s="1187"/>
      <c r="Q60" s="1190"/>
      <c r="R60" s="1187"/>
      <c r="S60" s="1027"/>
    </row>
    <row r="61" spans="1:25" ht="67.5" customHeight="1">
      <c r="A61" s="1164" t="s">
        <v>370</v>
      </c>
      <c r="B61" s="1164">
        <v>1</v>
      </c>
      <c r="C61" s="1164">
        <v>4</v>
      </c>
      <c r="D61" s="1164">
        <v>5</v>
      </c>
      <c r="E61" s="1173" t="s">
        <v>2939</v>
      </c>
      <c r="F61" s="1164" t="s">
        <v>2941</v>
      </c>
      <c r="G61" s="1165" t="s">
        <v>3397</v>
      </c>
      <c r="H61" s="1164" t="s">
        <v>2940</v>
      </c>
      <c r="I61" s="411" t="s">
        <v>51</v>
      </c>
      <c r="J61" s="411">
        <v>1</v>
      </c>
      <c r="K61" s="411" t="s">
        <v>71</v>
      </c>
      <c r="L61" s="1025" t="s">
        <v>2915</v>
      </c>
      <c r="M61" s="1164"/>
      <c r="N61" s="1164" t="s">
        <v>770</v>
      </c>
      <c r="O61" s="1170"/>
      <c r="P61" s="1170">
        <v>87600</v>
      </c>
      <c r="Q61" s="1170"/>
      <c r="R61" s="1170">
        <v>87600</v>
      </c>
      <c r="S61" s="1164" t="s">
        <v>2910</v>
      </c>
    </row>
    <row r="62" spans="1:25" ht="67.5" customHeight="1">
      <c r="A62" s="1165"/>
      <c r="B62" s="1165"/>
      <c r="C62" s="1165"/>
      <c r="D62" s="1165"/>
      <c r="E62" s="1174"/>
      <c r="F62" s="1165"/>
      <c r="G62" s="1165"/>
      <c r="H62" s="661"/>
      <c r="I62" s="411" t="s">
        <v>129</v>
      </c>
      <c r="J62" s="411">
        <v>100</v>
      </c>
      <c r="K62" s="411" t="s">
        <v>48</v>
      </c>
      <c r="L62" s="1026"/>
      <c r="M62" s="1165"/>
      <c r="N62" s="1165"/>
      <c r="O62" s="1171"/>
      <c r="P62" s="1171"/>
      <c r="Q62" s="1171"/>
      <c r="R62" s="1171"/>
      <c r="S62" s="1165"/>
    </row>
    <row r="63" spans="1:25" ht="67.5" customHeight="1">
      <c r="A63" s="1165"/>
      <c r="B63" s="1165"/>
      <c r="C63" s="1165"/>
      <c r="D63" s="1165"/>
      <c r="E63" s="1174"/>
      <c r="F63" s="1165"/>
      <c r="G63" s="1165"/>
      <c r="H63" s="659" t="s">
        <v>1352</v>
      </c>
      <c r="I63" s="1164" t="s">
        <v>848</v>
      </c>
      <c r="J63" s="1164">
        <v>1</v>
      </c>
      <c r="K63" s="1164" t="s">
        <v>71</v>
      </c>
      <c r="L63" s="1026"/>
      <c r="M63" s="1165"/>
      <c r="N63" s="1165"/>
      <c r="O63" s="1171"/>
      <c r="P63" s="1171"/>
      <c r="Q63" s="1171"/>
      <c r="R63" s="1171"/>
      <c r="S63" s="1165"/>
    </row>
    <row r="64" spans="1:25" ht="67.5" customHeight="1">
      <c r="A64" s="1166"/>
      <c r="B64" s="1166"/>
      <c r="C64" s="1166"/>
      <c r="D64" s="1166"/>
      <c r="E64" s="1175"/>
      <c r="F64" s="1166"/>
      <c r="G64" s="1166"/>
      <c r="H64" s="661"/>
      <c r="I64" s="661"/>
      <c r="J64" s="661"/>
      <c r="K64" s="661"/>
      <c r="L64" s="1027"/>
      <c r="M64" s="1166"/>
      <c r="N64" s="1166"/>
      <c r="O64" s="1172"/>
      <c r="P64" s="1172"/>
      <c r="Q64" s="1172"/>
      <c r="R64" s="1172"/>
      <c r="S64" s="1166"/>
    </row>
    <row r="65" spans="1:260" ht="48.75" customHeight="1">
      <c r="A65" s="1169" t="s">
        <v>2942</v>
      </c>
      <c r="B65" s="1169">
        <v>1</v>
      </c>
      <c r="C65" s="1169">
        <v>4</v>
      </c>
      <c r="D65" s="1169">
        <v>2</v>
      </c>
      <c r="E65" s="1183" t="s">
        <v>2943</v>
      </c>
      <c r="F65" s="1169" t="s">
        <v>2944</v>
      </c>
      <c r="G65" s="1169" t="s">
        <v>2945</v>
      </c>
      <c r="H65" s="1169" t="s">
        <v>140</v>
      </c>
      <c r="I65" s="412" t="s">
        <v>767</v>
      </c>
      <c r="J65" s="412">
        <v>2</v>
      </c>
      <c r="K65" s="412" t="s">
        <v>71</v>
      </c>
      <c r="L65" s="1169" t="s">
        <v>2909</v>
      </c>
      <c r="M65" s="1169"/>
      <c r="N65" s="1169" t="s">
        <v>43</v>
      </c>
      <c r="O65" s="1176"/>
      <c r="P65" s="1184">
        <v>78150</v>
      </c>
      <c r="Q65" s="1176"/>
      <c r="R65" s="1176">
        <v>78150</v>
      </c>
      <c r="S65" s="1169" t="s">
        <v>2910</v>
      </c>
    </row>
    <row r="66" spans="1:260" ht="58.5" customHeight="1">
      <c r="A66" s="1169"/>
      <c r="B66" s="1169"/>
      <c r="C66" s="1169"/>
      <c r="D66" s="1169"/>
      <c r="E66" s="1183"/>
      <c r="F66" s="1169"/>
      <c r="G66" s="1169"/>
      <c r="H66" s="1169"/>
      <c r="I66" s="412" t="s">
        <v>129</v>
      </c>
      <c r="J66" s="412">
        <v>274</v>
      </c>
      <c r="K66" s="412" t="s">
        <v>48</v>
      </c>
      <c r="L66" s="1169"/>
      <c r="M66" s="1169"/>
      <c r="N66" s="1169"/>
      <c r="O66" s="1176"/>
      <c r="P66" s="1184"/>
      <c r="Q66" s="1176"/>
      <c r="R66" s="1176"/>
      <c r="S66" s="1169"/>
    </row>
    <row r="67" spans="1:260" ht="64.5" customHeight="1">
      <c r="A67" s="1169"/>
      <c r="B67" s="1169"/>
      <c r="C67" s="1169"/>
      <c r="D67" s="1169"/>
      <c r="E67" s="1183"/>
      <c r="F67" s="1169"/>
      <c r="G67" s="1169"/>
      <c r="H67" s="412" t="s">
        <v>2946</v>
      </c>
      <c r="I67" s="412" t="s">
        <v>2364</v>
      </c>
      <c r="J67" s="412">
        <v>1</v>
      </c>
      <c r="K67" s="412" t="s">
        <v>71</v>
      </c>
      <c r="L67" s="1169"/>
      <c r="M67" s="1169"/>
      <c r="N67" s="1169"/>
      <c r="O67" s="1176"/>
      <c r="P67" s="1184"/>
      <c r="Q67" s="1176"/>
      <c r="R67" s="1176"/>
      <c r="S67" s="1169"/>
    </row>
    <row r="68" spans="1:260" ht="41.25" customHeight="1">
      <c r="A68" s="1169" t="s">
        <v>2947</v>
      </c>
      <c r="B68" s="1169">
        <v>1</v>
      </c>
      <c r="C68" s="1169">
        <v>4</v>
      </c>
      <c r="D68" s="1169">
        <v>2</v>
      </c>
      <c r="E68" s="1183" t="s">
        <v>2948</v>
      </c>
      <c r="F68" s="1169" t="s">
        <v>2949</v>
      </c>
      <c r="G68" s="1169" t="s">
        <v>2950</v>
      </c>
      <c r="H68" s="1164" t="s">
        <v>2951</v>
      </c>
      <c r="I68" s="1164" t="s">
        <v>2952</v>
      </c>
      <c r="J68" s="1164">
        <v>1</v>
      </c>
      <c r="K68" s="1164" t="s">
        <v>71</v>
      </c>
      <c r="L68" s="1169" t="s">
        <v>2953</v>
      </c>
      <c r="M68" s="1169"/>
      <c r="N68" s="1169" t="s">
        <v>317</v>
      </c>
      <c r="O68" s="1176"/>
      <c r="P68" s="1169">
        <v>40000</v>
      </c>
      <c r="Q68" s="1176"/>
      <c r="R68" s="1176">
        <v>40000</v>
      </c>
      <c r="S68" s="1169" t="s">
        <v>2906</v>
      </c>
    </row>
    <row r="69" spans="1:260">
      <c r="A69" s="1169"/>
      <c r="B69" s="1169"/>
      <c r="C69" s="1169"/>
      <c r="D69" s="1169"/>
      <c r="E69" s="1183"/>
      <c r="F69" s="1169"/>
      <c r="G69" s="1169"/>
      <c r="H69" s="1165"/>
      <c r="I69" s="1166"/>
      <c r="J69" s="1166"/>
      <c r="K69" s="1166"/>
      <c r="L69" s="1169"/>
      <c r="M69" s="1169"/>
      <c r="N69" s="1169"/>
      <c r="O69" s="1176"/>
      <c r="P69" s="1169"/>
      <c r="Q69" s="1176"/>
      <c r="R69" s="1176"/>
      <c r="S69" s="1169"/>
    </row>
    <row r="70" spans="1:260" ht="108.75" customHeight="1">
      <c r="A70" s="1169"/>
      <c r="B70" s="1169"/>
      <c r="C70" s="1169"/>
      <c r="D70" s="1169"/>
      <c r="E70" s="1183"/>
      <c r="F70" s="1169"/>
      <c r="G70" s="1169"/>
      <c r="H70" s="1165"/>
      <c r="I70" s="409" t="s">
        <v>2954</v>
      </c>
      <c r="J70" s="409">
        <v>2</v>
      </c>
      <c r="K70" s="409" t="s">
        <v>71</v>
      </c>
      <c r="L70" s="1169"/>
      <c r="M70" s="1169"/>
      <c r="N70" s="1169"/>
      <c r="O70" s="1176"/>
      <c r="P70" s="1169"/>
      <c r="Q70" s="1176"/>
      <c r="R70" s="1176"/>
      <c r="S70" s="1169"/>
    </row>
    <row r="71" spans="1:260" ht="41.25" customHeight="1">
      <c r="A71" s="1169"/>
      <c r="B71" s="1169"/>
      <c r="C71" s="1169"/>
      <c r="D71" s="1169"/>
      <c r="E71" s="1183"/>
      <c r="F71" s="1169"/>
      <c r="G71" s="1169"/>
      <c r="H71" s="1165"/>
      <c r="I71" s="409" t="s">
        <v>129</v>
      </c>
      <c r="J71" s="409">
        <v>258</v>
      </c>
      <c r="K71" s="409" t="s">
        <v>48</v>
      </c>
      <c r="L71" s="1169"/>
      <c r="M71" s="1169"/>
      <c r="N71" s="1169"/>
      <c r="O71" s="1176"/>
      <c r="P71" s="1169"/>
      <c r="Q71" s="1176"/>
      <c r="R71" s="1176"/>
      <c r="S71" s="1169"/>
    </row>
    <row r="72" spans="1:260">
      <c r="A72" s="1169"/>
      <c r="B72" s="1169"/>
      <c r="C72" s="1169"/>
      <c r="D72" s="1169"/>
      <c r="E72" s="1183"/>
      <c r="F72" s="1169"/>
      <c r="G72" s="1169"/>
      <c r="H72" s="1166"/>
      <c r="I72" s="412" t="s">
        <v>1136</v>
      </c>
      <c r="J72" s="412">
        <v>60</v>
      </c>
      <c r="K72" s="412" t="s">
        <v>48</v>
      </c>
      <c r="L72" s="1169"/>
      <c r="M72" s="1169"/>
      <c r="N72" s="1169"/>
      <c r="O72" s="1176"/>
      <c r="P72" s="1169"/>
      <c r="Q72" s="1176"/>
      <c r="R72" s="1176"/>
      <c r="S72" s="1169"/>
    </row>
    <row r="73" spans="1:260" ht="60" customHeight="1">
      <c r="A73" s="1180" t="s">
        <v>996</v>
      </c>
      <c r="B73" s="1169">
        <v>1</v>
      </c>
      <c r="C73" s="1169">
        <v>4</v>
      </c>
      <c r="D73" s="1169">
        <v>2</v>
      </c>
      <c r="E73" s="1183" t="s">
        <v>2955</v>
      </c>
      <c r="F73" s="1169" t="s">
        <v>2956</v>
      </c>
      <c r="G73" s="1169" t="s">
        <v>2957</v>
      </c>
      <c r="H73" s="1177" t="s">
        <v>2958</v>
      </c>
      <c r="I73" s="1164" t="s">
        <v>181</v>
      </c>
      <c r="J73" s="1164">
        <v>1</v>
      </c>
      <c r="K73" s="1164" t="s">
        <v>71</v>
      </c>
      <c r="L73" s="1169" t="s">
        <v>2959</v>
      </c>
      <c r="M73" s="1169"/>
      <c r="N73" s="1169" t="s">
        <v>43</v>
      </c>
      <c r="O73" s="1176"/>
      <c r="P73" s="1176">
        <v>66300</v>
      </c>
      <c r="Q73" s="1176"/>
      <c r="R73" s="1176">
        <v>66300</v>
      </c>
      <c r="S73" s="1169" t="s">
        <v>2906</v>
      </c>
      <c r="IO73" s="297"/>
      <c r="IP73" s="298"/>
      <c r="IQ73" s="298"/>
      <c r="IR73" s="298"/>
      <c r="IS73" s="299"/>
      <c r="IT73" s="300"/>
      <c r="IU73" s="301"/>
      <c r="IV73" s="301"/>
      <c r="IW73" s="301"/>
      <c r="IX73" s="302"/>
      <c r="IY73" s="303"/>
      <c r="IZ73" s="211"/>
    </row>
    <row r="74" spans="1:260">
      <c r="A74" s="1181"/>
      <c r="B74" s="1169"/>
      <c r="C74" s="1169"/>
      <c r="D74" s="1169"/>
      <c r="E74" s="1183"/>
      <c r="F74" s="1169"/>
      <c r="G74" s="1169"/>
      <c r="H74" s="1178"/>
      <c r="I74" s="1165"/>
      <c r="J74" s="1165"/>
      <c r="K74" s="1165"/>
      <c r="L74" s="1169"/>
      <c r="M74" s="1169"/>
      <c r="N74" s="1169"/>
      <c r="O74" s="1176"/>
      <c r="P74" s="1176"/>
      <c r="Q74" s="1176"/>
      <c r="R74" s="1176"/>
      <c r="S74" s="1169"/>
    </row>
    <row r="75" spans="1:260" ht="78.75" customHeight="1">
      <c r="A75" s="1181"/>
      <c r="B75" s="1169"/>
      <c r="C75" s="1169"/>
      <c r="D75" s="1169"/>
      <c r="E75" s="1183"/>
      <c r="F75" s="1169"/>
      <c r="G75" s="1169"/>
      <c r="H75" s="1178"/>
      <c r="I75" s="1166"/>
      <c r="J75" s="1166"/>
      <c r="K75" s="1166"/>
      <c r="L75" s="1169"/>
      <c r="M75" s="1169"/>
      <c r="N75" s="1169"/>
      <c r="O75" s="1176"/>
      <c r="P75" s="1176"/>
      <c r="Q75" s="1176"/>
      <c r="R75" s="1176"/>
      <c r="S75" s="1169"/>
    </row>
    <row r="76" spans="1:260">
      <c r="A76" s="1181"/>
      <c r="B76" s="1169"/>
      <c r="C76" s="1169"/>
      <c r="D76" s="1169"/>
      <c r="E76" s="1183"/>
      <c r="F76" s="1169"/>
      <c r="G76" s="1169"/>
      <c r="H76" s="1179"/>
      <c r="I76" s="412" t="s">
        <v>129</v>
      </c>
      <c r="J76" s="412">
        <v>30</v>
      </c>
      <c r="K76" s="412" t="s">
        <v>48</v>
      </c>
      <c r="L76" s="1169"/>
      <c r="M76" s="1169"/>
      <c r="N76" s="1169"/>
      <c r="O76" s="1176"/>
      <c r="P76" s="1176"/>
      <c r="Q76" s="1176"/>
      <c r="R76" s="1176"/>
      <c r="S76" s="1169"/>
    </row>
    <row r="77" spans="1:260">
      <c r="A77" s="1181"/>
      <c r="B77" s="1169"/>
      <c r="C77" s="1169"/>
      <c r="D77" s="1169"/>
      <c r="E77" s="1183"/>
      <c r="F77" s="1169"/>
      <c r="G77" s="1169"/>
      <c r="H77" s="1164" t="s">
        <v>324</v>
      </c>
      <c r="I77" s="412" t="s">
        <v>1348</v>
      </c>
      <c r="J77" s="412">
        <v>1</v>
      </c>
      <c r="K77" s="412" t="s">
        <v>71</v>
      </c>
      <c r="L77" s="1169"/>
      <c r="M77" s="1169"/>
      <c r="N77" s="1169"/>
      <c r="O77" s="1176"/>
      <c r="P77" s="1176"/>
      <c r="Q77" s="1176"/>
      <c r="R77" s="1176"/>
      <c r="S77" s="1169"/>
    </row>
    <row r="78" spans="1:260">
      <c r="A78" s="1181"/>
      <c r="B78" s="1169"/>
      <c r="C78" s="1169"/>
      <c r="D78" s="1169"/>
      <c r="E78" s="1183"/>
      <c r="F78" s="1169"/>
      <c r="G78" s="1169"/>
      <c r="H78" s="661"/>
      <c r="I78" s="412" t="s">
        <v>2917</v>
      </c>
      <c r="J78" s="412">
        <v>500</v>
      </c>
      <c r="K78" s="412" t="s">
        <v>71</v>
      </c>
      <c r="L78" s="1169"/>
      <c r="M78" s="1169"/>
      <c r="N78" s="1169"/>
      <c r="O78" s="1176"/>
      <c r="P78" s="1176"/>
      <c r="Q78" s="1176"/>
      <c r="R78" s="1176"/>
      <c r="S78" s="1169"/>
    </row>
    <row r="79" spans="1:260" ht="36.75" customHeight="1">
      <c r="A79" s="1182"/>
      <c r="B79" s="1169"/>
      <c r="C79" s="1169"/>
      <c r="D79" s="1169"/>
      <c r="E79" s="1183"/>
      <c r="F79" s="1169"/>
      <c r="G79" s="1169"/>
      <c r="H79" s="422" t="s">
        <v>2946</v>
      </c>
      <c r="I79" s="412" t="s">
        <v>2364</v>
      </c>
      <c r="J79" s="412">
        <v>2</v>
      </c>
      <c r="K79" s="412" t="s">
        <v>71</v>
      </c>
      <c r="L79" s="1169"/>
      <c r="M79" s="1169"/>
      <c r="N79" s="1169"/>
      <c r="O79" s="1176"/>
      <c r="P79" s="1176"/>
      <c r="Q79" s="1176"/>
      <c r="R79" s="1176"/>
      <c r="S79" s="1169"/>
    </row>
    <row r="80" spans="1:260" ht="78" customHeight="1">
      <c r="A80" s="1164" t="s">
        <v>1003</v>
      </c>
      <c r="B80" s="1164">
        <v>1</v>
      </c>
      <c r="C80" s="1164">
        <v>4</v>
      </c>
      <c r="D80" s="1164">
        <v>2</v>
      </c>
      <c r="E80" s="1173" t="s">
        <v>2960</v>
      </c>
      <c r="F80" s="1164" t="s">
        <v>2961</v>
      </c>
      <c r="G80" s="1164" t="s">
        <v>2962</v>
      </c>
      <c r="H80" s="1164" t="s">
        <v>2958</v>
      </c>
      <c r="I80" s="409" t="s">
        <v>767</v>
      </c>
      <c r="J80" s="409">
        <v>1</v>
      </c>
      <c r="K80" s="409" t="s">
        <v>71</v>
      </c>
      <c r="L80" s="1164" t="s">
        <v>2963</v>
      </c>
      <c r="M80" s="1164"/>
      <c r="N80" s="1164" t="s">
        <v>69</v>
      </c>
      <c r="O80" s="1164"/>
      <c r="P80" s="1170">
        <v>68400</v>
      </c>
      <c r="Q80" s="1164"/>
      <c r="R80" s="1170">
        <v>68400</v>
      </c>
      <c r="S80" s="1164" t="s">
        <v>2964</v>
      </c>
    </row>
    <row r="81" spans="1:19" ht="78" customHeight="1">
      <c r="A81" s="1165"/>
      <c r="B81" s="1165"/>
      <c r="C81" s="1165"/>
      <c r="D81" s="1165"/>
      <c r="E81" s="1174"/>
      <c r="F81" s="1165"/>
      <c r="G81" s="1165"/>
      <c r="H81" s="1166"/>
      <c r="I81" s="409" t="s">
        <v>129</v>
      </c>
      <c r="J81" s="409">
        <v>30</v>
      </c>
      <c r="K81" s="409" t="s">
        <v>48</v>
      </c>
      <c r="L81" s="1165"/>
      <c r="M81" s="1165"/>
      <c r="N81" s="1165"/>
      <c r="O81" s="1165"/>
      <c r="P81" s="1171"/>
      <c r="Q81" s="1165"/>
      <c r="R81" s="1171"/>
      <c r="S81" s="1165"/>
    </row>
    <row r="82" spans="1:19" ht="78" customHeight="1">
      <c r="A82" s="1166"/>
      <c r="B82" s="1166"/>
      <c r="C82" s="1166"/>
      <c r="D82" s="1166"/>
      <c r="E82" s="1175"/>
      <c r="F82" s="1166"/>
      <c r="G82" s="1166"/>
      <c r="H82" s="409" t="s">
        <v>2946</v>
      </c>
      <c r="I82" s="409" t="s">
        <v>2364</v>
      </c>
      <c r="J82" s="409">
        <v>2</v>
      </c>
      <c r="K82" s="409" t="s">
        <v>71</v>
      </c>
      <c r="L82" s="1166"/>
      <c r="M82" s="1166"/>
      <c r="N82" s="1166"/>
      <c r="O82" s="1166"/>
      <c r="P82" s="1172"/>
      <c r="Q82" s="1166"/>
      <c r="R82" s="1172"/>
      <c r="S82" s="1166"/>
    </row>
    <row r="83" spans="1:19" ht="45" customHeight="1">
      <c r="A83" s="1164" t="s">
        <v>1007</v>
      </c>
      <c r="B83" s="1164">
        <v>1</v>
      </c>
      <c r="C83" s="1164">
        <v>4</v>
      </c>
      <c r="D83" s="1164">
        <v>2</v>
      </c>
      <c r="E83" s="1173" t="s">
        <v>2965</v>
      </c>
      <c r="F83" s="1164" t="s">
        <v>2967</v>
      </c>
      <c r="G83" s="1164" t="s">
        <v>2966</v>
      </c>
      <c r="H83" s="1164" t="s">
        <v>2958</v>
      </c>
      <c r="I83" s="412" t="s">
        <v>767</v>
      </c>
      <c r="J83" s="412">
        <v>1</v>
      </c>
      <c r="K83" s="412" t="s">
        <v>71</v>
      </c>
      <c r="L83" s="1164" t="s">
        <v>2963</v>
      </c>
      <c r="M83" s="1164"/>
      <c r="N83" s="1164" t="s">
        <v>90</v>
      </c>
      <c r="O83" s="1164"/>
      <c r="P83" s="1170">
        <v>70400</v>
      </c>
      <c r="Q83" s="1164"/>
      <c r="R83" s="1170">
        <v>70400</v>
      </c>
      <c r="S83" s="1164" t="s">
        <v>2964</v>
      </c>
    </row>
    <row r="84" spans="1:19" ht="45" customHeight="1">
      <c r="A84" s="1165"/>
      <c r="B84" s="1165"/>
      <c r="C84" s="1165"/>
      <c r="D84" s="1165"/>
      <c r="E84" s="1174"/>
      <c r="F84" s="1165"/>
      <c r="G84" s="1165"/>
      <c r="H84" s="1166"/>
      <c r="I84" s="411" t="s">
        <v>129</v>
      </c>
      <c r="J84" s="412">
        <v>39</v>
      </c>
      <c r="K84" s="412" t="s">
        <v>48</v>
      </c>
      <c r="L84" s="1165"/>
      <c r="M84" s="1165"/>
      <c r="N84" s="1165"/>
      <c r="O84" s="1165"/>
      <c r="P84" s="1171"/>
      <c r="Q84" s="1165"/>
      <c r="R84" s="1171"/>
      <c r="S84" s="1165"/>
    </row>
    <row r="85" spans="1:19" ht="45" customHeight="1">
      <c r="A85" s="1166"/>
      <c r="B85" s="1166"/>
      <c r="C85" s="1166"/>
      <c r="D85" s="1166"/>
      <c r="E85" s="1175"/>
      <c r="F85" s="1166"/>
      <c r="G85" s="1166"/>
      <c r="H85" s="411" t="s">
        <v>2946</v>
      </c>
      <c r="I85" s="411" t="s">
        <v>2364</v>
      </c>
      <c r="J85" s="412">
        <v>1</v>
      </c>
      <c r="K85" s="412" t="s">
        <v>71</v>
      </c>
      <c r="L85" s="1166"/>
      <c r="M85" s="1166"/>
      <c r="N85" s="1166"/>
      <c r="O85" s="1166"/>
      <c r="P85" s="1172"/>
      <c r="Q85" s="1166"/>
      <c r="R85" s="1172"/>
      <c r="S85" s="1166"/>
    </row>
    <row r="86" spans="1:19" ht="63" customHeight="1">
      <c r="A86" s="659" t="s">
        <v>1012</v>
      </c>
      <c r="B86" s="659">
        <v>1</v>
      </c>
      <c r="C86" s="659">
        <v>4</v>
      </c>
      <c r="D86" s="659">
        <v>5</v>
      </c>
      <c r="E86" s="1142" t="s">
        <v>2968</v>
      </c>
      <c r="F86" s="659" t="s">
        <v>2969</v>
      </c>
      <c r="G86" s="659" t="s">
        <v>2970</v>
      </c>
      <c r="H86" s="659" t="s">
        <v>2087</v>
      </c>
      <c r="I86" s="357" t="s">
        <v>2971</v>
      </c>
      <c r="J86" s="357">
        <v>1</v>
      </c>
      <c r="K86" s="357" t="s">
        <v>71</v>
      </c>
      <c r="L86" s="659" t="s">
        <v>2972</v>
      </c>
      <c r="M86" s="1129"/>
      <c r="N86" s="659" t="s">
        <v>121</v>
      </c>
      <c r="O86" s="1129"/>
      <c r="P86" s="662">
        <v>12100</v>
      </c>
      <c r="Q86" s="1129"/>
      <c r="R86" s="662">
        <v>12100</v>
      </c>
      <c r="S86" s="1129" t="s">
        <v>2964</v>
      </c>
    </row>
    <row r="87" spans="1:19" ht="63" customHeight="1">
      <c r="A87" s="661"/>
      <c r="B87" s="661"/>
      <c r="C87" s="661"/>
      <c r="D87" s="661"/>
      <c r="E87" s="1143"/>
      <c r="F87" s="661"/>
      <c r="G87" s="661"/>
      <c r="H87" s="661"/>
      <c r="I87" s="357" t="s">
        <v>129</v>
      </c>
      <c r="J87" s="357">
        <v>37</v>
      </c>
      <c r="K87" s="357" t="s">
        <v>48</v>
      </c>
      <c r="L87" s="661"/>
      <c r="M87" s="1131"/>
      <c r="N87" s="661"/>
      <c r="O87" s="1131"/>
      <c r="P87" s="663"/>
      <c r="Q87" s="1131"/>
      <c r="R87" s="663"/>
      <c r="S87" s="1131"/>
    </row>
    <row r="88" spans="1:19">
      <c r="A88" s="672" t="s">
        <v>2978</v>
      </c>
      <c r="B88" s="672">
        <v>1</v>
      </c>
      <c r="C88" s="672">
        <v>4</v>
      </c>
      <c r="D88" s="672">
        <v>2</v>
      </c>
      <c r="E88" s="1135" t="s">
        <v>2973</v>
      </c>
      <c r="F88" s="667" t="s">
        <v>2974</v>
      </c>
      <c r="G88" s="667" t="s">
        <v>3398</v>
      </c>
      <c r="H88" s="1164" t="s">
        <v>50</v>
      </c>
      <c r="I88" s="412" t="s">
        <v>51</v>
      </c>
      <c r="J88" s="412">
        <v>1</v>
      </c>
      <c r="K88" s="412" t="s">
        <v>71</v>
      </c>
      <c r="L88" s="1169" t="s">
        <v>2975</v>
      </c>
      <c r="M88" s="1167"/>
      <c r="N88" s="672" t="s">
        <v>68</v>
      </c>
      <c r="O88" s="1167"/>
      <c r="P88" s="1168">
        <v>72300</v>
      </c>
      <c r="Q88" s="1167"/>
      <c r="R88" s="941">
        <v>72300</v>
      </c>
      <c r="S88" s="659" t="s">
        <v>2964</v>
      </c>
    </row>
    <row r="89" spans="1:19">
      <c r="A89" s="672"/>
      <c r="B89" s="672"/>
      <c r="C89" s="672"/>
      <c r="D89" s="672"/>
      <c r="E89" s="1135"/>
      <c r="F89" s="667"/>
      <c r="G89" s="667"/>
      <c r="H89" s="1165"/>
      <c r="I89" s="412" t="s">
        <v>129</v>
      </c>
      <c r="J89" s="412">
        <v>100</v>
      </c>
      <c r="K89" s="412" t="s">
        <v>48</v>
      </c>
      <c r="L89" s="1169"/>
      <c r="M89" s="1167"/>
      <c r="N89" s="672"/>
      <c r="O89" s="1167"/>
      <c r="P89" s="1168"/>
      <c r="Q89" s="1167"/>
      <c r="R89" s="942"/>
      <c r="S89" s="660"/>
    </row>
    <row r="90" spans="1:19">
      <c r="A90" s="672"/>
      <c r="B90" s="672"/>
      <c r="C90" s="672"/>
      <c r="D90" s="672"/>
      <c r="E90" s="1135"/>
      <c r="F90" s="667"/>
      <c r="G90" s="667"/>
      <c r="H90" s="1166"/>
      <c r="I90" s="412" t="s">
        <v>2979</v>
      </c>
      <c r="J90" s="412">
        <v>100</v>
      </c>
      <c r="K90" s="412" t="s">
        <v>71</v>
      </c>
      <c r="L90" s="1169"/>
      <c r="M90" s="1167"/>
      <c r="N90" s="672"/>
      <c r="O90" s="1167"/>
      <c r="P90" s="1168"/>
      <c r="Q90" s="1167"/>
      <c r="R90" s="942"/>
      <c r="S90" s="660"/>
    </row>
    <row r="91" spans="1:19" ht="45">
      <c r="A91" s="672"/>
      <c r="B91" s="672"/>
      <c r="C91" s="672"/>
      <c r="D91" s="672"/>
      <c r="E91" s="1135"/>
      <c r="F91" s="667"/>
      <c r="G91" s="667"/>
      <c r="H91" s="412" t="s">
        <v>1734</v>
      </c>
      <c r="I91" s="412" t="s">
        <v>1349</v>
      </c>
      <c r="J91" s="412">
        <v>1</v>
      </c>
      <c r="K91" s="412" t="s">
        <v>71</v>
      </c>
      <c r="L91" s="1169"/>
      <c r="M91" s="1167"/>
      <c r="N91" s="672"/>
      <c r="O91" s="1167"/>
      <c r="P91" s="1168"/>
      <c r="Q91" s="1167"/>
      <c r="R91" s="942"/>
      <c r="S91" s="660"/>
    </row>
    <row r="92" spans="1:19" ht="30">
      <c r="A92" s="672"/>
      <c r="B92" s="672"/>
      <c r="C92" s="672"/>
      <c r="D92" s="672"/>
      <c r="E92" s="1135"/>
      <c r="F92" s="667"/>
      <c r="G92" s="667"/>
      <c r="H92" s="412" t="s">
        <v>2976</v>
      </c>
      <c r="I92" s="412" t="s">
        <v>1348</v>
      </c>
      <c r="J92" s="412">
        <v>1</v>
      </c>
      <c r="K92" s="412" t="s">
        <v>53</v>
      </c>
      <c r="L92" s="1169"/>
      <c r="M92" s="1167"/>
      <c r="N92" s="672"/>
      <c r="O92" s="1167"/>
      <c r="P92" s="1168"/>
      <c r="Q92" s="1167"/>
      <c r="R92" s="942"/>
      <c r="S92" s="660"/>
    </row>
    <row r="93" spans="1:19">
      <c r="A93" s="672"/>
      <c r="B93" s="672"/>
      <c r="C93" s="672"/>
      <c r="D93" s="672"/>
      <c r="E93" s="1135"/>
      <c r="F93" s="667"/>
      <c r="G93" s="667"/>
      <c r="H93" s="1164" t="s">
        <v>2980</v>
      </c>
      <c r="I93" s="412" t="s">
        <v>2785</v>
      </c>
      <c r="J93" s="412">
        <v>1</v>
      </c>
      <c r="K93" s="412" t="s">
        <v>71</v>
      </c>
      <c r="L93" s="1169"/>
      <c r="M93" s="1167"/>
      <c r="N93" s="672"/>
      <c r="O93" s="1167"/>
      <c r="P93" s="1168"/>
      <c r="Q93" s="1167"/>
      <c r="R93" s="942"/>
      <c r="S93" s="660"/>
    </row>
    <row r="94" spans="1:19">
      <c r="A94" s="672"/>
      <c r="B94" s="672"/>
      <c r="C94" s="672"/>
      <c r="D94" s="672"/>
      <c r="E94" s="1135"/>
      <c r="F94" s="667"/>
      <c r="G94" s="667"/>
      <c r="H94" s="1165"/>
      <c r="I94" s="412" t="s">
        <v>2977</v>
      </c>
      <c r="J94" s="412">
        <v>1</v>
      </c>
      <c r="K94" s="412" t="s">
        <v>71</v>
      </c>
      <c r="L94" s="1169"/>
      <c r="M94" s="1167"/>
      <c r="N94" s="672"/>
      <c r="O94" s="1167"/>
      <c r="P94" s="1168"/>
      <c r="Q94" s="1167"/>
      <c r="R94" s="942"/>
      <c r="S94" s="660"/>
    </row>
    <row r="95" spans="1:19" ht="66.75" customHeight="1">
      <c r="A95" s="672"/>
      <c r="B95" s="672"/>
      <c r="C95" s="672"/>
      <c r="D95" s="672"/>
      <c r="E95" s="1135"/>
      <c r="F95" s="667"/>
      <c r="G95" s="667"/>
      <c r="H95" s="1166"/>
      <c r="I95" s="419" t="s">
        <v>122</v>
      </c>
      <c r="J95" s="419">
        <v>1000</v>
      </c>
      <c r="K95" s="419" t="s">
        <v>497</v>
      </c>
      <c r="L95" s="1169"/>
      <c r="M95" s="1167"/>
      <c r="N95" s="672"/>
      <c r="O95" s="1167"/>
      <c r="P95" s="1168"/>
      <c r="Q95" s="1167"/>
      <c r="R95" s="1146"/>
      <c r="S95" s="661"/>
    </row>
    <row r="96" spans="1:19" ht="15" customHeight="1">
      <c r="A96" s="1012" t="s">
        <v>2981</v>
      </c>
      <c r="B96" s="1012">
        <v>1</v>
      </c>
      <c r="C96" s="1012">
        <v>4</v>
      </c>
      <c r="D96" s="1012">
        <v>2</v>
      </c>
      <c r="E96" s="1012" t="s">
        <v>2982</v>
      </c>
      <c r="F96" s="1025" t="s">
        <v>2983</v>
      </c>
      <c r="G96" s="1025" t="s">
        <v>2984</v>
      </c>
      <c r="H96" s="1012" t="s">
        <v>50</v>
      </c>
      <c r="I96" s="1012" t="s">
        <v>51</v>
      </c>
      <c r="J96" s="1012">
        <v>1</v>
      </c>
      <c r="K96" s="1012" t="s">
        <v>71</v>
      </c>
      <c r="L96" s="1025" t="s">
        <v>2985</v>
      </c>
      <c r="M96" s="1014"/>
      <c r="N96" s="1012" t="s">
        <v>317</v>
      </c>
      <c r="O96" s="1014"/>
      <c r="P96" s="1161">
        <v>15200</v>
      </c>
      <c r="Q96" s="1014"/>
      <c r="R96" s="1161">
        <v>15200</v>
      </c>
      <c r="S96" s="1025" t="s">
        <v>2964</v>
      </c>
    </row>
    <row r="97" spans="1:19">
      <c r="A97" s="1028"/>
      <c r="B97" s="1028"/>
      <c r="C97" s="1028"/>
      <c r="D97" s="1028"/>
      <c r="E97" s="1028"/>
      <c r="F97" s="1026"/>
      <c r="G97" s="1026"/>
      <c r="H97" s="1028"/>
      <c r="I97" s="1013"/>
      <c r="J97" s="1013"/>
      <c r="K97" s="1013"/>
      <c r="L97" s="1026"/>
      <c r="M97" s="1160"/>
      <c r="N97" s="1028"/>
      <c r="O97" s="1160"/>
      <c r="P97" s="1162"/>
      <c r="Q97" s="1160"/>
      <c r="R97" s="1162"/>
      <c r="S97" s="1026"/>
    </row>
    <row r="98" spans="1:19" ht="87.75" customHeight="1">
      <c r="A98" s="1028"/>
      <c r="B98" s="1028"/>
      <c r="C98" s="1028"/>
      <c r="D98" s="1028"/>
      <c r="E98" s="1028"/>
      <c r="F98" s="1026"/>
      <c r="G98" s="1026"/>
      <c r="H98" s="1013"/>
      <c r="I98" s="421" t="s">
        <v>129</v>
      </c>
      <c r="J98" s="421">
        <v>80</v>
      </c>
      <c r="K98" s="421" t="s">
        <v>48</v>
      </c>
      <c r="L98" s="1026"/>
      <c r="M98" s="1160"/>
      <c r="N98" s="1028"/>
      <c r="O98" s="1160"/>
      <c r="P98" s="1162"/>
      <c r="Q98" s="1160"/>
      <c r="R98" s="1162"/>
      <c r="S98" s="1026"/>
    </row>
    <row r="99" spans="1:19" ht="87.75" customHeight="1">
      <c r="A99" s="1028"/>
      <c r="B99" s="1028"/>
      <c r="C99" s="1028"/>
      <c r="D99" s="1028"/>
      <c r="E99" s="1028"/>
      <c r="F99" s="1026"/>
      <c r="G99" s="1026"/>
      <c r="H99" s="1012" t="s">
        <v>1352</v>
      </c>
      <c r="I99" s="421" t="s">
        <v>1301</v>
      </c>
      <c r="J99" s="421">
        <v>1</v>
      </c>
      <c r="K99" s="421" t="s">
        <v>71</v>
      </c>
      <c r="L99" s="1026"/>
      <c r="M99" s="1160"/>
      <c r="N99" s="1028"/>
      <c r="O99" s="1160"/>
      <c r="P99" s="1162"/>
      <c r="Q99" s="1160"/>
      <c r="R99" s="1162"/>
      <c r="S99" s="1026"/>
    </row>
    <row r="100" spans="1:19" ht="87.75" customHeight="1">
      <c r="A100" s="1013"/>
      <c r="B100" s="1013"/>
      <c r="C100" s="1013"/>
      <c r="D100" s="1013"/>
      <c r="E100" s="1013"/>
      <c r="F100" s="1027"/>
      <c r="G100" s="1027"/>
      <c r="H100" s="1013"/>
      <c r="I100" s="421" t="s">
        <v>2917</v>
      </c>
      <c r="J100" s="421">
        <v>500</v>
      </c>
      <c r="K100" s="421" t="s">
        <v>71</v>
      </c>
      <c r="L100" s="1027"/>
      <c r="M100" s="1015"/>
      <c r="N100" s="1013"/>
      <c r="O100" s="1015"/>
      <c r="P100" s="1163"/>
      <c r="Q100" s="1015"/>
      <c r="R100" s="1163"/>
      <c r="S100" s="1027"/>
    </row>
    <row r="101" spans="1:19">
      <c r="A101" s="68"/>
      <c r="B101" s="68"/>
      <c r="C101" s="68"/>
      <c r="D101" s="68"/>
      <c r="E101" s="116"/>
      <c r="F101" s="116"/>
      <c r="G101" s="116"/>
      <c r="H101" s="68"/>
      <c r="I101" s="68"/>
      <c r="J101" s="68"/>
      <c r="K101" s="68"/>
      <c r="L101" s="116"/>
      <c r="M101" s="304"/>
      <c r="N101" s="68"/>
      <c r="O101" s="305"/>
      <c r="P101" s="305"/>
      <c r="Q101" s="305"/>
      <c r="R101" s="305"/>
      <c r="S101" s="306"/>
    </row>
    <row r="102" spans="1:19">
      <c r="E102" s="307"/>
      <c r="P102" s="1154"/>
      <c r="Q102" s="1156" t="s">
        <v>31</v>
      </c>
      <c r="R102" s="1158" t="s">
        <v>32</v>
      </c>
      <c r="S102" s="1159"/>
    </row>
    <row r="103" spans="1:19">
      <c r="E103" s="307"/>
      <c r="P103" s="1155"/>
      <c r="Q103" s="1157"/>
      <c r="R103" s="223">
        <v>2022</v>
      </c>
      <c r="S103" s="223">
        <v>2023</v>
      </c>
    </row>
    <row r="104" spans="1:19">
      <c r="E104" s="307"/>
      <c r="L104" s="308"/>
      <c r="P104" s="309" t="s">
        <v>1353</v>
      </c>
      <c r="Q104" s="310">
        <v>17</v>
      </c>
      <c r="R104" s="266">
        <f>Q58+Q53+Q52+Q50+Q46+Q41+Q39+Q35</f>
        <v>650000</v>
      </c>
      <c r="S104" s="266">
        <f>R58+R61+R65+R68+R73+R80+R83+R86+R88+R96</f>
        <v>544000</v>
      </c>
    </row>
    <row r="105" spans="1:19">
      <c r="A105" s="311"/>
      <c r="E105" s="312"/>
      <c r="L105" s="313"/>
    </row>
    <row r="106" spans="1:19">
      <c r="A106" s="311"/>
      <c r="E106" s="300"/>
      <c r="L106" s="314"/>
    </row>
    <row r="107" spans="1:19">
      <c r="A107" s="311"/>
      <c r="L107" s="315"/>
    </row>
    <row r="108" spans="1:19">
      <c r="A108" s="311"/>
    </row>
    <row r="110" spans="1:19">
      <c r="E110" s="316"/>
      <c r="F110" s="312"/>
      <c r="G110" s="307"/>
      <c r="H110" s="307"/>
      <c r="I110" s="307"/>
      <c r="J110" s="303"/>
    </row>
    <row r="114" spans="8:8">
      <c r="H114" s="317"/>
    </row>
    <row r="121" spans="8:8">
      <c r="H121" s="318"/>
    </row>
  </sheetData>
  <mergeCells count="431">
    <mergeCell ref="Q3:R3"/>
    <mergeCell ref="S3:S4"/>
    <mergeCell ref="A6:A7"/>
    <mergeCell ref="B6:B7"/>
    <mergeCell ref="C6:C7"/>
    <mergeCell ref="D6:D7"/>
    <mergeCell ref="E6:E7"/>
    <mergeCell ref="G6:G7"/>
    <mergeCell ref="I6:I7"/>
    <mergeCell ref="L6:L7"/>
    <mergeCell ref="G3:G4"/>
    <mergeCell ref="H3:H4"/>
    <mergeCell ref="I3:K3"/>
    <mergeCell ref="L3:L4"/>
    <mergeCell ref="M3:N3"/>
    <mergeCell ref="O3:P3"/>
    <mergeCell ref="A3:A4"/>
    <mergeCell ref="B3:B4"/>
    <mergeCell ref="C3:C4"/>
    <mergeCell ref="D3:D4"/>
    <mergeCell ref="E3:E4"/>
    <mergeCell ref="F3:F4"/>
    <mergeCell ref="S6:S7"/>
    <mergeCell ref="M6:M7"/>
    <mergeCell ref="N6:N7"/>
    <mergeCell ref="O6:O7"/>
    <mergeCell ref="P6:P7"/>
    <mergeCell ref="Q6:Q7"/>
    <mergeCell ref="R6:R7"/>
    <mergeCell ref="O8:O9"/>
    <mergeCell ref="P8:P9"/>
    <mergeCell ref="Q8:Q9"/>
    <mergeCell ref="R8:R9"/>
    <mergeCell ref="N8:N9"/>
    <mergeCell ref="S8:S9"/>
    <mergeCell ref="A10:A11"/>
    <mergeCell ref="B10:B11"/>
    <mergeCell ref="C10:C11"/>
    <mergeCell ref="D10:D11"/>
    <mergeCell ref="E10:E11"/>
    <mergeCell ref="Q10:Q11"/>
    <mergeCell ref="R10:R11"/>
    <mergeCell ref="S10:S11"/>
    <mergeCell ref="A8:A9"/>
    <mergeCell ref="B8:B9"/>
    <mergeCell ref="C8:C9"/>
    <mergeCell ref="D8:D9"/>
    <mergeCell ref="E8:E9"/>
    <mergeCell ref="G8:G9"/>
    <mergeCell ref="L8:L9"/>
    <mergeCell ref="M8:M9"/>
    <mergeCell ref="A12:S12"/>
    <mergeCell ref="A13:A14"/>
    <mergeCell ref="B13:B14"/>
    <mergeCell ref="C13:C14"/>
    <mergeCell ref="D13:D14"/>
    <mergeCell ref="E13:E14"/>
    <mergeCell ref="G13:G14"/>
    <mergeCell ref="G10:G11"/>
    <mergeCell ref="L10:L11"/>
    <mergeCell ref="M10:M11"/>
    <mergeCell ref="N10:N11"/>
    <mergeCell ref="O10:O11"/>
    <mergeCell ref="P10:P11"/>
    <mergeCell ref="N15:N16"/>
    <mergeCell ref="O15:O16"/>
    <mergeCell ref="P15:P16"/>
    <mergeCell ref="Q15:Q16"/>
    <mergeCell ref="R15:R16"/>
    <mergeCell ref="S15:S16"/>
    <mergeCell ref="R13:R14"/>
    <mergeCell ref="S13:S14"/>
    <mergeCell ref="A15:A16"/>
    <mergeCell ref="B15:B16"/>
    <mergeCell ref="C15:C16"/>
    <mergeCell ref="D15:D16"/>
    <mergeCell ref="E15:E16"/>
    <mergeCell ref="G15:G16"/>
    <mergeCell ref="L15:L16"/>
    <mergeCell ref="M15:M16"/>
    <mergeCell ref="L13:L14"/>
    <mergeCell ref="M13:M14"/>
    <mergeCell ref="N13:N14"/>
    <mergeCell ref="O13:O14"/>
    <mergeCell ref="P13:P14"/>
    <mergeCell ref="Q13:Q14"/>
    <mergeCell ref="O19:O20"/>
    <mergeCell ref="P19:P20"/>
    <mergeCell ref="Q19:Q20"/>
    <mergeCell ref="R19:R20"/>
    <mergeCell ref="S19:S20"/>
    <mergeCell ref="A21:S21"/>
    <mergeCell ref="A17:S17"/>
    <mergeCell ref="A19:A20"/>
    <mergeCell ref="B19:B20"/>
    <mergeCell ref="C19:C20"/>
    <mergeCell ref="D19:D20"/>
    <mergeCell ref="E19:E20"/>
    <mergeCell ref="G19:G20"/>
    <mergeCell ref="L19:L20"/>
    <mergeCell ref="M19:M20"/>
    <mergeCell ref="N19:N20"/>
    <mergeCell ref="R22:R24"/>
    <mergeCell ref="S22:S24"/>
    <mergeCell ref="A26:S26"/>
    <mergeCell ref="A27:A28"/>
    <mergeCell ref="B27:B28"/>
    <mergeCell ref="C27:C28"/>
    <mergeCell ref="D27:D28"/>
    <mergeCell ref="E27:E28"/>
    <mergeCell ref="G27:G28"/>
    <mergeCell ref="L27:L28"/>
    <mergeCell ref="L22:L24"/>
    <mergeCell ref="M22:M24"/>
    <mergeCell ref="N22:N24"/>
    <mergeCell ref="O22:O24"/>
    <mergeCell ref="P22:P24"/>
    <mergeCell ref="Q22:Q24"/>
    <mergeCell ref="A22:A24"/>
    <mergeCell ref="B22:B24"/>
    <mergeCell ref="C22:C24"/>
    <mergeCell ref="D22:D24"/>
    <mergeCell ref="E22:E24"/>
    <mergeCell ref="G22:G24"/>
    <mergeCell ref="S27:S28"/>
    <mergeCell ref="M27:M28"/>
    <mergeCell ref="A29:S29"/>
    <mergeCell ref="A31:S31"/>
    <mergeCell ref="A32:A33"/>
    <mergeCell ref="B32:B33"/>
    <mergeCell ref="C32:C33"/>
    <mergeCell ref="D32:D33"/>
    <mergeCell ref="E32:E33"/>
    <mergeCell ref="G32:G33"/>
    <mergeCell ref="I32:I33"/>
    <mergeCell ref="N27:N28"/>
    <mergeCell ref="O27:O28"/>
    <mergeCell ref="P27:P28"/>
    <mergeCell ref="Q27:Q28"/>
    <mergeCell ref="R27:R28"/>
    <mergeCell ref="R32:R33"/>
    <mergeCell ref="S32:S33"/>
    <mergeCell ref="A34:S34"/>
    <mergeCell ref="A35:A38"/>
    <mergeCell ref="B35:B38"/>
    <mergeCell ref="C35:C38"/>
    <mergeCell ref="D35:D38"/>
    <mergeCell ref="E35:E38"/>
    <mergeCell ref="F35:F38"/>
    <mergeCell ref="G35:G38"/>
    <mergeCell ref="L32:L33"/>
    <mergeCell ref="M32:M33"/>
    <mergeCell ref="N32:N33"/>
    <mergeCell ref="O32:O33"/>
    <mergeCell ref="P32:P33"/>
    <mergeCell ref="Q32:Q33"/>
    <mergeCell ref="Q35:Q38"/>
    <mergeCell ref="R35:R38"/>
    <mergeCell ref="S35:S38"/>
    <mergeCell ref="S39:S40"/>
    <mergeCell ref="G39:G40"/>
    <mergeCell ref="H39:H40"/>
    <mergeCell ref="L39:L40"/>
    <mergeCell ref="M39:M40"/>
    <mergeCell ref="N39:N40"/>
    <mergeCell ref="O39:O40"/>
    <mergeCell ref="P39:P40"/>
    <mergeCell ref="H37:H38"/>
    <mergeCell ref="L35:L38"/>
    <mergeCell ref="A41:A45"/>
    <mergeCell ref="B41:B45"/>
    <mergeCell ref="C41:C45"/>
    <mergeCell ref="D41:D45"/>
    <mergeCell ref="E41:E45"/>
    <mergeCell ref="F41:F45"/>
    <mergeCell ref="Q39:Q40"/>
    <mergeCell ref="R39:R40"/>
    <mergeCell ref="M35:M38"/>
    <mergeCell ref="N35:N38"/>
    <mergeCell ref="O35:O38"/>
    <mergeCell ref="P35:P38"/>
    <mergeCell ref="A39:A40"/>
    <mergeCell ref="B39:B40"/>
    <mergeCell ref="C39:C40"/>
    <mergeCell ref="D39:D40"/>
    <mergeCell ref="E39:E40"/>
    <mergeCell ref="F39:F40"/>
    <mergeCell ref="H35:H36"/>
    <mergeCell ref="P41:P45"/>
    <mergeCell ref="Q41:Q45"/>
    <mergeCell ref="R41:R45"/>
    <mergeCell ref="S41:S45"/>
    <mergeCell ref="H43:H44"/>
    <mergeCell ref="G41:G45"/>
    <mergeCell ref="H41:H42"/>
    <mergeCell ref="L41:L45"/>
    <mergeCell ref="M41:M45"/>
    <mergeCell ref="N41:N45"/>
    <mergeCell ref="O41:O45"/>
    <mergeCell ref="P46:P49"/>
    <mergeCell ref="Q46:Q49"/>
    <mergeCell ref="R46:R49"/>
    <mergeCell ref="S46:S49"/>
    <mergeCell ref="H48:H49"/>
    <mergeCell ref="N46:N49"/>
    <mergeCell ref="O46:O49"/>
    <mergeCell ref="G46:G49"/>
    <mergeCell ref="H46:H47"/>
    <mergeCell ref="L46:L49"/>
    <mergeCell ref="M46:M49"/>
    <mergeCell ref="A46:A49"/>
    <mergeCell ref="B46:B49"/>
    <mergeCell ref="C46:C49"/>
    <mergeCell ref="D46:D49"/>
    <mergeCell ref="E46:E49"/>
    <mergeCell ref="F46:F49"/>
    <mergeCell ref="R50:R51"/>
    <mergeCell ref="S50:S51"/>
    <mergeCell ref="F53:F57"/>
    <mergeCell ref="G53:G57"/>
    <mergeCell ref="L53:L57"/>
    <mergeCell ref="M53:M57"/>
    <mergeCell ref="N53:N57"/>
    <mergeCell ref="O53:O57"/>
    <mergeCell ref="O50:O51"/>
    <mergeCell ref="P50:P51"/>
    <mergeCell ref="Q50:Q51"/>
    <mergeCell ref="P53:P57"/>
    <mergeCell ref="Q53:Q57"/>
    <mergeCell ref="R53:R57"/>
    <mergeCell ref="S53:S57"/>
    <mergeCell ref="M50:M51"/>
    <mergeCell ref="N50:N51"/>
    <mergeCell ref="A53:A57"/>
    <mergeCell ref="F50:F51"/>
    <mergeCell ref="G50:G51"/>
    <mergeCell ref="H50:H51"/>
    <mergeCell ref="L50:L51"/>
    <mergeCell ref="H54:H55"/>
    <mergeCell ref="I54:I55"/>
    <mergeCell ref="J54:J55"/>
    <mergeCell ref="K54:K55"/>
    <mergeCell ref="H56:H57"/>
    <mergeCell ref="A50:A51"/>
    <mergeCell ref="B50:B51"/>
    <mergeCell ref="C50:C51"/>
    <mergeCell ref="D50:D51"/>
    <mergeCell ref="E50:E51"/>
    <mergeCell ref="A61:A64"/>
    <mergeCell ref="B61:B64"/>
    <mergeCell ref="C61:C64"/>
    <mergeCell ref="D61:D64"/>
    <mergeCell ref="E61:E64"/>
    <mergeCell ref="A58:A60"/>
    <mergeCell ref="B58:B60"/>
    <mergeCell ref="C58:C60"/>
    <mergeCell ref="D58:D60"/>
    <mergeCell ref="E58:E60"/>
    <mergeCell ref="B53:B57"/>
    <mergeCell ref="C53:C57"/>
    <mergeCell ref="D53:D57"/>
    <mergeCell ref="E53:E57"/>
    <mergeCell ref="F61:F64"/>
    <mergeCell ref="G61:G64"/>
    <mergeCell ref="R58:R60"/>
    <mergeCell ref="S58:S60"/>
    <mergeCell ref="G58:G60"/>
    <mergeCell ref="H58:H60"/>
    <mergeCell ref="L58:L60"/>
    <mergeCell ref="M58:M60"/>
    <mergeCell ref="N58:N60"/>
    <mergeCell ref="O58:O60"/>
    <mergeCell ref="F58:F60"/>
    <mergeCell ref="P58:P60"/>
    <mergeCell ref="Q58:Q60"/>
    <mergeCell ref="P61:P64"/>
    <mergeCell ref="Q61:Q64"/>
    <mergeCell ref="R61:R64"/>
    <mergeCell ref="S61:S64"/>
    <mergeCell ref="H63:H64"/>
    <mergeCell ref="I63:I64"/>
    <mergeCell ref="J63:J64"/>
    <mergeCell ref="K63:K64"/>
    <mergeCell ref="H61:H62"/>
    <mergeCell ref="L61:L64"/>
    <mergeCell ref="M61:M64"/>
    <mergeCell ref="N61:N64"/>
    <mergeCell ref="O61:O64"/>
    <mergeCell ref="O65:O67"/>
    <mergeCell ref="P65:P67"/>
    <mergeCell ref="Q65:Q67"/>
    <mergeCell ref="R65:R67"/>
    <mergeCell ref="O68:O72"/>
    <mergeCell ref="P68:P72"/>
    <mergeCell ref="Q68:Q72"/>
    <mergeCell ref="R68:R72"/>
    <mergeCell ref="S68:S72"/>
    <mergeCell ref="S65:S67"/>
    <mergeCell ref="M65:M67"/>
    <mergeCell ref="N65:N67"/>
    <mergeCell ref="M68:M72"/>
    <mergeCell ref="N68:N72"/>
    <mergeCell ref="A65:A67"/>
    <mergeCell ref="B65:B67"/>
    <mergeCell ref="C65:C67"/>
    <mergeCell ref="D65:D67"/>
    <mergeCell ref="E65:E67"/>
    <mergeCell ref="F65:F67"/>
    <mergeCell ref="G65:G67"/>
    <mergeCell ref="H65:H66"/>
    <mergeCell ref="L65:L67"/>
    <mergeCell ref="I68:I69"/>
    <mergeCell ref="J68:J69"/>
    <mergeCell ref="K68:K69"/>
    <mergeCell ref="L68:L72"/>
    <mergeCell ref="A68:A72"/>
    <mergeCell ref="B68:B72"/>
    <mergeCell ref="C68:C72"/>
    <mergeCell ref="D68:D72"/>
    <mergeCell ref="E68:E72"/>
    <mergeCell ref="F68:F72"/>
    <mergeCell ref="J73:J75"/>
    <mergeCell ref="K73:K75"/>
    <mergeCell ref="A73:A79"/>
    <mergeCell ref="B73:B79"/>
    <mergeCell ref="C73:C79"/>
    <mergeCell ref="D73:D79"/>
    <mergeCell ref="E73:E79"/>
    <mergeCell ref="G68:G72"/>
    <mergeCell ref="H68:H72"/>
    <mergeCell ref="G80:G82"/>
    <mergeCell ref="H80:H81"/>
    <mergeCell ref="L80:L82"/>
    <mergeCell ref="M80:M82"/>
    <mergeCell ref="N80:N82"/>
    <mergeCell ref="O80:O82"/>
    <mergeCell ref="F80:F82"/>
    <mergeCell ref="R73:R79"/>
    <mergeCell ref="S73:S79"/>
    <mergeCell ref="H77:H78"/>
    <mergeCell ref="N73:N79"/>
    <mergeCell ref="O73:O79"/>
    <mergeCell ref="P73:P79"/>
    <mergeCell ref="Q73:Q79"/>
    <mergeCell ref="P80:P82"/>
    <mergeCell ref="Q80:Q82"/>
    <mergeCell ref="R80:R82"/>
    <mergeCell ref="S80:S82"/>
    <mergeCell ref="L73:L79"/>
    <mergeCell ref="M73:M79"/>
    <mergeCell ref="F73:F79"/>
    <mergeCell ref="G73:G79"/>
    <mergeCell ref="H73:H76"/>
    <mergeCell ref="I73:I75"/>
    <mergeCell ref="A80:A82"/>
    <mergeCell ref="B80:B82"/>
    <mergeCell ref="C80:C82"/>
    <mergeCell ref="D80:D82"/>
    <mergeCell ref="E80:E82"/>
    <mergeCell ref="A83:A85"/>
    <mergeCell ref="B83:B85"/>
    <mergeCell ref="C83:C85"/>
    <mergeCell ref="D83:D85"/>
    <mergeCell ref="E83:E85"/>
    <mergeCell ref="A86:A87"/>
    <mergeCell ref="B86:B87"/>
    <mergeCell ref="C86:C87"/>
    <mergeCell ref="D86:D87"/>
    <mergeCell ref="E86:E87"/>
    <mergeCell ref="F86:F87"/>
    <mergeCell ref="G86:G87"/>
    <mergeCell ref="R83:R85"/>
    <mergeCell ref="S83:S85"/>
    <mergeCell ref="L83:L85"/>
    <mergeCell ref="M83:M85"/>
    <mergeCell ref="N83:N85"/>
    <mergeCell ref="O83:O85"/>
    <mergeCell ref="P83:P85"/>
    <mergeCell ref="Q83:Q85"/>
    <mergeCell ref="F83:F85"/>
    <mergeCell ref="G83:G85"/>
    <mergeCell ref="H83:H84"/>
    <mergeCell ref="Q86:Q87"/>
    <mergeCell ref="R86:R87"/>
    <mergeCell ref="S86:S87"/>
    <mergeCell ref="H86:H87"/>
    <mergeCell ref="L86:L87"/>
    <mergeCell ref="M86:M87"/>
    <mergeCell ref="N86:N87"/>
    <mergeCell ref="O86:O87"/>
    <mergeCell ref="P86:P87"/>
    <mergeCell ref="A96:A100"/>
    <mergeCell ref="B96:B100"/>
    <mergeCell ref="C96:C100"/>
    <mergeCell ref="D96:D100"/>
    <mergeCell ref="E96:E100"/>
    <mergeCell ref="F96:F100"/>
    <mergeCell ref="L88:L95"/>
    <mergeCell ref="M88:M95"/>
    <mergeCell ref="N88:N95"/>
    <mergeCell ref="H99:H100"/>
    <mergeCell ref="A88:A95"/>
    <mergeCell ref="B88:B95"/>
    <mergeCell ref="C88:C95"/>
    <mergeCell ref="D88:D95"/>
    <mergeCell ref="E88:E95"/>
    <mergeCell ref="F88:F95"/>
    <mergeCell ref="G88:G95"/>
    <mergeCell ref="H88:H90"/>
    <mergeCell ref="G96:G100"/>
    <mergeCell ref="H96:H98"/>
    <mergeCell ref="I96:I97"/>
    <mergeCell ref="J96:J97"/>
    <mergeCell ref="K96:K97"/>
    <mergeCell ref="L96:L100"/>
    <mergeCell ref="R88:R95"/>
    <mergeCell ref="S88:S95"/>
    <mergeCell ref="H93:H95"/>
    <mergeCell ref="O88:O95"/>
    <mergeCell ref="P88:P95"/>
    <mergeCell ref="Q88:Q95"/>
    <mergeCell ref="S96:S100"/>
    <mergeCell ref="P102:P103"/>
    <mergeCell ref="Q102:Q103"/>
    <mergeCell ref="R102:S102"/>
    <mergeCell ref="M96:M100"/>
    <mergeCell ref="N96:N100"/>
    <mergeCell ref="O96:O100"/>
    <mergeCell ref="P96:P100"/>
    <mergeCell ref="Q96:Q100"/>
    <mergeCell ref="R96:R100"/>
  </mergeCells>
  <pageMargins left="0.25" right="0.25" top="0.75" bottom="0.75" header="0.3" footer="0.3"/>
  <pageSetup paperSize="9" scale="3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BD39-AFC2-47C4-A6A1-F3F0CD7E4655}">
  <sheetPr>
    <pageSetUpPr fitToPage="1"/>
  </sheetPr>
  <dimension ref="A1:S61"/>
  <sheetViews>
    <sheetView zoomScale="51" zoomScaleNormal="51" zoomScaleSheetLayoutView="46" workbookViewId="0">
      <selection activeCell="G66" sqref="G66"/>
    </sheetView>
  </sheetViews>
  <sheetFormatPr defaultColWidth="9.140625" defaultRowHeight="15"/>
  <cols>
    <col min="1" max="1" width="5.28515625" style="1" customWidth="1"/>
    <col min="5" max="5" width="18.28515625" customWidth="1"/>
    <col min="6" max="6" width="54.42578125" customWidth="1"/>
    <col min="7" max="7" width="60.42578125" customWidth="1"/>
    <col min="8" max="8" width="23.7109375" customWidth="1"/>
    <col min="9" max="10" width="19" customWidth="1"/>
    <col min="11" max="11" width="16.85546875" customWidth="1"/>
    <col min="12" max="12" width="25.140625" customWidth="1"/>
    <col min="13" max="13" width="20.5703125" customWidth="1"/>
    <col min="14" max="14" width="14.5703125" customWidth="1"/>
    <col min="15" max="15" width="16.28515625" customWidth="1"/>
    <col min="16" max="16" width="15.85546875" customWidth="1"/>
    <col min="17" max="17" width="19.140625" customWidth="1"/>
    <col min="18" max="18" width="13.42578125" customWidth="1"/>
    <col min="19" max="19" width="28.7109375" customWidth="1"/>
  </cols>
  <sheetData>
    <row r="1" spans="1:19" ht="18.75">
      <c r="A1" s="20" t="s">
        <v>3381</v>
      </c>
      <c r="E1" s="21"/>
      <c r="F1" s="21"/>
      <c r="L1" s="1"/>
      <c r="O1" s="2"/>
      <c r="P1" s="3"/>
      <c r="Q1" s="2"/>
      <c r="R1" s="2"/>
    </row>
    <row r="2" spans="1:19">
      <c r="A2" s="22"/>
      <c r="E2" s="21"/>
      <c r="F2" s="21"/>
      <c r="L2" s="585"/>
      <c r="M2" s="585"/>
      <c r="N2" s="585"/>
      <c r="O2" s="585"/>
      <c r="P2" s="585"/>
      <c r="Q2" s="585"/>
      <c r="R2" s="585"/>
      <c r="S2" s="585"/>
    </row>
    <row r="3" spans="1:19" ht="60"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24.6" customHeight="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75.75" customHeight="1">
      <c r="A6" s="599">
        <v>1</v>
      </c>
      <c r="B6" s="603">
        <v>1</v>
      </c>
      <c r="C6" s="603">
        <v>4</v>
      </c>
      <c r="D6" s="603">
        <v>2</v>
      </c>
      <c r="E6" s="564" t="s">
        <v>2986</v>
      </c>
      <c r="F6" s="564" t="s">
        <v>2987</v>
      </c>
      <c r="G6" s="564" t="s">
        <v>2988</v>
      </c>
      <c r="H6" s="564" t="s">
        <v>2989</v>
      </c>
      <c r="I6" s="336" t="s">
        <v>160</v>
      </c>
      <c r="J6" s="336">
        <v>11</v>
      </c>
      <c r="K6" s="145" t="s">
        <v>71</v>
      </c>
      <c r="L6" s="564" t="s">
        <v>2990</v>
      </c>
      <c r="M6" s="603" t="s">
        <v>43</v>
      </c>
      <c r="N6" s="603"/>
      <c r="O6" s="745">
        <v>52138.15</v>
      </c>
      <c r="P6" s="603"/>
      <c r="Q6" s="745">
        <v>52138.15</v>
      </c>
      <c r="R6" s="603"/>
      <c r="S6" s="603" t="s">
        <v>2991</v>
      </c>
    </row>
    <row r="7" spans="1:19" ht="31.5" customHeight="1">
      <c r="A7" s="621"/>
      <c r="B7" s="620"/>
      <c r="C7" s="620"/>
      <c r="D7" s="620"/>
      <c r="E7" s="571"/>
      <c r="F7" s="571"/>
      <c r="G7" s="571"/>
      <c r="H7" s="572"/>
      <c r="I7" s="336" t="s">
        <v>2992</v>
      </c>
      <c r="J7" s="336">
        <v>137</v>
      </c>
      <c r="K7" s="145" t="s">
        <v>48</v>
      </c>
      <c r="L7" s="571"/>
      <c r="M7" s="620"/>
      <c r="N7" s="620"/>
      <c r="O7" s="746"/>
      <c r="P7" s="620"/>
      <c r="Q7" s="746"/>
      <c r="R7" s="620"/>
      <c r="S7" s="620"/>
    </row>
    <row r="8" spans="1:19" ht="48.75" customHeight="1">
      <c r="A8" s="621"/>
      <c r="B8" s="620"/>
      <c r="C8" s="620"/>
      <c r="D8" s="620"/>
      <c r="E8" s="571"/>
      <c r="F8" s="571"/>
      <c r="G8" s="571"/>
      <c r="H8" s="564" t="s">
        <v>2993</v>
      </c>
      <c r="I8" s="336" t="s">
        <v>160</v>
      </c>
      <c r="J8" s="336">
        <v>17</v>
      </c>
      <c r="K8" s="145" t="s">
        <v>71</v>
      </c>
      <c r="L8" s="571"/>
      <c r="M8" s="620"/>
      <c r="N8" s="620"/>
      <c r="O8" s="746"/>
      <c r="P8" s="620"/>
      <c r="Q8" s="746"/>
      <c r="R8" s="620"/>
      <c r="S8" s="620"/>
    </row>
    <row r="9" spans="1:19" ht="48" customHeight="1">
      <c r="A9" s="621"/>
      <c r="B9" s="620"/>
      <c r="C9" s="620"/>
      <c r="D9" s="620"/>
      <c r="E9" s="571"/>
      <c r="F9" s="571"/>
      <c r="G9" s="571"/>
      <c r="H9" s="572"/>
      <c r="I9" s="336" t="s">
        <v>2992</v>
      </c>
      <c r="J9" s="336">
        <v>221</v>
      </c>
      <c r="K9" s="145" t="s">
        <v>48</v>
      </c>
      <c r="L9" s="571"/>
      <c r="M9" s="620"/>
      <c r="N9" s="620"/>
      <c r="O9" s="746"/>
      <c r="P9" s="620"/>
      <c r="Q9" s="746"/>
      <c r="R9" s="620"/>
      <c r="S9" s="620"/>
    </row>
    <row r="10" spans="1:19" ht="33" customHeight="1">
      <c r="A10" s="621"/>
      <c r="B10" s="620"/>
      <c r="C10" s="620"/>
      <c r="D10" s="620"/>
      <c r="E10" s="571"/>
      <c r="F10" s="571"/>
      <c r="G10" s="571"/>
      <c r="H10" s="563" t="s">
        <v>494</v>
      </c>
      <c r="I10" s="336" t="s">
        <v>1700</v>
      </c>
      <c r="J10" s="336">
        <v>1</v>
      </c>
      <c r="K10" s="145" t="s">
        <v>71</v>
      </c>
      <c r="L10" s="571"/>
      <c r="M10" s="620"/>
      <c r="N10" s="620"/>
      <c r="O10" s="746"/>
      <c r="P10" s="620"/>
      <c r="Q10" s="746"/>
      <c r="R10" s="620"/>
      <c r="S10" s="620"/>
    </row>
    <row r="11" spans="1:19" ht="47.25" customHeight="1">
      <c r="A11" s="621"/>
      <c r="B11" s="620"/>
      <c r="C11" s="620"/>
      <c r="D11" s="620"/>
      <c r="E11" s="571"/>
      <c r="F11" s="571"/>
      <c r="G11" s="571"/>
      <c r="H11" s="579"/>
      <c r="I11" s="336" t="s">
        <v>2059</v>
      </c>
      <c r="J11" s="336">
        <v>1</v>
      </c>
      <c r="K11" s="145" t="s">
        <v>71</v>
      </c>
      <c r="L11" s="571"/>
      <c r="M11" s="620"/>
      <c r="N11" s="620"/>
      <c r="O11" s="746"/>
      <c r="P11" s="620"/>
      <c r="Q11" s="746"/>
      <c r="R11" s="620"/>
      <c r="S11" s="620"/>
    </row>
    <row r="12" spans="1:19" ht="30.75" customHeight="1">
      <c r="A12" s="621"/>
      <c r="B12" s="620"/>
      <c r="C12" s="620"/>
      <c r="D12" s="620"/>
      <c r="E12" s="571"/>
      <c r="F12" s="571"/>
      <c r="G12" s="571"/>
      <c r="H12" s="580"/>
      <c r="I12" s="336" t="s">
        <v>122</v>
      </c>
      <c r="J12" s="336">
        <v>700</v>
      </c>
      <c r="K12" s="145" t="s">
        <v>71</v>
      </c>
      <c r="L12" s="571"/>
      <c r="M12" s="620"/>
      <c r="N12" s="620"/>
      <c r="O12" s="746"/>
      <c r="P12" s="620"/>
      <c r="Q12" s="746"/>
      <c r="R12" s="620"/>
      <c r="S12" s="620"/>
    </row>
    <row r="13" spans="1:19" ht="46.5" customHeight="1">
      <c r="A13" s="621"/>
      <c r="B13" s="620"/>
      <c r="C13" s="620"/>
      <c r="D13" s="620"/>
      <c r="E13" s="571"/>
      <c r="F13" s="571"/>
      <c r="G13" s="571"/>
      <c r="H13" s="563" t="s">
        <v>2345</v>
      </c>
      <c r="I13" s="336" t="s">
        <v>2346</v>
      </c>
      <c r="J13" s="336">
        <v>1</v>
      </c>
      <c r="K13" s="145" t="s">
        <v>71</v>
      </c>
      <c r="L13" s="571"/>
      <c r="M13" s="620"/>
      <c r="N13" s="620"/>
      <c r="O13" s="746"/>
      <c r="P13" s="620"/>
      <c r="Q13" s="746"/>
      <c r="R13" s="620"/>
      <c r="S13" s="620"/>
    </row>
    <row r="14" spans="1:19" ht="58.5" customHeight="1">
      <c r="A14" s="621"/>
      <c r="B14" s="620"/>
      <c r="C14" s="620"/>
      <c r="D14" s="620"/>
      <c r="E14" s="571"/>
      <c r="F14" s="571"/>
      <c r="G14" s="571"/>
      <c r="H14" s="580"/>
      <c r="I14" s="336" t="s">
        <v>122</v>
      </c>
      <c r="J14" s="336">
        <v>700</v>
      </c>
      <c r="K14" s="145" t="s">
        <v>71</v>
      </c>
      <c r="L14" s="571"/>
      <c r="M14" s="620"/>
      <c r="N14" s="620"/>
      <c r="O14" s="746"/>
      <c r="P14" s="620"/>
      <c r="Q14" s="746"/>
      <c r="R14" s="620"/>
      <c r="S14" s="620"/>
    </row>
    <row r="15" spans="1:19" ht="39.75" customHeight="1">
      <c r="A15" s="621"/>
      <c r="B15" s="620"/>
      <c r="C15" s="620"/>
      <c r="D15" s="620"/>
      <c r="E15" s="571"/>
      <c r="F15" s="571"/>
      <c r="G15" s="571"/>
      <c r="H15" s="564" t="s">
        <v>2994</v>
      </c>
      <c r="I15" s="336" t="s">
        <v>51</v>
      </c>
      <c r="J15" s="336">
        <v>1</v>
      </c>
      <c r="K15" s="145" t="s">
        <v>71</v>
      </c>
      <c r="L15" s="571"/>
      <c r="M15" s="620"/>
      <c r="N15" s="620"/>
      <c r="O15" s="746"/>
      <c r="P15" s="620"/>
      <c r="Q15" s="746"/>
      <c r="R15" s="620"/>
      <c r="S15" s="620"/>
    </row>
    <row r="16" spans="1:19" ht="64.150000000000006" customHeight="1">
      <c r="A16" s="716"/>
      <c r="B16" s="619"/>
      <c r="C16" s="619"/>
      <c r="D16" s="619"/>
      <c r="E16" s="572"/>
      <c r="F16" s="572"/>
      <c r="G16" s="572"/>
      <c r="H16" s="572"/>
      <c r="I16" s="336" t="s">
        <v>2992</v>
      </c>
      <c r="J16" s="336">
        <v>55</v>
      </c>
      <c r="K16" s="145" t="s">
        <v>48</v>
      </c>
      <c r="L16" s="572"/>
      <c r="M16" s="619"/>
      <c r="N16" s="619"/>
      <c r="O16" s="748"/>
      <c r="P16" s="619"/>
      <c r="Q16" s="748"/>
      <c r="R16" s="619"/>
      <c r="S16" s="619"/>
    </row>
    <row r="17" spans="1:19" ht="136.5" customHeight="1">
      <c r="A17" s="563">
        <v>2</v>
      </c>
      <c r="B17" s="563">
        <v>1</v>
      </c>
      <c r="C17" s="563">
        <v>4</v>
      </c>
      <c r="D17" s="563">
        <v>5</v>
      </c>
      <c r="E17" s="564" t="s">
        <v>2995</v>
      </c>
      <c r="F17" s="564" t="s">
        <v>2996</v>
      </c>
      <c r="G17" s="564" t="s">
        <v>2997</v>
      </c>
      <c r="H17" s="563" t="s">
        <v>2190</v>
      </c>
      <c r="I17" s="145" t="s">
        <v>164</v>
      </c>
      <c r="J17" s="145">
        <v>1</v>
      </c>
      <c r="K17" s="145" t="s">
        <v>71</v>
      </c>
      <c r="L17" s="564" t="s">
        <v>2998</v>
      </c>
      <c r="M17" s="563" t="s">
        <v>91</v>
      </c>
      <c r="N17" s="1000"/>
      <c r="O17" s="745">
        <v>44003.6</v>
      </c>
      <c r="P17" s="563"/>
      <c r="Q17" s="745">
        <v>44003.6</v>
      </c>
      <c r="R17" s="1000"/>
      <c r="S17" s="714" t="s">
        <v>2991</v>
      </c>
    </row>
    <row r="18" spans="1:19" ht="192" customHeight="1">
      <c r="A18" s="580"/>
      <c r="B18" s="580"/>
      <c r="C18" s="580"/>
      <c r="D18" s="580"/>
      <c r="E18" s="572"/>
      <c r="F18" s="572"/>
      <c r="G18" s="572"/>
      <c r="H18" s="580"/>
      <c r="I18" s="336" t="s">
        <v>129</v>
      </c>
      <c r="J18" s="145">
        <v>16</v>
      </c>
      <c r="K18" s="145" t="s">
        <v>48</v>
      </c>
      <c r="L18" s="572"/>
      <c r="M18" s="580"/>
      <c r="N18" s="602"/>
      <c r="O18" s="748"/>
      <c r="P18" s="580"/>
      <c r="Q18" s="748"/>
      <c r="R18" s="602"/>
      <c r="S18" s="598"/>
    </row>
    <row r="19" spans="1:19" ht="133.5" customHeight="1">
      <c r="A19" s="563">
        <v>3</v>
      </c>
      <c r="B19" s="563">
        <v>1</v>
      </c>
      <c r="C19" s="563">
        <v>4</v>
      </c>
      <c r="D19" s="563">
        <v>5</v>
      </c>
      <c r="E19" s="564" t="s">
        <v>2999</v>
      </c>
      <c r="F19" s="564" t="s">
        <v>3000</v>
      </c>
      <c r="G19" s="564" t="s">
        <v>3001</v>
      </c>
      <c r="H19" s="563" t="s">
        <v>140</v>
      </c>
      <c r="I19" s="336" t="s">
        <v>181</v>
      </c>
      <c r="J19" s="145">
        <v>1</v>
      </c>
      <c r="K19" s="145" t="s">
        <v>71</v>
      </c>
      <c r="L19" s="698" t="s">
        <v>3002</v>
      </c>
      <c r="M19" s="563" t="s">
        <v>91</v>
      </c>
      <c r="N19" s="563"/>
      <c r="O19" s="745">
        <v>143917.23000000001</v>
      </c>
      <c r="P19" s="563"/>
      <c r="Q19" s="745">
        <v>143917.23000000001</v>
      </c>
      <c r="R19" s="563"/>
      <c r="S19" s="564" t="s">
        <v>2991</v>
      </c>
    </row>
    <row r="20" spans="1:19" ht="133.5" customHeight="1">
      <c r="A20" s="580"/>
      <c r="B20" s="580"/>
      <c r="C20" s="580"/>
      <c r="D20" s="580"/>
      <c r="E20" s="572"/>
      <c r="F20" s="572"/>
      <c r="G20" s="572"/>
      <c r="H20" s="580"/>
      <c r="I20" s="336" t="s">
        <v>129</v>
      </c>
      <c r="J20" s="145">
        <v>30</v>
      </c>
      <c r="K20" s="145" t="s">
        <v>48</v>
      </c>
      <c r="L20" s="597"/>
      <c r="M20" s="580"/>
      <c r="N20" s="580"/>
      <c r="O20" s="748"/>
      <c r="P20" s="580"/>
      <c r="Q20" s="748"/>
      <c r="R20" s="580"/>
      <c r="S20" s="572"/>
    </row>
    <row r="21" spans="1:19" ht="173.25" customHeight="1">
      <c r="A21" s="563">
        <v>4</v>
      </c>
      <c r="B21" s="563">
        <v>1</v>
      </c>
      <c r="C21" s="563">
        <v>4</v>
      </c>
      <c r="D21" s="563">
        <v>5</v>
      </c>
      <c r="E21" s="564" t="s">
        <v>3003</v>
      </c>
      <c r="F21" s="564" t="s">
        <v>3004</v>
      </c>
      <c r="G21" s="564" t="s">
        <v>3005</v>
      </c>
      <c r="H21" s="564" t="s">
        <v>3006</v>
      </c>
      <c r="I21" s="331" t="s">
        <v>3007</v>
      </c>
      <c r="J21" s="145">
        <v>2</v>
      </c>
      <c r="K21" s="145" t="s">
        <v>158</v>
      </c>
      <c r="L21" s="564" t="s">
        <v>3008</v>
      </c>
      <c r="M21" s="563" t="s">
        <v>69</v>
      </c>
      <c r="N21" s="563"/>
      <c r="O21" s="688">
        <v>70484.14</v>
      </c>
      <c r="P21" s="563"/>
      <c r="Q21" s="688">
        <v>70484.14</v>
      </c>
      <c r="R21" s="563"/>
      <c r="S21" s="564" t="s">
        <v>2991</v>
      </c>
    </row>
    <row r="22" spans="1:19" ht="207.75" customHeight="1">
      <c r="A22" s="579"/>
      <c r="B22" s="579"/>
      <c r="C22" s="579"/>
      <c r="D22" s="579"/>
      <c r="E22" s="571"/>
      <c r="F22" s="571"/>
      <c r="G22" s="571"/>
      <c r="H22" s="572"/>
      <c r="I22" s="336" t="s">
        <v>3009</v>
      </c>
      <c r="J22" s="336">
        <v>67</v>
      </c>
      <c r="K22" s="145" t="s">
        <v>48</v>
      </c>
      <c r="L22" s="571"/>
      <c r="M22" s="579"/>
      <c r="N22" s="579"/>
      <c r="O22" s="715"/>
      <c r="P22" s="579"/>
      <c r="Q22" s="715"/>
      <c r="R22" s="579"/>
      <c r="S22" s="571"/>
    </row>
    <row r="23" spans="1:19" ht="146.25" customHeight="1">
      <c r="A23" s="579"/>
      <c r="B23" s="579"/>
      <c r="C23" s="579"/>
      <c r="D23" s="579"/>
      <c r="E23" s="571"/>
      <c r="F23" s="571"/>
      <c r="G23" s="571"/>
      <c r="H23" s="564" t="s">
        <v>50</v>
      </c>
      <c r="I23" s="336" t="s">
        <v>51</v>
      </c>
      <c r="J23" s="336">
        <v>3</v>
      </c>
      <c r="K23" s="145" t="s">
        <v>158</v>
      </c>
      <c r="L23" s="571"/>
      <c r="M23" s="579"/>
      <c r="N23" s="579"/>
      <c r="O23" s="715"/>
      <c r="P23" s="579"/>
      <c r="Q23" s="715"/>
      <c r="R23" s="579"/>
      <c r="S23" s="571"/>
    </row>
    <row r="24" spans="1:19" ht="129.75" customHeight="1">
      <c r="A24" s="579"/>
      <c r="B24" s="579"/>
      <c r="C24" s="579"/>
      <c r="D24" s="579"/>
      <c r="E24" s="571"/>
      <c r="F24" s="571"/>
      <c r="G24" s="571"/>
      <c r="H24" s="572"/>
      <c r="I24" s="336" t="s">
        <v>52</v>
      </c>
      <c r="J24" s="336">
        <v>131</v>
      </c>
      <c r="K24" s="145" t="s">
        <v>48</v>
      </c>
      <c r="L24" s="571"/>
      <c r="M24" s="579"/>
      <c r="N24" s="579"/>
      <c r="O24" s="715"/>
      <c r="P24" s="579"/>
      <c r="Q24" s="715"/>
      <c r="R24" s="579"/>
      <c r="S24" s="571"/>
    </row>
    <row r="25" spans="1:19" ht="100.5" customHeight="1">
      <c r="A25" s="579"/>
      <c r="B25" s="579"/>
      <c r="C25" s="579"/>
      <c r="D25" s="579"/>
      <c r="E25" s="571"/>
      <c r="F25" s="571"/>
      <c r="G25" s="571"/>
      <c r="H25" s="564" t="s">
        <v>140</v>
      </c>
      <c r="I25" s="336" t="s">
        <v>1743</v>
      </c>
      <c r="J25" s="336">
        <v>5</v>
      </c>
      <c r="K25" s="145" t="s">
        <v>158</v>
      </c>
      <c r="L25" s="571"/>
      <c r="M25" s="579"/>
      <c r="N25" s="579"/>
      <c r="O25" s="715"/>
      <c r="P25" s="579"/>
      <c r="Q25" s="715"/>
      <c r="R25" s="579"/>
      <c r="S25" s="571"/>
    </row>
    <row r="26" spans="1:19" ht="205.5" customHeight="1">
      <c r="A26" s="579"/>
      <c r="B26" s="579"/>
      <c r="C26" s="579"/>
      <c r="D26" s="579"/>
      <c r="E26" s="571"/>
      <c r="F26" s="571"/>
      <c r="G26" s="571"/>
      <c r="H26" s="571"/>
      <c r="I26" s="331" t="s">
        <v>3010</v>
      </c>
      <c r="J26" s="331">
        <v>117</v>
      </c>
      <c r="K26" s="330" t="s">
        <v>3011</v>
      </c>
      <c r="L26" s="571"/>
      <c r="M26" s="579"/>
      <c r="N26" s="579"/>
      <c r="O26" s="715"/>
      <c r="P26" s="579"/>
      <c r="Q26" s="715"/>
      <c r="R26" s="580"/>
      <c r="S26" s="572"/>
    </row>
    <row r="27" spans="1:19" ht="54.75" customHeight="1">
      <c r="A27" s="564">
        <v>5</v>
      </c>
      <c r="B27" s="563">
        <v>1</v>
      </c>
      <c r="C27" s="563">
        <v>4</v>
      </c>
      <c r="D27" s="563">
        <v>5</v>
      </c>
      <c r="E27" s="564" t="s">
        <v>3012</v>
      </c>
      <c r="F27" s="564" t="s">
        <v>3013</v>
      </c>
      <c r="G27" s="564" t="s">
        <v>3014</v>
      </c>
      <c r="H27" s="564" t="s">
        <v>140</v>
      </c>
      <c r="I27" s="372" t="s">
        <v>181</v>
      </c>
      <c r="J27" s="145">
        <v>1</v>
      </c>
      <c r="K27" s="145" t="s">
        <v>71</v>
      </c>
      <c r="L27" s="564" t="s">
        <v>3015</v>
      </c>
      <c r="M27" s="563" t="s">
        <v>69</v>
      </c>
      <c r="N27" s="563"/>
      <c r="O27" s="745">
        <v>179310</v>
      </c>
      <c r="P27" s="563"/>
      <c r="Q27" s="745">
        <v>179310</v>
      </c>
      <c r="R27" s="563"/>
      <c r="S27" s="564" t="s">
        <v>2991</v>
      </c>
    </row>
    <row r="28" spans="1:19" ht="133.5" customHeight="1">
      <c r="A28" s="572"/>
      <c r="B28" s="580"/>
      <c r="C28" s="580"/>
      <c r="D28" s="580"/>
      <c r="E28" s="572"/>
      <c r="F28" s="572"/>
      <c r="G28" s="572"/>
      <c r="H28" s="572"/>
      <c r="I28" s="374" t="s">
        <v>129</v>
      </c>
      <c r="J28" s="145">
        <v>36</v>
      </c>
      <c r="K28" s="145" t="s">
        <v>48</v>
      </c>
      <c r="L28" s="572"/>
      <c r="M28" s="580"/>
      <c r="N28" s="580"/>
      <c r="O28" s="748"/>
      <c r="P28" s="580"/>
      <c r="Q28" s="748"/>
      <c r="R28" s="580"/>
      <c r="S28" s="572"/>
    </row>
    <row r="29" spans="1:19" ht="255">
      <c r="A29" s="336">
        <v>6</v>
      </c>
      <c r="B29" s="336">
        <v>1</v>
      </c>
      <c r="C29" s="336">
        <v>4</v>
      </c>
      <c r="D29" s="336">
        <v>5</v>
      </c>
      <c r="E29" s="336" t="s">
        <v>3016</v>
      </c>
      <c r="F29" s="336" t="s">
        <v>3017</v>
      </c>
      <c r="G29" s="336" t="s">
        <v>3018</v>
      </c>
      <c r="H29" s="336" t="s">
        <v>324</v>
      </c>
      <c r="I29" s="336" t="s">
        <v>1301</v>
      </c>
      <c r="J29" s="336">
        <v>1</v>
      </c>
      <c r="K29" s="336" t="s">
        <v>71</v>
      </c>
      <c r="L29" s="336" t="s">
        <v>3019</v>
      </c>
      <c r="M29" s="378" t="s">
        <v>69</v>
      </c>
      <c r="N29" s="378"/>
      <c r="O29" s="378">
        <v>88560</v>
      </c>
      <c r="P29" s="336"/>
      <c r="Q29" s="378">
        <v>88560</v>
      </c>
      <c r="R29" s="336"/>
      <c r="S29" s="336" t="s">
        <v>2991</v>
      </c>
    </row>
    <row r="30" spans="1:19" ht="132.75" customHeight="1">
      <c r="A30" s="564">
        <v>7</v>
      </c>
      <c r="B30" s="564">
        <v>1</v>
      </c>
      <c r="C30" s="564">
        <v>4</v>
      </c>
      <c r="D30" s="564">
        <v>2</v>
      </c>
      <c r="E30" s="564" t="s">
        <v>3020</v>
      </c>
      <c r="F30" s="564" t="s">
        <v>3021</v>
      </c>
      <c r="G30" s="564" t="s">
        <v>3022</v>
      </c>
      <c r="H30" s="564" t="s">
        <v>2993</v>
      </c>
      <c r="I30" s="336" t="s">
        <v>160</v>
      </c>
      <c r="J30" s="336">
        <v>3</v>
      </c>
      <c r="K30" s="405" t="s">
        <v>71</v>
      </c>
      <c r="L30" s="564" t="s">
        <v>2990</v>
      </c>
      <c r="M30" s="564"/>
      <c r="N30" s="564" t="s">
        <v>43</v>
      </c>
      <c r="O30" s="564"/>
      <c r="P30" s="688">
        <v>17818.61</v>
      </c>
      <c r="Q30" s="564"/>
      <c r="R30" s="688">
        <v>17818.61</v>
      </c>
      <c r="S30" s="564" t="s">
        <v>2991</v>
      </c>
    </row>
    <row r="31" spans="1:19" ht="132.75" customHeight="1">
      <c r="A31" s="571"/>
      <c r="B31" s="571"/>
      <c r="C31" s="571"/>
      <c r="D31" s="571"/>
      <c r="E31" s="571"/>
      <c r="F31" s="571"/>
      <c r="G31" s="571"/>
      <c r="H31" s="572"/>
      <c r="I31" s="336" t="s">
        <v>2992</v>
      </c>
      <c r="J31" s="336">
        <v>150</v>
      </c>
      <c r="K31" s="405" t="s">
        <v>48</v>
      </c>
      <c r="L31" s="571"/>
      <c r="M31" s="571"/>
      <c r="N31" s="571"/>
      <c r="O31" s="571"/>
      <c r="P31" s="715"/>
      <c r="Q31" s="571"/>
      <c r="R31" s="715"/>
      <c r="S31" s="571"/>
    </row>
    <row r="32" spans="1:19" ht="132.75" customHeight="1">
      <c r="A32" s="571"/>
      <c r="B32" s="571"/>
      <c r="C32" s="571"/>
      <c r="D32" s="571"/>
      <c r="E32" s="571"/>
      <c r="F32" s="571"/>
      <c r="G32" s="571"/>
      <c r="H32" s="564" t="s">
        <v>2989</v>
      </c>
      <c r="I32" s="336" t="s">
        <v>160</v>
      </c>
      <c r="J32" s="336">
        <v>6</v>
      </c>
      <c r="K32" s="405" t="s">
        <v>71</v>
      </c>
      <c r="L32" s="571"/>
      <c r="M32" s="571"/>
      <c r="N32" s="571"/>
      <c r="O32" s="571"/>
      <c r="P32" s="715"/>
      <c r="Q32" s="571"/>
      <c r="R32" s="715"/>
      <c r="S32" s="571"/>
    </row>
    <row r="33" spans="1:19" ht="132.75" customHeight="1">
      <c r="A33" s="571"/>
      <c r="B33" s="571"/>
      <c r="C33" s="571"/>
      <c r="D33" s="571"/>
      <c r="E33" s="571"/>
      <c r="F33" s="571"/>
      <c r="G33" s="571"/>
      <c r="H33" s="572"/>
      <c r="I33" s="336" t="s">
        <v>2992</v>
      </c>
      <c r="J33" s="336">
        <v>75</v>
      </c>
      <c r="K33" s="405" t="s">
        <v>48</v>
      </c>
      <c r="L33" s="571"/>
      <c r="M33" s="571"/>
      <c r="N33" s="571"/>
      <c r="O33" s="571"/>
      <c r="P33" s="715"/>
      <c r="Q33" s="571"/>
      <c r="R33" s="715"/>
      <c r="S33" s="571"/>
    </row>
    <row r="34" spans="1:19" ht="132.75" customHeight="1">
      <c r="A34" s="571"/>
      <c r="B34" s="571"/>
      <c r="C34" s="571"/>
      <c r="D34" s="571"/>
      <c r="E34" s="571"/>
      <c r="F34" s="571"/>
      <c r="G34" s="571"/>
      <c r="H34" s="564" t="s">
        <v>3023</v>
      </c>
      <c r="I34" s="336" t="s">
        <v>51</v>
      </c>
      <c r="J34" s="336">
        <v>1</v>
      </c>
      <c r="K34" s="405" t="s">
        <v>71</v>
      </c>
      <c r="L34" s="571"/>
      <c r="M34" s="571"/>
      <c r="N34" s="571"/>
      <c r="O34" s="571"/>
      <c r="P34" s="715"/>
      <c r="Q34" s="571"/>
      <c r="R34" s="715"/>
      <c r="S34" s="571"/>
    </row>
    <row r="35" spans="1:19" ht="132.75" customHeight="1">
      <c r="A35" s="572"/>
      <c r="B35" s="572"/>
      <c r="C35" s="572"/>
      <c r="D35" s="572"/>
      <c r="E35" s="572"/>
      <c r="F35" s="572"/>
      <c r="G35" s="572"/>
      <c r="H35" s="572"/>
      <c r="I35" s="336" t="s">
        <v>2992</v>
      </c>
      <c r="J35" s="336">
        <v>45</v>
      </c>
      <c r="K35" s="405" t="s">
        <v>48</v>
      </c>
      <c r="L35" s="572"/>
      <c r="M35" s="572"/>
      <c r="N35" s="572"/>
      <c r="O35" s="572"/>
      <c r="P35" s="689"/>
      <c r="Q35" s="572"/>
      <c r="R35" s="689"/>
      <c r="S35" s="572"/>
    </row>
    <row r="36" spans="1:19" ht="132.75" customHeight="1">
      <c r="A36" s="564">
        <v>8</v>
      </c>
      <c r="B36" s="564">
        <v>1</v>
      </c>
      <c r="C36" s="564">
        <v>4</v>
      </c>
      <c r="D36" s="564">
        <v>5</v>
      </c>
      <c r="E36" s="564" t="s">
        <v>3024</v>
      </c>
      <c r="F36" s="566" t="s">
        <v>3025</v>
      </c>
      <c r="G36" s="566" t="s">
        <v>3026</v>
      </c>
      <c r="H36" s="1277" t="s">
        <v>50</v>
      </c>
      <c r="I36" s="352" t="s">
        <v>51</v>
      </c>
      <c r="J36" s="352">
        <v>1</v>
      </c>
      <c r="K36" s="352" t="s">
        <v>71</v>
      </c>
      <c r="L36" s="566" t="s">
        <v>3027</v>
      </c>
      <c r="M36" s="566" t="s">
        <v>3028</v>
      </c>
      <c r="N36" s="726"/>
      <c r="O36" s="711">
        <v>42816.34</v>
      </c>
      <c r="P36" s="724"/>
      <c r="Q36" s="711">
        <v>42816.34</v>
      </c>
      <c r="R36" s="724"/>
      <c r="S36" s="564" t="s">
        <v>2991</v>
      </c>
    </row>
    <row r="37" spans="1:19" ht="132.75" customHeight="1">
      <c r="A37" s="571"/>
      <c r="B37" s="571"/>
      <c r="C37" s="571"/>
      <c r="D37" s="571"/>
      <c r="E37" s="571"/>
      <c r="F37" s="709"/>
      <c r="G37" s="709"/>
      <c r="H37" s="1278"/>
      <c r="I37" s="407" t="s">
        <v>769</v>
      </c>
      <c r="J37" s="407">
        <v>80</v>
      </c>
      <c r="K37" s="407" t="s">
        <v>48</v>
      </c>
      <c r="L37" s="709"/>
      <c r="M37" s="709"/>
      <c r="N37" s="1279"/>
      <c r="O37" s="712"/>
      <c r="P37" s="990"/>
      <c r="Q37" s="712"/>
      <c r="R37" s="990"/>
      <c r="S37" s="571"/>
    </row>
    <row r="38" spans="1:19" ht="132.75" customHeight="1">
      <c r="A38" s="571"/>
      <c r="B38" s="571"/>
      <c r="C38" s="571"/>
      <c r="D38" s="571"/>
      <c r="E38" s="571"/>
      <c r="F38" s="709"/>
      <c r="G38" s="709"/>
      <c r="H38" s="406" t="s">
        <v>2386</v>
      </c>
      <c r="I38" s="407" t="s">
        <v>2402</v>
      </c>
      <c r="J38" s="407">
        <v>1</v>
      </c>
      <c r="K38" s="407" t="s">
        <v>71</v>
      </c>
      <c r="L38" s="709"/>
      <c r="M38" s="709"/>
      <c r="N38" s="1279"/>
      <c r="O38" s="712"/>
      <c r="P38" s="990"/>
      <c r="Q38" s="712"/>
      <c r="R38" s="990"/>
      <c r="S38" s="571"/>
    </row>
    <row r="39" spans="1:19" ht="132.75" customHeight="1">
      <c r="A39" s="572"/>
      <c r="B39" s="572"/>
      <c r="C39" s="572"/>
      <c r="D39" s="572"/>
      <c r="E39" s="572"/>
      <c r="F39" s="710"/>
      <c r="G39" s="710"/>
      <c r="H39" s="336" t="s">
        <v>3029</v>
      </c>
      <c r="I39" s="336" t="s">
        <v>665</v>
      </c>
      <c r="J39" s="336">
        <v>1</v>
      </c>
      <c r="K39" s="336" t="s">
        <v>71</v>
      </c>
      <c r="L39" s="710"/>
      <c r="M39" s="710"/>
      <c r="N39" s="727"/>
      <c r="O39" s="713"/>
      <c r="P39" s="725"/>
      <c r="Q39" s="713"/>
      <c r="R39" s="725"/>
      <c r="S39" s="572"/>
    </row>
    <row r="40" spans="1:19" ht="132.75" customHeight="1">
      <c r="A40" s="563">
        <v>9</v>
      </c>
      <c r="B40" s="563">
        <v>1</v>
      </c>
      <c r="C40" s="563">
        <v>4</v>
      </c>
      <c r="D40" s="563">
        <v>2</v>
      </c>
      <c r="E40" s="564" t="s">
        <v>3030</v>
      </c>
      <c r="F40" s="564" t="s">
        <v>3031</v>
      </c>
      <c r="G40" s="564" t="s">
        <v>3032</v>
      </c>
      <c r="H40" s="564" t="s">
        <v>137</v>
      </c>
      <c r="I40" s="372" t="s">
        <v>164</v>
      </c>
      <c r="J40" s="336">
        <v>1</v>
      </c>
      <c r="K40" s="336" t="s">
        <v>71</v>
      </c>
      <c r="L40" s="564" t="s">
        <v>3033</v>
      </c>
      <c r="M40" s="564" t="s">
        <v>69</v>
      </c>
      <c r="N40" s="564"/>
      <c r="O40" s="688">
        <v>54207</v>
      </c>
      <c r="P40" s="564"/>
      <c r="Q40" s="688">
        <v>54207</v>
      </c>
      <c r="R40" s="564"/>
      <c r="S40" s="564" t="s">
        <v>2991</v>
      </c>
    </row>
    <row r="41" spans="1:19" ht="132.75" customHeight="1">
      <c r="A41" s="580"/>
      <c r="B41" s="580"/>
      <c r="C41" s="580"/>
      <c r="D41" s="580"/>
      <c r="E41" s="572"/>
      <c r="F41" s="572"/>
      <c r="G41" s="572"/>
      <c r="H41" s="572"/>
      <c r="I41" s="374" t="s">
        <v>129</v>
      </c>
      <c r="J41" s="145">
        <v>25</v>
      </c>
      <c r="K41" s="145" t="s">
        <v>3011</v>
      </c>
      <c r="L41" s="572"/>
      <c r="M41" s="572"/>
      <c r="N41" s="572"/>
      <c r="O41" s="689"/>
      <c r="P41" s="572"/>
      <c r="Q41" s="689"/>
      <c r="R41" s="572"/>
      <c r="S41" s="572"/>
    </row>
    <row r="42" spans="1:19" ht="132.75" customHeight="1">
      <c r="A42" s="563">
        <v>10</v>
      </c>
      <c r="B42" s="563">
        <v>1</v>
      </c>
      <c r="C42" s="563">
        <v>4</v>
      </c>
      <c r="D42" s="563">
        <v>2</v>
      </c>
      <c r="E42" s="564" t="s">
        <v>3034</v>
      </c>
      <c r="F42" s="564" t="s">
        <v>3035</v>
      </c>
      <c r="G42" s="564" t="s">
        <v>3036</v>
      </c>
      <c r="H42" s="564" t="s">
        <v>140</v>
      </c>
      <c r="I42" s="372" t="s">
        <v>767</v>
      </c>
      <c r="J42" s="336">
        <v>1</v>
      </c>
      <c r="K42" s="336" t="s">
        <v>71</v>
      </c>
      <c r="L42" s="564" t="s">
        <v>3037</v>
      </c>
      <c r="M42" s="564" t="s">
        <v>68</v>
      </c>
      <c r="N42" s="564"/>
      <c r="O42" s="688">
        <v>31517</v>
      </c>
      <c r="P42" s="564"/>
      <c r="Q42" s="688">
        <v>31517</v>
      </c>
      <c r="R42" s="564"/>
      <c r="S42" s="564" t="s">
        <v>2991</v>
      </c>
    </row>
    <row r="43" spans="1:19" ht="132.75" customHeight="1">
      <c r="A43" s="579"/>
      <c r="B43" s="579"/>
      <c r="C43" s="579"/>
      <c r="D43" s="579"/>
      <c r="E43" s="571"/>
      <c r="F43" s="571"/>
      <c r="G43" s="571"/>
      <c r="H43" s="572"/>
      <c r="I43" s="374" t="s">
        <v>129</v>
      </c>
      <c r="J43" s="145">
        <v>48</v>
      </c>
      <c r="K43" s="145" t="s">
        <v>3011</v>
      </c>
      <c r="L43" s="571"/>
      <c r="M43" s="571"/>
      <c r="N43" s="571"/>
      <c r="O43" s="715"/>
      <c r="P43" s="571"/>
      <c r="Q43" s="715"/>
      <c r="R43" s="571"/>
      <c r="S43" s="571"/>
    </row>
    <row r="44" spans="1:19" ht="132.75" customHeight="1">
      <c r="A44" s="580"/>
      <c r="B44" s="580"/>
      <c r="C44" s="580"/>
      <c r="D44" s="580"/>
      <c r="E44" s="572"/>
      <c r="F44" s="572"/>
      <c r="G44" s="572"/>
      <c r="H44" s="336" t="s">
        <v>3038</v>
      </c>
      <c r="I44" s="374" t="s">
        <v>3039</v>
      </c>
      <c r="J44" s="145">
        <v>1</v>
      </c>
      <c r="K44" s="145" t="s">
        <v>71</v>
      </c>
      <c r="L44" s="572"/>
      <c r="M44" s="572"/>
      <c r="N44" s="572"/>
      <c r="O44" s="689"/>
      <c r="P44" s="572"/>
      <c r="Q44" s="689"/>
      <c r="R44" s="572"/>
      <c r="S44" s="572"/>
    </row>
    <row r="45" spans="1:19" ht="70.5" customHeight="1">
      <c r="A45" s="562">
        <v>11</v>
      </c>
      <c r="B45" s="562">
        <v>1</v>
      </c>
      <c r="C45" s="562">
        <v>4</v>
      </c>
      <c r="D45" s="562">
        <v>2</v>
      </c>
      <c r="E45" s="559" t="s">
        <v>3040</v>
      </c>
      <c r="F45" s="559" t="s">
        <v>3041</v>
      </c>
      <c r="G45" s="559" t="s">
        <v>3042</v>
      </c>
      <c r="H45" s="559" t="s">
        <v>50</v>
      </c>
      <c r="I45" s="336" t="s">
        <v>51</v>
      </c>
      <c r="J45" s="336">
        <v>1</v>
      </c>
      <c r="K45" s="336" t="s">
        <v>71</v>
      </c>
      <c r="L45" s="559" t="s">
        <v>3043</v>
      </c>
      <c r="M45" s="562"/>
      <c r="N45" s="562" t="s">
        <v>69</v>
      </c>
      <c r="O45" s="562"/>
      <c r="P45" s="1002">
        <v>114689.72</v>
      </c>
      <c r="Q45" s="1002"/>
      <c r="R45" s="1002">
        <v>114689.72</v>
      </c>
      <c r="S45" s="559" t="s">
        <v>2991</v>
      </c>
    </row>
    <row r="46" spans="1:19">
      <c r="A46" s="562"/>
      <c r="B46" s="562"/>
      <c r="C46" s="562"/>
      <c r="D46" s="562"/>
      <c r="E46" s="559"/>
      <c r="F46" s="559"/>
      <c r="G46" s="559"/>
      <c r="H46" s="559"/>
      <c r="I46" s="374" t="s">
        <v>129</v>
      </c>
      <c r="J46" s="336">
        <v>40</v>
      </c>
      <c r="K46" s="336" t="s">
        <v>71</v>
      </c>
      <c r="L46" s="559"/>
      <c r="M46" s="562"/>
      <c r="N46" s="562"/>
      <c r="O46" s="562"/>
      <c r="P46" s="1002"/>
      <c r="Q46" s="1002"/>
      <c r="R46" s="1002"/>
      <c r="S46" s="559"/>
    </row>
    <row r="47" spans="1:19">
      <c r="A47" s="562"/>
      <c r="B47" s="562"/>
      <c r="C47" s="562"/>
      <c r="D47" s="562"/>
      <c r="E47" s="559"/>
      <c r="F47" s="559"/>
      <c r="G47" s="559"/>
      <c r="H47" s="559" t="s">
        <v>140</v>
      </c>
      <c r="I47" s="336" t="s">
        <v>767</v>
      </c>
      <c r="J47" s="336">
        <v>1</v>
      </c>
      <c r="K47" s="336" t="s">
        <v>71</v>
      </c>
      <c r="L47" s="559"/>
      <c r="M47" s="562"/>
      <c r="N47" s="562"/>
      <c r="O47" s="562"/>
      <c r="P47" s="1002"/>
      <c r="Q47" s="1002"/>
      <c r="R47" s="1002"/>
      <c r="S47" s="559"/>
    </row>
    <row r="48" spans="1:19">
      <c r="A48" s="562"/>
      <c r="B48" s="562"/>
      <c r="C48" s="562"/>
      <c r="D48" s="562"/>
      <c r="E48" s="559"/>
      <c r="F48" s="559"/>
      <c r="G48" s="559"/>
      <c r="H48" s="559"/>
      <c r="I48" s="374" t="s">
        <v>129</v>
      </c>
      <c r="J48" s="336">
        <v>31</v>
      </c>
      <c r="K48" s="336" t="s">
        <v>71</v>
      </c>
      <c r="L48" s="559"/>
      <c r="M48" s="562"/>
      <c r="N48" s="562"/>
      <c r="O48" s="562"/>
      <c r="P48" s="1002"/>
      <c r="Q48" s="1002"/>
      <c r="R48" s="1002"/>
      <c r="S48" s="559"/>
    </row>
    <row r="49" spans="1:19" ht="30">
      <c r="A49" s="562"/>
      <c r="B49" s="562"/>
      <c r="C49" s="562"/>
      <c r="D49" s="562"/>
      <c r="E49" s="559"/>
      <c r="F49" s="559"/>
      <c r="G49" s="559"/>
      <c r="H49" s="336" t="s">
        <v>2386</v>
      </c>
      <c r="I49" s="336" t="s">
        <v>2402</v>
      </c>
      <c r="J49" s="336">
        <v>1</v>
      </c>
      <c r="K49" s="336" t="s">
        <v>71</v>
      </c>
      <c r="L49" s="559"/>
      <c r="M49" s="562"/>
      <c r="N49" s="562"/>
      <c r="O49" s="562"/>
      <c r="P49" s="1002"/>
      <c r="Q49" s="1002"/>
      <c r="R49" s="1002"/>
      <c r="S49" s="559"/>
    </row>
    <row r="50" spans="1:19" ht="84.75" customHeight="1">
      <c r="A50" s="562"/>
      <c r="B50" s="562"/>
      <c r="C50" s="562"/>
      <c r="D50" s="562"/>
      <c r="E50" s="559"/>
      <c r="F50" s="559"/>
      <c r="G50" s="559"/>
      <c r="H50" s="336" t="s">
        <v>3038</v>
      </c>
      <c r="I50" s="145" t="s">
        <v>3039</v>
      </c>
      <c r="J50" s="145">
        <v>1</v>
      </c>
      <c r="K50" s="145" t="s">
        <v>71</v>
      </c>
      <c r="L50" s="559"/>
      <c r="M50" s="562"/>
      <c r="N50" s="562"/>
      <c r="O50" s="562"/>
      <c r="P50" s="1002"/>
      <c r="Q50" s="1002"/>
      <c r="R50" s="1002"/>
      <c r="S50" s="559"/>
    </row>
    <row r="51" spans="1:19" ht="64.5" customHeight="1">
      <c r="A51" s="563">
        <v>12</v>
      </c>
      <c r="B51" s="563">
        <v>1</v>
      </c>
      <c r="C51" s="563">
        <v>4</v>
      </c>
      <c r="D51" s="563">
        <v>2</v>
      </c>
      <c r="E51" s="564" t="s">
        <v>3044</v>
      </c>
      <c r="F51" s="564" t="s">
        <v>3045</v>
      </c>
      <c r="G51" s="564" t="s">
        <v>3046</v>
      </c>
      <c r="H51" s="564" t="s">
        <v>50</v>
      </c>
      <c r="I51" s="336" t="s">
        <v>51</v>
      </c>
      <c r="J51" s="336">
        <v>1</v>
      </c>
      <c r="K51" s="336" t="s">
        <v>71</v>
      </c>
      <c r="L51" s="564" t="s">
        <v>3047</v>
      </c>
      <c r="M51" s="564"/>
      <c r="N51" s="564" t="s">
        <v>69</v>
      </c>
      <c r="O51" s="564"/>
      <c r="P51" s="688">
        <v>15491.67</v>
      </c>
      <c r="Q51" s="564"/>
      <c r="R51" s="688">
        <v>15491.67</v>
      </c>
      <c r="S51" s="564" t="s">
        <v>2991</v>
      </c>
    </row>
    <row r="52" spans="1:19" ht="64.5" customHeight="1">
      <c r="A52" s="579"/>
      <c r="B52" s="579"/>
      <c r="C52" s="579"/>
      <c r="D52" s="579"/>
      <c r="E52" s="571"/>
      <c r="F52" s="571"/>
      <c r="G52" s="571"/>
      <c r="H52" s="572"/>
      <c r="I52" s="374" t="s">
        <v>52</v>
      </c>
      <c r="J52" s="336">
        <v>50</v>
      </c>
      <c r="K52" s="336" t="s">
        <v>71</v>
      </c>
      <c r="L52" s="571"/>
      <c r="M52" s="571"/>
      <c r="N52" s="571"/>
      <c r="O52" s="571"/>
      <c r="P52" s="715"/>
      <c r="Q52" s="571"/>
      <c r="R52" s="715"/>
      <c r="S52" s="571"/>
    </row>
    <row r="53" spans="1:19" ht="64.5" customHeight="1">
      <c r="A53" s="579"/>
      <c r="B53" s="579"/>
      <c r="C53" s="579"/>
      <c r="D53" s="579"/>
      <c r="E53" s="571"/>
      <c r="F53" s="571"/>
      <c r="G53" s="571"/>
      <c r="H53" s="564" t="s">
        <v>140</v>
      </c>
      <c r="I53" s="336" t="s">
        <v>1743</v>
      </c>
      <c r="J53" s="336">
        <v>1</v>
      </c>
      <c r="K53" s="336" t="s">
        <v>71</v>
      </c>
      <c r="L53" s="571"/>
      <c r="M53" s="571"/>
      <c r="N53" s="571"/>
      <c r="O53" s="571"/>
      <c r="P53" s="715"/>
      <c r="Q53" s="571"/>
      <c r="R53" s="715"/>
      <c r="S53" s="571"/>
    </row>
    <row r="54" spans="1:19" ht="64.5" customHeight="1">
      <c r="A54" s="580"/>
      <c r="B54" s="580"/>
      <c r="C54" s="580"/>
      <c r="D54" s="580"/>
      <c r="E54" s="572"/>
      <c r="F54" s="572"/>
      <c r="G54" s="572"/>
      <c r="H54" s="572"/>
      <c r="I54" s="374" t="s">
        <v>769</v>
      </c>
      <c r="J54" s="336">
        <v>35</v>
      </c>
      <c r="K54" s="336" t="s">
        <v>71</v>
      </c>
      <c r="L54" s="572"/>
      <c r="M54" s="572"/>
      <c r="N54" s="572"/>
      <c r="O54" s="572"/>
      <c r="P54" s="689"/>
      <c r="Q54" s="572"/>
      <c r="R54" s="689"/>
      <c r="S54" s="572"/>
    </row>
    <row r="55" spans="1:19">
      <c r="A55" s="70"/>
    </row>
    <row r="56" spans="1:19">
      <c r="M56" s="674"/>
      <c r="N56" s="558" t="s">
        <v>30</v>
      </c>
      <c r="O56" s="558"/>
      <c r="P56" s="558"/>
    </row>
    <row r="57" spans="1:19">
      <c r="M57" s="675"/>
      <c r="N57" s="558" t="s">
        <v>31</v>
      </c>
      <c r="O57" s="558" t="s">
        <v>32</v>
      </c>
      <c r="P57" s="558"/>
    </row>
    <row r="58" spans="1:19">
      <c r="M58" s="676"/>
      <c r="N58" s="558"/>
      <c r="O58" s="140">
        <v>2022</v>
      </c>
      <c r="P58" s="140">
        <v>2023</v>
      </c>
    </row>
    <row r="59" spans="1:19">
      <c r="M59" s="12" t="s">
        <v>3389</v>
      </c>
      <c r="N59" s="5">
        <v>12</v>
      </c>
      <c r="O59" s="236">
        <f>Q6+Q17+Q21+Q19+Q27+Q29+Q36+Q40+Q42</f>
        <v>706953.46</v>
      </c>
      <c r="P59" s="195">
        <f>R30+R45+R51</f>
        <v>148000.00000000003</v>
      </c>
    </row>
    <row r="61" spans="1:19">
      <c r="P61" s="2"/>
      <c r="Q61" s="2"/>
    </row>
  </sheetData>
  <mergeCells count="205">
    <mergeCell ref="A6:A16"/>
    <mergeCell ref="B6:B16"/>
    <mergeCell ref="C6:C16"/>
    <mergeCell ref="D6:D16"/>
    <mergeCell ref="E6:E16"/>
    <mergeCell ref="L2:S2"/>
    <mergeCell ref="A3:A4"/>
    <mergeCell ref="B3:B4"/>
    <mergeCell ref="C3:C4"/>
    <mergeCell ref="D3:D4"/>
    <mergeCell ref="E3:E4"/>
    <mergeCell ref="F3:F4"/>
    <mergeCell ref="G3:G4"/>
    <mergeCell ref="H3:H4"/>
    <mergeCell ref="I3:K3"/>
    <mergeCell ref="F6:F16"/>
    <mergeCell ref="G6:G16"/>
    <mergeCell ref="H6:H7"/>
    <mergeCell ref="L6:L16"/>
    <mergeCell ref="M6:M16"/>
    <mergeCell ref="N6:N16"/>
    <mergeCell ref="L3:L4"/>
    <mergeCell ref="M3:N3"/>
    <mergeCell ref="O3:P3"/>
    <mergeCell ref="O6:O16"/>
    <mergeCell ref="P6:P16"/>
    <mergeCell ref="Q6:Q16"/>
    <mergeCell ref="R6:R16"/>
    <mergeCell ref="S6:S16"/>
    <mergeCell ref="H8:H9"/>
    <mergeCell ref="H10:H12"/>
    <mergeCell ref="H13:H14"/>
    <mergeCell ref="H15:H16"/>
    <mergeCell ref="Q3:R3"/>
    <mergeCell ref="S3:S4"/>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A17:A18"/>
    <mergeCell ref="B17:B18"/>
    <mergeCell ref="C17:C18"/>
    <mergeCell ref="D17:D18"/>
    <mergeCell ref="E17:E18"/>
    <mergeCell ref="F17:F18"/>
    <mergeCell ref="P19:P20"/>
    <mergeCell ref="Q19:Q20"/>
    <mergeCell ref="R19:R20"/>
    <mergeCell ref="S19:S20"/>
    <mergeCell ref="A21:A26"/>
    <mergeCell ref="B21:B26"/>
    <mergeCell ref="C21:C26"/>
    <mergeCell ref="D21:D26"/>
    <mergeCell ref="E21:E26"/>
    <mergeCell ref="F21:F26"/>
    <mergeCell ref="G19:G20"/>
    <mergeCell ref="H19:H20"/>
    <mergeCell ref="L19:L20"/>
    <mergeCell ref="M19:M20"/>
    <mergeCell ref="N19:N20"/>
    <mergeCell ref="O19:O20"/>
    <mergeCell ref="P21:P26"/>
    <mergeCell ref="Q21:Q26"/>
    <mergeCell ref="R21:R26"/>
    <mergeCell ref="S21:S26"/>
    <mergeCell ref="H23:H24"/>
    <mergeCell ref="H25:H26"/>
    <mergeCell ref="G21:G26"/>
    <mergeCell ref="H21:H22"/>
    <mergeCell ref="S27:S28"/>
    <mergeCell ref="G27:G28"/>
    <mergeCell ref="H27:H28"/>
    <mergeCell ref="L27:L28"/>
    <mergeCell ref="M27:M28"/>
    <mergeCell ref="N27:N28"/>
    <mergeCell ref="O27:O28"/>
    <mergeCell ref="A27:A28"/>
    <mergeCell ref="B27:B28"/>
    <mergeCell ref="C27:C28"/>
    <mergeCell ref="D27:D28"/>
    <mergeCell ref="E27:E28"/>
    <mergeCell ref="F27:F28"/>
    <mergeCell ref="L21:L26"/>
    <mergeCell ref="M21:M26"/>
    <mergeCell ref="N21:N26"/>
    <mergeCell ref="O21:O26"/>
    <mergeCell ref="P27:P28"/>
    <mergeCell ref="Q27:Q28"/>
    <mergeCell ref="R27:R28"/>
    <mergeCell ref="G30:G35"/>
    <mergeCell ref="H30:H31"/>
    <mergeCell ref="L30:L35"/>
    <mergeCell ref="M30:M35"/>
    <mergeCell ref="N30:N35"/>
    <mergeCell ref="O30:O35"/>
    <mergeCell ref="A30:A35"/>
    <mergeCell ref="B30:B35"/>
    <mergeCell ref="C30:C35"/>
    <mergeCell ref="D30:D35"/>
    <mergeCell ref="E30:E35"/>
    <mergeCell ref="F30:F35"/>
    <mergeCell ref="S36:S39"/>
    <mergeCell ref="M36:M39"/>
    <mergeCell ref="N36:N39"/>
    <mergeCell ref="O36:O39"/>
    <mergeCell ref="P36:P39"/>
    <mergeCell ref="Q36:Q39"/>
    <mergeCell ref="R36:R39"/>
    <mergeCell ref="S30:S35"/>
    <mergeCell ref="H32:H33"/>
    <mergeCell ref="H34:H35"/>
    <mergeCell ref="P30:P35"/>
    <mergeCell ref="Q30:Q35"/>
    <mergeCell ref="R30:R35"/>
    <mergeCell ref="A36:A39"/>
    <mergeCell ref="B36:B39"/>
    <mergeCell ref="C36:C39"/>
    <mergeCell ref="D36:D39"/>
    <mergeCell ref="E36:E39"/>
    <mergeCell ref="F36:F39"/>
    <mergeCell ref="G36:G39"/>
    <mergeCell ref="H36:H37"/>
    <mergeCell ref="L36:L39"/>
    <mergeCell ref="P42:P44"/>
    <mergeCell ref="Q42:Q44"/>
    <mergeCell ref="R42:R44"/>
    <mergeCell ref="A40:A41"/>
    <mergeCell ref="B40:B41"/>
    <mergeCell ref="C40:C41"/>
    <mergeCell ref="D40:D41"/>
    <mergeCell ref="E40:E41"/>
    <mergeCell ref="F40:F41"/>
    <mergeCell ref="G40:G41"/>
    <mergeCell ref="H40:H41"/>
    <mergeCell ref="L40:L41"/>
    <mergeCell ref="E45:E50"/>
    <mergeCell ref="F45:F50"/>
    <mergeCell ref="G45:G50"/>
    <mergeCell ref="H45:H46"/>
    <mergeCell ref="S40:S41"/>
    <mergeCell ref="A42:A44"/>
    <mergeCell ref="B42:B44"/>
    <mergeCell ref="C42:C44"/>
    <mergeCell ref="D42:D44"/>
    <mergeCell ref="E42:E44"/>
    <mergeCell ref="F42:F44"/>
    <mergeCell ref="G42:G44"/>
    <mergeCell ref="H42:H43"/>
    <mergeCell ref="L42:L44"/>
    <mergeCell ref="M40:M41"/>
    <mergeCell ref="N40:N41"/>
    <mergeCell ref="O40:O41"/>
    <mergeCell ref="P40:P41"/>
    <mergeCell ref="Q40:Q41"/>
    <mergeCell ref="R40:R41"/>
    <mergeCell ref="S42:S44"/>
    <mergeCell ref="M42:M44"/>
    <mergeCell ref="N42:N44"/>
    <mergeCell ref="O42:O44"/>
    <mergeCell ref="R45:R50"/>
    <mergeCell ref="S45:S50"/>
    <mergeCell ref="H47:H48"/>
    <mergeCell ref="A51:A54"/>
    <mergeCell ref="B51:B54"/>
    <mergeCell ref="C51:C54"/>
    <mergeCell ref="D51:D54"/>
    <mergeCell ref="E51:E54"/>
    <mergeCell ref="F51:F54"/>
    <mergeCell ref="L45:L50"/>
    <mergeCell ref="M45:M50"/>
    <mergeCell ref="N45:N50"/>
    <mergeCell ref="O45:O50"/>
    <mergeCell ref="P45:P50"/>
    <mergeCell ref="Q45:Q50"/>
    <mergeCell ref="P51:P54"/>
    <mergeCell ref="Q51:Q54"/>
    <mergeCell ref="R51:R54"/>
    <mergeCell ref="S51:S54"/>
    <mergeCell ref="H53:H54"/>
    <mergeCell ref="A45:A50"/>
    <mergeCell ref="B45:B50"/>
    <mergeCell ref="C45:C50"/>
    <mergeCell ref="D45:D50"/>
    <mergeCell ref="M56:M58"/>
    <mergeCell ref="N56:P56"/>
    <mergeCell ref="N57:N58"/>
    <mergeCell ref="O57:P57"/>
    <mergeCell ref="G51:G54"/>
    <mergeCell ref="H51:H52"/>
    <mergeCell ref="L51:L54"/>
    <mergeCell ref="M51:M54"/>
    <mergeCell ref="N51:N54"/>
    <mergeCell ref="O51:O54"/>
  </mergeCells>
  <pageMargins left="0.25" right="0.25" top="0.75" bottom="0.75" header="0.3" footer="0.3"/>
  <pageSetup paperSize="8" scale="52" fitToHeight="0" orientation="landscape" r:id="rId1"/>
  <rowBreaks count="1" manualBreakCount="1">
    <brk id="35" max="1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8DBD-40F9-42A4-8F29-8A0FF9173466}">
  <sheetPr>
    <pageSetUpPr fitToPage="1"/>
  </sheetPr>
  <dimension ref="A1:S74"/>
  <sheetViews>
    <sheetView zoomScale="60" zoomScaleNormal="60" zoomScaleSheetLayoutView="85" workbookViewId="0">
      <selection activeCell="G75" sqref="G75"/>
    </sheetView>
  </sheetViews>
  <sheetFormatPr defaultColWidth="9.140625" defaultRowHeight="15"/>
  <cols>
    <col min="1" max="1" width="5.28515625" style="1" customWidth="1"/>
    <col min="5" max="5" width="44.85546875" customWidth="1"/>
    <col min="6" max="6" width="62.7109375" customWidth="1"/>
    <col min="7" max="7" width="77.28515625" customWidth="1"/>
    <col min="8" max="8" width="23" customWidth="1"/>
    <col min="9" max="9" width="22.42578125" customWidth="1"/>
    <col min="10" max="10" width="19" customWidth="1"/>
    <col min="11" max="11" width="16.85546875" customWidth="1"/>
    <col min="12" max="12" width="41.42578125" customWidth="1"/>
    <col min="13" max="13" width="12.85546875" customWidth="1"/>
    <col min="14" max="14" width="13" customWidth="1"/>
    <col min="15" max="15" width="16.28515625" customWidth="1"/>
    <col min="16" max="16" width="15.85546875" customWidth="1"/>
    <col min="17" max="17" width="20.85546875" customWidth="1"/>
    <col min="18" max="18" width="17" customWidth="1"/>
    <col min="19" max="19" width="18.28515625" customWidth="1"/>
  </cols>
  <sheetData>
    <row r="1" spans="1:19" ht="19.5" customHeight="1">
      <c r="A1" s="20" t="s">
        <v>3382</v>
      </c>
      <c r="E1" s="21"/>
      <c r="F1" s="21"/>
      <c r="L1" s="1"/>
      <c r="O1" s="2"/>
      <c r="P1" s="3"/>
      <c r="Q1" s="2"/>
      <c r="R1" s="2"/>
    </row>
    <row r="2" spans="1:19">
      <c r="A2" s="22"/>
      <c r="E2" s="21"/>
      <c r="F2" s="21"/>
      <c r="L2" s="585"/>
      <c r="M2" s="585"/>
      <c r="N2" s="585"/>
      <c r="O2" s="585"/>
      <c r="P2" s="585"/>
      <c r="Q2" s="585"/>
      <c r="R2" s="585"/>
      <c r="S2" s="585"/>
    </row>
    <row r="3" spans="1:19" s="10" customFormat="1" ht="45.75" customHeight="1">
      <c r="A3" s="1296" t="s">
        <v>0</v>
      </c>
      <c r="B3" s="1298" t="s">
        <v>1</v>
      </c>
      <c r="C3" s="1298" t="s">
        <v>2</v>
      </c>
      <c r="D3" s="1298" t="s">
        <v>3</v>
      </c>
      <c r="E3" s="1300" t="s">
        <v>4</v>
      </c>
      <c r="F3" s="1300" t="s">
        <v>33</v>
      </c>
      <c r="G3" s="1296" t="s">
        <v>34</v>
      </c>
      <c r="H3" s="1298" t="s">
        <v>5</v>
      </c>
      <c r="I3" s="1302" t="s">
        <v>6</v>
      </c>
      <c r="J3" s="1302"/>
      <c r="K3" s="1302"/>
      <c r="L3" s="1296" t="s">
        <v>7</v>
      </c>
      <c r="M3" s="1303" t="s">
        <v>8</v>
      </c>
      <c r="N3" s="1304"/>
      <c r="O3" s="1305" t="s">
        <v>9</v>
      </c>
      <c r="P3" s="1305"/>
      <c r="Q3" s="1305" t="s">
        <v>10</v>
      </c>
      <c r="R3" s="1305"/>
      <c r="S3" s="1296" t="s">
        <v>11</v>
      </c>
    </row>
    <row r="4" spans="1:19" s="10" customFormat="1">
      <c r="A4" s="1297"/>
      <c r="B4" s="1299"/>
      <c r="C4" s="1299"/>
      <c r="D4" s="1299"/>
      <c r="E4" s="1301"/>
      <c r="F4" s="1301"/>
      <c r="G4" s="1297"/>
      <c r="H4" s="1299"/>
      <c r="I4" s="322" t="s">
        <v>37</v>
      </c>
      <c r="J4" s="322" t="s">
        <v>35</v>
      </c>
      <c r="K4" s="322" t="s">
        <v>100</v>
      </c>
      <c r="L4" s="1297"/>
      <c r="M4" s="319">
        <v>2022</v>
      </c>
      <c r="N4" s="319">
        <v>2023</v>
      </c>
      <c r="O4" s="324">
        <v>2022</v>
      </c>
      <c r="P4" s="324">
        <v>2023</v>
      </c>
      <c r="Q4" s="324">
        <v>2022</v>
      </c>
      <c r="R4" s="324">
        <v>2023</v>
      </c>
      <c r="S4" s="1297"/>
    </row>
    <row r="5" spans="1:19" s="10" customFormat="1">
      <c r="A5" s="321" t="s">
        <v>12</v>
      </c>
      <c r="B5" s="322" t="s">
        <v>13</v>
      </c>
      <c r="C5" s="322" t="s">
        <v>14</v>
      </c>
      <c r="D5" s="322" t="s">
        <v>15</v>
      </c>
      <c r="E5" s="323" t="s">
        <v>16</v>
      </c>
      <c r="F5" s="323" t="s">
        <v>17</v>
      </c>
      <c r="G5" s="321" t="s">
        <v>18</v>
      </c>
      <c r="H5" s="321" t="s">
        <v>19</v>
      </c>
      <c r="I5" s="322" t="s">
        <v>20</v>
      </c>
      <c r="J5" s="322" t="s">
        <v>21</v>
      </c>
      <c r="K5" s="322" t="s">
        <v>22</v>
      </c>
      <c r="L5" s="321" t="s">
        <v>23</v>
      </c>
      <c r="M5" s="319" t="s">
        <v>24</v>
      </c>
      <c r="N5" s="319" t="s">
        <v>25</v>
      </c>
      <c r="O5" s="320" t="s">
        <v>26</v>
      </c>
      <c r="P5" s="320" t="s">
        <v>27</v>
      </c>
      <c r="Q5" s="320" t="s">
        <v>36</v>
      </c>
      <c r="R5" s="320" t="s">
        <v>28</v>
      </c>
      <c r="S5" s="321" t="s">
        <v>29</v>
      </c>
    </row>
    <row r="6" spans="1:19" s="46" customFormat="1" ht="91.5" customHeight="1">
      <c r="A6" s="656">
        <v>1</v>
      </c>
      <c r="B6" s="656">
        <v>2</v>
      </c>
      <c r="C6" s="656">
        <v>4</v>
      </c>
      <c r="D6" s="656">
        <v>2</v>
      </c>
      <c r="E6" s="659" t="s">
        <v>3048</v>
      </c>
      <c r="F6" s="659" t="s">
        <v>3049</v>
      </c>
      <c r="G6" s="659" t="s">
        <v>3050</v>
      </c>
      <c r="H6" s="656" t="s">
        <v>50</v>
      </c>
      <c r="I6" s="381" t="s">
        <v>51</v>
      </c>
      <c r="J6" s="357">
        <v>2</v>
      </c>
      <c r="K6" s="358" t="s">
        <v>71</v>
      </c>
      <c r="L6" s="1287" t="s">
        <v>3051</v>
      </c>
      <c r="M6" s="656" t="s">
        <v>91</v>
      </c>
      <c r="N6" s="656"/>
      <c r="O6" s="1295">
        <v>16294.8</v>
      </c>
      <c r="P6" s="656"/>
      <c r="Q6" s="1295">
        <v>16294.8</v>
      </c>
      <c r="R6" s="656"/>
      <c r="S6" s="1287" t="s">
        <v>3052</v>
      </c>
    </row>
    <row r="7" spans="1:19" s="46" customFormat="1" ht="90.75" customHeight="1">
      <c r="A7" s="658"/>
      <c r="B7" s="658"/>
      <c r="C7" s="658"/>
      <c r="D7" s="658"/>
      <c r="E7" s="661"/>
      <c r="F7" s="661"/>
      <c r="G7" s="661"/>
      <c r="H7" s="658"/>
      <c r="I7" s="381" t="s">
        <v>129</v>
      </c>
      <c r="J7" s="393">
        <v>100</v>
      </c>
      <c r="K7" s="358" t="s">
        <v>48</v>
      </c>
      <c r="L7" s="1287"/>
      <c r="M7" s="658"/>
      <c r="N7" s="658"/>
      <c r="O7" s="1295"/>
      <c r="P7" s="658"/>
      <c r="Q7" s="1295"/>
      <c r="R7" s="658"/>
      <c r="S7" s="1287"/>
    </row>
    <row r="8" spans="1:19" s="46" customFormat="1" ht="96" customHeight="1">
      <c r="A8" s="656">
        <v>2</v>
      </c>
      <c r="B8" s="656">
        <v>2</v>
      </c>
      <c r="C8" s="656">
        <v>4</v>
      </c>
      <c r="D8" s="656">
        <v>2</v>
      </c>
      <c r="E8" s="1287" t="s">
        <v>3053</v>
      </c>
      <c r="F8" s="1287" t="s">
        <v>3054</v>
      </c>
      <c r="G8" s="1287" t="s">
        <v>3055</v>
      </c>
      <c r="H8" s="1287" t="s">
        <v>140</v>
      </c>
      <c r="I8" s="381" t="s">
        <v>181</v>
      </c>
      <c r="J8" s="394" t="s">
        <v>102</v>
      </c>
      <c r="K8" s="358" t="s">
        <v>71</v>
      </c>
      <c r="L8" s="1287" t="s">
        <v>3056</v>
      </c>
      <c r="M8" s="656" t="s">
        <v>68</v>
      </c>
      <c r="N8" s="656"/>
      <c r="O8" s="1290">
        <v>50000</v>
      </c>
      <c r="P8" s="656"/>
      <c r="Q8" s="1290">
        <v>50000</v>
      </c>
      <c r="R8" s="656"/>
      <c r="S8" s="1287" t="s">
        <v>3052</v>
      </c>
    </row>
    <row r="9" spans="1:19" s="46" customFormat="1" ht="96" customHeight="1">
      <c r="A9" s="658"/>
      <c r="B9" s="658"/>
      <c r="C9" s="658"/>
      <c r="D9" s="658"/>
      <c r="E9" s="1287"/>
      <c r="F9" s="1287"/>
      <c r="G9" s="1287"/>
      <c r="H9" s="1287"/>
      <c r="I9" s="381" t="s">
        <v>129</v>
      </c>
      <c r="J9" s="394" t="s">
        <v>3057</v>
      </c>
      <c r="K9" s="358" t="s">
        <v>48</v>
      </c>
      <c r="L9" s="1287"/>
      <c r="M9" s="658"/>
      <c r="N9" s="658"/>
      <c r="O9" s="1290"/>
      <c r="P9" s="658"/>
      <c r="Q9" s="1290"/>
      <c r="R9" s="658"/>
      <c r="S9" s="1287"/>
    </row>
    <row r="10" spans="1:19" s="10" customFormat="1" ht="54.75" customHeight="1">
      <c r="A10" s="672">
        <v>3</v>
      </c>
      <c r="B10" s="672">
        <v>2</v>
      </c>
      <c r="C10" s="672">
        <v>4</v>
      </c>
      <c r="D10" s="672">
        <v>2</v>
      </c>
      <c r="E10" s="1148" t="s">
        <v>3058</v>
      </c>
      <c r="F10" s="1148" t="s">
        <v>3059</v>
      </c>
      <c r="G10" s="1148" t="s">
        <v>3060</v>
      </c>
      <c r="H10" s="1148" t="s">
        <v>2225</v>
      </c>
      <c r="I10" s="381" t="s">
        <v>2226</v>
      </c>
      <c r="J10" s="394" t="s">
        <v>304</v>
      </c>
      <c r="K10" s="358" t="s">
        <v>71</v>
      </c>
      <c r="L10" s="1148" t="s">
        <v>3061</v>
      </c>
      <c r="M10" s="656" t="s">
        <v>91</v>
      </c>
      <c r="N10" s="656"/>
      <c r="O10" s="1150">
        <v>50000</v>
      </c>
      <c r="P10" s="656"/>
      <c r="Q10" s="1150">
        <v>50000</v>
      </c>
      <c r="R10" s="656"/>
      <c r="S10" s="1148" t="s">
        <v>3052</v>
      </c>
    </row>
    <row r="11" spans="1:19" s="10" customFormat="1" ht="57.75" customHeight="1">
      <c r="A11" s="672"/>
      <c r="B11" s="672"/>
      <c r="C11" s="672"/>
      <c r="D11" s="672"/>
      <c r="E11" s="1291"/>
      <c r="F11" s="1291"/>
      <c r="G11" s="1291"/>
      <c r="H11" s="1149"/>
      <c r="I11" s="381" t="s">
        <v>129</v>
      </c>
      <c r="J11" s="394" t="s">
        <v>3062</v>
      </c>
      <c r="K11" s="358" t="s">
        <v>48</v>
      </c>
      <c r="L11" s="1291"/>
      <c r="M11" s="657"/>
      <c r="N11" s="657"/>
      <c r="O11" s="1286"/>
      <c r="P11" s="657"/>
      <c r="Q11" s="1286"/>
      <c r="R11" s="657"/>
      <c r="S11" s="1291"/>
    </row>
    <row r="12" spans="1:19" s="10" customFormat="1" ht="56.25" customHeight="1">
      <c r="A12" s="672"/>
      <c r="B12" s="672"/>
      <c r="C12" s="672"/>
      <c r="D12" s="672"/>
      <c r="E12" s="1291"/>
      <c r="F12" s="1291"/>
      <c r="G12" s="1291"/>
      <c r="H12" s="1148" t="s">
        <v>3063</v>
      </c>
      <c r="I12" s="381" t="s">
        <v>2727</v>
      </c>
      <c r="J12" s="394" t="s">
        <v>102</v>
      </c>
      <c r="K12" s="358" t="s">
        <v>71</v>
      </c>
      <c r="L12" s="1291"/>
      <c r="M12" s="657"/>
      <c r="N12" s="657"/>
      <c r="O12" s="1286"/>
      <c r="P12" s="657"/>
      <c r="Q12" s="1286"/>
      <c r="R12" s="657"/>
      <c r="S12" s="1291"/>
    </row>
    <row r="13" spans="1:19" s="10" customFormat="1" ht="50.25" customHeight="1">
      <c r="A13" s="672"/>
      <c r="B13" s="672"/>
      <c r="C13" s="672"/>
      <c r="D13" s="672"/>
      <c r="E13" s="1291"/>
      <c r="F13" s="1291"/>
      <c r="G13" s="1291"/>
      <c r="H13" s="1149"/>
      <c r="I13" s="381" t="s">
        <v>3064</v>
      </c>
      <c r="J13" s="394" t="s">
        <v>3062</v>
      </c>
      <c r="K13" s="358" t="s">
        <v>48</v>
      </c>
      <c r="L13" s="1291"/>
      <c r="M13" s="657"/>
      <c r="N13" s="657"/>
      <c r="O13" s="1286"/>
      <c r="P13" s="657"/>
      <c r="Q13" s="1286"/>
      <c r="R13" s="657"/>
      <c r="S13" s="1291"/>
    </row>
    <row r="14" spans="1:19" s="10" customFormat="1" ht="51" customHeight="1">
      <c r="A14" s="672"/>
      <c r="B14" s="672"/>
      <c r="C14" s="672"/>
      <c r="D14" s="672"/>
      <c r="E14" s="1291"/>
      <c r="F14" s="1291"/>
      <c r="G14" s="1291"/>
      <c r="H14" s="1148" t="s">
        <v>45</v>
      </c>
      <c r="I14" s="381" t="s">
        <v>46</v>
      </c>
      <c r="J14" s="394" t="s">
        <v>3065</v>
      </c>
      <c r="K14" s="358" t="s">
        <v>71</v>
      </c>
      <c r="L14" s="1291"/>
      <c r="M14" s="657"/>
      <c r="N14" s="657"/>
      <c r="O14" s="1286"/>
      <c r="P14" s="657"/>
      <c r="Q14" s="1286"/>
      <c r="R14" s="657"/>
      <c r="S14" s="1291"/>
    </row>
    <row r="15" spans="1:19" s="10" customFormat="1" ht="48" customHeight="1">
      <c r="A15" s="672"/>
      <c r="B15" s="672"/>
      <c r="C15" s="672"/>
      <c r="D15" s="672"/>
      <c r="E15" s="1291"/>
      <c r="F15" s="1291"/>
      <c r="G15" s="1291"/>
      <c r="H15" s="1149"/>
      <c r="I15" s="358" t="s">
        <v>1136</v>
      </c>
      <c r="J15" s="358">
        <v>40</v>
      </c>
      <c r="K15" s="358" t="s">
        <v>48</v>
      </c>
      <c r="L15" s="1291"/>
      <c r="M15" s="657"/>
      <c r="N15" s="657"/>
      <c r="O15" s="1286"/>
      <c r="P15" s="657"/>
      <c r="Q15" s="1286"/>
      <c r="R15" s="657"/>
      <c r="S15" s="1291"/>
    </row>
    <row r="16" spans="1:19" s="10" customFormat="1" ht="64.900000000000006" customHeight="1">
      <c r="A16" s="656">
        <v>4</v>
      </c>
      <c r="B16" s="656">
        <v>2</v>
      </c>
      <c r="C16" s="656">
        <v>4</v>
      </c>
      <c r="D16" s="656">
        <v>2</v>
      </c>
      <c r="E16" s="1148" t="s">
        <v>3066</v>
      </c>
      <c r="F16" s="1148" t="s">
        <v>3067</v>
      </c>
      <c r="G16" s="1148" t="s">
        <v>3068</v>
      </c>
      <c r="H16" s="1287" t="s">
        <v>140</v>
      </c>
      <c r="I16" s="381" t="s">
        <v>181</v>
      </c>
      <c r="J16" s="394" t="s">
        <v>102</v>
      </c>
      <c r="K16" s="358" t="s">
        <v>71</v>
      </c>
      <c r="L16" s="659" t="s">
        <v>3069</v>
      </c>
      <c r="M16" s="656" t="s">
        <v>68</v>
      </c>
      <c r="N16" s="656"/>
      <c r="O16" s="1283">
        <v>121250</v>
      </c>
      <c r="P16" s="656"/>
      <c r="Q16" s="1283">
        <v>121250</v>
      </c>
      <c r="R16" s="656"/>
      <c r="S16" s="1148" t="s">
        <v>3052</v>
      </c>
    </row>
    <row r="17" spans="1:19" s="10" customFormat="1" ht="63.6" customHeight="1">
      <c r="A17" s="658"/>
      <c r="B17" s="658"/>
      <c r="C17" s="658"/>
      <c r="D17" s="658"/>
      <c r="E17" s="1149"/>
      <c r="F17" s="1149"/>
      <c r="G17" s="1149"/>
      <c r="H17" s="1287"/>
      <c r="I17" s="381" t="s">
        <v>129</v>
      </c>
      <c r="J17" s="394" t="s">
        <v>3057</v>
      </c>
      <c r="K17" s="358" t="s">
        <v>48</v>
      </c>
      <c r="L17" s="661"/>
      <c r="M17" s="658"/>
      <c r="N17" s="658"/>
      <c r="O17" s="1285"/>
      <c r="P17" s="658"/>
      <c r="Q17" s="1285"/>
      <c r="R17" s="658"/>
      <c r="S17" s="1149"/>
    </row>
    <row r="18" spans="1:19" s="10" customFormat="1" ht="70.5" customHeight="1">
      <c r="A18" s="656">
        <v>5</v>
      </c>
      <c r="B18" s="656">
        <v>2</v>
      </c>
      <c r="C18" s="656">
        <v>4</v>
      </c>
      <c r="D18" s="656">
        <v>2</v>
      </c>
      <c r="E18" s="1287" t="s">
        <v>3070</v>
      </c>
      <c r="F18" s="1287" t="s">
        <v>3071</v>
      </c>
      <c r="G18" s="1287" t="s">
        <v>3072</v>
      </c>
      <c r="H18" s="1287" t="s">
        <v>140</v>
      </c>
      <c r="I18" s="381" t="s">
        <v>181</v>
      </c>
      <c r="J18" s="394" t="s">
        <v>102</v>
      </c>
      <c r="K18" s="358" t="s">
        <v>71</v>
      </c>
      <c r="L18" s="659" t="s">
        <v>3073</v>
      </c>
      <c r="M18" s="659" t="s">
        <v>68</v>
      </c>
      <c r="N18" s="656"/>
      <c r="O18" s="1086">
        <v>50000</v>
      </c>
      <c r="P18" s="656"/>
      <c r="Q18" s="1086">
        <v>50000</v>
      </c>
      <c r="R18" s="656"/>
      <c r="S18" s="1287" t="s">
        <v>3052</v>
      </c>
    </row>
    <row r="19" spans="1:19" s="10" customFormat="1" ht="70.5" customHeight="1">
      <c r="A19" s="658"/>
      <c r="B19" s="658"/>
      <c r="C19" s="658"/>
      <c r="D19" s="658"/>
      <c r="E19" s="1287"/>
      <c r="F19" s="1287"/>
      <c r="G19" s="1287"/>
      <c r="H19" s="1287"/>
      <c r="I19" s="381" t="s">
        <v>129</v>
      </c>
      <c r="J19" s="394" t="s">
        <v>3057</v>
      </c>
      <c r="K19" s="358" t="s">
        <v>48</v>
      </c>
      <c r="L19" s="661"/>
      <c r="M19" s="661"/>
      <c r="N19" s="658"/>
      <c r="O19" s="1088"/>
      <c r="P19" s="658"/>
      <c r="Q19" s="1088"/>
      <c r="R19" s="658"/>
      <c r="S19" s="1287"/>
    </row>
    <row r="20" spans="1:19" s="10" customFormat="1" ht="65.25" customHeight="1">
      <c r="A20" s="672">
        <v>6</v>
      </c>
      <c r="B20" s="672">
        <v>2</v>
      </c>
      <c r="C20" s="672">
        <v>4</v>
      </c>
      <c r="D20" s="672">
        <v>2</v>
      </c>
      <c r="E20" s="1287" t="s">
        <v>3074</v>
      </c>
      <c r="F20" s="1287" t="s">
        <v>3075</v>
      </c>
      <c r="G20" s="667" t="s">
        <v>3076</v>
      </c>
      <c r="H20" s="656" t="s">
        <v>45</v>
      </c>
      <c r="I20" s="358" t="s">
        <v>46</v>
      </c>
      <c r="J20" s="358">
        <v>1</v>
      </c>
      <c r="K20" s="358" t="s">
        <v>71</v>
      </c>
      <c r="L20" s="667" t="s">
        <v>3077</v>
      </c>
      <c r="M20" s="672" t="s">
        <v>91</v>
      </c>
      <c r="N20" s="1292"/>
      <c r="O20" s="1293">
        <v>13000</v>
      </c>
      <c r="P20" s="1294">
        <v>0</v>
      </c>
      <c r="Q20" s="1293">
        <v>13000</v>
      </c>
      <c r="R20" s="1294">
        <v>0</v>
      </c>
      <c r="S20" s="1287" t="s">
        <v>3052</v>
      </c>
    </row>
    <row r="21" spans="1:19" s="10" customFormat="1" ht="65.25" customHeight="1">
      <c r="A21" s="672"/>
      <c r="B21" s="672"/>
      <c r="C21" s="672"/>
      <c r="D21" s="672"/>
      <c r="E21" s="1287"/>
      <c r="F21" s="1287"/>
      <c r="G21" s="667"/>
      <c r="H21" s="657"/>
      <c r="I21" s="357" t="s">
        <v>1151</v>
      </c>
      <c r="J21" s="358">
        <v>11</v>
      </c>
      <c r="K21" s="357" t="s">
        <v>3078</v>
      </c>
      <c r="L21" s="667"/>
      <c r="M21" s="672"/>
      <c r="N21" s="1292"/>
      <c r="O21" s="1293"/>
      <c r="P21" s="1294"/>
      <c r="Q21" s="1293"/>
      <c r="R21" s="1294"/>
      <c r="S21" s="1287"/>
    </row>
    <row r="22" spans="1:19" s="10" customFormat="1" ht="65.25" customHeight="1">
      <c r="A22" s="672"/>
      <c r="B22" s="672"/>
      <c r="C22" s="672"/>
      <c r="D22" s="672"/>
      <c r="E22" s="1287"/>
      <c r="F22" s="1287"/>
      <c r="G22" s="667"/>
      <c r="H22" s="658"/>
      <c r="I22" s="357" t="s">
        <v>3079</v>
      </c>
      <c r="J22" s="358">
        <v>5</v>
      </c>
      <c r="K22" s="358" t="s">
        <v>48</v>
      </c>
      <c r="L22" s="667"/>
      <c r="M22" s="672"/>
      <c r="N22" s="1292"/>
      <c r="O22" s="1293"/>
      <c r="P22" s="1294"/>
      <c r="Q22" s="1293"/>
      <c r="R22" s="1294"/>
      <c r="S22" s="1287"/>
    </row>
    <row r="23" spans="1:19" s="10" customFormat="1" ht="65.25" customHeight="1">
      <c r="A23" s="672"/>
      <c r="B23" s="672"/>
      <c r="C23" s="672"/>
      <c r="D23" s="672"/>
      <c r="E23" s="1287"/>
      <c r="F23" s="1287"/>
      <c r="G23" s="667"/>
      <c r="H23" s="659" t="s">
        <v>3080</v>
      </c>
      <c r="I23" s="358" t="s">
        <v>1167</v>
      </c>
      <c r="J23" s="358">
        <v>1</v>
      </c>
      <c r="K23" s="358" t="s">
        <v>71</v>
      </c>
      <c r="L23" s="667"/>
      <c r="M23" s="672"/>
      <c r="N23" s="1292"/>
      <c r="O23" s="1293"/>
      <c r="P23" s="1294"/>
      <c r="Q23" s="1293"/>
      <c r="R23" s="1294"/>
      <c r="S23" s="1287"/>
    </row>
    <row r="24" spans="1:19" s="10" customFormat="1" ht="65.25" customHeight="1">
      <c r="A24" s="672"/>
      <c r="B24" s="672"/>
      <c r="C24" s="672"/>
      <c r="D24" s="672"/>
      <c r="E24" s="1287"/>
      <c r="F24" s="1287"/>
      <c r="G24" s="667"/>
      <c r="H24" s="661"/>
      <c r="I24" s="357" t="s">
        <v>129</v>
      </c>
      <c r="J24" s="358">
        <v>30</v>
      </c>
      <c r="K24" s="358" t="s">
        <v>48</v>
      </c>
      <c r="L24" s="667"/>
      <c r="M24" s="672"/>
      <c r="N24" s="1292"/>
      <c r="O24" s="1293"/>
      <c r="P24" s="1294"/>
      <c r="Q24" s="1293"/>
      <c r="R24" s="1294"/>
      <c r="S24" s="1287"/>
    </row>
    <row r="25" spans="1:19" s="10" customFormat="1" ht="54.75" customHeight="1">
      <c r="A25" s="656">
        <v>7</v>
      </c>
      <c r="B25" s="656">
        <v>2</v>
      </c>
      <c r="C25" s="656">
        <v>4</v>
      </c>
      <c r="D25" s="656">
        <v>2</v>
      </c>
      <c r="E25" s="1148" t="s">
        <v>3081</v>
      </c>
      <c r="F25" s="659" t="s">
        <v>3082</v>
      </c>
      <c r="G25" s="1148" t="s">
        <v>3083</v>
      </c>
      <c r="H25" s="1287" t="s">
        <v>598</v>
      </c>
      <c r="I25" s="381" t="s">
        <v>160</v>
      </c>
      <c r="J25" s="381">
        <v>13</v>
      </c>
      <c r="K25" s="358" t="s">
        <v>71</v>
      </c>
      <c r="L25" s="659" t="s">
        <v>3084</v>
      </c>
      <c r="M25" s="656" t="s">
        <v>43</v>
      </c>
      <c r="N25" s="656"/>
      <c r="O25" s="1150">
        <v>110000</v>
      </c>
      <c r="P25" s="656"/>
      <c r="Q25" s="1150">
        <v>110000</v>
      </c>
      <c r="R25" s="656"/>
      <c r="S25" s="1148" t="s">
        <v>3052</v>
      </c>
    </row>
    <row r="26" spans="1:19" s="10" customFormat="1" ht="54.75" customHeight="1">
      <c r="A26" s="657"/>
      <c r="B26" s="657"/>
      <c r="C26" s="657"/>
      <c r="D26" s="657"/>
      <c r="E26" s="1291"/>
      <c r="F26" s="660"/>
      <c r="G26" s="1291"/>
      <c r="H26" s="1287"/>
      <c r="I26" s="381" t="s">
        <v>129</v>
      </c>
      <c r="J26" s="381">
        <v>180</v>
      </c>
      <c r="K26" s="358" t="s">
        <v>48</v>
      </c>
      <c r="L26" s="660"/>
      <c r="M26" s="657"/>
      <c r="N26" s="657"/>
      <c r="O26" s="1286"/>
      <c r="P26" s="657"/>
      <c r="Q26" s="1286"/>
      <c r="R26" s="657"/>
      <c r="S26" s="1291"/>
    </row>
    <row r="27" spans="1:19" s="10" customFormat="1" ht="54.75" customHeight="1">
      <c r="A27" s="657"/>
      <c r="B27" s="657"/>
      <c r="C27" s="657"/>
      <c r="D27" s="657"/>
      <c r="E27" s="1291"/>
      <c r="F27" s="660"/>
      <c r="G27" s="1291"/>
      <c r="H27" s="1148" t="s">
        <v>286</v>
      </c>
      <c r="I27" s="381" t="s">
        <v>3085</v>
      </c>
      <c r="J27" s="381">
        <v>4</v>
      </c>
      <c r="K27" s="358" t="s">
        <v>3086</v>
      </c>
      <c r="L27" s="660"/>
      <c r="M27" s="657"/>
      <c r="N27" s="657"/>
      <c r="O27" s="1286"/>
      <c r="P27" s="657"/>
      <c r="Q27" s="1286"/>
      <c r="R27" s="657"/>
      <c r="S27" s="1291"/>
    </row>
    <row r="28" spans="1:19" s="10" customFormat="1" ht="54.75" customHeight="1">
      <c r="A28" s="657"/>
      <c r="B28" s="657"/>
      <c r="C28" s="657"/>
      <c r="D28" s="657"/>
      <c r="E28" s="1291"/>
      <c r="F28" s="660"/>
      <c r="G28" s="1291"/>
      <c r="H28" s="1291"/>
      <c r="I28" s="381" t="s">
        <v>122</v>
      </c>
      <c r="J28" s="381">
        <v>700</v>
      </c>
      <c r="K28" s="358" t="s">
        <v>497</v>
      </c>
      <c r="L28" s="660"/>
      <c r="M28" s="657"/>
      <c r="N28" s="657"/>
      <c r="O28" s="1286"/>
      <c r="P28" s="657"/>
      <c r="Q28" s="1286"/>
      <c r="R28" s="657"/>
      <c r="S28" s="1291"/>
    </row>
    <row r="29" spans="1:19" s="10" customFormat="1" ht="54.75" customHeight="1">
      <c r="A29" s="658"/>
      <c r="B29" s="658"/>
      <c r="C29" s="658"/>
      <c r="D29" s="658"/>
      <c r="E29" s="1149"/>
      <c r="F29" s="661"/>
      <c r="G29" s="1149"/>
      <c r="H29" s="1149"/>
      <c r="I29" s="381" t="s">
        <v>3087</v>
      </c>
      <c r="J29" s="381">
        <v>4</v>
      </c>
      <c r="K29" s="358" t="s">
        <v>3088</v>
      </c>
      <c r="L29" s="661"/>
      <c r="M29" s="658"/>
      <c r="N29" s="658"/>
      <c r="O29" s="1151"/>
      <c r="P29" s="658"/>
      <c r="Q29" s="1151"/>
      <c r="R29" s="658"/>
      <c r="S29" s="1149"/>
    </row>
    <row r="30" spans="1:19" s="10" customFormat="1" ht="69" customHeight="1">
      <c r="A30" s="656">
        <v>8</v>
      </c>
      <c r="B30" s="656">
        <v>2</v>
      </c>
      <c r="C30" s="656">
        <v>4</v>
      </c>
      <c r="D30" s="656">
        <v>2</v>
      </c>
      <c r="E30" s="1287" t="s">
        <v>3089</v>
      </c>
      <c r="F30" s="1287" t="s">
        <v>3090</v>
      </c>
      <c r="G30" s="1287" t="s">
        <v>3091</v>
      </c>
      <c r="H30" s="1287" t="s">
        <v>50</v>
      </c>
      <c r="I30" s="381" t="s">
        <v>51</v>
      </c>
      <c r="J30" s="381">
        <v>3</v>
      </c>
      <c r="K30" s="358" t="s">
        <v>71</v>
      </c>
      <c r="L30" s="1287" t="s">
        <v>3092</v>
      </c>
      <c r="M30" s="656" t="s">
        <v>127</v>
      </c>
      <c r="N30" s="656"/>
      <c r="O30" s="1290">
        <v>29040</v>
      </c>
      <c r="P30" s="656"/>
      <c r="Q30" s="1290">
        <v>29040</v>
      </c>
      <c r="R30" s="656"/>
      <c r="S30" s="1287" t="s">
        <v>3052</v>
      </c>
    </row>
    <row r="31" spans="1:19" s="10" customFormat="1" ht="69.75" customHeight="1">
      <c r="A31" s="658"/>
      <c r="B31" s="658"/>
      <c r="C31" s="658"/>
      <c r="D31" s="658"/>
      <c r="E31" s="1287"/>
      <c r="F31" s="1287"/>
      <c r="G31" s="1287"/>
      <c r="H31" s="1287"/>
      <c r="I31" s="381" t="s">
        <v>129</v>
      </c>
      <c r="J31" s="381">
        <v>90</v>
      </c>
      <c r="K31" s="358" t="s">
        <v>48</v>
      </c>
      <c r="L31" s="1287"/>
      <c r="M31" s="658"/>
      <c r="N31" s="658"/>
      <c r="O31" s="1290"/>
      <c r="P31" s="658"/>
      <c r="Q31" s="1290"/>
      <c r="R31" s="658"/>
      <c r="S31" s="1287"/>
    </row>
    <row r="32" spans="1:19" s="10" customFormat="1" ht="70.5" customHeight="1">
      <c r="A32" s="656">
        <v>9</v>
      </c>
      <c r="B32" s="656">
        <v>2</v>
      </c>
      <c r="C32" s="656">
        <v>4</v>
      </c>
      <c r="D32" s="656">
        <v>2</v>
      </c>
      <c r="E32" s="1148" t="s">
        <v>3093</v>
      </c>
      <c r="F32" s="1148" t="s">
        <v>3094</v>
      </c>
      <c r="G32" s="1148" t="s">
        <v>3095</v>
      </c>
      <c r="H32" s="1148" t="s">
        <v>140</v>
      </c>
      <c r="I32" s="381" t="s">
        <v>181</v>
      </c>
      <c r="J32" s="381">
        <v>1</v>
      </c>
      <c r="K32" s="358" t="s">
        <v>71</v>
      </c>
      <c r="L32" s="1148" t="s">
        <v>3096</v>
      </c>
      <c r="M32" s="656"/>
      <c r="N32" s="656" t="s">
        <v>91</v>
      </c>
      <c r="O32" s="1150"/>
      <c r="P32" s="1150">
        <v>180000</v>
      </c>
      <c r="Q32" s="1150"/>
      <c r="R32" s="1150">
        <v>180000</v>
      </c>
      <c r="S32" s="1148" t="s">
        <v>3052</v>
      </c>
    </row>
    <row r="33" spans="1:19" s="10" customFormat="1" ht="70.5" customHeight="1">
      <c r="A33" s="657"/>
      <c r="B33" s="657"/>
      <c r="C33" s="657"/>
      <c r="D33" s="657"/>
      <c r="E33" s="1291"/>
      <c r="F33" s="1291"/>
      <c r="G33" s="1291"/>
      <c r="H33" s="1149"/>
      <c r="I33" s="381" t="s">
        <v>129</v>
      </c>
      <c r="J33" s="381">
        <v>25</v>
      </c>
      <c r="K33" s="358" t="s">
        <v>48</v>
      </c>
      <c r="L33" s="1291"/>
      <c r="M33" s="657"/>
      <c r="N33" s="657"/>
      <c r="O33" s="1286"/>
      <c r="P33" s="1286"/>
      <c r="Q33" s="1286"/>
      <c r="R33" s="1286"/>
      <c r="S33" s="1291"/>
    </row>
    <row r="34" spans="1:19" s="10" customFormat="1" ht="48" customHeight="1">
      <c r="A34" s="658"/>
      <c r="B34" s="658"/>
      <c r="C34" s="658"/>
      <c r="D34" s="658"/>
      <c r="E34" s="1149"/>
      <c r="F34" s="1149"/>
      <c r="G34" s="1149"/>
      <c r="H34" s="357" t="s">
        <v>3097</v>
      </c>
      <c r="I34" s="357" t="s">
        <v>3098</v>
      </c>
      <c r="J34" s="358">
        <v>1</v>
      </c>
      <c r="K34" s="358" t="s">
        <v>71</v>
      </c>
      <c r="L34" s="1149"/>
      <c r="M34" s="658"/>
      <c r="N34" s="658"/>
      <c r="O34" s="1151"/>
      <c r="P34" s="1151"/>
      <c r="Q34" s="1151"/>
      <c r="R34" s="1151"/>
      <c r="S34" s="1149"/>
    </row>
    <row r="35" spans="1:19" s="10" customFormat="1" ht="48.75" customHeight="1">
      <c r="A35" s="656">
        <v>10</v>
      </c>
      <c r="B35" s="656">
        <v>2</v>
      </c>
      <c r="C35" s="656">
        <v>4</v>
      </c>
      <c r="D35" s="656">
        <v>2</v>
      </c>
      <c r="E35" s="1287" t="s">
        <v>3099</v>
      </c>
      <c r="F35" s="659" t="s">
        <v>3100</v>
      </c>
      <c r="G35" s="659" t="s">
        <v>3101</v>
      </c>
      <c r="H35" s="1287" t="s">
        <v>140</v>
      </c>
      <c r="I35" s="381" t="s">
        <v>181</v>
      </c>
      <c r="J35" s="394" t="s">
        <v>102</v>
      </c>
      <c r="K35" s="358" t="s">
        <v>71</v>
      </c>
      <c r="L35" s="1287" t="s">
        <v>3102</v>
      </c>
      <c r="M35" s="656" t="s">
        <v>91</v>
      </c>
      <c r="N35" s="656"/>
      <c r="O35" s="1290">
        <v>15400</v>
      </c>
      <c r="P35" s="656"/>
      <c r="Q35" s="1290">
        <v>15400</v>
      </c>
      <c r="R35" s="656"/>
      <c r="S35" s="1287" t="s">
        <v>3052</v>
      </c>
    </row>
    <row r="36" spans="1:19" s="10" customFormat="1" ht="48.75" customHeight="1">
      <c r="A36" s="658"/>
      <c r="B36" s="658"/>
      <c r="C36" s="658"/>
      <c r="D36" s="658"/>
      <c r="E36" s="1287"/>
      <c r="F36" s="661"/>
      <c r="G36" s="661"/>
      <c r="H36" s="1287"/>
      <c r="I36" s="381" t="s">
        <v>129</v>
      </c>
      <c r="J36" s="394" t="s">
        <v>3057</v>
      </c>
      <c r="K36" s="358" t="s">
        <v>48</v>
      </c>
      <c r="L36" s="1287"/>
      <c r="M36" s="658"/>
      <c r="N36" s="658"/>
      <c r="O36" s="1290"/>
      <c r="P36" s="658"/>
      <c r="Q36" s="1290"/>
      <c r="R36" s="658"/>
      <c r="S36" s="1287"/>
    </row>
    <row r="37" spans="1:19" s="10" customFormat="1" ht="49.5" customHeight="1">
      <c r="A37" s="656">
        <v>11</v>
      </c>
      <c r="B37" s="656">
        <v>2</v>
      </c>
      <c r="C37" s="656">
        <v>4</v>
      </c>
      <c r="D37" s="656">
        <v>2</v>
      </c>
      <c r="E37" s="1287" t="s">
        <v>3103</v>
      </c>
      <c r="F37" s="659" t="s">
        <v>3104</v>
      </c>
      <c r="G37" s="659" t="s">
        <v>3101</v>
      </c>
      <c r="H37" s="1287" t="s">
        <v>140</v>
      </c>
      <c r="I37" s="381" t="s">
        <v>181</v>
      </c>
      <c r="J37" s="394" t="s">
        <v>102</v>
      </c>
      <c r="K37" s="358" t="s">
        <v>71</v>
      </c>
      <c r="L37" s="1287" t="s">
        <v>3105</v>
      </c>
      <c r="M37" s="656" t="s">
        <v>68</v>
      </c>
      <c r="N37" s="656"/>
      <c r="O37" s="1290">
        <v>16175</v>
      </c>
      <c r="P37" s="656"/>
      <c r="Q37" s="1290">
        <v>16175</v>
      </c>
      <c r="R37" s="656"/>
      <c r="S37" s="1287" t="s">
        <v>3052</v>
      </c>
    </row>
    <row r="38" spans="1:19" s="10" customFormat="1" ht="51" customHeight="1">
      <c r="A38" s="658"/>
      <c r="B38" s="658"/>
      <c r="C38" s="658"/>
      <c r="D38" s="658"/>
      <c r="E38" s="1287"/>
      <c r="F38" s="661"/>
      <c r="G38" s="661"/>
      <c r="H38" s="1287"/>
      <c r="I38" s="381" t="s">
        <v>129</v>
      </c>
      <c r="J38" s="394" t="s">
        <v>3057</v>
      </c>
      <c r="K38" s="358" t="s">
        <v>48</v>
      </c>
      <c r="L38" s="1287"/>
      <c r="M38" s="658"/>
      <c r="N38" s="658"/>
      <c r="O38" s="1290"/>
      <c r="P38" s="658"/>
      <c r="Q38" s="1290"/>
      <c r="R38" s="658"/>
      <c r="S38" s="1287"/>
    </row>
    <row r="39" spans="1:19" s="10" customFormat="1" ht="51" customHeight="1">
      <c r="A39" s="656">
        <v>12</v>
      </c>
      <c r="B39" s="656">
        <v>1</v>
      </c>
      <c r="C39" s="656">
        <v>4</v>
      </c>
      <c r="D39" s="656">
        <v>2</v>
      </c>
      <c r="E39" s="659" t="s">
        <v>3106</v>
      </c>
      <c r="F39" s="659" t="s">
        <v>3107</v>
      </c>
      <c r="G39" s="659" t="s">
        <v>3108</v>
      </c>
      <c r="H39" s="667" t="s">
        <v>74</v>
      </c>
      <c r="I39" s="358" t="s">
        <v>75</v>
      </c>
      <c r="J39" s="396" t="s">
        <v>102</v>
      </c>
      <c r="K39" s="358" t="s">
        <v>71</v>
      </c>
      <c r="L39" s="659" t="s">
        <v>3109</v>
      </c>
      <c r="M39" s="659" t="s">
        <v>69</v>
      </c>
      <c r="N39" s="656"/>
      <c r="O39" s="1150">
        <v>70000</v>
      </c>
      <c r="P39" s="656"/>
      <c r="Q39" s="1150">
        <v>70000</v>
      </c>
      <c r="R39" s="656"/>
      <c r="S39" s="1148" t="s">
        <v>3052</v>
      </c>
    </row>
    <row r="40" spans="1:19" s="10" customFormat="1" ht="138.75" customHeight="1">
      <c r="A40" s="657"/>
      <c r="B40" s="657"/>
      <c r="C40" s="657"/>
      <c r="D40" s="657"/>
      <c r="E40" s="660"/>
      <c r="F40" s="660"/>
      <c r="G40" s="660"/>
      <c r="H40" s="672"/>
      <c r="I40" s="358" t="s">
        <v>129</v>
      </c>
      <c r="J40" s="358">
        <v>41</v>
      </c>
      <c r="K40" s="358" t="s">
        <v>48</v>
      </c>
      <c r="L40" s="660"/>
      <c r="M40" s="660"/>
      <c r="N40" s="657"/>
      <c r="O40" s="1286"/>
      <c r="P40" s="657"/>
      <c r="Q40" s="1286"/>
      <c r="R40" s="657"/>
      <c r="S40" s="1291"/>
    </row>
    <row r="41" spans="1:19" s="10" customFormat="1" ht="118.5" customHeight="1">
      <c r="A41" s="657"/>
      <c r="B41" s="657"/>
      <c r="C41" s="657"/>
      <c r="D41" s="657"/>
      <c r="E41" s="660"/>
      <c r="F41" s="660"/>
      <c r="G41" s="660"/>
      <c r="H41" s="667" t="s">
        <v>3110</v>
      </c>
      <c r="I41" s="358" t="s">
        <v>51</v>
      </c>
      <c r="J41" s="396" t="s">
        <v>102</v>
      </c>
      <c r="K41" s="358" t="s">
        <v>71</v>
      </c>
      <c r="L41" s="660"/>
      <c r="M41" s="660"/>
      <c r="N41" s="657"/>
      <c r="O41" s="1286"/>
      <c r="P41" s="657"/>
      <c r="Q41" s="1286"/>
      <c r="R41" s="657"/>
      <c r="S41" s="1291"/>
    </row>
    <row r="42" spans="1:19" s="10" customFormat="1" ht="77.25" customHeight="1">
      <c r="A42" s="657"/>
      <c r="B42" s="657"/>
      <c r="C42" s="657"/>
      <c r="D42" s="657"/>
      <c r="E42" s="660"/>
      <c r="F42" s="660"/>
      <c r="G42" s="660"/>
      <c r="H42" s="672"/>
      <c r="I42" s="358" t="s">
        <v>129</v>
      </c>
      <c r="J42" s="358">
        <v>100</v>
      </c>
      <c r="K42" s="358" t="s">
        <v>48</v>
      </c>
      <c r="L42" s="660"/>
      <c r="M42" s="660"/>
      <c r="N42" s="657"/>
      <c r="O42" s="1286"/>
      <c r="P42" s="657"/>
      <c r="Q42" s="1286"/>
      <c r="R42" s="657"/>
      <c r="S42" s="1291"/>
    </row>
    <row r="43" spans="1:19" s="10" customFormat="1" ht="77.25" customHeight="1">
      <c r="A43" s="657"/>
      <c r="B43" s="657"/>
      <c r="C43" s="657"/>
      <c r="D43" s="657"/>
      <c r="E43" s="660"/>
      <c r="F43" s="660"/>
      <c r="G43" s="660"/>
      <c r="H43" s="358" t="s">
        <v>3111</v>
      </c>
      <c r="I43" s="358" t="s">
        <v>1173</v>
      </c>
      <c r="J43" s="358">
        <v>27</v>
      </c>
      <c r="K43" s="358" t="s">
        <v>776</v>
      </c>
      <c r="L43" s="660"/>
      <c r="M43" s="660"/>
      <c r="N43" s="657"/>
      <c r="O43" s="1286"/>
      <c r="P43" s="657"/>
      <c r="Q43" s="1286"/>
      <c r="R43" s="657"/>
      <c r="S43" s="1291"/>
    </row>
    <row r="44" spans="1:19" s="10" customFormat="1" ht="70.5" customHeight="1">
      <c r="A44" s="657"/>
      <c r="B44" s="657"/>
      <c r="C44" s="657"/>
      <c r="D44" s="657"/>
      <c r="E44" s="660"/>
      <c r="F44" s="660"/>
      <c r="G44" s="660"/>
      <c r="H44" s="358" t="s">
        <v>3112</v>
      </c>
      <c r="I44" s="358" t="s">
        <v>1173</v>
      </c>
      <c r="J44" s="358">
        <v>85</v>
      </c>
      <c r="K44" s="358" t="s">
        <v>776</v>
      </c>
      <c r="L44" s="660"/>
      <c r="M44" s="660"/>
      <c r="N44" s="657"/>
      <c r="O44" s="1286"/>
      <c r="P44" s="657"/>
      <c r="Q44" s="1286"/>
      <c r="R44" s="657"/>
      <c r="S44" s="1291"/>
    </row>
    <row r="45" spans="1:19" s="10" customFormat="1" ht="72.75" customHeight="1">
      <c r="A45" s="658"/>
      <c r="B45" s="658"/>
      <c r="C45" s="658"/>
      <c r="D45" s="658"/>
      <c r="E45" s="661"/>
      <c r="F45" s="661"/>
      <c r="G45" s="661"/>
      <c r="H45" s="357" t="s">
        <v>1695</v>
      </c>
      <c r="I45" s="357" t="s">
        <v>3113</v>
      </c>
      <c r="J45" s="357">
        <v>1</v>
      </c>
      <c r="K45" s="357" t="s">
        <v>71</v>
      </c>
      <c r="L45" s="661"/>
      <c r="M45" s="661"/>
      <c r="N45" s="658"/>
      <c r="O45" s="1151"/>
      <c r="P45" s="658"/>
      <c r="Q45" s="1151"/>
      <c r="R45" s="658"/>
      <c r="S45" s="1149"/>
    </row>
    <row r="46" spans="1:19" ht="72.75" customHeight="1">
      <c r="A46" s="656">
        <v>13</v>
      </c>
      <c r="B46" s="656">
        <v>2</v>
      </c>
      <c r="C46" s="656">
        <v>4</v>
      </c>
      <c r="D46" s="656">
        <v>2</v>
      </c>
      <c r="E46" s="1287" t="s">
        <v>3114</v>
      </c>
      <c r="F46" s="1287" t="s">
        <v>3115</v>
      </c>
      <c r="G46" s="1287" t="s">
        <v>3116</v>
      </c>
      <c r="H46" s="1287" t="s">
        <v>140</v>
      </c>
      <c r="I46" s="381" t="s">
        <v>181</v>
      </c>
      <c r="J46" s="394" t="s">
        <v>102</v>
      </c>
      <c r="K46" s="358" t="s">
        <v>71</v>
      </c>
      <c r="L46" s="1148" t="s">
        <v>3117</v>
      </c>
      <c r="M46" s="953" t="s">
        <v>68</v>
      </c>
      <c r="N46" s="656"/>
      <c r="O46" s="1086">
        <v>32000</v>
      </c>
      <c r="P46" s="656"/>
      <c r="Q46" s="1086">
        <v>32000</v>
      </c>
      <c r="R46" s="656"/>
      <c r="S46" s="1287" t="s">
        <v>3052</v>
      </c>
    </row>
    <row r="47" spans="1:19" ht="72.75" customHeight="1">
      <c r="A47" s="658"/>
      <c r="B47" s="658"/>
      <c r="C47" s="658"/>
      <c r="D47" s="658"/>
      <c r="E47" s="1287"/>
      <c r="F47" s="1287"/>
      <c r="G47" s="1287"/>
      <c r="H47" s="1287"/>
      <c r="I47" s="381" t="s">
        <v>129</v>
      </c>
      <c r="J47" s="394" t="s">
        <v>3057</v>
      </c>
      <c r="K47" s="358" t="s">
        <v>48</v>
      </c>
      <c r="L47" s="1149"/>
      <c r="M47" s="955"/>
      <c r="N47" s="658"/>
      <c r="O47" s="1088"/>
      <c r="P47" s="658"/>
      <c r="Q47" s="1088"/>
      <c r="R47" s="658"/>
      <c r="S47" s="1287"/>
    </row>
    <row r="48" spans="1:19" ht="61.5" customHeight="1">
      <c r="A48" s="656">
        <v>14</v>
      </c>
      <c r="B48" s="659">
        <v>2</v>
      </c>
      <c r="C48" s="656">
        <v>4</v>
      </c>
      <c r="D48" s="656">
        <v>5</v>
      </c>
      <c r="E48" s="659" t="s">
        <v>3118</v>
      </c>
      <c r="F48" s="659" t="s">
        <v>3119</v>
      </c>
      <c r="G48" s="659" t="s">
        <v>3120</v>
      </c>
      <c r="H48" s="656" t="s">
        <v>140</v>
      </c>
      <c r="I48" s="357" t="s">
        <v>181</v>
      </c>
      <c r="J48" s="358" t="s">
        <v>102</v>
      </c>
      <c r="K48" s="358" t="s">
        <v>71</v>
      </c>
      <c r="L48" s="659" t="s">
        <v>3121</v>
      </c>
      <c r="M48" s="656" t="s">
        <v>68</v>
      </c>
      <c r="N48" s="656"/>
      <c r="O48" s="1288">
        <v>60000</v>
      </c>
      <c r="P48" s="656"/>
      <c r="Q48" s="1288">
        <v>60000</v>
      </c>
      <c r="R48" s="656"/>
      <c r="S48" s="659" t="s">
        <v>3052</v>
      </c>
    </row>
    <row r="49" spans="1:19" ht="61.5" customHeight="1">
      <c r="A49" s="658"/>
      <c r="B49" s="661"/>
      <c r="C49" s="658"/>
      <c r="D49" s="658"/>
      <c r="E49" s="661"/>
      <c r="F49" s="661"/>
      <c r="G49" s="661"/>
      <c r="H49" s="658"/>
      <c r="I49" s="358" t="s">
        <v>129</v>
      </c>
      <c r="J49" s="358">
        <v>30</v>
      </c>
      <c r="K49" s="358" t="s">
        <v>48</v>
      </c>
      <c r="L49" s="661"/>
      <c r="M49" s="658"/>
      <c r="N49" s="658"/>
      <c r="O49" s="1289"/>
      <c r="P49" s="658"/>
      <c r="Q49" s="1289"/>
      <c r="R49" s="658"/>
      <c r="S49" s="661"/>
    </row>
    <row r="50" spans="1:19" ht="30">
      <c r="A50" s="656">
        <v>15</v>
      </c>
      <c r="B50" s="659">
        <v>2</v>
      </c>
      <c r="C50" s="656">
        <v>4</v>
      </c>
      <c r="D50" s="656">
        <v>2</v>
      </c>
      <c r="E50" s="659" t="s">
        <v>3122</v>
      </c>
      <c r="F50" s="659" t="s">
        <v>3123</v>
      </c>
      <c r="G50" s="659" t="s">
        <v>3124</v>
      </c>
      <c r="H50" s="672" t="s">
        <v>140</v>
      </c>
      <c r="I50" s="357" t="s">
        <v>181</v>
      </c>
      <c r="J50" s="358">
        <v>2</v>
      </c>
      <c r="K50" s="358" t="s">
        <v>71</v>
      </c>
      <c r="L50" s="659" t="s">
        <v>3125</v>
      </c>
      <c r="M50" s="656"/>
      <c r="N50" s="656" t="s">
        <v>69</v>
      </c>
      <c r="O50" s="656"/>
      <c r="P50" s="1283">
        <v>116000</v>
      </c>
      <c r="Q50" s="1283"/>
      <c r="R50" s="1283">
        <v>116000</v>
      </c>
      <c r="S50" s="659" t="s">
        <v>3052</v>
      </c>
    </row>
    <row r="51" spans="1:19" ht="92.25" customHeight="1">
      <c r="A51" s="657"/>
      <c r="B51" s="660"/>
      <c r="C51" s="657"/>
      <c r="D51" s="657"/>
      <c r="E51" s="660"/>
      <c r="F51" s="660"/>
      <c r="G51" s="660"/>
      <c r="H51" s="672"/>
      <c r="I51" s="357" t="s">
        <v>129</v>
      </c>
      <c r="J51" s="358">
        <v>60</v>
      </c>
      <c r="K51" s="358" t="s">
        <v>48</v>
      </c>
      <c r="L51" s="660"/>
      <c r="M51" s="657"/>
      <c r="N51" s="657"/>
      <c r="O51" s="657"/>
      <c r="P51" s="1284"/>
      <c r="Q51" s="1284"/>
      <c r="R51" s="1284"/>
      <c r="S51" s="660"/>
    </row>
    <row r="52" spans="1:19" ht="66" customHeight="1">
      <c r="A52" s="658"/>
      <c r="B52" s="661"/>
      <c r="C52" s="658"/>
      <c r="D52" s="658"/>
      <c r="E52" s="661"/>
      <c r="F52" s="661"/>
      <c r="G52" s="661"/>
      <c r="H52" s="360" t="s">
        <v>3097</v>
      </c>
      <c r="I52" s="360" t="s">
        <v>3098</v>
      </c>
      <c r="J52" s="360">
        <v>1</v>
      </c>
      <c r="K52" s="360" t="s">
        <v>71</v>
      </c>
      <c r="L52" s="661"/>
      <c r="M52" s="658"/>
      <c r="N52" s="658"/>
      <c r="O52" s="658"/>
      <c r="P52" s="1285"/>
      <c r="Q52" s="1285"/>
      <c r="R52" s="1285"/>
      <c r="S52" s="661"/>
    </row>
    <row r="53" spans="1:19" ht="30">
      <c r="A53" s="656">
        <v>16</v>
      </c>
      <c r="B53" s="659">
        <v>2</v>
      </c>
      <c r="C53" s="656">
        <v>4</v>
      </c>
      <c r="D53" s="656">
        <v>2</v>
      </c>
      <c r="E53" s="659" t="s">
        <v>3126</v>
      </c>
      <c r="F53" s="659" t="s">
        <v>3127</v>
      </c>
      <c r="G53" s="659" t="s">
        <v>3128</v>
      </c>
      <c r="H53" s="656" t="s">
        <v>140</v>
      </c>
      <c r="I53" s="357" t="s">
        <v>181</v>
      </c>
      <c r="J53" s="358">
        <v>1</v>
      </c>
      <c r="K53" s="358" t="s">
        <v>71</v>
      </c>
      <c r="L53" s="659" t="s">
        <v>3129</v>
      </c>
      <c r="M53" s="656"/>
      <c r="N53" s="656" t="s">
        <v>68</v>
      </c>
      <c r="O53" s="656"/>
      <c r="P53" s="1283">
        <v>67000</v>
      </c>
      <c r="Q53" s="656"/>
      <c r="R53" s="1283">
        <v>67000</v>
      </c>
      <c r="S53" s="659" t="s">
        <v>3052</v>
      </c>
    </row>
    <row r="54" spans="1:19" ht="173.25" customHeight="1">
      <c r="A54" s="657"/>
      <c r="B54" s="660"/>
      <c r="C54" s="657"/>
      <c r="D54" s="657"/>
      <c r="E54" s="660"/>
      <c r="F54" s="660"/>
      <c r="G54" s="660"/>
      <c r="H54" s="657"/>
      <c r="I54" s="356" t="s">
        <v>129</v>
      </c>
      <c r="J54" s="355">
        <v>25</v>
      </c>
      <c r="K54" s="355" t="s">
        <v>48</v>
      </c>
      <c r="L54" s="660"/>
      <c r="M54" s="657"/>
      <c r="N54" s="657"/>
      <c r="O54" s="657"/>
      <c r="P54" s="1284"/>
      <c r="Q54" s="657"/>
      <c r="R54" s="1284"/>
      <c r="S54" s="660"/>
    </row>
    <row r="55" spans="1:19" ht="65.25" customHeight="1">
      <c r="A55" s="658"/>
      <c r="B55" s="661"/>
      <c r="C55" s="658"/>
      <c r="D55" s="658"/>
      <c r="E55" s="661"/>
      <c r="F55" s="661"/>
      <c r="G55" s="661"/>
      <c r="H55" s="357" t="s">
        <v>3097</v>
      </c>
      <c r="I55" s="357" t="s">
        <v>3098</v>
      </c>
      <c r="J55" s="357">
        <v>1</v>
      </c>
      <c r="K55" s="357" t="s">
        <v>71</v>
      </c>
      <c r="L55" s="661"/>
      <c r="M55" s="658"/>
      <c r="N55" s="658"/>
      <c r="O55" s="658"/>
      <c r="P55" s="1285"/>
      <c r="Q55" s="658"/>
      <c r="R55" s="1285"/>
      <c r="S55" s="661"/>
    </row>
    <row r="56" spans="1:19" ht="54" customHeight="1">
      <c r="A56" s="656">
        <v>17</v>
      </c>
      <c r="B56" s="667">
        <v>2</v>
      </c>
      <c r="C56" s="667">
        <v>4</v>
      </c>
      <c r="D56" s="667">
        <v>2</v>
      </c>
      <c r="E56" s="667" t="s">
        <v>3130</v>
      </c>
      <c r="F56" s="667" t="s">
        <v>3131</v>
      </c>
      <c r="G56" s="667" t="s">
        <v>3132</v>
      </c>
      <c r="H56" s="667" t="s">
        <v>50</v>
      </c>
      <c r="I56" s="381" t="s">
        <v>51</v>
      </c>
      <c r="J56" s="357">
        <v>1</v>
      </c>
      <c r="K56" s="357" t="s">
        <v>71</v>
      </c>
      <c r="L56" s="659" t="s">
        <v>3133</v>
      </c>
      <c r="M56" s="659"/>
      <c r="N56" s="659" t="s">
        <v>91</v>
      </c>
      <c r="O56" s="659"/>
      <c r="P56" s="662">
        <v>75000</v>
      </c>
      <c r="Q56" s="659"/>
      <c r="R56" s="662">
        <v>75000</v>
      </c>
      <c r="S56" s="659" t="s">
        <v>3052</v>
      </c>
    </row>
    <row r="57" spans="1:19" ht="54" customHeight="1">
      <c r="A57" s="657"/>
      <c r="B57" s="667"/>
      <c r="C57" s="667"/>
      <c r="D57" s="667"/>
      <c r="E57" s="667"/>
      <c r="F57" s="667"/>
      <c r="G57" s="667"/>
      <c r="H57" s="667"/>
      <c r="I57" s="381" t="s">
        <v>129</v>
      </c>
      <c r="J57" s="358">
        <v>80</v>
      </c>
      <c r="K57" s="358" t="s">
        <v>48</v>
      </c>
      <c r="L57" s="660"/>
      <c r="M57" s="660"/>
      <c r="N57" s="660"/>
      <c r="O57" s="660"/>
      <c r="P57" s="780"/>
      <c r="Q57" s="660"/>
      <c r="R57" s="780"/>
      <c r="S57" s="660"/>
    </row>
    <row r="58" spans="1:19" ht="54" customHeight="1">
      <c r="A58" s="657"/>
      <c r="B58" s="667"/>
      <c r="C58" s="667"/>
      <c r="D58" s="667"/>
      <c r="E58" s="667"/>
      <c r="F58" s="667"/>
      <c r="G58" s="667"/>
      <c r="H58" s="672" t="s">
        <v>140</v>
      </c>
      <c r="I58" s="358" t="s">
        <v>767</v>
      </c>
      <c r="J58" s="358">
        <v>1</v>
      </c>
      <c r="K58" s="357" t="s">
        <v>71</v>
      </c>
      <c r="L58" s="660"/>
      <c r="M58" s="660"/>
      <c r="N58" s="660"/>
      <c r="O58" s="660"/>
      <c r="P58" s="780"/>
      <c r="Q58" s="660"/>
      <c r="R58" s="780"/>
      <c r="S58" s="660"/>
    </row>
    <row r="59" spans="1:19" ht="54" customHeight="1">
      <c r="A59" s="658"/>
      <c r="B59" s="667"/>
      <c r="C59" s="667"/>
      <c r="D59" s="667"/>
      <c r="E59" s="667"/>
      <c r="F59" s="667"/>
      <c r="G59" s="667"/>
      <c r="H59" s="672"/>
      <c r="I59" s="358" t="s">
        <v>129</v>
      </c>
      <c r="J59" s="358">
        <v>35</v>
      </c>
      <c r="K59" s="358" t="s">
        <v>48</v>
      </c>
      <c r="L59" s="661"/>
      <c r="M59" s="661"/>
      <c r="N59" s="661"/>
      <c r="O59" s="661"/>
      <c r="P59" s="663"/>
      <c r="Q59" s="661"/>
      <c r="R59" s="663"/>
      <c r="S59" s="661"/>
    </row>
    <row r="60" spans="1:19" ht="99.75" customHeight="1">
      <c r="A60" s="656">
        <v>18</v>
      </c>
      <c r="B60" s="659">
        <v>2</v>
      </c>
      <c r="C60" s="659">
        <v>4</v>
      </c>
      <c r="D60" s="659">
        <v>2</v>
      </c>
      <c r="E60" s="659" t="s">
        <v>3134</v>
      </c>
      <c r="F60" s="659" t="s">
        <v>3135</v>
      </c>
      <c r="G60" s="659" t="s">
        <v>3136</v>
      </c>
      <c r="H60" s="659" t="s">
        <v>140</v>
      </c>
      <c r="I60" s="381" t="s">
        <v>767</v>
      </c>
      <c r="J60" s="358">
        <v>1</v>
      </c>
      <c r="K60" s="358" t="s">
        <v>71</v>
      </c>
      <c r="L60" s="659" t="s">
        <v>3137</v>
      </c>
      <c r="M60" s="659"/>
      <c r="N60" s="659" t="s">
        <v>68</v>
      </c>
      <c r="O60" s="1280"/>
      <c r="P60" s="662">
        <v>58000</v>
      </c>
      <c r="Q60" s="1280"/>
      <c r="R60" s="662">
        <v>58000</v>
      </c>
      <c r="S60" s="659" t="s">
        <v>3052</v>
      </c>
    </row>
    <row r="61" spans="1:19" ht="99.75" customHeight="1">
      <c r="A61" s="657"/>
      <c r="B61" s="660"/>
      <c r="C61" s="660"/>
      <c r="D61" s="660"/>
      <c r="E61" s="660"/>
      <c r="F61" s="660"/>
      <c r="G61" s="660"/>
      <c r="H61" s="661"/>
      <c r="I61" s="381" t="s">
        <v>129</v>
      </c>
      <c r="J61" s="358">
        <v>30</v>
      </c>
      <c r="K61" s="358" t="s">
        <v>48</v>
      </c>
      <c r="L61" s="660"/>
      <c r="M61" s="660"/>
      <c r="N61" s="660"/>
      <c r="O61" s="1281"/>
      <c r="P61" s="780"/>
      <c r="Q61" s="1281"/>
      <c r="R61" s="780"/>
      <c r="S61" s="660"/>
    </row>
    <row r="62" spans="1:19" ht="89.25" customHeight="1">
      <c r="A62" s="658"/>
      <c r="B62" s="661"/>
      <c r="C62" s="661"/>
      <c r="D62" s="661"/>
      <c r="E62" s="661"/>
      <c r="F62" s="661"/>
      <c r="G62" s="661"/>
      <c r="H62" s="357" t="s">
        <v>3097</v>
      </c>
      <c r="I62" s="357" t="s">
        <v>3098</v>
      </c>
      <c r="J62" s="357">
        <v>1</v>
      </c>
      <c r="K62" s="357" t="s">
        <v>71</v>
      </c>
      <c r="L62" s="661"/>
      <c r="M62" s="661"/>
      <c r="N62" s="661"/>
      <c r="O62" s="1282"/>
      <c r="P62" s="663"/>
      <c r="Q62" s="1282"/>
      <c r="R62" s="663"/>
      <c r="S62" s="661"/>
    </row>
    <row r="64" spans="1:19">
      <c r="O64" s="674"/>
      <c r="P64" s="558" t="s">
        <v>30</v>
      </c>
      <c r="Q64" s="558"/>
      <c r="R64" s="558"/>
    </row>
    <row r="65" spans="15:18">
      <c r="O65" s="675"/>
      <c r="P65" s="558" t="s">
        <v>31</v>
      </c>
      <c r="Q65" s="558" t="s">
        <v>32</v>
      </c>
      <c r="R65" s="558"/>
    </row>
    <row r="66" spans="15:18">
      <c r="O66" s="676"/>
      <c r="P66" s="558"/>
      <c r="Q66" s="140">
        <v>2022</v>
      </c>
      <c r="R66" s="140">
        <v>2023</v>
      </c>
    </row>
    <row r="67" spans="15:18">
      <c r="O67" s="57" t="s">
        <v>1353</v>
      </c>
      <c r="P67" s="9">
        <v>18</v>
      </c>
      <c r="Q67" s="19">
        <f>Q6+Q8+Q10+Q16+Q18+Q20+Q30+Q25+Q35+Q37+Q39+Q46+Q48</f>
        <v>633159.80000000005</v>
      </c>
      <c r="R67" s="26">
        <f>R60+R56+R53+R50+R32</f>
        <v>496000</v>
      </c>
    </row>
    <row r="71" spans="15:18">
      <c r="O71" s="325"/>
    </row>
    <row r="72" spans="15:18">
      <c r="O72" s="230"/>
    </row>
    <row r="74" spans="15:18">
      <c r="O74" s="69"/>
      <c r="P74" s="326"/>
    </row>
  </sheetData>
  <mergeCells count="313">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7"/>
    <mergeCell ref="M6:M7"/>
    <mergeCell ref="N6:N7"/>
    <mergeCell ref="O8:O9"/>
    <mergeCell ref="P8:P9"/>
    <mergeCell ref="Q8:Q9"/>
    <mergeCell ref="R8:R9"/>
    <mergeCell ref="S8:S9"/>
    <mergeCell ref="M8:M9"/>
    <mergeCell ref="N8:N9"/>
    <mergeCell ref="A6:A7"/>
    <mergeCell ref="B6:B7"/>
    <mergeCell ref="C6:C7"/>
    <mergeCell ref="D6:D7"/>
    <mergeCell ref="E6:E7"/>
    <mergeCell ref="A8:A9"/>
    <mergeCell ref="B8:B9"/>
    <mergeCell ref="C8:C9"/>
    <mergeCell ref="D8:D9"/>
    <mergeCell ref="E8:E9"/>
    <mergeCell ref="F6:F7"/>
    <mergeCell ref="G6:G7"/>
    <mergeCell ref="H6:H7"/>
    <mergeCell ref="L6:L7"/>
    <mergeCell ref="O6:O7"/>
    <mergeCell ref="P6:P7"/>
    <mergeCell ref="Q6:Q7"/>
    <mergeCell ref="A10:A15"/>
    <mergeCell ref="B10:B15"/>
    <mergeCell ref="C10:C15"/>
    <mergeCell ref="D10:D15"/>
    <mergeCell ref="E10:E15"/>
    <mergeCell ref="F8:F9"/>
    <mergeCell ref="G8:G9"/>
    <mergeCell ref="H8:H9"/>
    <mergeCell ref="L8:L9"/>
    <mergeCell ref="E16:E17"/>
    <mergeCell ref="F16:F17"/>
    <mergeCell ref="S18:S19"/>
    <mergeCell ref="M18:M19"/>
    <mergeCell ref="O10:O15"/>
    <mergeCell ref="P10:P15"/>
    <mergeCell ref="Q10:Q15"/>
    <mergeCell ref="R10:R15"/>
    <mergeCell ref="S10:S15"/>
    <mergeCell ref="H12:H13"/>
    <mergeCell ref="H14:H15"/>
    <mergeCell ref="F10:F15"/>
    <mergeCell ref="G10:G15"/>
    <mergeCell ref="H10:H11"/>
    <mergeCell ref="L10:L15"/>
    <mergeCell ref="M10:M15"/>
    <mergeCell ref="N10:N15"/>
    <mergeCell ref="R16:R17"/>
    <mergeCell ref="P16:P17"/>
    <mergeCell ref="N16:N17"/>
    <mergeCell ref="N18:N19"/>
    <mergeCell ref="O18:O19"/>
    <mergeCell ref="P18:P19"/>
    <mergeCell ref="Q18:Q19"/>
    <mergeCell ref="F20:F24"/>
    <mergeCell ref="G20:G24"/>
    <mergeCell ref="H20:H22"/>
    <mergeCell ref="L20:L24"/>
    <mergeCell ref="S16:S17"/>
    <mergeCell ref="A18:A19"/>
    <mergeCell ref="B18:B19"/>
    <mergeCell ref="C18:C19"/>
    <mergeCell ref="D18:D19"/>
    <mergeCell ref="E18:E19"/>
    <mergeCell ref="F18:F19"/>
    <mergeCell ref="G18:G19"/>
    <mergeCell ref="H18:H19"/>
    <mergeCell ref="L18:L19"/>
    <mergeCell ref="G16:G17"/>
    <mergeCell ref="H16:H17"/>
    <mergeCell ref="L16:L17"/>
    <mergeCell ref="M16:M17"/>
    <mergeCell ref="O16:O17"/>
    <mergeCell ref="Q16:Q17"/>
    <mergeCell ref="A16:A17"/>
    <mergeCell ref="B16:B17"/>
    <mergeCell ref="C16:C17"/>
    <mergeCell ref="D16:D17"/>
    <mergeCell ref="S20:S24"/>
    <mergeCell ref="H23:H24"/>
    <mergeCell ref="A25:A29"/>
    <mergeCell ref="B25:B29"/>
    <mergeCell ref="C25:C29"/>
    <mergeCell ref="D25:D29"/>
    <mergeCell ref="E25:E29"/>
    <mergeCell ref="F25:F29"/>
    <mergeCell ref="G25:G29"/>
    <mergeCell ref="H25:H26"/>
    <mergeCell ref="M20:M24"/>
    <mergeCell ref="N20:N24"/>
    <mergeCell ref="O20:O24"/>
    <mergeCell ref="P20:P24"/>
    <mergeCell ref="Q20:Q24"/>
    <mergeCell ref="R20:R24"/>
    <mergeCell ref="R25:R29"/>
    <mergeCell ref="S25:S29"/>
    <mergeCell ref="H27:H29"/>
    <mergeCell ref="A20:A24"/>
    <mergeCell ref="B20:B24"/>
    <mergeCell ref="C20:C24"/>
    <mergeCell ref="D20:D24"/>
    <mergeCell ref="E20:E24"/>
    <mergeCell ref="S30:S31"/>
    <mergeCell ref="H30:H31"/>
    <mergeCell ref="L30:L31"/>
    <mergeCell ref="M30:M31"/>
    <mergeCell ref="N30:N31"/>
    <mergeCell ref="O30:O31"/>
    <mergeCell ref="P30:P31"/>
    <mergeCell ref="A30:A31"/>
    <mergeCell ref="B30:B31"/>
    <mergeCell ref="C30:C31"/>
    <mergeCell ref="D30:D31"/>
    <mergeCell ref="E30:E31"/>
    <mergeCell ref="F30:F31"/>
    <mergeCell ref="G30:G31"/>
    <mergeCell ref="E32:E34"/>
    <mergeCell ref="F32:F34"/>
    <mergeCell ref="G32:G34"/>
    <mergeCell ref="N25:N29"/>
    <mergeCell ref="O25:O29"/>
    <mergeCell ref="P25:P29"/>
    <mergeCell ref="Q25:Q29"/>
    <mergeCell ref="Q30:Q31"/>
    <mergeCell ref="R30:R31"/>
    <mergeCell ref="L25:L29"/>
    <mergeCell ref="M25:M29"/>
    <mergeCell ref="Q32:Q34"/>
    <mergeCell ref="R32:R34"/>
    <mergeCell ref="S32:S34"/>
    <mergeCell ref="A35:A36"/>
    <mergeCell ref="B35:B36"/>
    <mergeCell ref="C35:C36"/>
    <mergeCell ref="D35:D36"/>
    <mergeCell ref="E35:E36"/>
    <mergeCell ref="F35:F36"/>
    <mergeCell ref="H32:H33"/>
    <mergeCell ref="L32:L34"/>
    <mergeCell ref="M32:M34"/>
    <mergeCell ref="N32:N34"/>
    <mergeCell ref="O32:O34"/>
    <mergeCell ref="P32:P34"/>
    <mergeCell ref="P35:P36"/>
    <mergeCell ref="Q35:Q36"/>
    <mergeCell ref="R35:R36"/>
    <mergeCell ref="S35:S36"/>
    <mergeCell ref="M35:M36"/>
    <mergeCell ref="A32:A34"/>
    <mergeCell ref="B32:B34"/>
    <mergeCell ref="C32:C34"/>
    <mergeCell ref="D32:D34"/>
    <mergeCell ref="N35:N36"/>
    <mergeCell ref="O35:O36"/>
    <mergeCell ref="A37:A38"/>
    <mergeCell ref="B37:B38"/>
    <mergeCell ref="C37:C38"/>
    <mergeCell ref="D37:D38"/>
    <mergeCell ref="E37:E38"/>
    <mergeCell ref="F37:F38"/>
    <mergeCell ref="G35:G36"/>
    <mergeCell ref="H35:H36"/>
    <mergeCell ref="L35:L36"/>
    <mergeCell ref="A46:A47"/>
    <mergeCell ref="B46:B47"/>
    <mergeCell ref="P37:P38"/>
    <mergeCell ref="Q37:Q38"/>
    <mergeCell ref="R37:R38"/>
    <mergeCell ref="S37:S38"/>
    <mergeCell ref="A39:A45"/>
    <mergeCell ref="B39:B45"/>
    <mergeCell ref="C39:C45"/>
    <mergeCell ref="D39:D45"/>
    <mergeCell ref="E39:E45"/>
    <mergeCell ref="F39:F45"/>
    <mergeCell ref="G37:G38"/>
    <mergeCell ref="H37:H38"/>
    <mergeCell ref="L37:L38"/>
    <mergeCell ref="M37:M38"/>
    <mergeCell ref="N37:N38"/>
    <mergeCell ref="O37:O38"/>
    <mergeCell ref="P39:P45"/>
    <mergeCell ref="Q39:Q45"/>
    <mergeCell ref="R39:R45"/>
    <mergeCell ref="S39:S45"/>
    <mergeCell ref="H41:H42"/>
    <mergeCell ref="N39:N45"/>
    <mergeCell ref="C46:C47"/>
    <mergeCell ref="D46:D47"/>
    <mergeCell ref="E46:E47"/>
    <mergeCell ref="G39:G45"/>
    <mergeCell ref="H39:H40"/>
    <mergeCell ref="L39:L45"/>
    <mergeCell ref="M39:M45"/>
    <mergeCell ref="A50:A52"/>
    <mergeCell ref="B50:B52"/>
    <mergeCell ref="C50:C52"/>
    <mergeCell ref="D50:D52"/>
    <mergeCell ref="E50:E52"/>
    <mergeCell ref="F48:F49"/>
    <mergeCell ref="G48:G49"/>
    <mergeCell ref="H48:H49"/>
    <mergeCell ref="L48:L49"/>
    <mergeCell ref="A48:A49"/>
    <mergeCell ref="B48:B49"/>
    <mergeCell ref="C48:C49"/>
    <mergeCell ref="D48:D49"/>
    <mergeCell ref="E48:E49"/>
    <mergeCell ref="F46:F47"/>
    <mergeCell ref="G46:G47"/>
    <mergeCell ref="H46:H47"/>
    <mergeCell ref="O46:O47"/>
    <mergeCell ref="P46:P47"/>
    <mergeCell ref="Q46:Q47"/>
    <mergeCell ref="R46:R47"/>
    <mergeCell ref="S46:S47"/>
    <mergeCell ref="L46:L47"/>
    <mergeCell ref="M46:M47"/>
    <mergeCell ref="N46:N47"/>
    <mergeCell ref="O48:O49"/>
    <mergeCell ref="P48:P49"/>
    <mergeCell ref="Q48:Q49"/>
    <mergeCell ref="R48:R49"/>
    <mergeCell ref="S48:S49"/>
    <mergeCell ref="M48:M49"/>
    <mergeCell ref="N48:N49"/>
    <mergeCell ref="A53:A55"/>
    <mergeCell ref="B53:B55"/>
    <mergeCell ref="C53:C55"/>
    <mergeCell ref="D53:D55"/>
    <mergeCell ref="E53:E55"/>
    <mergeCell ref="R53:R55"/>
    <mergeCell ref="S50:S52"/>
    <mergeCell ref="F50:F52"/>
    <mergeCell ref="G50:G52"/>
    <mergeCell ref="H50:H51"/>
    <mergeCell ref="L50:L52"/>
    <mergeCell ref="M50:M52"/>
    <mergeCell ref="N50:N52"/>
    <mergeCell ref="O50:O52"/>
    <mergeCell ref="P50:P52"/>
    <mergeCell ref="P53:P55"/>
    <mergeCell ref="Q53:Q55"/>
    <mergeCell ref="S53:S55"/>
    <mergeCell ref="F53:F55"/>
    <mergeCell ref="G53:G55"/>
    <mergeCell ref="H53:H54"/>
    <mergeCell ref="L53:L55"/>
    <mergeCell ref="M53:M55"/>
    <mergeCell ref="N53:N55"/>
    <mergeCell ref="S60:S62"/>
    <mergeCell ref="P56:P59"/>
    <mergeCell ref="Q56:Q59"/>
    <mergeCell ref="R56:R59"/>
    <mergeCell ref="S56:S59"/>
    <mergeCell ref="H58:H59"/>
    <mergeCell ref="G56:G59"/>
    <mergeCell ref="H56:H57"/>
    <mergeCell ref="L56:L59"/>
    <mergeCell ref="M56:M59"/>
    <mergeCell ref="N56:N59"/>
    <mergeCell ref="O56:O59"/>
    <mergeCell ref="G60:G62"/>
    <mergeCell ref="H60:H61"/>
    <mergeCell ref="L60:L62"/>
    <mergeCell ref="M60:M62"/>
    <mergeCell ref="N60:N62"/>
    <mergeCell ref="O60:O62"/>
    <mergeCell ref="R18:R19"/>
    <mergeCell ref="O64:O66"/>
    <mergeCell ref="P64:R64"/>
    <mergeCell ref="P65:P66"/>
    <mergeCell ref="Q65:R65"/>
    <mergeCell ref="P60:P62"/>
    <mergeCell ref="Q60:Q62"/>
    <mergeCell ref="R60:R62"/>
    <mergeCell ref="A60:A62"/>
    <mergeCell ref="B60:B62"/>
    <mergeCell ref="C60:C62"/>
    <mergeCell ref="D60:D62"/>
    <mergeCell ref="E60:E62"/>
    <mergeCell ref="F60:F62"/>
    <mergeCell ref="Q50:Q52"/>
    <mergeCell ref="R50:R52"/>
    <mergeCell ref="O39:O45"/>
    <mergeCell ref="A56:A59"/>
    <mergeCell ref="B56:B59"/>
    <mergeCell ref="C56:C59"/>
    <mergeCell ref="D56:D59"/>
    <mergeCell ref="E56:E59"/>
    <mergeCell ref="F56:F59"/>
    <mergeCell ref="O53:O55"/>
  </mergeCells>
  <pageMargins left="0.25" right="0.25" top="0.75" bottom="0.75" header="0.3" footer="0.3"/>
  <pageSetup paperSize="8" scale="33" fitToHeight="0" orientation="landscape" r:id="rId1"/>
  <rowBreaks count="1" manualBreakCount="1">
    <brk id="45" max="1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1C8F-F674-4125-A6A2-762BD389E992}">
  <sheetPr>
    <pageSetUpPr fitToPage="1"/>
  </sheetPr>
  <dimension ref="A1:S55"/>
  <sheetViews>
    <sheetView zoomScale="55" zoomScaleNormal="55" workbookViewId="0">
      <pane xSplit="5" ySplit="5" topLeftCell="F6" activePane="bottomRight" state="frozen"/>
      <selection activeCell="Q268" sqref="Q268:R268"/>
      <selection pane="topRight" activeCell="Q268" sqref="Q268:R268"/>
      <selection pane="bottomLeft" activeCell="Q268" sqref="Q268:R268"/>
      <selection pane="bottomRight" activeCell="J16" sqref="J16"/>
    </sheetView>
  </sheetViews>
  <sheetFormatPr defaultColWidth="9.140625" defaultRowHeight="15"/>
  <cols>
    <col min="1" max="1" width="5.28515625" style="1" customWidth="1"/>
    <col min="5" max="5" width="18.28515625" customWidth="1"/>
    <col min="6" max="6" width="70.85546875" customWidth="1"/>
    <col min="7" max="7" width="78.5703125" customWidth="1"/>
    <col min="8" max="8" width="14.42578125" customWidth="1"/>
    <col min="9" max="10" width="19" customWidth="1"/>
    <col min="11" max="11" width="16.85546875" customWidth="1"/>
    <col min="12" max="12" width="27.85546875" customWidth="1"/>
    <col min="15" max="15" width="16.28515625" customWidth="1"/>
    <col min="16" max="16" width="15.85546875" customWidth="1"/>
    <col min="17" max="17" width="14" customWidth="1"/>
    <col min="18" max="18" width="16.28515625" customWidth="1"/>
    <col min="19" max="19" width="18.28515625" customWidth="1"/>
  </cols>
  <sheetData>
    <row r="1" spans="1:19" s="3" customFormat="1" ht="18.75">
      <c r="A1" s="20" t="s">
        <v>3472</v>
      </c>
      <c r="E1" s="237"/>
      <c r="F1" s="237"/>
      <c r="L1" s="22"/>
      <c r="O1" s="553"/>
      <c r="Q1" s="553"/>
      <c r="R1" s="553"/>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327" customFormat="1" ht="39.6" customHeight="1">
      <c r="A6" s="656">
        <v>1</v>
      </c>
      <c r="B6" s="656">
        <v>1</v>
      </c>
      <c r="C6" s="656">
        <v>4</v>
      </c>
      <c r="D6" s="656">
        <v>2</v>
      </c>
      <c r="E6" s="659" t="s">
        <v>3138</v>
      </c>
      <c r="F6" s="659" t="s">
        <v>3139</v>
      </c>
      <c r="G6" s="659" t="s">
        <v>3140</v>
      </c>
      <c r="H6" s="1323" t="s">
        <v>315</v>
      </c>
      <c r="I6" s="357" t="s">
        <v>660</v>
      </c>
      <c r="J6" s="357">
        <v>1</v>
      </c>
      <c r="K6" s="358" t="s">
        <v>71</v>
      </c>
      <c r="L6" s="1148" t="s">
        <v>3141</v>
      </c>
      <c r="M6" s="656" t="s">
        <v>90</v>
      </c>
      <c r="N6" s="656"/>
      <c r="O6" s="664">
        <v>62093.440000000002</v>
      </c>
      <c r="P6" s="656"/>
      <c r="Q6" s="1320">
        <v>62093.440000000002</v>
      </c>
      <c r="R6" s="656"/>
      <c r="S6" s="659" t="s">
        <v>3142</v>
      </c>
    </row>
    <row r="7" spans="1:19" s="327" customFormat="1" ht="39.6" customHeight="1">
      <c r="A7" s="657"/>
      <c r="B7" s="657"/>
      <c r="C7" s="657"/>
      <c r="D7" s="657"/>
      <c r="E7" s="660"/>
      <c r="F7" s="660"/>
      <c r="G7" s="660"/>
      <c r="H7" s="1324"/>
      <c r="I7" s="357" t="s">
        <v>3143</v>
      </c>
      <c r="J7" s="357">
        <v>30</v>
      </c>
      <c r="K7" s="358" t="s">
        <v>3144</v>
      </c>
      <c r="L7" s="1291"/>
      <c r="M7" s="657"/>
      <c r="N7" s="657"/>
      <c r="O7" s="665"/>
      <c r="P7" s="657"/>
      <c r="Q7" s="1322"/>
      <c r="R7" s="657"/>
      <c r="S7" s="660"/>
    </row>
    <row r="8" spans="1:19" s="327" customFormat="1" ht="39.6" customHeight="1">
      <c r="A8" s="657"/>
      <c r="B8" s="657"/>
      <c r="C8" s="657"/>
      <c r="D8" s="657"/>
      <c r="E8" s="660"/>
      <c r="F8" s="660"/>
      <c r="G8" s="660"/>
      <c r="H8" s="1323" t="s">
        <v>107</v>
      </c>
      <c r="I8" s="357" t="s">
        <v>1167</v>
      </c>
      <c r="J8" s="357">
        <v>1</v>
      </c>
      <c r="K8" s="358" t="s">
        <v>71</v>
      </c>
      <c r="L8" s="1291"/>
      <c r="M8" s="657"/>
      <c r="N8" s="657"/>
      <c r="O8" s="665"/>
      <c r="P8" s="657"/>
      <c r="Q8" s="1322"/>
      <c r="R8" s="657"/>
      <c r="S8" s="660"/>
    </row>
    <row r="9" spans="1:19" s="327" customFormat="1" ht="104.25" customHeight="1">
      <c r="A9" s="657"/>
      <c r="B9" s="657"/>
      <c r="C9" s="657"/>
      <c r="D9" s="657"/>
      <c r="E9" s="660"/>
      <c r="F9" s="660"/>
      <c r="G9" s="660"/>
      <c r="H9" s="1324"/>
      <c r="I9" s="356" t="s">
        <v>1653</v>
      </c>
      <c r="J9" s="356">
        <v>100</v>
      </c>
      <c r="K9" s="355" t="s">
        <v>48</v>
      </c>
      <c r="L9" s="1291"/>
      <c r="M9" s="657"/>
      <c r="N9" s="657"/>
      <c r="O9" s="665"/>
      <c r="P9" s="657"/>
      <c r="Q9" s="1322"/>
      <c r="R9" s="657"/>
      <c r="S9" s="660"/>
    </row>
    <row r="10" spans="1:19" s="327" customFormat="1" ht="39.6" customHeight="1">
      <c r="A10" s="1142">
        <v>2</v>
      </c>
      <c r="B10" s="659">
        <v>1</v>
      </c>
      <c r="C10" s="659">
        <v>4</v>
      </c>
      <c r="D10" s="659">
        <v>2</v>
      </c>
      <c r="E10" s="659" t="s">
        <v>3145</v>
      </c>
      <c r="F10" s="659" t="s">
        <v>3146</v>
      </c>
      <c r="G10" s="659" t="s">
        <v>3147</v>
      </c>
      <c r="H10" s="659" t="s">
        <v>2464</v>
      </c>
      <c r="I10" s="357" t="s">
        <v>51</v>
      </c>
      <c r="J10" s="357">
        <v>2</v>
      </c>
      <c r="K10" s="357" t="s">
        <v>71</v>
      </c>
      <c r="L10" s="659" t="s">
        <v>3148</v>
      </c>
      <c r="M10" s="659" t="s">
        <v>3149</v>
      </c>
      <c r="N10" s="659"/>
      <c r="O10" s="662">
        <v>254000</v>
      </c>
      <c r="P10" s="659"/>
      <c r="Q10" s="662">
        <v>254000</v>
      </c>
      <c r="R10" s="659"/>
      <c r="S10" s="659" t="s">
        <v>3142</v>
      </c>
    </row>
    <row r="11" spans="1:19" s="327" customFormat="1" ht="39.6" customHeight="1">
      <c r="A11" s="1144"/>
      <c r="B11" s="660"/>
      <c r="C11" s="660"/>
      <c r="D11" s="660"/>
      <c r="E11" s="660"/>
      <c r="F11" s="660"/>
      <c r="G11" s="660"/>
      <c r="H11" s="661"/>
      <c r="I11" s="357" t="s">
        <v>1653</v>
      </c>
      <c r="J11" s="357">
        <v>200</v>
      </c>
      <c r="K11" s="357" t="s">
        <v>48</v>
      </c>
      <c r="L11" s="660"/>
      <c r="M11" s="660"/>
      <c r="N11" s="660"/>
      <c r="O11" s="780"/>
      <c r="P11" s="660"/>
      <c r="Q11" s="780"/>
      <c r="R11" s="660"/>
      <c r="S11" s="660"/>
    </row>
    <row r="12" spans="1:19" s="327" customFormat="1" ht="39.6" customHeight="1">
      <c r="A12" s="1144"/>
      <c r="B12" s="660"/>
      <c r="C12" s="660"/>
      <c r="D12" s="660"/>
      <c r="E12" s="660"/>
      <c r="F12" s="660"/>
      <c r="G12" s="660"/>
      <c r="H12" s="659" t="s">
        <v>3150</v>
      </c>
      <c r="I12" s="357" t="s">
        <v>160</v>
      </c>
      <c r="J12" s="357">
        <v>10</v>
      </c>
      <c r="K12" s="357" t="s">
        <v>71</v>
      </c>
      <c r="L12" s="660"/>
      <c r="M12" s="660"/>
      <c r="N12" s="660"/>
      <c r="O12" s="780"/>
      <c r="P12" s="660"/>
      <c r="Q12" s="780"/>
      <c r="R12" s="660"/>
      <c r="S12" s="660"/>
    </row>
    <row r="13" spans="1:19" s="327" customFormat="1" ht="39.6" customHeight="1">
      <c r="A13" s="1144"/>
      <c r="B13" s="660"/>
      <c r="C13" s="660"/>
      <c r="D13" s="660"/>
      <c r="E13" s="660"/>
      <c r="F13" s="660"/>
      <c r="G13" s="660"/>
      <c r="H13" s="661"/>
      <c r="I13" s="357" t="s">
        <v>1653</v>
      </c>
      <c r="J13" s="357">
        <v>200</v>
      </c>
      <c r="K13" s="357" t="s">
        <v>48</v>
      </c>
      <c r="L13" s="660"/>
      <c r="M13" s="660"/>
      <c r="N13" s="660"/>
      <c r="O13" s="780"/>
      <c r="P13" s="660"/>
      <c r="Q13" s="780"/>
      <c r="R13" s="660"/>
      <c r="S13" s="660"/>
    </row>
    <row r="14" spans="1:19" s="327" customFormat="1" ht="44.25" customHeight="1">
      <c r="A14" s="1144"/>
      <c r="B14" s="660"/>
      <c r="C14" s="660"/>
      <c r="D14" s="660"/>
      <c r="E14" s="660"/>
      <c r="F14" s="660"/>
      <c r="G14" s="660"/>
      <c r="H14" s="659" t="s">
        <v>3151</v>
      </c>
      <c r="I14" s="357" t="s">
        <v>160</v>
      </c>
      <c r="J14" s="357">
        <v>20</v>
      </c>
      <c r="K14" s="357" t="s">
        <v>71</v>
      </c>
      <c r="L14" s="660"/>
      <c r="M14" s="660"/>
      <c r="N14" s="660"/>
      <c r="O14" s="780"/>
      <c r="P14" s="660"/>
      <c r="Q14" s="780"/>
      <c r="R14" s="660"/>
      <c r="S14" s="660"/>
    </row>
    <row r="15" spans="1:19" s="202" customFormat="1" ht="95.25" customHeight="1">
      <c r="A15" s="1144"/>
      <c r="B15" s="660"/>
      <c r="C15" s="660"/>
      <c r="D15" s="660"/>
      <c r="E15" s="660"/>
      <c r="F15" s="660"/>
      <c r="G15" s="660"/>
      <c r="H15" s="661"/>
      <c r="I15" s="357" t="s">
        <v>1653</v>
      </c>
      <c r="J15" s="357">
        <v>400</v>
      </c>
      <c r="K15" s="357" t="s">
        <v>48</v>
      </c>
      <c r="L15" s="660"/>
      <c r="M15" s="660"/>
      <c r="N15" s="660"/>
      <c r="O15" s="780"/>
      <c r="P15" s="660"/>
      <c r="Q15" s="780"/>
      <c r="R15" s="660"/>
      <c r="S15" s="660"/>
    </row>
    <row r="16" spans="1:19" s="68" customFormat="1" ht="147.75" customHeight="1">
      <c r="A16" s="1144"/>
      <c r="B16" s="660"/>
      <c r="C16" s="660"/>
      <c r="D16" s="660"/>
      <c r="E16" s="660"/>
      <c r="F16" s="660"/>
      <c r="G16" s="660"/>
      <c r="H16" s="659" t="s">
        <v>324</v>
      </c>
      <c r="I16" s="357" t="s">
        <v>1301</v>
      </c>
      <c r="J16" s="357">
        <v>10</v>
      </c>
      <c r="K16" s="357" t="s">
        <v>71</v>
      </c>
      <c r="L16" s="660"/>
      <c r="M16" s="660"/>
      <c r="N16" s="660"/>
      <c r="O16" s="780"/>
      <c r="P16" s="660"/>
      <c r="Q16" s="780"/>
      <c r="R16" s="660"/>
      <c r="S16" s="660"/>
    </row>
    <row r="17" spans="1:19" s="327" customFormat="1" ht="80.25" customHeight="1">
      <c r="A17" s="1144"/>
      <c r="B17" s="660"/>
      <c r="C17" s="660"/>
      <c r="D17" s="660"/>
      <c r="E17" s="660"/>
      <c r="F17" s="660"/>
      <c r="G17" s="660"/>
      <c r="H17" s="661"/>
      <c r="I17" s="357" t="s">
        <v>1692</v>
      </c>
      <c r="J17" s="357">
        <v>5000</v>
      </c>
      <c r="K17" s="357" t="s">
        <v>71</v>
      </c>
      <c r="L17" s="660"/>
      <c r="M17" s="660"/>
      <c r="N17" s="660"/>
      <c r="O17" s="780"/>
      <c r="P17" s="660"/>
      <c r="Q17" s="780"/>
      <c r="R17" s="660"/>
      <c r="S17" s="660"/>
    </row>
    <row r="18" spans="1:19" s="327" customFormat="1" ht="64.5" customHeight="1">
      <c r="A18" s="1143"/>
      <c r="B18" s="661"/>
      <c r="C18" s="661"/>
      <c r="D18" s="661"/>
      <c r="E18" s="661"/>
      <c r="F18" s="661"/>
      <c r="G18" s="661"/>
      <c r="H18" s="357" t="s">
        <v>3152</v>
      </c>
      <c r="I18" s="357" t="s">
        <v>1166</v>
      </c>
      <c r="J18" s="357">
        <v>10</v>
      </c>
      <c r="K18" s="357" t="s">
        <v>71</v>
      </c>
      <c r="L18" s="661"/>
      <c r="M18" s="661"/>
      <c r="N18" s="661"/>
      <c r="O18" s="663"/>
      <c r="P18" s="661"/>
      <c r="Q18" s="663"/>
      <c r="R18" s="661"/>
      <c r="S18" s="661"/>
    </row>
    <row r="19" spans="1:19" s="327" customFormat="1" ht="72.75" customHeight="1">
      <c r="A19" s="656">
        <v>3</v>
      </c>
      <c r="B19" s="656">
        <v>1</v>
      </c>
      <c r="C19" s="656">
        <v>4</v>
      </c>
      <c r="D19" s="656">
        <v>2</v>
      </c>
      <c r="E19" s="659" t="s">
        <v>3153</v>
      </c>
      <c r="F19" s="659" t="s">
        <v>3154</v>
      </c>
      <c r="G19" s="659" t="s">
        <v>3155</v>
      </c>
      <c r="H19" s="659" t="s">
        <v>1200</v>
      </c>
      <c r="I19" s="357" t="s">
        <v>181</v>
      </c>
      <c r="J19" s="357">
        <v>1</v>
      </c>
      <c r="K19" s="357" t="s">
        <v>71</v>
      </c>
      <c r="L19" s="659" t="s">
        <v>3156</v>
      </c>
      <c r="M19" s="656" t="s">
        <v>127</v>
      </c>
      <c r="N19" s="659"/>
      <c r="O19" s="664">
        <v>64925.279999999999</v>
      </c>
      <c r="P19" s="659"/>
      <c r="Q19" s="1320">
        <v>64925.279999999999</v>
      </c>
      <c r="R19" s="659"/>
      <c r="S19" s="659" t="s">
        <v>3157</v>
      </c>
    </row>
    <row r="20" spans="1:19" ht="108.75" customHeight="1">
      <c r="A20" s="658"/>
      <c r="B20" s="658"/>
      <c r="C20" s="658"/>
      <c r="D20" s="658"/>
      <c r="E20" s="661"/>
      <c r="F20" s="661"/>
      <c r="G20" s="661"/>
      <c r="H20" s="661"/>
      <c r="I20" s="357" t="s">
        <v>179</v>
      </c>
      <c r="J20" s="357">
        <v>28</v>
      </c>
      <c r="K20" s="358" t="s">
        <v>48</v>
      </c>
      <c r="L20" s="661"/>
      <c r="M20" s="658"/>
      <c r="N20" s="661"/>
      <c r="O20" s="666"/>
      <c r="P20" s="661"/>
      <c r="Q20" s="1321"/>
      <c r="R20" s="661"/>
      <c r="S20" s="661"/>
    </row>
    <row r="21" spans="1:19" ht="60" customHeight="1">
      <c r="A21" s="659">
        <v>4</v>
      </c>
      <c r="B21" s="659">
        <v>1</v>
      </c>
      <c r="C21" s="659">
        <v>4</v>
      </c>
      <c r="D21" s="659">
        <v>2</v>
      </c>
      <c r="E21" s="659" t="s">
        <v>3158</v>
      </c>
      <c r="F21" s="659" t="s">
        <v>3159</v>
      </c>
      <c r="G21" s="659" t="s">
        <v>3160</v>
      </c>
      <c r="H21" s="1313" t="s">
        <v>65</v>
      </c>
      <c r="I21" s="659" t="s">
        <v>2727</v>
      </c>
      <c r="J21" s="659">
        <v>1</v>
      </c>
      <c r="K21" s="659" t="s">
        <v>71</v>
      </c>
      <c r="L21" s="659" t="s">
        <v>2732</v>
      </c>
      <c r="M21" s="659" t="s">
        <v>310</v>
      </c>
      <c r="N21" s="659"/>
      <c r="O21" s="1307">
        <v>216480</v>
      </c>
      <c r="P21" s="941"/>
      <c r="Q21" s="1307">
        <v>216480</v>
      </c>
      <c r="R21" s="659"/>
      <c r="S21" s="659" t="s">
        <v>3142</v>
      </c>
    </row>
    <row r="22" spans="1:19" ht="147.75" customHeight="1">
      <c r="A22" s="660"/>
      <c r="B22" s="660"/>
      <c r="C22" s="660"/>
      <c r="D22" s="660"/>
      <c r="E22" s="660"/>
      <c r="F22" s="660"/>
      <c r="G22" s="660"/>
      <c r="H22" s="657"/>
      <c r="I22" s="660"/>
      <c r="J22" s="660"/>
      <c r="K22" s="660"/>
      <c r="L22" s="660"/>
      <c r="M22" s="660"/>
      <c r="N22" s="660"/>
      <c r="O22" s="1312"/>
      <c r="P22" s="942"/>
      <c r="Q22" s="1312"/>
      <c r="R22" s="660"/>
      <c r="S22" s="660"/>
    </row>
    <row r="23" spans="1:19" ht="30" customHeight="1">
      <c r="A23" s="661"/>
      <c r="B23" s="661"/>
      <c r="C23" s="661"/>
      <c r="D23" s="661"/>
      <c r="E23" s="661"/>
      <c r="F23" s="661"/>
      <c r="G23" s="661"/>
      <c r="H23" s="658"/>
      <c r="I23" s="661"/>
      <c r="J23" s="661"/>
      <c r="K23" s="661"/>
      <c r="L23" s="661"/>
      <c r="M23" s="661"/>
      <c r="N23" s="661"/>
      <c r="O23" s="1308"/>
      <c r="P23" s="1146"/>
      <c r="Q23" s="1308"/>
      <c r="R23" s="661"/>
      <c r="S23" s="661"/>
    </row>
    <row r="24" spans="1:19" ht="80.25" customHeight="1">
      <c r="A24" s="1314">
        <v>5</v>
      </c>
      <c r="B24" s="1314">
        <v>1</v>
      </c>
      <c r="C24" s="1314">
        <v>4</v>
      </c>
      <c r="D24" s="1314">
        <v>2</v>
      </c>
      <c r="E24" s="1315" t="s">
        <v>3161</v>
      </c>
      <c r="F24" s="1168" t="s">
        <v>3162</v>
      </c>
      <c r="G24" s="1168" t="s">
        <v>3163</v>
      </c>
      <c r="H24" s="1315" t="s">
        <v>3164</v>
      </c>
      <c r="I24" s="392" t="s">
        <v>160</v>
      </c>
      <c r="J24" s="391">
        <v>19</v>
      </c>
      <c r="K24" s="392" t="s">
        <v>71</v>
      </c>
      <c r="L24" s="1168" t="s">
        <v>3165</v>
      </c>
      <c r="M24" s="1168" t="s">
        <v>310</v>
      </c>
      <c r="N24" s="1168"/>
      <c r="O24" s="1306">
        <v>150958.82</v>
      </c>
      <c r="P24" s="1168"/>
      <c r="Q24" s="1306">
        <v>150958.82</v>
      </c>
      <c r="R24" s="1168"/>
      <c r="S24" s="1168" t="s">
        <v>3142</v>
      </c>
    </row>
    <row r="25" spans="1:19" ht="114.75" customHeight="1">
      <c r="A25" s="1314"/>
      <c r="B25" s="1314"/>
      <c r="C25" s="1314"/>
      <c r="D25" s="1314"/>
      <c r="E25" s="1315"/>
      <c r="F25" s="1168"/>
      <c r="G25" s="1168"/>
      <c r="H25" s="1315"/>
      <c r="I25" s="392" t="s">
        <v>1330</v>
      </c>
      <c r="J25" s="391">
        <v>570</v>
      </c>
      <c r="K25" s="392" t="s">
        <v>48</v>
      </c>
      <c r="L25" s="1168"/>
      <c r="M25" s="1168"/>
      <c r="N25" s="1168"/>
      <c r="O25" s="1306"/>
      <c r="P25" s="1168"/>
      <c r="Q25" s="1306"/>
      <c r="R25" s="1168"/>
      <c r="S25" s="1168"/>
    </row>
    <row r="26" spans="1:19" ht="182.25" customHeight="1">
      <c r="A26" s="1316">
        <v>6</v>
      </c>
      <c r="B26" s="1316">
        <v>1</v>
      </c>
      <c r="C26" s="1316">
        <v>4</v>
      </c>
      <c r="D26" s="1316">
        <v>2</v>
      </c>
      <c r="E26" s="1318" t="s">
        <v>3166</v>
      </c>
      <c r="F26" s="941" t="s">
        <v>3167</v>
      </c>
      <c r="G26" s="941" t="s">
        <v>3168</v>
      </c>
      <c r="H26" s="1318" t="s">
        <v>2386</v>
      </c>
      <c r="I26" s="357" t="s">
        <v>3169</v>
      </c>
      <c r="J26" s="358">
        <v>6</v>
      </c>
      <c r="K26" s="358" t="s">
        <v>71</v>
      </c>
      <c r="L26" s="941" t="s">
        <v>3170</v>
      </c>
      <c r="M26" s="941" t="s">
        <v>43</v>
      </c>
      <c r="N26" s="656"/>
      <c r="O26" s="1307">
        <v>54822.879999999997</v>
      </c>
      <c r="P26" s="656"/>
      <c r="Q26" s="1307">
        <v>54822.879999999997</v>
      </c>
      <c r="R26" s="656"/>
      <c r="S26" s="941" t="s">
        <v>3142</v>
      </c>
    </row>
    <row r="27" spans="1:19" ht="49.5" customHeight="1">
      <c r="A27" s="1317"/>
      <c r="B27" s="1317"/>
      <c r="C27" s="1317"/>
      <c r="D27" s="1317"/>
      <c r="E27" s="1319"/>
      <c r="F27" s="1146"/>
      <c r="G27" s="1146"/>
      <c r="H27" s="1319"/>
      <c r="I27" s="392" t="s">
        <v>3171</v>
      </c>
      <c r="J27" s="391">
        <v>6</v>
      </c>
      <c r="K27" s="392" t="s">
        <v>71</v>
      </c>
      <c r="L27" s="1146"/>
      <c r="M27" s="1146"/>
      <c r="N27" s="658"/>
      <c r="O27" s="1308"/>
      <c r="P27" s="658"/>
      <c r="Q27" s="1308"/>
      <c r="R27" s="658"/>
      <c r="S27" s="1146"/>
    </row>
    <row r="28" spans="1:19" ht="78.75" customHeight="1">
      <c r="A28" s="659">
        <v>7</v>
      </c>
      <c r="B28" s="659">
        <v>1</v>
      </c>
      <c r="C28" s="659">
        <v>4</v>
      </c>
      <c r="D28" s="659">
        <v>5</v>
      </c>
      <c r="E28" s="659" t="s">
        <v>3172</v>
      </c>
      <c r="F28" s="659" t="s">
        <v>3173</v>
      </c>
      <c r="G28" s="659" t="s">
        <v>3174</v>
      </c>
      <c r="H28" s="659" t="s">
        <v>50</v>
      </c>
      <c r="I28" s="357" t="s">
        <v>51</v>
      </c>
      <c r="J28" s="357">
        <v>1</v>
      </c>
      <c r="K28" s="357" t="s">
        <v>71</v>
      </c>
      <c r="L28" s="659" t="s">
        <v>3175</v>
      </c>
      <c r="M28" s="659" t="s">
        <v>770</v>
      </c>
      <c r="N28" s="659"/>
      <c r="O28" s="1307">
        <v>174000</v>
      </c>
      <c r="P28" s="1307"/>
      <c r="Q28" s="1307">
        <v>174000</v>
      </c>
      <c r="R28" s="1307"/>
      <c r="S28" s="659" t="s">
        <v>3142</v>
      </c>
    </row>
    <row r="29" spans="1:19" ht="162.75" customHeight="1">
      <c r="A29" s="661"/>
      <c r="B29" s="661"/>
      <c r="C29" s="661"/>
      <c r="D29" s="661"/>
      <c r="E29" s="661"/>
      <c r="F29" s="661"/>
      <c r="G29" s="661"/>
      <c r="H29" s="661"/>
      <c r="I29" s="357" t="s">
        <v>1653</v>
      </c>
      <c r="J29" s="357">
        <v>150</v>
      </c>
      <c r="K29" s="357" t="s">
        <v>48</v>
      </c>
      <c r="L29" s="661"/>
      <c r="M29" s="661"/>
      <c r="N29" s="661"/>
      <c r="O29" s="1308"/>
      <c r="P29" s="1308"/>
      <c r="Q29" s="1308"/>
      <c r="R29" s="1308"/>
      <c r="S29" s="661"/>
    </row>
    <row r="30" spans="1:19" ht="50.25" customHeight="1">
      <c r="A30" s="659">
        <v>8</v>
      </c>
      <c r="B30" s="659">
        <v>1</v>
      </c>
      <c r="C30" s="659">
        <v>4</v>
      </c>
      <c r="D30" s="659">
        <v>5</v>
      </c>
      <c r="E30" s="659" t="s">
        <v>3176</v>
      </c>
      <c r="F30" s="659" t="s">
        <v>3177</v>
      </c>
      <c r="G30" s="659" t="s">
        <v>3178</v>
      </c>
      <c r="H30" s="659" t="s">
        <v>159</v>
      </c>
      <c r="I30" s="357" t="s">
        <v>160</v>
      </c>
      <c r="J30" s="357">
        <v>1</v>
      </c>
      <c r="K30" s="357" t="s">
        <v>71</v>
      </c>
      <c r="L30" s="659" t="s">
        <v>3179</v>
      </c>
      <c r="M30" s="659" t="s">
        <v>317</v>
      </c>
      <c r="N30" s="659"/>
      <c r="O30" s="1307">
        <v>8152.82</v>
      </c>
      <c r="P30" s="1307"/>
      <c r="Q30" s="1307">
        <v>8152.82</v>
      </c>
      <c r="R30" s="1307"/>
      <c r="S30" s="659" t="s">
        <v>3142</v>
      </c>
    </row>
    <row r="31" spans="1:19" ht="96.75" customHeight="1">
      <c r="A31" s="661"/>
      <c r="B31" s="661"/>
      <c r="C31" s="661"/>
      <c r="D31" s="661"/>
      <c r="E31" s="661"/>
      <c r="F31" s="661"/>
      <c r="G31" s="661"/>
      <c r="H31" s="661"/>
      <c r="I31" s="357" t="s">
        <v>769</v>
      </c>
      <c r="J31" s="357">
        <v>50</v>
      </c>
      <c r="K31" s="357" t="s">
        <v>48</v>
      </c>
      <c r="L31" s="661"/>
      <c r="M31" s="661"/>
      <c r="N31" s="661"/>
      <c r="O31" s="1308"/>
      <c r="P31" s="1308"/>
      <c r="Q31" s="1308"/>
      <c r="R31" s="1308"/>
      <c r="S31" s="661"/>
    </row>
    <row r="32" spans="1:19" ht="92.25" customHeight="1">
      <c r="A32" s="659">
        <v>9</v>
      </c>
      <c r="B32" s="659">
        <v>1</v>
      </c>
      <c r="C32" s="659">
        <v>4</v>
      </c>
      <c r="D32" s="659">
        <v>2</v>
      </c>
      <c r="E32" s="659" t="s">
        <v>3180</v>
      </c>
      <c r="F32" s="659" t="s">
        <v>3181</v>
      </c>
      <c r="G32" s="659" t="s">
        <v>3182</v>
      </c>
      <c r="H32" s="659" t="s">
        <v>137</v>
      </c>
      <c r="I32" s="357" t="s">
        <v>137</v>
      </c>
      <c r="J32" s="357">
        <v>1</v>
      </c>
      <c r="K32" s="357" t="s">
        <v>71</v>
      </c>
      <c r="L32" s="659" t="s">
        <v>3183</v>
      </c>
      <c r="M32" s="659" t="s">
        <v>317</v>
      </c>
      <c r="N32" s="659"/>
      <c r="O32" s="1307">
        <v>10566.76</v>
      </c>
      <c r="P32" s="1307"/>
      <c r="Q32" s="1307">
        <v>10566.76</v>
      </c>
      <c r="R32" s="1307"/>
      <c r="S32" s="659" t="s">
        <v>3142</v>
      </c>
    </row>
    <row r="33" spans="1:19" s="10" customFormat="1" ht="71.25" customHeight="1">
      <c r="A33" s="661"/>
      <c r="B33" s="661"/>
      <c r="C33" s="661"/>
      <c r="D33" s="661"/>
      <c r="E33" s="661"/>
      <c r="F33" s="661"/>
      <c r="G33" s="661"/>
      <c r="H33" s="661"/>
      <c r="I33" s="357" t="s">
        <v>769</v>
      </c>
      <c r="J33" s="357">
        <v>30</v>
      </c>
      <c r="K33" s="357" t="s">
        <v>48</v>
      </c>
      <c r="L33" s="661"/>
      <c r="M33" s="661"/>
      <c r="N33" s="661"/>
      <c r="O33" s="1308"/>
      <c r="P33" s="1308"/>
      <c r="Q33" s="1308"/>
      <c r="R33" s="1308"/>
      <c r="S33" s="661"/>
    </row>
    <row r="34" spans="1:19" ht="60" customHeight="1">
      <c r="A34" s="659">
        <v>10</v>
      </c>
      <c r="B34" s="659">
        <v>1</v>
      </c>
      <c r="C34" s="659">
        <v>4</v>
      </c>
      <c r="D34" s="659">
        <v>2</v>
      </c>
      <c r="E34" s="659" t="s">
        <v>3161</v>
      </c>
      <c r="F34" s="659" t="s">
        <v>3162</v>
      </c>
      <c r="G34" s="659" t="s">
        <v>3163</v>
      </c>
      <c r="H34" s="659" t="s">
        <v>3164</v>
      </c>
      <c r="I34" s="357" t="s">
        <v>160</v>
      </c>
      <c r="J34" s="357">
        <v>19</v>
      </c>
      <c r="K34" s="357" t="s">
        <v>71</v>
      </c>
      <c r="L34" s="659" t="s">
        <v>3165</v>
      </c>
      <c r="M34" s="659"/>
      <c r="N34" s="659" t="s">
        <v>310</v>
      </c>
      <c r="O34" s="1307"/>
      <c r="P34" s="1307">
        <v>144449.14000000001</v>
      </c>
      <c r="Q34" s="1307"/>
      <c r="R34" s="1307">
        <v>144449.14000000001</v>
      </c>
      <c r="S34" s="659" t="s">
        <v>3142</v>
      </c>
    </row>
    <row r="35" spans="1:19" ht="147.75" customHeight="1">
      <c r="A35" s="661"/>
      <c r="B35" s="661"/>
      <c r="C35" s="661"/>
      <c r="D35" s="661"/>
      <c r="E35" s="661"/>
      <c r="F35" s="661"/>
      <c r="G35" s="661"/>
      <c r="H35" s="661"/>
      <c r="I35" s="357" t="s">
        <v>1330</v>
      </c>
      <c r="J35" s="357">
        <v>570</v>
      </c>
      <c r="K35" s="357" t="s">
        <v>48</v>
      </c>
      <c r="L35" s="661"/>
      <c r="M35" s="661"/>
      <c r="N35" s="661"/>
      <c r="O35" s="1308"/>
      <c r="P35" s="1308"/>
      <c r="Q35" s="1308"/>
      <c r="R35" s="1308"/>
      <c r="S35" s="661"/>
    </row>
    <row r="36" spans="1:19">
      <c r="A36" s="1142">
        <v>11</v>
      </c>
      <c r="B36" s="659">
        <v>1</v>
      </c>
      <c r="C36" s="659">
        <v>4</v>
      </c>
      <c r="D36" s="659">
        <v>2</v>
      </c>
      <c r="E36" s="659" t="s">
        <v>3145</v>
      </c>
      <c r="F36" s="659" t="s">
        <v>3184</v>
      </c>
      <c r="G36" s="659" t="s">
        <v>3185</v>
      </c>
      <c r="H36" s="659" t="s">
        <v>3186</v>
      </c>
      <c r="I36" s="357" t="s">
        <v>147</v>
      </c>
      <c r="J36" s="357">
        <v>2</v>
      </c>
      <c r="K36" s="357" t="s">
        <v>71</v>
      </c>
      <c r="L36" s="659" t="s">
        <v>3148</v>
      </c>
      <c r="M36" s="659"/>
      <c r="N36" s="659" t="s">
        <v>90</v>
      </c>
      <c r="O36" s="662"/>
      <c r="P36" s="662">
        <v>88336.02</v>
      </c>
      <c r="Q36" s="662"/>
      <c r="R36" s="662">
        <v>88336.02</v>
      </c>
      <c r="S36" s="659" t="s">
        <v>3142</v>
      </c>
    </row>
    <row r="37" spans="1:19" ht="30">
      <c r="A37" s="1144"/>
      <c r="B37" s="660"/>
      <c r="C37" s="660"/>
      <c r="D37" s="660"/>
      <c r="E37" s="660"/>
      <c r="F37" s="660"/>
      <c r="G37" s="660"/>
      <c r="H37" s="661"/>
      <c r="I37" s="357" t="s">
        <v>1653</v>
      </c>
      <c r="J37" s="357">
        <v>70</v>
      </c>
      <c r="K37" s="357" t="s">
        <v>48</v>
      </c>
      <c r="L37" s="660"/>
      <c r="M37" s="660"/>
      <c r="N37" s="660"/>
      <c r="O37" s="780"/>
      <c r="P37" s="780"/>
      <c r="Q37" s="780"/>
      <c r="R37" s="780"/>
      <c r="S37" s="660"/>
    </row>
    <row r="38" spans="1:19" ht="56.25" customHeight="1">
      <c r="A38" s="1144"/>
      <c r="B38" s="660"/>
      <c r="C38" s="660"/>
      <c r="D38" s="660"/>
      <c r="E38" s="660"/>
      <c r="F38" s="660"/>
      <c r="G38" s="660"/>
      <c r="H38" s="659" t="s">
        <v>1702</v>
      </c>
      <c r="I38" s="357" t="s">
        <v>51</v>
      </c>
      <c r="J38" s="357">
        <v>1</v>
      </c>
      <c r="K38" s="357" t="s">
        <v>71</v>
      </c>
      <c r="L38" s="660"/>
      <c r="M38" s="660"/>
      <c r="N38" s="660"/>
      <c r="O38" s="780"/>
      <c r="P38" s="780"/>
      <c r="Q38" s="780"/>
      <c r="R38" s="780"/>
      <c r="S38" s="660"/>
    </row>
    <row r="39" spans="1:19" ht="56.25" customHeight="1">
      <c r="A39" s="1143"/>
      <c r="B39" s="661"/>
      <c r="C39" s="661"/>
      <c r="D39" s="661"/>
      <c r="E39" s="661"/>
      <c r="F39" s="661"/>
      <c r="G39" s="661"/>
      <c r="H39" s="661"/>
      <c r="I39" s="357" t="s">
        <v>1653</v>
      </c>
      <c r="J39" s="357">
        <v>100</v>
      </c>
      <c r="K39" s="357" t="s">
        <v>48</v>
      </c>
      <c r="L39" s="661"/>
      <c r="M39" s="661"/>
      <c r="N39" s="661"/>
      <c r="O39" s="663"/>
      <c r="P39" s="663"/>
      <c r="Q39" s="663"/>
      <c r="R39" s="663"/>
      <c r="S39" s="661"/>
    </row>
    <row r="40" spans="1:19" ht="71.25" customHeight="1">
      <c r="A40" s="659">
        <v>12</v>
      </c>
      <c r="B40" s="659">
        <v>1</v>
      </c>
      <c r="C40" s="659">
        <v>4</v>
      </c>
      <c r="D40" s="659">
        <v>2</v>
      </c>
      <c r="E40" s="659" t="s">
        <v>3158</v>
      </c>
      <c r="F40" s="659" t="s">
        <v>3159</v>
      </c>
      <c r="G40" s="659" t="s">
        <v>3160</v>
      </c>
      <c r="H40" s="1313" t="s">
        <v>65</v>
      </c>
      <c r="I40" s="357" t="s">
        <v>2727</v>
      </c>
      <c r="J40" s="357">
        <v>1</v>
      </c>
      <c r="K40" s="357" t="s">
        <v>71</v>
      </c>
      <c r="L40" s="659" t="s">
        <v>2732</v>
      </c>
      <c r="M40" s="659"/>
      <c r="N40" s="659" t="s">
        <v>310</v>
      </c>
      <c r="O40" s="1307"/>
      <c r="P40" s="1309">
        <v>242186</v>
      </c>
      <c r="Q40" s="1307"/>
      <c r="R40" s="1309">
        <v>242186</v>
      </c>
      <c r="S40" s="659" t="s">
        <v>3142</v>
      </c>
    </row>
    <row r="41" spans="1:19" ht="71.25" customHeight="1">
      <c r="A41" s="660"/>
      <c r="B41" s="660"/>
      <c r="C41" s="660"/>
      <c r="D41" s="660"/>
      <c r="E41" s="660"/>
      <c r="F41" s="660"/>
      <c r="G41" s="660"/>
      <c r="H41" s="657"/>
      <c r="I41" s="659" t="s">
        <v>3064</v>
      </c>
      <c r="J41" s="659">
        <v>50</v>
      </c>
      <c r="K41" s="659" t="s">
        <v>48</v>
      </c>
      <c r="L41" s="660"/>
      <c r="M41" s="660"/>
      <c r="N41" s="660"/>
      <c r="O41" s="1312"/>
      <c r="P41" s="1310"/>
      <c r="Q41" s="1312"/>
      <c r="R41" s="1310"/>
      <c r="S41" s="660"/>
    </row>
    <row r="42" spans="1:19" ht="71.25" customHeight="1">
      <c r="A42" s="660"/>
      <c r="B42" s="660"/>
      <c r="C42" s="660"/>
      <c r="D42" s="660"/>
      <c r="E42" s="660"/>
      <c r="F42" s="660"/>
      <c r="G42" s="660"/>
      <c r="H42" s="657"/>
      <c r="I42" s="660"/>
      <c r="J42" s="660"/>
      <c r="K42" s="660"/>
      <c r="L42" s="660"/>
      <c r="M42" s="660"/>
      <c r="N42" s="660"/>
      <c r="O42" s="1312"/>
      <c r="P42" s="1310"/>
      <c r="Q42" s="1312"/>
      <c r="R42" s="1310"/>
      <c r="S42" s="660"/>
    </row>
    <row r="43" spans="1:19" ht="71.25" customHeight="1">
      <c r="A43" s="660"/>
      <c r="B43" s="660"/>
      <c r="C43" s="660"/>
      <c r="D43" s="660"/>
      <c r="E43" s="660"/>
      <c r="F43" s="660"/>
      <c r="G43" s="660"/>
      <c r="H43" s="657"/>
      <c r="I43" s="660"/>
      <c r="J43" s="660"/>
      <c r="K43" s="660"/>
      <c r="L43" s="660"/>
      <c r="M43" s="660"/>
      <c r="N43" s="660"/>
      <c r="O43" s="1312"/>
      <c r="P43" s="1310"/>
      <c r="Q43" s="1312"/>
      <c r="R43" s="1310"/>
      <c r="S43" s="660"/>
    </row>
    <row r="44" spans="1:19" ht="71.25" customHeight="1">
      <c r="A44" s="661"/>
      <c r="B44" s="661"/>
      <c r="C44" s="661"/>
      <c r="D44" s="661"/>
      <c r="E44" s="661"/>
      <c r="F44" s="661"/>
      <c r="G44" s="661"/>
      <c r="H44" s="658"/>
      <c r="I44" s="661"/>
      <c r="J44" s="661"/>
      <c r="K44" s="661"/>
      <c r="L44" s="661"/>
      <c r="M44" s="661"/>
      <c r="N44" s="661"/>
      <c r="O44" s="1308"/>
      <c r="P44" s="1311"/>
      <c r="Q44" s="1308"/>
      <c r="R44" s="1311"/>
      <c r="S44" s="661"/>
    </row>
    <row r="45" spans="1:19" ht="104.25" customHeight="1">
      <c r="A45" s="659">
        <v>13</v>
      </c>
      <c r="B45" s="659">
        <v>1</v>
      </c>
      <c r="C45" s="659">
        <v>4</v>
      </c>
      <c r="D45" s="659">
        <v>5</v>
      </c>
      <c r="E45" s="659" t="s">
        <v>3187</v>
      </c>
      <c r="F45" s="659" t="s">
        <v>3188</v>
      </c>
      <c r="G45" s="659" t="s">
        <v>3189</v>
      </c>
      <c r="H45" s="659" t="s">
        <v>50</v>
      </c>
      <c r="I45" s="357" t="s">
        <v>51</v>
      </c>
      <c r="J45" s="357">
        <v>1</v>
      </c>
      <c r="K45" s="357" t="s">
        <v>71</v>
      </c>
      <c r="L45" s="659" t="s">
        <v>3175</v>
      </c>
      <c r="M45" s="659"/>
      <c r="N45" s="659" t="s">
        <v>69</v>
      </c>
      <c r="O45" s="1307"/>
      <c r="P45" s="1307">
        <v>155000</v>
      </c>
      <c r="Q45" s="1307"/>
      <c r="R45" s="1307">
        <v>155000</v>
      </c>
      <c r="S45" s="659" t="s">
        <v>3142</v>
      </c>
    </row>
    <row r="46" spans="1:19" ht="104.25" customHeight="1">
      <c r="A46" s="661"/>
      <c r="B46" s="661"/>
      <c r="C46" s="661"/>
      <c r="D46" s="661"/>
      <c r="E46" s="661"/>
      <c r="F46" s="661"/>
      <c r="G46" s="661"/>
      <c r="H46" s="661"/>
      <c r="I46" s="356" t="s">
        <v>1653</v>
      </c>
      <c r="J46" s="356">
        <v>100</v>
      </c>
      <c r="K46" s="356" t="s">
        <v>48</v>
      </c>
      <c r="L46" s="661"/>
      <c r="M46" s="661"/>
      <c r="N46" s="661"/>
      <c r="O46" s="1308"/>
      <c r="P46" s="1308"/>
      <c r="Q46" s="1308"/>
      <c r="R46" s="1308"/>
      <c r="S46" s="661"/>
    </row>
    <row r="47" spans="1:19" ht="63.75" customHeight="1">
      <c r="A47" s="667">
        <v>14</v>
      </c>
      <c r="B47" s="667">
        <v>1</v>
      </c>
      <c r="C47" s="667">
        <v>4</v>
      </c>
      <c r="D47" s="667">
        <v>2</v>
      </c>
      <c r="E47" s="667" t="s">
        <v>3190</v>
      </c>
      <c r="F47" s="667" t="s">
        <v>3191</v>
      </c>
      <c r="G47" s="667" t="s">
        <v>3192</v>
      </c>
      <c r="H47" s="667" t="s">
        <v>1200</v>
      </c>
      <c r="I47" s="357" t="s">
        <v>3193</v>
      </c>
      <c r="J47" s="357">
        <v>1</v>
      </c>
      <c r="K47" s="357" t="s">
        <v>71</v>
      </c>
      <c r="L47" s="667" t="s">
        <v>3194</v>
      </c>
      <c r="M47" s="667"/>
      <c r="N47" s="667" t="s">
        <v>317</v>
      </c>
      <c r="O47" s="1306"/>
      <c r="P47" s="1306">
        <v>20000</v>
      </c>
      <c r="Q47" s="1306"/>
      <c r="R47" s="1306">
        <v>20000</v>
      </c>
      <c r="S47" s="667" t="s">
        <v>3142</v>
      </c>
    </row>
    <row r="48" spans="1:19" ht="107.25" customHeight="1">
      <c r="A48" s="667"/>
      <c r="B48" s="667"/>
      <c r="C48" s="667"/>
      <c r="D48" s="667"/>
      <c r="E48" s="667"/>
      <c r="F48" s="667"/>
      <c r="G48" s="667"/>
      <c r="H48" s="667"/>
      <c r="I48" s="357" t="s">
        <v>1653</v>
      </c>
      <c r="J48" s="357">
        <v>25</v>
      </c>
      <c r="K48" s="357" t="s">
        <v>48</v>
      </c>
      <c r="L48" s="667"/>
      <c r="M48" s="667"/>
      <c r="N48" s="667"/>
      <c r="O48" s="1306"/>
      <c r="P48" s="1306"/>
      <c r="Q48" s="1306"/>
      <c r="R48" s="1306"/>
      <c r="S48" s="667"/>
    </row>
    <row r="49" spans="1:19" ht="63.75" customHeight="1">
      <c r="A49" s="667">
        <v>15</v>
      </c>
      <c r="B49" s="667">
        <v>1</v>
      </c>
      <c r="C49" s="667">
        <v>4</v>
      </c>
      <c r="D49" s="667">
        <v>5</v>
      </c>
      <c r="E49" s="667" t="s">
        <v>3176</v>
      </c>
      <c r="F49" s="667" t="s">
        <v>3195</v>
      </c>
      <c r="G49" s="667" t="s">
        <v>3178</v>
      </c>
      <c r="H49" s="667" t="s">
        <v>159</v>
      </c>
      <c r="I49" s="357" t="s">
        <v>160</v>
      </c>
      <c r="J49" s="357">
        <v>1</v>
      </c>
      <c r="K49" s="357" t="s">
        <v>71</v>
      </c>
      <c r="L49" s="667" t="s">
        <v>3179</v>
      </c>
      <c r="M49" s="667"/>
      <c r="N49" s="667" t="s">
        <v>317</v>
      </c>
      <c r="O49" s="1306"/>
      <c r="P49" s="1306">
        <v>20028.84</v>
      </c>
      <c r="Q49" s="1306"/>
      <c r="R49" s="1306">
        <v>20028.84</v>
      </c>
      <c r="S49" s="667" t="s">
        <v>3142</v>
      </c>
    </row>
    <row r="50" spans="1:19" ht="63.75" customHeight="1">
      <c r="A50" s="667"/>
      <c r="B50" s="667"/>
      <c r="C50" s="667"/>
      <c r="D50" s="667"/>
      <c r="E50" s="667"/>
      <c r="F50" s="667"/>
      <c r="G50" s="667"/>
      <c r="H50" s="667"/>
      <c r="I50" s="357" t="s">
        <v>769</v>
      </c>
      <c r="J50" s="357">
        <v>50</v>
      </c>
      <c r="K50" s="357" t="s">
        <v>48</v>
      </c>
      <c r="L50" s="667"/>
      <c r="M50" s="667"/>
      <c r="N50" s="667"/>
      <c r="O50" s="1306"/>
      <c r="P50" s="1306"/>
      <c r="Q50" s="1306"/>
      <c r="R50" s="1306"/>
      <c r="S50" s="667"/>
    </row>
    <row r="52" spans="1:19">
      <c r="O52" s="674"/>
      <c r="P52" s="558" t="s">
        <v>30</v>
      </c>
      <c r="Q52" s="558"/>
      <c r="R52" s="558"/>
    </row>
    <row r="53" spans="1:19">
      <c r="O53" s="675"/>
      <c r="P53" s="558" t="s">
        <v>31</v>
      </c>
      <c r="Q53" s="558" t="s">
        <v>32</v>
      </c>
      <c r="R53" s="558"/>
    </row>
    <row r="54" spans="1:19">
      <c r="O54" s="676"/>
      <c r="P54" s="558"/>
      <c r="Q54" s="140">
        <v>2022</v>
      </c>
      <c r="R54" s="140">
        <v>2023</v>
      </c>
    </row>
    <row r="55" spans="1:19">
      <c r="O55" s="57" t="s">
        <v>3389</v>
      </c>
      <c r="P55" s="9">
        <v>15</v>
      </c>
      <c r="Q55" s="19">
        <f>Q32+Q30+Q28+Q26+Q24+Q21+Q19+Q10+Q6</f>
        <v>996000</v>
      </c>
      <c r="R55" s="26">
        <f>R49+R47+R45+R40+R36+R34</f>
        <v>670000</v>
      </c>
    </row>
  </sheetData>
  <mergeCells count="27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R6:R9"/>
    <mergeCell ref="S6:S9"/>
    <mergeCell ref="H8:H9"/>
    <mergeCell ref="F6:F9"/>
    <mergeCell ref="G6:G9"/>
    <mergeCell ref="H6:H7"/>
    <mergeCell ref="L6:L9"/>
    <mergeCell ref="M6:M9"/>
    <mergeCell ref="N6:N9"/>
    <mergeCell ref="A10:A18"/>
    <mergeCell ref="B10:B18"/>
    <mergeCell ref="C10:C18"/>
    <mergeCell ref="D10:D18"/>
    <mergeCell ref="E10:E18"/>
    <mergeCell ref="F10:F18"/>
    <mergeCell ref="O6:O9"/>
    <mergeCell ref="P6:P9"/>
    <mergeCell ref="Q6:Q9"/>
    <mergeCell ref="P10:P18"/>
    <mergeCell ref="Q10:Q18"/>
    <mergeCell ref="A6:A9"/>
    <mergeCell ref="B6:B9"/>
    <mergeCell ref="C6:C9"/>
    <mergeCell ref="D6:D9"/>
    <mergeCell ref="E6:E9"/>
    <mergeCell ref="S21:S23"/>
    <mergeCell ref="M21:M23"/>
    <mergeCell ref="Q21:Q23"/>
    <mergeCell ref="R10:R18"/>
    <mergeCell ref="S10:S18"/>
    <mergeCell ref="H12:H13"/>
    <mergeCell ref="H14:H15"/>
    <mergeCell ref="H16:H17"/>
    <mergeCell ref="G10:G18"/>
    <mergeCell ref="H10:H11"/>
    <mergeCell ref="L10:L18"/>
    <mergeCell ref="M10:M18"/>
    <mergeCell ref="N10:N18"/>
    <mergeCell ref="O10:O18"/>
    <mergeCell ref="P19:P20"/>
    <mergeCell ref="N21:N23"/>
    <mergeCell ref="O21:O23"/>
    <mergeCell ref="P21:P23"/>
    <mergeCell ref="Q19:Q20"/>
    <mergeCell ref="R19:R20"/>
    <mergeCell ref="S19:S20"/>
    <mergeCell ref="M19:M20"/>
    <mergeCell ref="N19:N20"/>
    <mergeCell ref="O19:O20"/>
    <mergeCell ref="A19:A20"/>
    <mergeCell ref="B19:B20"/>
    <mergeCell ref="C19:C20"/>
    <mergeCell ref="D19:D20"/>
    <mergeCell ref="E19:E20"/>
    <mergeCell ref="R21:R23"/>
    <mergeCell ref="G21:G23"/>
    <mergeCell ref="H21:H23"/>
    <mergeCell ref="I21:I23"/>
    <mergeCell ref="J21:J23"/>
    <mergeCell ref="K21:K23"/>
    <mergeCell ref="L21:L23"/>
    <mergeCell ref="A21:A23"/>
    <mergeCell ref="B21:B23"/>
    <mergeCell ref="C21:C23"/>
    <mergeCell ref="D21:D23"/>
    <mergeCell ref="E21:E23"/>
    <mergeCell ref="F21:F23"/>
    <mergeCell ref="G19:G20"/>
    <mergeCell ref="H19:H20"/>
    <mergeCell ref="L19:L20"/>
    <mergeCell ref="F19:F20"/>
    <mergeCell ref="S24:S25"/>
    <mergeCell ref="A26:A27"/>
    <mergeCell ref="B26:B27"/>
    <mergeCell ref="C26:C27"/>
    <mergeCell ref="D26:D27"/>
    <mergeCell ref="E26:E27"/>
    <mergeCell ref="F26:F27"/>
    <mergeCell ref="G26:G27"/>
    <mergeCell ref="H26:H27"/>
    <mergeCell ref="L26:L27"/>
    <mergeCell ref="M24:M25"/>
    <mergeCell ref="N24:N25"/>
    <mergeCell ref="O24:O25"/>
    <mergeCell ref="P24:P25"/>
    <mergeCell ref="Q24:Q25"/>
    <mergeCell ref="R24:R25"/>
    <mergeCell ref="S26:S27"/>
    <mergeCell ref="M26:M27"/>
    <mergeCell ref="N26:N27"/>
    <mergeCell ref="O26:O27"/>
    <mergeCell ref="P26:P27"/>
    <mergeCell ref="Q26:Q27"/>
    <mergeCell ref="R26:R27"/>
    <mergeCell ref="A24:A25"/>
    <mergeCell ref="A28:A29"/>
    <mergeCell ref="B28:B29"/>
    <mergeCell ref="C28:C29"/>
    <mergeCell ref="D28:D29"/>
    <mergeCell ref="E28:E29"/>
    <mergeCell ref="F28:F29"/>
    <mergeCell ref="G28:G29"/>
    <mergeCell ref="H28:H29"/>
    <mergeCell ref="L28:L29"/>
    <mergeCell ref="S32:S33"/>
    <mergeCell ref="M32:M33"/>
    <mergeCell ref="S28:S29"/>
    <mergeCell ref="M28:M29"/>
    <mergeCell ref="N28:N29"/>
    <mergeCell ref="O28:O29"/>
    <mergeCell ref="P28:P29"/>
    <mergeCell ref="Q28:Q29"/>
    <mergeCell ref="R28:R29"/>
    <mergeCell ref="S30:S31"/>
    <mergeCell ref="M30:M31"/>
    <mergeCell ref="N30:N31"/>
    <mergeCell ref="O30:O31"/>
    <mergeCell ref="P30:P31"/>
    <mergeCell ref="Q30:Q31"/>
    <mergeCell ref="R30:R31"/>
    <mergeCell ref="L30:L31"/>
    <mergeCell ref="B24:B25"/>
    <mergeCell ref="C24:C25"/>
    <mergeCell ref="D24:D25"/>
    <mergeCell ref="E24:E25"/>
    <mergeCell ref="F24:F25"/>
    <mergeCell ref="G24:G25"/>
    <mergeCell ref="H24:H25"/>
    <mergeCell ref="L24:L25"/>
    <mergeCell ref="B32:B33"/>
    <mergeCell ref="C32:C33"/>
    <mergeCell ref="D32:D33"/>
    <mergeCell ref="E32:E33"/>
    <mergeCell ref="F32:F33"/>
    <mergeCell ref="G32:G33"/>
    <mergeCell ref="H32:H33"/>
    <mergeCell ref="A30:A31"/>
    <mergeCell ref="B30:B31"/>
    <mergeCell ref="C30:C31"/>
    <mergeCell ref="D30:D31"/>
    <mergeCell ref="E30:E31"/>
    <mergeCell ref="F30:F31"/>
    <mergeCell ref="G30:G31"/>
    <mergeCell ref="H30:H31"/>
    <mergeCell ref="A36:A39"/>
    <mergeCell ref="S34:S35"/>
    <mergeCell ref="M34:M35"/>
    <mergeCell ref="N34:N35"/>
    <mergeCell ref="O34:O35"/>
    <mergeCell ref="P34:P35"/>
    <mergeCell ref="Q34:Q35"/>
    <mergeCell ref="R34:R35"/>
    <mergeCell ref="A32:A33"/>
    <mergeCell ref="A34:A35"/>
    <mergeCell ref="B34:B35"/>
    <mergeCell ref="C34:C35"/>
    <mergeCell ref="D34:D35"/>
    <mergeCell ref="E34:E35"/>
    <mergeCell ref="F34:F35"/>
    <mergeCell ref="G34:G35"/>
    <mergeCell ref="H34:H35"/>
    <mergeCell ref="L34:L35"/>
    <mergeCell ref="N32:N33"/>
    <mergeCell ref="O32:O33"/>
    <mergeCell ref="P32:P33"/>
    <mergeCell ref="Q32:Q33"/>
    <mergeCell ref="L32:L33"/>
    <mergeCell ref="R32:R33"/>
    <mergeCell ref="Q36:Q39"/>
    <mergeCell ref="B36:B39"/>
    <mergeCell ref="C36:C39"/>
    <mergeCell ref="D36:D39"/>
    <mergeCell ref="E36:E39"/>
    <mergeCell ref="F36:F39"/>
    <mergeCell ref="G36:G39"/>
    <mergeCell ref="R36:R39"/>
    <mergeCell ref="S36:S39"/>
    <mergeCell ref="H38:H39"/>
    <mergeCell ref="H36:H37"/>
    <mergeCell ref="L36:L39"/>
    <mergeCell ref="M36:M39"/>
    <mergeCell ref="N36:N39"/>
    <mergeCell ref="O36:O39"/>
    <mergeCell ref="P36:P39"/>
    <mergeCell ref="A40:A44"/>
    <mergeCell ref="B40:B44"/>
    <mergeCell ref="C40:C44"/>
    <mergeCell ref="D40:D44"/>
    <mergeCell ref="E40:E44"/>
    <mergeCell ref="F40:F44"/>
    <mergeCell ref="G40:G44"/>
    <mergeCell ref="H40:H44"/>
    <mergeCell ref="P40:P44"/>
    <mergeCell ref="R40:R44"/>
    <mergeCell ref="S40:S44"/>
    <mergeCell ref="I41:I44"/>
    <mergeCell ref="J41:J44"/>
    <mergeCell ref="K41:K44"/>
    <mergeCell ref="L40:L44"/>
    <mergeCell ref="M40:M44"/>
    <mergeCell ref="N40:N44"/>
    <mergeCell ref="O40:O44"/>
    <mergeCell ref="Q40:Q44"/>
    <mergeCell ref="S45:S46"/>
    <mergeCell ref="M45:M46"/>
    <mergeCell ref="P45:P46"/>
    <mergeCell ref="Q45:Q46"/>
    <mergeCell ref="R45:R46"/>
    <mergeCell ref="F47:F48"/>
    <mergeCell ref="G47:G48"/>
    <mergeCell ref="H47:H48"/>
    <mergeCell ref="G45:G46"/>
    <mergeCell ref="H45:H46"/>
    <mergeCell ref="N45:N46"/>
    <mergeCell ref="O45:O46"/>
    <mergeCell ref="P47:P48"/>
    <mergeCell ref="Q47:Q48"/>
    <mergeCell ref="A45:A46"/>
    <mergeCell ref="B45:B46"/>
    <mergeCell ref="C45:C46"/>
    <mergeCell ref="D45:D46"/>
    <mergeCell ref="E45:E46"/>
    <mergeCell ref="F45:F46"/>
    <mergeCell ref="L45:L46"/>
    <mergeCell ref="N47:N48"/>
    <mergeCell ref="O47:O48"/>
    <mergeCell ref="S49:S50"/>
    <mergeCell ref="S47:S48"/>
    <mergeCell ref="R47:R48"/>
    <mergeCell ref="A49:A50"/>
    <mergeCell ref="B49:B50"/>
    <mergeCell ref="C49:C50"/>
    <mergeCell ref="D49:D50"/>
    <mergeCell ref="E49:E50"/>
    <mergeCell ref="F49:F50"/>
    <mergeCell ref="G49:G50"/>
    <mergeCell ref="L47:L48"/>
    <mergeCell ref="M47:M48"/>
    <mergeCell ref="A47:A48"/>
    <mergeCell ref="B47:B48"/>
    <mergeCell ref="C47:C48"/>
    <mergeCell ref="D47:D48"/>
    <mergeCell ref="E47:E48"/>
    <mergeCell ref="O52:O54"/>
    <mergeCell ref="P52:R52"/>
    <mergeCell ref="P53:P54"/>
    <mergeCell ref="Q53:R53"/>
    <mergeCell ref="H49:H50"/>
    <mergeCell ref="L49:L50"/>
    <mergeCell ref="M49:M50"/>
    <mergeCell ref="N49:N50"/>
    <mergeCell ref="O49:O50"/>
    <mergeCell ref="P49:P50"/>
    <mergeCell ref="Q49:Q50"/>
    <mergeCell ref="R49:R50"/>
  </mergeCells>
  <pageMargins left="0.7" right="0.7" top="0.75" bottom="0.75" header="0.3" footer="0.3"/>
  <pageSetup paperSize="9" scale="17"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0502-4149-4B5D-807C-BC899FEFCE90}">
  <dimension ref="A1:S63"/>
  <sheetViews>
    <sheetView zoomScale="60" zoomScaleNormal="60" workbookViewId="0">
      <selection activeCell="J64" sqref="J64"/>
    </sheetView>
  </sheetViews>
  <sheetFormatPr defaultColWidth="9.140625" defaultRowHeight="15"/>
  <cols>
    <col min="1" max="1" width="5.28515625" style="1" customWidth="1"/>
    <col min="5" max="5" width="35" customWidth="1"/>
    <col min="6" max="6" width="54.42578125" customWidth="1"/>
    <col min="7" max="7" width="63.7109375" customWidth="1"/>
    <col min="8" max="8" width="19.5703125" customWidth="1"/>
    <col min="9" max="9" width="20"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7.28515625" bestFit="1" customWidth="1"/>
    <col min="19" max="19" width="18.28515625" customWidth="1"/>
  </cols>
  <sheetData>
    <row r="1" spans="1:19" ht="18.75">
      <c r="A1" s="20" t="s">
        <v>3383</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36" customHeight="1">
      <c r="A6" s="672">
        <v>1</v>
      </c>
      <c r="B6" s="672">
        <v>1</v>
      </c>
      <c r="C6" s="672">
        <v>4</v>
      </c>
      <c r="D6" s="672">
        <v>2</v>
      </c>
      <c r="E6" s="667" t="s">
        <v>3196</v>
      </c>
      <c r="F6" s="1334" t="s">
        <v>3197</v>
      </c>
      <c r="G6" s="1334" t="s">
        <v>3198</v>
      </c>
      <c r="H6" s="1336" t="s">
        <v>74</v>
      </c>
      <c r="I6" s="381" t="s">
        <v>75</v>
      </c>
      <c r="J6" s="381">
        <v>3</v>
      </c>
      <c r="K6" s="381" t="s">
        <v>71</v>
      </c>
      <c r="L6" s="667" t="s">
        <v>3199</v>
      </c>
      <c r="M6" s="672" t="s">
        <v>43</v>
      </c>
      <c r="N6" s="956"/>
      <c r="O6" s="813">
        <v>116000</v>
      </c>
      <c r="P6" s="1337"/>
      <c r="Q6" s="813">
        <v>116000</v>
      </c>
      <c r="R6" s="1337"/>
      <c r="S6" s="667" t="s">
        <v>3200</v>
      </c>
    </row>
    <row r="7" spans="1:19" s="6" customFormat="1" ht="39.75" customHeight="1">
      <c r="A7" s="672"/>
      <c r="B7" s="672"/>
      <c r="C7" s="672"/>
      <c r="D7" s="672"/>
      <c r="E7" s="667"/>
      <c r="F7" s="1334"/>
      <c r="G7" s="1334"/>
      <c r="H7" s="1336"/>
      <c r="I7" s="381" t="s">
        <v>2296</v>
      </c>
      <c r="J7" s="381">
        <v>20</v>
      </c>
      <c r="K7" s="381" t="s">
        <v>48</v>
      </c>
      <c r="L7" s="667"/>
      <c r="M7" s="672"/>
      <c r="N7" s="956"/>
      <c r="O7" s="813"/>
      <c r="P7" s="1337"/>
      <c r="Q7" s="813"/>
      <c r="R7" s="1337"/>
      <c r="S7" s="667"/>
    </row>
    <row r="8" spans="1:19" ht="36.75" customHeight="1">
      <c r="A8" s="672"/>
      <c r="B8" s="672"/>
      <c r="C8" s="672"/>
      <c r="D8" s="672"/>
      <c r="E8" s="667"/>
      <c r="F8" s="1334"/>
      <c r="G8" s="1334"/>
      <c r="H8" s="667" t="s">
        <v>140</v>
      </c>
      <c r="I8" s="381" t="s">
        <v>181</v>
      </c>
      <c r="J8" s="381">
        <v>1</v>
      </c>
      <c r="K8" s="381" t="s">
        <v>71</v>
      </c>
      <c r="L8" s="667"/>
      <c r="M8" s="672"/>
      <c r="N8" s="956"/>
      <c r="O8" s="813"/>
      <c r="P8" s="1337"/>
      <c r="Q8" s="813"/>
      <c r="R8" s="1337"/>
      <c r="S8" s="667"/>
    </row>
    <row r="9" spans="1:19" ht="40.5" customHeight="1">
      <c r="A9" s="672"/>
      <c r="B9" s="672"/>
      <c r="C9" s="672"/>
      <c r="D9" s="672"/>
      <c r="E9" s="667"/>
      <c r="F9" s="1334"/>
      <c r="G9" s="1334"/>
      <c r="H9" s="667"/>
      <c r="I9" s="357" t="s">
        <v>769</v>
      </c>
      <c r="J9" s="357">
        <v>20</v>
      </c>
      <c r="K9" s="358" t="s">
        <v>48</v>
      </c>
      <c r="L9" s="667"/>
      <c r="M9" s="672"/>
      <c r="N9" s="956"/>
      <c r="O9" s="813"/>
      <c r="P9" s="1337"/>
      <c r="Q9" s="813"/>
      <c r="R9" s="1337"/>
      <c r="S9" s="667"/>
    </row>
    <row r="10" spans="1:19" ht="33.75" customHeight="1">
      <c r="A10" s="672"/>
      <c r="B10" s="672"/>
      <c r="C10" s="672"/>
      <c r="D10" s="672"/>
      <c r="E10" s="667"/>
      <c r="F10" s="1334"/>
      <c r="G10" s="1334"/>
      <c r="H10" s="667" t="s">
        <v>324</v>
      </c>
      <c r="I10" s="357" t="s">
        <v>1301</v>
      </c>
      <c r="J10" s="357">
        <v>1</v>
      </c>
      <c r="K10" s="358" t="s">
        <v>71</v>
      </c>
      <c r="L10" s="667"/>
      <c r="M10" s="672"/>
      <c r="N10" s="956"/>
      <c r="O10" s="813"/>
      <c r="P10" s="1337"/>
      <c r="Q10" s="813"/>
      <c r="R10" s="1337"/>
      <c r="S10" s="667"/>
    </row>
    <row r="11" spans="1:19" ht="36" customHeight="1">
      <c r="A11" s="672"/>
      <c r="B11" s="672"/>
      <c r="C11" s="672"/>
      <c r="D11" s="672"/>
      <c r="E11" s="667"/>
      <c r="F11" s="1334"/>
      <c r="G11" s="1334"/>
      <c r="H11" s="667"/>
      <c r="I11" s="357" t="s">
        <v>2124</v>
      </c>
      <c r="J11" s="357">
        <v>200</v>
      </c>
      <c r="K11" s="358" t="s">
        <v>71</v>
      </c>
      <c r="L11" s="667"/>
      <c r="M11" s="672"/>
      <c r="N11" s="956"/>
      <c r="O11" s="813"/>
      <c r="P11" s="1337"/>
      <c r="Q11" s="813"/>
      <c r="R11" s="1337"/>
      <c r="S11" s="667"/>
    </row>
    <row r="12" spans="1:19" ht="45" customHeight="1">
      <c r="A12" s="672"/>
      <c r="B12" s="672"/>
      <c r="C12" s="672"/>
      <c r="D12" s="672"/>
      <c r="E12" s="667"/>
      <c r="F12" s="1334"/>
      <c r="G12" s="1334"/>
      <c r="H12" s="357" t="s">
        <v>2946</v>
      </c>
      <c r="I12" s="357" t="s">
        <v>1348</v>
      </c>
      <c r="J12" s="357">
        <v>1</v>
      </c>
      <c r="K12" s="358" t="s">
        <v>71</v>
      </c>
      <c r="L12" s="667"/>
      <c r="M12" s="672"/>
      <c r="N12" s="956"/>
      <c r="O12" s="813"/>
      <c r="P12" s="1337"/>
      <c r="Q12" s="813"/>
      <c r="R12" s="1337"/>
      <c r="S12" s="667"/>
    </row>
    <row r="13" spans="1:19" ht="50.25" customHeight="1">
      <c r="A13" s="672">
        <v>2</v>
      </c>
      <c r="B13" s="672">
        <v>1</v>
      </c>
      <c r="C13" s="672">
        <v>4</v>
      </c>
      <c r="D13" s="672">
        <v>2</v>
      </c>
      <c r="E13" s="667" t="s">
        <v>3201</v>
      </c>
      <c r="F13" s="1334" t="s">
        <v>3202</v>
      </c>
      <c r="G13" s="1335" t="s">
        <v>3203</v>
      </c>
      <c r="H13" s="672" t="s">
        <v>140</v>
      </c>
      <c r="I13" s="357" t="s">
        <v>181</v>
      </c>
      <c r="J13" s="358">
        <v>1</v>
      </c>
      <c r="K13" s="358" t="s">
        <v>71</v>
      </c>
      <c r="L13" s="667" t="s">
        <v>3204</v>
      </c>
      <c r="M13" s="672" t="s">
        <v>317</v>
      </c>
      <c r="N13" s="672"/>
      <c r="O13" s="813">
        <v>126250</v>
      </c>
      <c r="P13" s="672"/>
      <c r="Q13" s="813">
        <v>126250</v>
      </c>
      <c r="R13" s="672"/>
      <c r="S13" s="667" t="s">
        <v>3200</v>
      </c>
    </row>
    <row r="14" spans="1:19" ht="102.75" customHeight="1">
      <c r="A14" s="672"/>
      <c r="B14" s="672"/>
      <c r="C14" s="672"/>
      <c r="D14" s="672"/>
      <c r="E14" s="667"/>
      <c r="F14" s="1334"/>
      <c r="G14" s="1335"/>
      <c r="H14" s="672"/>
      <c r="I14" s="357" t="s">
        <v>769</v>
      </c>
      <c r="J14" s="357">
        <v>25</v>
      </c>
      <c r="K14" s="358" t="s">
        <v>48</v>
      </c>
      <c r="L14" s="667"/>
      <c r="M14" s="672"/>
      <c r="N14" s="672"/>
      <c r="O14" s="813"/>
      <c r="P14" s="672"/>
      <c r="Q14" s="813"/>
      <c r="R14" s="672"/>
      <c r="S14" s="667"/>
    </row>
    <row r="15" spans="1:19" ht="52.5" customHeight="1">
      <c r="A15" s="672">
        <v>3</v>
      </c>
      <c r="B15" s="672">
        <v>1</v>
      </c>
      <c r="C15" s="672">
        <v>4</v>
      </c>
      <c r="D15" s="672">
        <v>2</v>
      </c>
      <c r="E15" s="667" t="s">
        <v>3205</v>
      </c>
      <c r="F15" s="1334" t="s">
        <v>3206</v>
      </c>
      <c r="G15" s="1334" t="s">
        <v>3207</v>
      </c>
      <c r="H15" s="672" t="s">
        <v>2707</v>
      </c>
      <c r="I15" s="357" t="s">
        <v>3208</v>
      </c>
      <c r="J15" s="358">
        <v>1</v>
      </c>
      <c r="K15" s="358" t="s">
        <v>71</v>
      </c>
      <c r="L15" s="667" t="s">
        <v>3209</v>
      </c>
      <c r="M15" s="672" t="s">
        <v>90</v>
      </c>
      <c r="N15" s="672"/>
      <c r="O15" s="813">
        <v>60000</v>
      </c>
      <c r="P15" s="672"/>
      <c r="Q15" s="813">
        <v>60000</v>
      </c>
      <c r="R15" s="672"/>
      <c r="S15" s="667" t="s">
        <v>3200</v>
      </c>
    </row>
    <row r="16" spans="1:19" ht="87.75" customHeight="1">
      <c r="A16" s="672"/>
      <c r="B16" s="672"/>
      <c r="C16" s="672"/>
      <c r="D16" s="672"/>
      <c r="E16" s="667"/>
      <c r="F16" s="1334"/>
      <c r="G16" s="1334"/>
      <c r="H16" s="672"/>
      <c r="I16" s="357" t="s">
        <v>769</v>
      </c>
      <c r="J16" s="357">
        <v>25</v>
      </c>
      <c r="K16" s="358" t="s">
        <v>48</v>
      </c>
      <c r="L16" s="667"/>
      <c r="M16" s="672"/>
      <c r="N16" s="672"/>
      <c r="O16" s="813"/>
      <c r="P16" s="672"/>
      <c r="Q16" s="813"/>
      <c r="R16" s="672"/>
      <c r="S16" s="667"/>
    </row>
    <row r="17" spans="1:19" ht="99" customHeight="1">
      <c r="A17" s="672">
        <v>4</v>
      </c>
      <c r="B17" s="672">
        <v>1</v>
      </c>
      <c r="C17" s="672">
        <v>4</v>
      </c>
      <c r="D17" s="672">
        <v>2</v>
      </c>
      <c r="E17" s="667" t="s">
        <v>3210</v>
      </c>
      <c r="F17" s="1334" t="s">
        <v>3211</v>
      </c>
      <c r="G17" s="1334" t="s">
        <v>3212</v>
      </c>
      <c r="H17" s="672" t="s">
        <v>140</v>
      </c>
      <c r="I17" s="357" t="s">
        <v>181</v>
      </c>
      <c r="J17" s="358">
        <v>1</v>
      </c>
      <c r="K17" s="358" t="s">
        <v>71</v>
      </c>
      <c r="L17" s="667" t="s">
        <v>3213</v>
      </c>
      <c r="M17" s="672" t="s">
        <v>91</v>
      </c>
      <c r="N17" s="672"/>
      <c r="O17" s="813">
        <v>25608</v>
      </c>
      <c r="P17" s="672"/>
      <c r="Q17" s="813">
        <v>25608</v>
      </c>
      <c r="R17" s="672"/>
      <c r="S17" s="667" t="s">
        <v>3200</v>
      </c>
    </row>
    <row r="18" spans="1:19" ht="111.75" customHeight="1">
      <c r="A18" s="672"/>
      <c r="B18" s="672"/>
      <c r="C18" s="672"/>
      <c r="D18" s="672"/>
      <c r="E18" s="667"/>
      <c r="F18" s="1334"/>
      <c r="G18" s="1334"/>
      <c r="H18" s="672"/>
      <c r="I18" s="357" t="s">
        <v>769</v>
      </c>
      <c r="J18" s="357">
        <v>23</v>
      </c>
      <c r="K18" s="358" t="s">
        <v>48</v>
      </c>
      <c r="L18" s="667"/>
      <c r="M18" s="672"/>
      <c r="N18" s="672"/>
      <c r="O18" s="813"/>
      <c r="P18" s="672"/>
      <c r="Q18" s="813"/>
      <c r="R18" s="672"/>
      <c r="S18" s="667"/>
    </row>
    <row r="19" spans="1:19" ht="96" customHeight="1">
      <c r="A19" s="672">
        <v>5</v>
      </c>
      <c r="B19" s="672">
        <v>1</v>
      </c>
      <c r="C19" s="672">
        <v>4</v>
      </c>
      <c r="D19" s="672">
        <v>2</v>
      </c>
      <c r="E19" s="667" t="s">
        <v>3214</v>
      </c>
      <c r="F19" s="1334" t="s">
        <v>3215</v>
      </c>
      <c r="G19" s="667" t="s">
        <v>3216</v>
      </c>
      <c r="H19" s="672" t="s">
        <v>2522</v>
      </c>
      <c r="I19" s="357" t="s">
        <v>2402</v>
      </c>
      <c r="J19" s="357">
        <v>5</v>
      </c>
      <c r="K19" s="357" t="s">
        <v>71</v>
      </c>
      <c r="L19" s="667" t="s">
        <v>3217</v>
      </c>
      <c r="M19" s="672" t="s">
        <v>43</v>
      </c>
      <c r="N19" s="667"/>
      <c r="O19" s="813">
        <v>32000</v>
      </c>
      <c r="P19" s="667"/>
      <c r="Q19" s="813">
        <v>32000</v>
      </c>
      <c r="R19" s="667"/>
      <c r="S19" s="667" t="s">
        <v>3200</v>
      </c>
    </row>
    <row r="20" spans="1:19" s="10" customFormat="1" ht="162" customHeight="1">
      <c r="A20" s="672"/>
      <c r="B20" s="672"/>
      <c r="C20" s="672"/>
      <c r="D20" s="672"/>
      <c r="E20" s="667"/>
      <c r="F20" s="1334"/>
      <c r="G20" s="667"/>
      <c r="H20" s="672"/>
      <c r="I20" s="357" t="s">
        <v>1172</v>
      </c>
      <c r="J20" s="357">
        <v>10</v>
      </c>
      <c r="K20" s="358" t="s">
        <v>71</v>
      </c>
      <c r="L20" s="667"/>
      <c r="M20" s="672"/>
      <c r="N20" s="667"/>
      <c r="O20" s="813"/>
      <c r="P20" s="667"/>
      <c r="Q20" s="813"/>
      <c r="R20" s="667"/>
      <c r="S20" s="667"/>
    </row>
    <row r="21" spans="1:19" s="10" customFormat="1" ht="44.25" customHeight="1">
      <c r="A21" s="672">
        <v>6</v>
      </c>
      <c r="B21" s="672">
        <v>1</v>
      </c>
      <c r="C21" s="672">
        <v>4</v>
      </c>
      <c r="D21" s="672">
        <v>2</v>
      </c>
      <c r="E21" s="667" t="s">
        <v>3218</v>
      </c>
      <c r="F21" s="1334" t="s">
        <v>3219</v>
      </c>
      <c r="G21" s="1334" t="s">
        <v>3220</v>
      </c>
      <c r="H21" s="672" t="s">
        <v>3221</v>
      </c>
      <c r="I21" s="357" t="s">
        <v>3222</v>
      </c>
      <c r="J21" s="358">
        <v>1</v>
      </c>
      <c r="K21" s="358" t="s">
        <v>71</v>
      </c>
      <c r="L21" s="667" t="s">
        <v>3217</v>
      </c>
      <c r="M21" s="672" t="s">
        <v>127</v>
      </c>
      <c r="N21" s="672"/>
      <c r="O21" s="813">
        <v>75575</v>
      </c>
      <c r="P21" s="813"/>
      <c r="Q21" s="813">
        <v>75575</v>
      </c>
      <c r="R21" s="813"/>
      <c r="S21" s="667" t="s">
        <v>3200</v>
      </c>
    </row>
    <row r="22" spans="1:19" s="10" customFormat="1" ht="44.25" customHeight="1">
      <c r="A22" s="672"/>
      <c r="B22" s="672"/>
      <c r="C22" s="672"/>
      <c r="D22" s="672"/>
      <c r="E22" s="667"/>
      <c r="F22" s="1334"/>
      <c r="G22" s="1334"/>
      <c r="H22" s="672"/>
      <c r="I22" s="358" t="s">
        <v>769</v>
      </c>
      <c r="J22" s="385">
        <v>200</v>
      </c>
      <c r="K22" s="358" t="s">
        <v>48</v>
      </c>
      <c r="L22" s="667"/>
      <c r="M22" s="672"/>
      <c r="N22" s="672"/>
      <c r="O22" s="813"/>
      <c r="P22" s="813"/>
      <c r="Q22" s="813"/>
      <c r="R22" s="813"/>
      <c r="S22" s="667"/>
    </row>
    <row r="23" spans="1:19" s="10" customFormat="1" ht="45" customHeight="1">
      <c r="A23" s="672"/>
      <c r="B23" s="672"/>
      <c r="C23" s="672"/>
      <c r="D23" s="672"/>
      <c r="E23" s="667"/>
      <c r="F23" s="1334"/>
      <c r="G23" s="1334"/>
      <c r="H23" s="667" t="s">
        <v>45</v>
      </c>
      <c r="I23" s="358" t="s">
        <v>46</v>
      </c>
      <c r="J23" s="358">
        <v>1</v>
      </c>
      <c r="K23" s="358" t="s">
        <v>71</v>
      </c>
      <c r="L23" s="667"/>
      <c r="M23" s="672"/>
      <c r="N23" s="672"/>
      <c r="O23" s="813"/>
      <c r="P23" s="813"/>
      <c r="Q23" s="813"/>
      <c r="R23" s="813"/>
      <c r="S23" s="667"/>
    </row>
    <row r="24" spans="1:19" s="10" customFormat="1" ht="109.5" customHeight="1">
      <c r="A24" s="672"/>
      <c r="B24" s="672"/>
      <c r="C24" s="672"/>
      <c r="D24" s="672"/>
      <c r="E24" s="667"/>
      <c r="F24" s="1334"/>
      <c r="G24" s="1334"/>
      <c r="H24" s="667"/>
      <c r="I24" s="357" t="s">
        <v>1136</v>
      </c>
      <c r="J24" s="357">
        <v>6</v>
      </c>
      <c r="K24" s="358" t="s">
        <v>71</v>
      </c>
      <c r="L24" s="667"/>
      <c r="M24" s="672"/>
      <c r="N24" s="672"/>
      <c r="O24" s="813"/>
      <c r="P24" s="813"/>
      <c r="Q24" s="813"/>
      <c r="R24" s="813"/>
      <c r="S24" s="667"/>
    </row>
    <row r="25" spans="1:19" s="10" customFormat="1" ht="124.9" customHeight="1">
      <c r="A25" s="672">
        <v>7</v>
      </c>
      <c r="B25" s="672">
        <v>1</v>
      </c>
      <c r="C25" s="672">
        <v>4</v>
      </c>
      <c r="D25" s="672">
        <v>2</v>
      </c>
      <c r="E25" s="667" t="s">
        <v>3223</v>
      </c>
      <c r="F25" s="1334" t="s">
        <v>3224</v>
      </c>
      <c r="G25" s="1334" t="s">
        <v>3225</v>
      </c>
      <c r="H25" s="672" t="s">
        <v>140</v>
      </c>
      <c r="I25" s="357" t="s">
        <v>181</v>
      </c>
      <c r="J25" s="357">
        <v>1</v>
      </c>
      <c r="K25" s="357" t="s">
        <v>71</v>
      </c>
      <c r="L25" s="667" t="s">
        <v>3226</v>
      </c>
      <c r="M25" s="672" t="s">
        <v>91</v>
      </c>
      <c r="N25" s="667"/>
      <c r="O25" s="813">
        <v>38000</v>
      </c>
      <c r="P25" s="667"/>
      <c r="Q25" s="813">
        <v>38000</v>
      </c>
      <c r="R25" s="667"/>
      <c r="S25" s="667" t="s">
        <v>3200</v>
      </c>
    </row>
    <row r="26" spans="1:19" s="10" customFormat="1" ht="110.45" customHeight="1">
      <c r="A26" s="672"/>
      <c r="B26" s="672"/>
      <c r="C26" s="672"/>
      <c r="D26" s="672"/>
      <c r="E26" s="667"/>
      <c r="F26" s="1334"/>
      <c r="G26" s="1334"/>
      <c r="H26" s="672"/>
      <c r="I26" s="357" t="s">
        <v>129</v>
      </c>
      <c r="J26" s="386">
        <v>20</v>
      </c>
      <c r="K26" s="358" t="s">
        <v>3011</v>
      </c>
      <c r="L26" s="667"/>
      <c r="M26" s="672"/>
      <c r="N26" s="667"/>
      <c r="O26" s="813"/>
      <c r="P26" s="667"/>
      <c r="Q26" s="813"/>
      <c r="R26" s="667"/>
      <c r="S26" s="667"/>
    </row>
    <row r="27" spans="1:19" ht="94.5" customHeight="1">
      <c r="A27" s="672">
        <v>8</v>
      </c>
      <c r="B27" s="672">
        <v>1</v>
      </c>
      <c r="C27" s="672">
        <v>4</v>
      </c>
      <c r="D27" s="672">
        <v>2</v>
      </c>
      <c r="E27" s="667" t="s">
        <v>3227</v>
      </c>
      <c r="F27" s="1334" t="s">
        <v>3228</v>
      </c>
      <c r="G27" s="1334" t="s">
        <v>3229</v>
      </c>
      <c r="H27" s="672" t="s">
        <v>50</v>
      </c>
      <c r="I27" s="357" t="s">
        <v>51</v>
      </c>
      <c r="J27" s="357">
        <v>1</v>
      </c>
      <c r="K27" s="357" t="s">
        <v>71</v>
      </c>
      <c r="L27" s="667" t="s">
        <v>3230</v>
      </c>
      <c r="M27" s="667" t="s">
        <v>69</v>
      </c>
      <c r="N27" s="667"/>
      <c r="O27" s="813">
        <v>91000</v>
      </c>
      <c r="P27" s="667"/>
      <c r="Q27" s="813">
        <v>91000</v>
      </c>
      <c r="R27" s="667"/>
      <c r="S27" s="667" t="s">
        <v>3200</v>
      </c>
    </row>
    <row r="28" spans="1:19" ht="114.75" customHeight="1">
      <c r="A28" s="672"/>
      <c r="B28" s="672"/>
      <c r="C28" s="672"/>
      <c r="D28" s="672"/>
      <c r="E28" s="667"/>
      <c r="F28" s="1334"/>
      <c r="G28" s="1334"/>
      <c r="H28" s="672"/>
      <c r="I28" s="357" t="s">
        <v>769</v>
      </c>
      <c r="J28" s="357">
        <v>130</v>
      </c>
      <c r="K28" s="358" t="s">
        <v>48</v>
      </c>
      <c r="L28" s="667"/>
      <c r="M28" s="667"/>
      <c r="N28" s="667"/>
      <c r="O28" s="813"/>
      <c r="P28" s="667"/>
      <c r="Q28" s="813"/>
      <c r="R28" s="667"/>
      <c r="S28" s="667"/>
    </row>
    <row r="29" spans="1:19" ht="53.25" customHeight="1">
      <c r="A29" s="659">
        <v>9</v>
      </c>
      <c r="B29" s="659">
        <v>1</v>
      </c>
      <c r="C29" s="659">
        <v>4</v>
      </c>
      <c r="D29" s="659">
        <v>2</v>
      </c>
      <c r="E29" s="667" t="s">
        <v>2129</v>
      </c>
      <c r="F29" s="1334" t="s">
        <v>3231</v>
      </c>
      <c r="G29" s="1334" t="s">
        <v>3232</v>
      </c>
      <c r="H29" s="667" t="s">
        <v>3233</v>
      </c>
      <c r="I29" s="358" t="s">
        <v>160</v>
      </c>
      <c r="J29" s="358">
        <v>31</v>
      </c>
      <c r="K29" s="358" t="s">
        <v>71</v>
      </c>
      <c r="L29" s="667" t="s">
        <v>3234</v>
      </c>
      <c r="M29" s="672" t="s">
        <v>43</v>
      </c>
      <c r="N29" s="672" t="s">
        <v>43</v>
      </c>
      <c r="O29" s="813">
        <v>201000</v>
      </c>
      <c r="P29" s="813">
        <v>50000</v>
      </c>
      <c r="Q29" s="813">
        <v>201000</v>
      </c>
      <c r="R29" s="813">
        <v>50000</v>
      </c>
      <c r="S29" s="667" t="s">
        <v>3200</v>
      </c>
    </row>
    <row r="30" spans="1:19" ht="60" customHeight="1">
      <c r="A30" s="660"/>
      <c r="B30" s="660"/>
      <c r="C30" s="660"/>
      <c r="D30" s="660"/>
      <c r="E30" s="667"/>
      <c r="F30" s="1334"/>
      <c r="G30" s="1334"/>
      <c r="H30" s="667"/>
      <c r="I30" s="357" t="s">
        <v>1653</v>
      </c>
      <c r="J30" s="358">
        <v>310</v>
      </c>
      <c r="K30" s="358" t="s">
        <v>48</v>
      </c>
      <c r="L30" s="667"/>
      <c r="M30" s="672"/>
      <c r="N30" s="672"/>
      <c r="O30" s="813"/>
      <c r="P30" s="813"/>
      <c r="Q30" s="813"/>
      <c r="R30" s="813"/>
      <c r="S30" s="667"/>
    </row>
    <row r="31" spans="1:19" ht="45" customHeight="1">
      <c r="A31" s="660"/>
      <c r="B31" s="660"/>
      <c r="C31" s="660"/>
      <c r="D31" s="660"/>
      <c r="E31" s="667"/>
      <c r="F31" s="1334"/>
      <c r="G31" s="1334"/>
      <c r="H31" s="672" t="s">
        <v>50</v>
      </c>
      <c r="I31" s="358" t="s">
        <v>51</v>
      </c>
      <c r="J31" s="358">
        <v>3</v>
      </c>
      <c r="K31" s="358" t="s">
        <v>71</v>
      </c>
      <c r="L31" s="667"/>
      <c r="M31" s="672"/>
      <c r="N31" s="672"/>
      <c r="O31" s="813"/>
      <c r="P31" s="813"/>
      <c r="Q31" s="813"/>
      <c r="R31" s="813"/>
      <c r="S31" s="667"/>
    </row>
    <row r="32" spans="1:19" ht="43.5" customHeight="1">
      <c r="A32" s="660"/>
      <c r="B32" s="660"/>
      <c r="C32" s="660"/>
      <c r="D32" s="660"/>
      <c r="E32" s="667"/>
      <c r="F32" s="1334"/>
      <c r="G32" s="1334"/>
      <c r="H32" s="672"/>
      <c r="I32" s="357" t="s">
        <v>1653</v>
      </c>
      <c r="J32" s="358">
        <v>150</v>
      </c>
      <c r="K32" s="358" t="s">
        <v>48</v>
      </c>
      <c r="L32" s="667"/>
      <c r="M32" s="672"/>
      <c r="N32" s="672"/>
      <c r="O32" s="813"/>
      <c r="P32" s="813"/>
      <c r="Q32" s="813"/>
      <c r="R32" s="813"/>
      <c r="S32" s="667"/>
    </row>
    <row r="33" spans="1:19" ht="90" customHeight="1">
      <c r="A33" s="660"/>
      <c r="B33" s="660"/>
      <c r="C33" s="660"/>
      <c r="D33" s="660"/>
      <c r="E33" s="667"/>
      <c r="F33" s="1334"/>
      <c r="G33" s="1334"/>
      <c r="H33" s="672" t="s">
        <v>140</v>
      </c>
      <c r="I33" s="357" t="s">
        <v>181</v>
      </c>
      <c r="J33" s="358">
        <v>2</v>
      </c>
      <c r="K33" s="358" t="s">
        <v>71</v>
      </c>
      <c r="L33" s="667"/>
      <c r="M33" s="672"/>
      <c r="N33" s="672"/>
      <c r="O33" s="813"/>
      <c r="P33" s="813"/>
      <c r="Q33" s="813"/>
      <c r="R33" s="813"/>
      <c r="S33" s="667"/>
    </row>
    <row r="34" spans="1:19" ht="80.25" customHeight="1">
      <c r="A34" s="660"/>
      <c r="B34" s="660"/>
      <c r="C34" s="660"/>
      <c r="D34" s="660"/>
      <c r="E34" s="667"/>
      <c r="F34" s="1334"/>
      <c r="G34" s="1334"/>
      <c r="H34" s="672"/>
      <c r="I34" s="357" t="s">
        <v>1653</v>
      </c>
      <c r="J34" s="358">
        <v>100</v>
      </c>
      <c r="K34" s="358" t="s">
        <v>48</v>
      </c>
      <c r="L34" s="667"/>
      <c r="M34" s="672"/>
      <c r="N34" s="672"/>
      <c r="O34" s="813"/>
      <c r="P34" s="813"/>
      <c r="Q34" s="813"/>
      <c r="R34" s="813"/>
      <c r="S34" s="667"/>
    </row>
    <row r="35" spans="1:19" ht="40.5" customHeight="1">
      <c r="A35" s="660"/>
      <c r="B35" s="660"/>
      <c r="C35" s="660"/>
      <c r="D35" s="660"/>
      <c r="E35" s="667"/>
      <c r="F35" s="1334"/>
      <c r="G35" s="1334"/>
      <c r="H35" s="667" t="s">
        <v>3235</v>
      </c>
      <c r="I35" s="357" t="s">
        <v>3236</v>
      </c>
      <c r="J35" s="358">
        <v>1</v>
      </c>
      <c r="K35" s="358" t="s">
        <v>71</v>
      </c>
      <c r="L35" s="667"/>
      <c r="M35" s="672"/>
      <c r="N35" s="672"/>
      <c r="O35" s="813"/>
      <c r="P35" s="813"/>
      <c r="Q35" s="813"/>
      <c r="R35" s="813"/>
      <c r="S35" s="667"/>
    </row>
    <row r="36" spans="1:19" ht="36.75" customHeight="1">
      <c r="A36" s="660"/>
      <c r="B36" s="660"/>
      <c r="C36" s="660"/>
      <c r="D36" s="660"/>
      <c r="E36" s="667"/>
      <c r="F36" s="1334"/>
      <c r="G36" s="1334"/>
      <c r="H36" s="667"/>
      <c r="I36" s="357" t="s">
        <v>1172</v>
      </c>
      <c r="J36" s="358">
        <v>1</v>
      </c>
      <c r="K36" s="358" t="s">
        <v>71</v>
      </c>
      <c r="L36" s="667"/>
      <c r="M36" s="672"/>
      <c r="N36" s="672"/>
      <c r="O36" s="813"/>
      <c r="P36" s="813"/>
      <c r="Q36" s="813"/>
      <c r="R36" s="813"/>
      <c r="S36" s="667"/>
    </row>
    <row r="37" spans="1:19" ht="35.25" customHeight="1">
      <c r="A37" s="660"/>
      <c r="B37" s="660"/>
      <c r="C37" s="660"/>
      <c r="D37" s="660"/>
      <c r="E37" s="667"/>
      <c r="F37" s="1334"/>
      <c r="G37" s="1334"/>
      <c r="H37" s="672" t="s">
        <v>324</v>
      </c>
      <c r="I37" s="357" t="s">
        <v>1301</v>
      </c>
      <c r="J37" s="358">
        <v>1</v>
      </c>
      <c r="K37" s="358" t="s">
        <v>71</v>
      </c>
      <c r="L37" s="667"/>
      <c r="M37" s="672"/>
      <c r="N37" s="672"/>
      <c r="O37" s="813"/>
      <c r="P37" s="813"/>
      <c r="Q37" s="813"/>
      <c r="R37" s="813"/>
      <c r="S37" s="667"/>
    </row>
    <row r="38" spans="1:19" ht="35.25" customHeight="1">
      <c r="A38" s="660"/>
      <c r="B38" s="660"/>
      <c r="C38" s="660"/>
      <c r="D38" s="660"/>
      <c r="E38" s="667"/>
      <c r="F38" s="1334"/>
      <c r="G38" s="1334"/>
      <c r="H38" s="672"/>
      <c r="I38" s="357" t="s">
        <v>2124</v>
      </c>
      <c r="J38" s="358">
        <v>200</v>
      </c>
      <c r="K38" s="358" t="s">
        <v>71</v>
      </c>
      <c r="L38" s="667"/>
      <c r="M38" s="672"/>
      <c r="N38" s="672"/>
      <c r="O38" s="813"/>
      <c r="P38" s="813"/>
      <c r="Q38" s="813"/>
      <c r="R38" s="813"/>
      <c r="S38" s="667"/>
    </row>
    <row r="39" spans="1:19" ht="35.25" customHeight="1">
      <c r="A39" s="660"/>
      <c r="B39" s="660"/>
      <c r="C39" s="660"/>
      <c r="D39" s="660"/>
      <c r="E39" s="667"/>
      <c r="F39" s="1334"/>
      <c r="G39" s="1334"/>
      <c r="H39" s="667" t="s">
        <v>3237</v>
      </c>
      <c r="I39" s="357" t="s">
        <v>75</v>
      </c>
      <c r="J39" s="358">
        <v>8</v>
      </c>
      <c r="K39" s="358" t="s">
        <v>71</v>
      </c>
      <c r="L39" s="667"/>
      <c r="M39" s="672"/>
      <c r="N39" s="672"/>
      <c r="O39" s="813"/>
      <c r="P39" s="813"/>
      <c r="Q39" s="813"/>
      <c r="R39" s="813"/>
      <c r="S39" s="667"/>
    </row>
    <row r="40" spans="1:19" ht="35.25" customHeight="1">
      <c r="A40" s="661"/>
      <c r="B40" s="661"/>
      <c r="C40" s="661"/>
      <c r="D40" s="661"/>
      <c r="E40" s="667"/>
      <c r="F40" s="1334"/>
      <c r="G40" s="1334"/>
      <c r="H40" s="667"/>
      <c r="I40" s="357" t="s">
        <v>1653</v>
      </c>
      <c r="J40" s="358">
        <v>520</v>
      </c>
      <c r="K40" s="358" t="s">
        <v>48</v>
      </c>
      <c r="L40" s="667"/>
      <c r="M40" s="672"/>
      <c r="N40" s="672"/>
      <c r="O40" s="813"/>
      <c r="P40" s="813"/>
      <c r="Q40" s="813"/>
      <c r="R40" s="813"/>
      <c r="S40" s="667"/>
    </row>
    <row r="41" spans="1:19">
      <c r="A41" s="656">
        <v>10</v>
      </c>
      <c r="B41" s="656">
        <v>1</v>
      </c>
      <c r="C41" s="656">
        <v>4</v>
      </c>
      <c r="D41" s="656">
        <v>2</v>
      </c>
      <c r="E41" s="659" t="s">
        <v>3238</v>
      </c>
      <c r="F41" s="659" t="s">
        <v>3239</v>
      </c>
      <c r="G41" s="786" t="s">
        <v>3240</v>
      </c>
      <c r="H41" s="656" t="s">
        <v>137</v>
      </c>
      <c r="I41" s="357" t="s">
        <v>164</v>
      </c>
      <c r="J41" s="358">
        <v>3</v>
      </c>
      <c r="K41" s="358" t="s">
        <v>71</v>
      </c>
      <c r="L41" s="667" t="s">
        <v>3217</v>
      </c>
      <c r="M41" s="672" t="s">
        <v>43</v>
      </c>
      <c r="N41" s="672" t="s">
        <v>68</v>
      </c>
      <c r="O41" s="813">
        <v>108000</v>
      </c>
      <c r="P41" s="813">
        <v>50000</v>
      </c>
      <c r="Q41" s="813">
        <v>108000</v>
      </c>
      <c r="R41" s="813">
        <v>50000</v>
      </c>
      <c r="S41" s="667" t="s">
        <v>3200</v>
      </c>
    </row>
    <row r="42" spans="1:19" ht="30">
      <c r="A42" s="657"/>
      <c r="B42" s="657"/>
      <c r="C42" s="657"/>
      <c r="D42" s="657"/>
      <c r="E42" s="660"/>
      <c r="F42" s="660"/>
      <c r="G42" s="787"/>
      <c r="H42" s="658"/>
      <c r="I42" s="357" t="s">
        <v>2812</v>
      </c>
      <c r="J42" s="357">
        <v>75</v>
      </c>
      <c r="K42" s="358" t="s">
        <v>48</v>
      </c>
      <c r="L42" s="667"/>
      <c r="M42" s="672"/>
      <c r="N42" s="672"/>
      <c r="O42" s="813"/>
      <c r="P42" s="813"/>
      <c r="Q42" s="813"/>
      <c r="R42" s="813"/>
      <c r="S42" s="667"/>
    </row>
    <row r="43" spans="1:19">
      <c r="A43" s="657"/>
      <c r="B43" s="657"/>
      <c r="C43" s="657"/>
      <c r="D43" s="657"/>
      <c r="E43" s="660"/>
      <c r="F43" s="660"/>
      <c r="G43" s="787"/>
      <c r="H43" s="656" t="s">
        <v>324</v>
      </c>
      <c r="I43" s="357" t="s">
        <v>1301</v>
      </c>
      <c r="J43" s="357">
        <v>2</v>
      </c>
      <c r="K43" s="358" t="s">
        <v>71</v>
      </c>
      <c r="L43" s="667"/>
      <c r="M43" s="672"/>
      <c r="N43" s="672"/>
      <c r="O43" s="813"/>
      <c r="P43" s="813"/>
      <c r="Q43" s="813"/>
      <c r="R43" s="813"/>
      <c r="S43" s="667"/>
    </row>
    <row r="44" spans="1:19" ht="79.5" customHeight="1">
      <c r="A44" s="658"/>
      <c r="B44" s="658"/>
      <c r="C44" s="658"/>
      <c r="D44" s="658"/>
      <c r="E44" s="661"/>
      <c r="F44" s="661"/>
      <c r="G44" s="788"/>
      <c r="H44" s="658"/>
      <c r="I44" s="357" t="s">
        <v>2124</v>
      </c>
      <c r="J44" s="357">
        <v>150</v>
      </c>
      <c r="K44" s="358" t="s">
        <v>71</v>
      </c>
      <c r="L44" s="667"/>
      <c r="M44" s="672"/>
      <c r="N44" s="672"/>
      <c r="O44" s="813"/>
      <c r="P44" s="813"/>
      <c r="Q44" s="813"/>
      <c r="R44" s="813"/>
      <c r="S44" s="667"/>
    </row>
    <row r="45" spans="1:19" ht="106.5" customHeight="1">
      <c r="A45" s="667">
        <v>11</v>
      </c>
      <c r="B45" s="667">
        <v>1</v>
      </c>
      <c r="C45" s="667">
        <v>4</v>
      </c>
      <c r="D45" s="667">
        <v>2</v>
      </c>
      <c r="E45" s="667" t="s">
        <v>3241</v>
      </c>
      <c r="F45" s="1334" t="s">
        <v>3242</v>
      </c>
      <c r="G45" s="1334" t="s">
        <v>3243</v>
      </c>
      <c r="H45" s="667" t="s">
        <v>198</v>
      </c>
      <c r="I45" s="357" t="s">
        <v>160</v>
      </c>
      <c r="J45" s="357">
        <v>1</v>
      </c>
      <c r="K45" s="357" t="s">
        <v>71</v>
      </c>
      <c r="L45" s="667" t="s">
        <v>3217</v>
      </c>
      <c r="M45" s="667" t="s">
        <v>317</v>
      </c>
      <c r="N45" s="667"/>
      <c r="O45" s="673">
        <v>12567</v>
      </c>
      <c r="P45" s="673"/>
      <c r="Q45" s="673">
        <v>12567</v>
      </c>
      <c r="R45" s="667"/>
      <c r="S45" s="667" t="s">
        <v>3200</v>
      </c>
    </row>
    <row r="46" spans="1:19" ht="106.5" customHeight="1">
      <c r="A46" s="667"/>
      <c r="B46" s="667"/>
      <c r="C46" s="667"/>
      <c r="D46" s="667"/>
      <c r="E46" s="667"/>
      <c r="F46" s="1334"/>
      <c r="G46" s="1334"/>
      <c r="H46" s="667"/>
      <c r="I46" s="357" t="s">
        <v>129</v>
      </c>
      <c r="J46" s="357">
        <v>40</v>
      </c>
      <c r="K46" s="357" t="s">
        <v>48</v>
      </c>
      <c r="L46" s="667"/>
      <c r="M46" s="667"/>
      <c r="N46" s="667"/>
      <c r="O46" s="673"/>
      <c r="P46" s="673"/>
      <c r="Q46" s="673"/>
      <c r="R46" s="667"/>
      <c r="S46" s="667"/>
    </row>
    <row r="47" spans="1:19" ht="107.25" customHeight="1">
      <c r="A47" s="659">
        <v>12</v>
      </c>
      <c r="B47" s="659">
        <v>1</v>
      </c>
      <c r="C47" s="659">
        <v>4</v>
      </c>
      <c r="D47" s="659">
        <v>2</v>
      </c>
      <c r="E47" s="659" t="s">
        <v>3244</v>
      </c>
      <c r="F47" s="659" t="s">
        <v>3245</v>
      </c>
      <c r="G47" s="659" t="s">
        <v>3246</v>
      </c>
      <c r="H47" s="667" t="s">
        <v>3221</v>
      </c>
      <c r="I47" s="357" t="s">
        <v>160</v>
      </c>
      <c r="J47" s="357">
        <v>1</v>
      </c>
      <c r="K47" s="357" t="s">
        <v>71</v>
      </c>
      <c r="L47" s="659" t="s">
        <v>3247</v>
      </c>
      <c r="M47" s="1331"/>
      <c r="N47" s="659" t="s">
        <v>310</v>
      </c>
      <c r="O47" s="662"/>
      <c r="P47" s="662">
        <v>563000</v>
      </c>
      <c r="Q47" s="662"/>
      <c r="R47" s="662">
        <v>563000</v>
      </c>
      <c r="S47" s="659" t="s">
        <v>3200</v>
      </c>
    </row>
    <row r="48" spans="1:19">
      <c r="A48" s="660"/>
      <c r="B48" s="660"/>
      <c r="C48" s="660"/>
      <c r="D48" s="660"/>
      <c r="E48" s="660"/>
      <c r="F48" s="660"/>
      <c r="G48" s="660"/>
      <c r="H48" s="667"/>
      <c r="I48" s="357" t="s">
        <v>129</v>
      </c>
      <c r="J48" s="357">
        <v>200</v>
      </c>
      <c r="K48" s="357" t="s">
        <v>48</v>
      </c>
      <c r="L48" s="660"/>
      <c r="M48" s="1332"/>
      <c r="N48" s="660"/>
      <c r="O48" s="780"/>
      <c r="P48" s="780"/>
      <c r="Q48" s="780"/>
      <c r="R48" s="780"/>
      <c r="S48" s="660"/>
    </row>
    <row r="49" spans="1:19">
      <c r="A49" s="660"/>
      <c r="B49" s="660"/>
      <c r="C49" s="660"/>
      <c r="D49" s="660"/>
      <c r="E49" s="660"/>
      <c r="F49" s="660"/>
      <c r="G49" s="660"/>
      <c r="H49" s="667" t="s">
        <v>324</v>
      </c>
      <c r="I49" s="357" t="s">
        <v>1301</v>
      </c>
      <c r="J49" s="357">
        <v>1</v>
      </c>
      <c r="K49" s="357" t="s">
        <v>71</v>
      </c>
      <c r="L49" s="660"/>
      <c r="M49" s="1332"/>
      <c r="N49" s="660"/>
      <c r="O49" s="780"/>
      <c r="P49" s="780"/>
      <c r="Q49" s="780"/>
      <c r="R49" s="780"/>
      <c r="S49" s="660"/>
    </row>
    <row r="50" spans="1:19">
      <c r="A50" s="660"/>
      <c r="B50" s="660"/>
      <c r="C50" s="660"/>
      <c r="D50" s="660"/>
      <c r="E50" s="660"/>
      <c r="F50" s="660"/>
      <c r="G50" s="660"/>
      <c r="H50" s="667"/>
      <c r="I50" s="357" t="s">
        <v>2124</v>
      </c>
      <c r="J50" s="357">
        <v>200</v>
      </c>
      <c r="K50" s="357" t="s">
        <v>71</v>
      </c>
      <c r="L50" s="660"/>
      <c r="M50" s="1332"/>
      <c r="N50" s="660"/>
      <c r="O50" s="780"/>
      <c r="P50" s="780"/>
      <c r="Q50" s="780"/>
      <c r="R50" s="780"/>
      <c r="S50" s="660"/>
    </row>
    <row r="51" spans="1:19" ht="47.25" customHeight="1">
      <c r="A51" s="660"/>
      <c r="B51" s="660"/>
      <c r="C51" s="660"/>
      <c r="D51" s="660"/>
      <c r="E51" s="660"/>
      <c r="F51" s="660"/>
      <c r="G51" s="660"/>
      <c r="H51" s="357" t="s">
        <v>2855</v>
      </c>
      <c r="I51" s="357" t="s">
        <v>2364</v>
      </c>
      <c r="J51" s="357">
        <v>2</v>
      </c>
      <c r="K51" s="357" t="s">
        <v>71</v>
      </c>
      <c r="L51" s="660"/>
      <c r="M51" s="1332"/>
      <c r="N51" s="660"/>
      <c r="O51" s="780"/>
      <c r="P51" s="780"/>
      <c r="Q51" s="780"/>
      <c r="R51" s="780"/>
      <c r="S51" s="660"/>
    </row>
    <row r="52" spans="1:19">
      <c r="A52" s="660"/>
      <c r="B52" s="660"/>
      <c r="C52" s="660"/>
      <c r="D52" s="660"/>
      <c r="E52" s="660"/>
      <c r="F52" s="660"/>
      <c r="G52" s="660"/>
      <c r="H52" s="667" t="s">
        <v>74</v>
      </c>
      <c r="I52" s="357" t="s">
        <v>75</v>
      </c>
      <c r="J52" s="357">
        <v>1</v>
      </c>
      <c r="K52" s="357" t="s">
        <v>71</v>
      </c>
      <c r="L52" s="660"/>
      <c r="M52" s="1332"/>
      <c r="N52" s="660"/>
      <c r="O52" s="780"/>
      <c r="P52" s="780"/>
      <c r="Q52" s="780"/>
      <c r="R52" s="780"/>
      <c r="S52" s="660"/>
    </row>
    <row r="53" spans="1:19">
      <c r="A53" s="660"/>
      <c r="B53" s="660"/>
      <c r="C53" s="660"/>
      <c r="D53" s="660"/>
      <c r="E53" s="660"/>
      <c r="F53" s="660"/>
      <c r="G53" s="660"/>
      <c r="H53" s="667"/>
      <c r="I53" s="358" t="s">
        <v>129</v>
      </c>
      <c r="J53" s="358">
        <v>100</v>
      </c>
      <c r="K53" s="358" t="s">
        <v>48</v>
      </c>
      <c r="L53" s="660"/>
      <c r="M53" s="1332"/>
      <c r="N53" s="660"/>
      <c r="O53" s="780"/>
      <c r="P53" s="780"/>
      <c r="Q53" s="780"/>
      <c r="R53" s="780"/>
      <c r="S53" s="660"/>
    </row>
    <row r="54" spans="1:19" ht="51" customHeight="1">
      <c r="A54" s="660"/>
      <c r="B54" s="660"/>
      <c r="C54" s="660"/>
      <c r="D54" s="660"/>
      <c r="E54" s="660"/>
      <c r="F54" s="660"/>
      <c r="G54" s="660"/>
      <c r="H54" s="357" t="s">
        <v>2494</v>
      </c>
      <c r="I54" s="357" t="s">
        <v>2495</v>
      </c>
      <c r="J54" s="358">
        <v>10</v>
      </c>
      <c r="K54" s="358" t="s">
        <v>71</v>
      </c>
      <c r="L54" s="660"/>
      <c r="M54" s="1332"/>
      <c r="N54" s="660"/>
      <c r="O54" s="780"/>
      <c r="P54" s="780"/>
      <c r="Q54" s="780"/>
      <c r="R54" s="780"/>
      <c r="S54" s="660"/>
    </row>
    <row r="55" spans="1:19" ht="51" customHeight="1">
      <c r="A55" s="661"/>
      <c r="B55" s="661"/>
      <c r="C55" s="661"/>
      <c r="D55" s="661"/>
      <c r="E55" s="661"/>
      <c r="F55" s="661"/>
      <c r="G55" s="661"/>
      <c r="H55" s="357" t="s">
        <v>2345</v>
      </c>
      <c r="I55" s="357" t="s">
        <v>2346</v>
      </c>
      <c r="J55" s="358">
        <v>1000</v>
      </c>
      <c r="K55" s="358" t="s">
        <v>71</v>
      </c>
      <c r="L55" s="661"/>
      <c r="M55" s="1333"/>
      <c r="N55" s="661"/>
      <c r="O55" s="663"/>
      <c r="P55" s="663"/>
      <c r="Q55" s="663"/>
      <c r="R55" s="663"/>
      <c r="S55" s="661"/>
    </row>
    <row r="56" spans="1:19" ht="62.25" customHeight="1">
      <c r="A56" s="1325">
        <v>13</v>
      </c>
      <c r="B56" s="819">
        <v>1</v>
      </c>
      <c r="C56" s="819">
        <v>4</v>
      </c>
      <c r="D56" s="819">
        <v>2</v>
      </c>
      <c r="E56" s="820" t="s">
        <v>3248</v>
      </c>
      <c r="F56" s="1328" t="s">
        <v>3249</v>
      </c>
      <c r="G56" s="1328" t="s">
        <v>3250</v>
      </c>
      <c r="H56" s="820" t="s">
        <v>3251</v>
      </c>
      <c r="I56" s="389" t="s">
        <v>3252</v>
      </c>
      <c r="J56" s="389">
        <v>3</v>
      </c>
      <c r="K56" s="389" t="s">
        <v>71</v>
      </c>
      <c r="L56" s="821" t="s">
        <v>3253</v>
      </c>
      <c r="M56" s="821"/>
      <c r="N56" s="821" t="s">
        <v>317</v>
      </c>
      <c r="O56" s="842"/>
      <c r="P56" s="849">
        <v>32000</v>
      </c>
      <c r="Q56" s="842"/>
      <c r="R56" s="849">
        <v>32000</v>
      </c>
      <c r="S56" s="821" t="s">
        <v>3200</v>
      </c>
    </row>
    <row r="57" spans="1:19" ht="62.25" customHeight="1">
      <c r="A57" s="1326"/>
      <c r="B57" s="819"/>
      <c r="C57" s="819"/>
      <c r="D57" s="819"/>
      <c r="E57" s="820"/>
      <c r="F57" s="1329"/>
      <c r="G57" s="1329"/>
      <c r="H57" s="820"/>
      <c r="I57" s="388" t="s">
        <v>129</v>
      </c>
      <c r="J57" s="388">
        <v>40</v>
      </c>
      <c r="K57" s="388" t="s">
        <v>48</v>
      </c>
      <c r="L57" s="822"/>
      <c r="M57" s="822"/>
      <c r="N57" s="822"/>
      <c r="O57" s="843"/>
      <c r="P57" s="850"/>
      <c r="Q57" s="843"/>
      <c r="R57" s="850"/>
      <c r="S57" s="822"/>
    </row>
    <row r="58" spans="1:19" ht="62.25" customHeight="1">
      <c r="A58" s="1327"/>
      <c r="B58" s="819"/>
      <c r="C58" s="819"/>
      <c r="D58" s="819"/>
      <c r="E58" s="820"/>
      <c r="F58" s="1330"/>
      <c r="G58" s="1330"/>
      <c r="H58" s="389" t="s">
        <v>2946</v>
      </c>
      <c r="I58" s="388" t="s">
        <v>2364</v>
      </c>
      <c r="J58" s="388">
        <v>1</v>
      </c>
      <c r="K58" s="388" t="s">
        <v>71</v>
      </c>
      <c r="L58" s="823"/>
      <c r="M58" s="823"/>
      <c r="N58" s="823"/>
      <c r="O58" s="863"/>
      <c r="P58" s="851"/>
      <c r="Q58" s="863"/>
      <c r="R58" s="851"/>
      <c r="S58" s="823"/>
    </row>
    <row r="60" spans="1:19">
      <c r="O60" s="674"/>
      <c r="P60" s="677" t="s">
        <v>30</v>
      </c>
      <c r="Q60" s="678"/>
      <c r="R60" s="679"/>
    </row>
    <row r="61" spans="1:19">
      <c r="O61" s="675"/>
      <c r="P61" s="686" t="s">
        <v>31</v>
      </c>
      <c r="Q61" s="677" t="s">
        <v>32</v>
      </c>
      <c r="R61" s="679"/>
    </row>
    <row r="62" spans="1:19">
      <c r="O62" s="676"/>
      <c r="P62" s="687"/>
      <c r="Q62" s="12">
        <v>2022</v>
      </c>
      <c r="R62" s="12">
        <v>2023</v>
      </c>
    </row>
    <row r="63" spans="1:19">
      <c r="O63" s="57" t="s">
        <v>1353</v>
      </c>
      <c r="P63" s="9">
        <v>13</v>
      </c>
      <c r="Q63" s="19">
        <f>Q45+Q41+Q29+Q27+Q25+Q21+Q19+Q17+Q15+Q13+Q6</f>
        <v>886000</v>
      </c>
      <c r="R63" s="26">
        <f>R56+R41+R29+R47</f>
        <v>695000</v>
      </c>
    </row>
  </sheetData>
  <mergeCells count="23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2"/>
    <mergeCell ref="B6:B12"/>
    <mergeCell ref="C6:C12"/>
    <mergeCell ref="D6:D12"/>
    <mergeCell ref="E6:E12"/>
    <mergeCell ref="O6:O12"/>
    <mergeCell ref="P6:P12"/>
    <mergeCell ref="Q6:Q12"/>
    <mergeCell ref="R6:R12"/>
    <mergeCell ref="F13:F14"/>
    <mergeCell ref="P15:P16"/>
    <mergeCell ref="Q15:Q16"/>
    <mergeCell ref="S6:S12"/>
    <mergeCell ref="H8:H9"/>
    <mergeCell ref="H10:H11"/>
    <mergeCell ref="F6:F12"/>
    <mergeCell ref="G6:G12"/>
    <mergeCell ref="H6:H7"/>
    <mergeCell ref="L6:L12"/>
    <mergeCell ref="M6:M12"/>
    <mergeCell ref="N6:N12"/>
    <mergeCell ref="M17:M18"/>
    <mergeCell ref="N17:N18"/>
    <mergeCell ref="O17:O18"/>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G17:G18"/>
    <mergeCell ref="H17:H18"/>
    <mergeCell ref="L17:L18"/>
    <mergeCell ref="S21:S24"/>
    <mergeCell ref="N21:N24"/>
    <mergeCell ref="O21:O24"/>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7:P18"/>
    <mergeCell ref="Q17:Q18"/>
    <mergeCell ref="R17:R18"/>
    <mergeCell ref="S17:S18"/>
    <mergeCell ref="A21:A24"/>
    <mergeCell ref="B21:B24"/>
    <mergeCell ref="C21:C24"/>
    <mergeCell ref="D21:D24"/>
    <mergeCell ref="E21:E24"/>
    <mergeCell ref="F21:F24"/>
    <mergeCell ref="G19:G20"/>
    <mergeCell ref="H19:H20"/>
    <mergeCell ref="L19:L20"/>
    <mergeCell ref="H23:H24"/>
    <mergeCell ref="A19:A20"/>
    <mergeCell ref="B19:B20"/>
    <mergeCell ref="C19:C20"/>
    <mergeCell ref="D19:D20"/>
    <mergeCell ref="E19:E20"/>
    <mergeCell ref="F19:F20"/>
    <mergeCell ref="L25:L26"/>
    <mergeCell ref="E25:E26"/>
    <mergeCell ref="G21:G24"/>
    <mergeCell ref="H21:H22"/>
    <mergeCell ref="L21:L24"/>
    <mergeCell ref="M21:M24"/>
    <mergeCell ref="S25:S26"/>
    <mergeCell ref="M25:M26"/>
    <mergeCell ref="P19:P20"/>
    <mergeCell ref="Q19:Q20"/>
    <mergeCell ref="R19:R20"/>
    <mergeCell ref="O25:O26"/>
    <mergeCell ref="P25:P26"/>
    <mergeCell ref="Q25:Q26"/>
    <mergeCell ref="R25:R26"/>
    <mergeCell ref="N25:N26"/>
    <mergeCell ref="S19:S20"/>
    <mergeCell ref="M19:M20"/>
    <mergeCell ref="N19:N20"/>
    <mergeCell ref="O19:O20"/>
    <mergeCell ref="P21:P24"/>
    <mergeCell ref="Q21:Q24"/>
    <mergeCell ref="R27:R28"/>
    <mergeCell ref="R21:R24"/>
    <mergeCell ref="S27:S28"/>
    <mergeCell ref="M27:M28"/>
    <mergeCell ref="N27:N28"/>
    <mergeCell ref="A25:A26"/>
    <mergeCell ref="B25:B26"/>
    <mergeCell ref="C25:C26"/>
    <mergeCell ref="D25:D26"/>
    <mergeCell ref="O27:O28"/>
    <mergeCell ref="P27:P28"/>
    <mergeCell ref="Q27:Q28"/>
    <mergeCell ref="F27:F28"/>
    <mergeCell ref="G27:G28"/>
    <mergeCell ref="H27:H28"/>
    <mergeCell ref="L27:L28"/>
    <mergeCell ref="A27:A28"/>
    <mergeCell ref="B27:B28"/>
    <mergeCell ref="C27:C28"/>
    <mergeCell ref="D27:D28"/>
    <mergeCell ref="E27:E28"/>
    <mergeCell ref="F25:F26"/>
    <mergeCell ref="G25:G26"/>
    <mergeCell ref="H25:H26"/>
    <mergeCell ref="A29:A40"/>
    <mergeCell ref="B29:B40"/>
    <mergeCell ref="C29:C40"/>
    <mergeCell ref="D29:D40"/>
    <mergeCell ref="E29:E40"/>
    <mergeCell ref="F29:F40"/>
    <mergeCell ref="G29:G40"/>
    <mergeCell ref="H29:H30"/>
    <mergeCell ref="L29:L40"/>
    <mergeCell ref="S29:S40"/>
    <mergeCell ref="H31:H32"/>
    <mergeCell ref="H33:H34"/>
    <mergeCell ref="H35:H36"/>
    <mergeCell ref="H37:H38"/>
    <mergeCell ref="H39:H40"/>
    <mergeCell ref="P41:P44"/>
    <mergeCell ref="Q41:Q44"/>
    <mergeCell ref="R41:R44"/>
    <mergeCell ref="S41:S44"/>
    <mergeCell ref="H43:H44"/>
    <mergeCell ref="N41:N44"/>
    <mergeCell ref="O41:O44"/>
    <mergeCell ref="M29:M40"/>
    <mergeCell ref="N29:N40"/>
    <mergeCell ref="O29:O40"/>
    <mergeCell ref="P29:P40"/>
    <mergeCell ref="Q29:Q40"/>
    <mergeCell ref="R29:R40"/>
    <mergeCell ref="G41:G44"/>
    <mergeCell ref="H41:H42"/>
    <mergeCell ref="L41:L44"/>
    <mergeCell ref="M41:M44"/>
    <mergeCell ref="A41:A44"/>
    <mergeCell ref="B41:B44"/>
    <mergeCell ref="C41:C44"/>
    <mergeCell ref="D41:D44"/>
    <mergeCell ref="E41:E44"/>
    <mergeCell ref="F41:F44"/>
    <mergeCell ref="Q45:Q46"/>
    <mergeCell ref="R45:R46"/>
    <mergeCell ref="S45:S46"/>
    <mergeCell ref="F45:F46"/>
    <mergeCell ref="G45:G46"/>
    <mergeCell ref="H45:H46"/>
    <mergeCell ref="L45:L46"/>
    <mergeCell ref="M45:M46"/>
    <mergeCell ref="N45:N46"/>
    <mergeCell ref="A47:A55"/>
    <mergeCell ref="B47:B55"/>
    <mergeCell ref="C47:C55"/>
    <mergeCell ref="D47:D55"/>
    <mergeCell ref="E47:E55"/>
    <mergeCell ref="F47:F55"/>
    <mergeCell ref="O45:O46"/>
    <mergeCell ref="P45:P46"/>
    <mergeCell ref="C45:C46"/>
    <mergeCell ref="D45:D46"/>
    <mergeCell ref="E45:E46"/>
    <mergeCell ref="A45:A46"/>
    <mergeCell ref="B45:B46"/>
    <mergeCell ref="S56:S58"/>
    <mergeCell ref="P47:P55"/>
    <mergeCell ref="Q47:Q55"/>
    <mergeCell ref="R47:R55"/>
    <mergeCell ref="S47:S55"/>
    <mergeCell ref="H49:H50"/>
    <mergeCell ref="H52:H53"/>
    <mergeCell ref="G47:G55"/>
    <mergeCell ref="H47:H48"/>
    <mergeCell ref="L47:L55"/>
    <mergeCell ref="M47:M55"/>
    <mergeCell ref="N47:N55"/>
    <mergeCell ref="O47:O55"/>
    <mergeCell ref="A56:A58"/>
    <mergeCell ref="B56:B58"/>
    <mergeCell ref="C56:C58"/>
    <mergeCell ref="D56:D58"/>
    <mergeCell ref="E56:E58"/>
    <mergeCell ref="F56:F58"/>
    <mergeCell ref="G56:G58"/>
    <mergeCell ref="H56:H57"/>
    <mergeCell ref="L56:L58"/>
    <mergeCell ref="O60:O62"/>
    <mergeCell ref="P60:R60"/>
    <mergeCell ref="P61:P62"/>
    <mergeCell ref="Q61:R61"/>
    <mergeCell ref="M56:M58"/>
    <mergeCell ref="N56:N58"/>
    <mergeCell ref="O56:O58"/>
    <mergeCell ref="P56:P58"/>
    <mergeCell ref="Q56:Q58"/>
    <mergeCell ref="R56:R58"/>
  </mergeCells>
  <pageMargins left="0.11811023622047245" right="0.19685039370078741" top="0.19685039370078741" bottom="0.15748031496062992" header="0.31496062992125984" footer="0.31496062992125984"/>
  <pageSetup paperSize="9"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8663-C2DD-4248-8A1F-3AFEF27A0E2C}">
  <dimension ref="A1:S71"/>
  <sheetViews>
    <sheetView zoomScale="86" zoomScaleNormal="86" workbookViewId="0">
      <selection activeCell="E74" sqref="E74"/>
    </sheetView>
  </sheetViews>
  <sheetFormatPr defaultColWidth="9.140625" defaultRowHeight="15"/>
  <cols>
    <col min="1" max="1" width="5.28515625" style="1" customWidth="1"/>
    <col min="5" max="5" width="34.7109375" customWidth="1"/>
    <col min="6" max="6" width="77.7109375" customWidth="1"/>
    <col min="7" max="7" width="55.140625" customWidth="1"/>
    <col min="8" max="8" width="24" customWidth="1"/>
    <col min="9" max="9" width="19.140625" customWidth="1"/>
    <col min="10" max="10" width="19" customWidth="1"/>
    <col min="11" max="11" width="16.85546875" customWidth="1"/>
    <col min="12" max="12" width="25.140625" customWidth="1"/>
    <col min="13" max="13" width="10.42578125" customWidth="1"/>
    <col min="14" max="14" width="13.42578125" customWidth="1"/>
    <col min="15" max="15" width="16.28515625" customWidth="1"/>
    <col min="16" max="16" width="15.85546875" customWidth="1"/>
    <col min="17" max="17" width="16" customWidth="1"/>
    <col min="18" max="18" width="15.42578125" bestFit="1" customWidth="1"/>
    <col min="19" max="19" width="20.7109375" customWidth="1"/>
  </cols>
  <sheetData>
    <row r="1" spans="1:19" ht="18.75">
      <c r="A1" s="20" t="s">
        <v>3384</v>
      </c>
      <c r="E1" s="21"/>
      <c r="F1" s="21"/>
      <c r="L1" s="1"/>
      <c r="O1" s="2"/>
      <c r="P1" s="3"/>
      <c r="Q1" s="2"/>
      <c r="R1" s="2"/>
    </row>
    <row r="2" spans="1:19">
      <c r="A2" s="22"/>
      <c r="E2" s="21"/>
      <c r="F2" s="21"/>
      <c r="L2" s="585"/>
      <c r="M2" s="585"/>
      <c r="N2" s="585"/>
      <c r="O2" s="585"/>
      <c r="P2" s="585"/>
      <c r="Q2" s="585"/>
      <c r="R2" s="585"/>
      <c r="S2" s="585"/>
    </row>
    <row r="3" spans="1:19" ht="53.2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21.75" customHeight="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78.75" customHeight="1">
      <c r="A6" s="656">
        <v>1</v>
      </c>
      <c r="B6" s="656">
        <v>1</v>
      </c>
      <c r="C6" s="656">
        <v>4</v>
      </c>
      <c r="D6" s="656">
        <v>2</v>
      </c>
      <c r="E6" s="659" t="s">
        <v>3254</v>
      </c>
      <c r="F6" s="659" t="s">
        <v>3255</v>
      </c>
      <c r="G6" s="659" t="s">
        <v>3256</v>
      </c>
      <c r="H6" s="659" t="s">
        <v>3257</v>
      </c>
      <c r="I6" s="357" t="s">
        <v>51</v>
      </c>
      <c r="J6" s="358">
        <v>1</v>
      </c>
      <c r="K6" s="358" t="s">
        <v>71</v>
      </c>
      <c r="L6" s="659" t="s">
        <v>3258</v>
      </c>
      <c r="M6" s="656" t="s">
        <v>310</v>
      </c>
      <c r="N6" s="656"/>
      <c r="O6" s="664">
        <v>34296.97</v>
      </c>
      <c r="P6" s="656"/>
      <c r="Q6" s="664">
        <v>34296.97</v>
      </c>
      <c r="R6" s="1357"/>
      <c r="S6" s="1359" t="s">
        <v>3259</v>
      </c>
    </row>
    <row r="7" spans="1:19" ht="55.5" customHeight="1">
      <c r="A7" s="658"/>
      <c r="B7" s="658"/>
      <c r="C7" s="658"/>
      <c r="D7" s="658"/>
      <c r="E7" s="661"/>
      <c r="F7" s="661"/>
      <c r="G7" s="661"/>
      <c r="H7" s="661"/>
      <c r="I7" s="357" t="s">
        <v>2296</v>
      </c>
      <c r="J7" s="357">
        <v>100</v>
      </c>
      <c r="K7" s="358" t="s">
        <v>3011</v>
      </c>
      <c r="L7" s="661"/>
      <c r="M7" s="658"/>
      <c r="N7" s="658"/>
      <c r="O7" s="666"/>
      <c r="P7" s="658"/>
      <c r="Q7" s="666"/>
      <c r="R7" s="1358"/>
      <c r="S7" s="1360"/>
    </row>
    <row r="8" spans="1:19" ht="94.5" customHeight="1">
      <c r="A8" s="656">
        <v>2</v>
      </c>
      <c r="B8" s="656">
        <v>1</v>
      </c>
      <c r="C8" s="656">
        <v>4</v>
      </c>
      <c r="D8" s="656">
        <v>2</v>
      </c>
      <c r="E8" s="656" t="s">
        <v>3260</v>
      </c>
      <c r="F8" s="659" t="s">
        <v>3261</v>
      </c>
      <c r="G8" s="659" t="s">
        <v>3262</v>
      </c>
      <c r="H8" s="656" t="s">
        <v>771</v>
      </c>
      <c r="I8" s="357" t="s">
        <v>767</v>
      </c>
      <c r="J8" s="358">
        <v>1</v>
      </c>
      <c r="K8" s="358" t="s">
        <v>71</v>
      </c>
      <c r="L8" s="659" t="s">
        <v>3263</v>
      </c>
      <c r="M8" s="656" t="s">
        <v>310</v>
      </c>
      <c r="N8" s="656"/>
      <c r="O8" s="664">
        <v>90075</v>
      </c>
      <c r="P8" s="656"/>
      <c r="Q8" s="664">
        <v>90075</v>
      </c>
      <c r="R8" s="1357"/>
      <c r="S8" s="1359" t="s">
        <v>3259</v>
      </c>
    </row>
    <row r="9" spans="1:19" ht="32.25" customHeight="1">
      <c r="A9" s="658"/>
      <c r="B9" s="658"/>
      <c r="C9" s="658"/>
      <c r="D9" s="658"/>
      <c r="E9" s="658"/>
      <c r="F9" s="661"/>
      <c r="G9" s="661"/>
      <c r="H9" s="658"/>
      <c r="I9" s="357" t="s">
        <v>1653</v>
      </c>
      <c r="J9" s="358">
        <v>30</v>
      </c>
      <c r="K9" s="358" t="s">
        <v>3011</v>
      </c>
      <c r="L9" s="661"/>
      <c r="M9" s="658"/>
      <c r="N9" s="658"/>
      <c r="O9" s="666"/>
      <c r="P9" s="658"/>
      <c r="Q9" s="666"/>
      <c r="R9" s="1358"/>
      <c r="S9" s="1360"/>
    </row>
    <row r="10" spans="1:19" ht="75" customHeight="1">
      <c r="A10" s="656">
        <v>3</v>
      </c>
      <c r="B10" s="656">
        <v>1</v>
      </c>
      <c r="C10" s="656">
        <v>4</v>
      </c>
      <c r="D10" s="656">
        <v>2</v>
      </c>
      <c r="E10" s="659" t="s">
        <v>3264</v>
      </c>
      <c r="F10" s="659" t="s">
        <v>3265</v>
      </c>
      <c r="G10" s="659" t="s">
        <v>3266</v>
      </c>
      <c r="H10" s="656" t="s">
        <v>771</v>
      </c>
      <c r="I10" s="357" t="s">
        <v>768</v>
      </c>
      <c r="J10" s="358">
        <v>1</v>
      </c>
      <c r="K10" s="358" t="s">
        <v>158</v>
      </c>
      <c r="L10" s="659" t="s">
        <v>3267</v>
      </c>
      <c r="M10" s="656" t="s">
        <v>68</v>
      </c>
      <c r="N10" s="656"/>
      <c r="O10" s="664">
        <v>44203.99</v>
      </c>
      <c r="P10" s="656"/>
      <c r="Q10" s="664">
        <v>44203.99</v>
      </c>
      <c r="R10" s="656"/>
      <c r="S10" s="1366" t="s">
        <v>3259</v>
      </c>
    </row>
    <row r="11" spans="1:19" ht="93.75" customHeight="1">
      <c r="A11" s="658"/>
      <c r="B11" s="658"/>
      <c r="C11" s="658"/>
      <c r="D11" s="658"/>
      <c r="E11" s="661"/>
      <c r="F11" s="661"/>
      <c r="G11" s="661"/>
      <c r="H11" s="658"/>
      <c r="I11" s="356" t="s">
        <v>1653</v>
      </c>
      <c r="J11" s="355">
        <v>20</v>
      </c>
      <c r="K11" s="355" t="s">
        <v>3011</v>
      </c>
      <c r="L11" s="661"/>
      <c r="M11" s="658"/>
      <c r="N11" s="658"/>
      <c r="O11" s="666"/>
      <c r="P11" s="658"/>
      <c r="Q11" s="666"/>
      <c r="R11" s="658"/>
      <c r="S11" s="1367"/>
    </row>
    <row r="12" spans="1:19" ht="148.5" customHeight="1">
      <c r="A12" s="656">
        <v>4</v>
      </c>
      <c r="B12" s="656">
        <v>1</v>
      </c>
      <c r="C12" s="656">
        <v>4</v>
      </c>
      <c r="D12" s="656">
        <v>2</v>
      </c>
      <c r="E12" s="659" t="s">
        <v>3268</v>
      </c>
      <c r="F12" s="659" t="s">
        <v>3269</v>
      </c>
      <c r="G12" s="659" t="s">
        <v>3270</v>
      </c>
      <c r="H12" s="656" t="s">
        <v>3271</v>
      </c>
      <c r="I12" s="358" t="s">
        <v>2226</v>
      </c>
      <c r="J12" s="358">
        <v>2</v>
      </c>
      <c r="K12" s="358" t="s">
        <v>71</v>
      </c>
      <c r="L12" s="659" t="s">
        <v>3272</v>
      </c>
      <c r="M12" s="656" t="s">
        <v>310</v>
      </c>
      <c r="N12" s="656"/>
      <c r="O12" s="664">
        <v>117668.65</v>
      </c>
      <c r="P12" s="656"/>
      <c r="Q12" s="664">
        <v>117668.65</v>
      </c>
      <c r="R12" s="656"/>
      <c r="S12" s="659" t="s">
        <v>3259</v>
      </c>
    </row>
    <row r="13" spans="1:19" ht="30">
      <c r="A13" s="657"/>
      <c r="B13" s="657"/>
      <c r="C13" s="657"/>
      <c r="D13" s="657"/>
      <c r="E13" s="660"/>
      <c r="F13" s="660"/>
      <c r="G13" s="660"/>
      <c r="H13" s="657"/>
      <c r="I13" s="357" t="s">
        <v>1653</v>
      </c>
      <c r="J13" s="358">
        <v>300</v>
      </c>
      <c r="K13" s="358" t="s">
        <v>3011</v>
      </c>
      <c r="L13" s="660"/>
      <c r="M13" s="657"/>
      <c r="N13" s="657"/>
      <c r="O13" s="665"/>
      <c r="P13" s="657"/>
      <c r="Q13" s="665"/>
      <c r="R13" s="657"/>
      <c r="S13" s="660"/>
    </row>
    <row r="14" spans="1:19" ht="79.5" customHeight="1">
      <c r="A14" s="657"/>
      <c r="B14" s="657"/>
      <c r="C14" s="657"/>
      <c r="D14" s="657"/>
      <c r="E14" s="660"/>
      <c r="F14" s="660"/>
      <c r="G14" s="660"/>
      <c r="H14" s="657"/>
      <c r="I14" s="659" t="s">
        <v>3273</v>
      </c>
      <c r="J14" s="656">
        <v>300</v>
      </c>
      <c r="K14" s="656" t="s">
        <v>158</v>
      </c>
      <c r="L14" s="660"/>
      <c r="M14" s="657"/>
      <c r="N14" s="657"/>
      <c r="O14" s="665"/>
      <c r="P14" s="657"/>
      <c r="Q14" s="665"/>
      <c r="R14" s="657"/>
      <c r="S14" s="660"/>
    </row>
    <row r="15" spans="1:19" ht="30" customHeight="1">
      <c r="A15" s="658"/>
      <c r="B15" s="658"/>
      <c r="C15" s="658"/>
      <c r="D15" s="658"/>
      <c r="E15" s="661"/>
      <c r="F15" s="661"/>
      <c r="G15" s="661"/>
      <c r="H15" s="658"/>
      <c r="I15" s="661"/>
      <c r="J15" s="658"/>
      <c r="K15" s="658"/>
      <c r="L15" s="661"/>
      <c r="M15" s="658"/>
      <c r="N15" s="658"/>
      <c r="O15" s="666"/>
      <c r="P15" s="658"/>
      <c r="Q15" s="666"/>
      <c r="R15" s="658"/>
      <c r="S15" s="661"/>
    </row>
    <row r="16" spans="1:19" ht="133.5" customHeight="1">
      <c r="A16" s="656">
        <v>5</v>
      </c>
      <c r="B16" s="659">
        <v>1</v>
      </c>
      <c r="C16" s="656">
        <v>4</v>
      </c>
      <c r="D16" s="656">
        <v>2</v>
      </c>
      <c r="E16" s="659" t="s">
        <v>3274</v>
      </c>
      <c r="F16" s="659" t="s">
        <v>3275</v>
      </c>
      <c r="G16" s="659" t="s">
        <v>3276</v>
      </c>
      <c r="H16" s="656" t="s">
        <v>198</v>
      </c>
      <c r="I16" s="358" t="s">
        <v>160</v>
      </c>
      <c r="J16" s="358">
        <v>18</v>
      </c>
      <c r="K16" s="358" t="s">
        <v>71</v>
      </c>
      <c r="L16" s="659" t="s">
        <v>3277</v>
      </c>
      <c r="M16" s="656" t="s">
        <v>43</v>
      </c>
      <c r="N16" s="656"/>
      <c r="O16" s="664">
        <v>132333.97</v>
      </c>
      <c r="P16" s="656"/>
      <c r="Q16" s="925">
        <v>132333.97</v>
      </c>
      <c r="R16" s="656"/>
      <c r="S16" s="659" t="s">
        <v>3259</v>
      </c>
    </row>
    <row r="17" spans="1:19" ht="54" customHeight="1">
      <c r="A17" s="657"/>
      <c r="B17" s="660"/>
      <c r="C17" s="657"/>
      <c r="D17" s="657"/>
      <c r="E17" s="660"/>
      <c r="F17" s="660"/>
      <c r="G17" s="660"/>
      <c r="H17" s="658"/>
      <c r="I17" s="357" t="s">
        <v>1653</v>
      </c>
      <c r="J17" s="357">
        <v>360</v>
      </c>
      <c r="K17" s="358" t="s">
        <v>3011</v>
      </c>
      <c r="L17" s="660"/>
      <c r="M17" s="657"/>
      <c r="N17" s="657"/>
      <c r="O17" s="665"/>
      <c r="P17" s="657"/>
      <c r="Q17" s="930"/>
      <c r="R17" s="657"/>
      <c r="S17" s="660"/>
    </row>
    <row r="18" spans="1:19" ht="32.25" customHeight="1">
      <c r="A18" s="657"/>
      <c r="B18" s="660"/>
      <c r="C18" s="657"/>
      <c r="D18" s="657"/>
      <c r="E18" s="660"/>
      <c r="F18" s="660"/>
      <c r="G18" s="660"/>
      <c r="H18" s="659" t="s">
        <v>3278</v>
      </c>
      <c r="I18" s="357" t="s">
        <v>2066</v>
      </c>
      <c r="J18" s="357">
        <v>1</v>
      </c>
      <c r="K18" s="358" t="s">
        <v>71</v>
      </c>
      <c r="L18" s="660"/>
      <c r="M18" s="657"/>
      <c r="N18" s="657"/>
      <c r="O18" s="665"/>
      <c r="P18" s="657"/>
      <c r="Q18" s="930"/>
      <c r="R18" s="657"/>
      <c r="S18" s="660"/>
    </row>
    <row r="19" spans="1:19" ht="136.5" customHeight="1">
      <c r="A19" s="657"/>
      <c r="B19" s="660"/>
      <c r="C19" s="657"/>
      <c r="D19" s="657"/>
      <c r="E19" s="660"/>
      <c r="F19" s="660"/>
      <c r="G19" s="660"/>
      <c r="H19" s="661"/>
      <c r="I19" s="357" t="s">
        <v>2296</v>
      </c>
      <c r="J19" s="358">
        <v>50</v>
      </c>
      <c r="K19" s="358" t="s">
        <v>3011</v>
      </c>
      <c r="L19" s="660"/>
      <c r="M19" s="657"/>
      <c r="N19" s="657"/>
      <c r="O19" s="665"/>
      <c r="P19" s="657"/>
      <c r="Q19" s="930"/>
      <c r="R19" s="657"/>
      <c r="S19" s="660"/>
    </row>
    <row r="20" spans="1:19" ht="72.75" customHeight="1">
      <c r="A20" s="657"/>
      <c r="B20" s="660"/>
      <c r="C20" s="657"/>
      <c r="D20" s="657"/>
      <c r="E20" s="660"/>
      <c r="F20" s="660"/>
      <c r="G20" s="660"/>
      <c r="H20" s="358" t="s">
        <v>3279</v>
      </c>
      <c r="I20" s="357" t="s">
        <v>3280</v>
      </c>
      <c r="J20" s="358">
        <v>8</v>
      </c>
      <c r="K20" s="358" t="s">
        <v>158</v>
      </c>
      <c r="L20" s="660"/>
      <c r="M20" s="657"/>
      <c r="N20" s="657"/>
      <c r="O20" s="665"/>
      <c r="P20" s="657"/>
      <c r="Q20" s="930"/>
      <c r="R20" s="657"/>
      <c r="S20" s="660"/>
    </row>
    <row r="21" spans="1:19" ht="194.25" customHeight="1">
      <c r="A21" s="657"/>
      <c r="B21" s="660"/>
      <c r="C21" s="657"/>
      <c r="D21" s="657"/>
      <c r="E21" s="660"/>
      <c r="F21" s="660"/>
      <c r="G21" s="660"/>
      <c r="H21" s="659" t="s">
        <v>494</v>
      </c>
      <c r="I21" s="357" t="s">
        <v>1700</v>
      </c>
      <c r="J21" s="358">
        <v>1</v>
      </c>
      <c r="K21" s="358" t="s">
        <v>71</v>
      </c>
      <c r="L21" s="660"/>
      <c r="M21" s="657"/>
      <c r="N21" s="657"/>
      <c r="O21" s="665"/>
      <c r="P21" s="657"/>
      <c r="Q21" s="930"/>
      <c r="R21" s="657"/>
      <c r="S21" s="660"/>
    </row>
    <row r="22" spans="1:19" ht="24.75" customHeight="1">
      <c r="A22" s="657"/>
      <c r="B22" s="660"/>
      <c r="C22" s="657"/>
      <c r="D22" s="657"/>
      <c r="E22" s="660"/>
      <c r="F22" s="660"/>
      <c r="G22" s="660"/>
      <c r="H22" s="660"/>
      <c r="I22" s="357" t="s">
        <v>122</v>
      </c>
      <c r="J22" s="357">
        <v>300</v>
      </c>
      <c r="K22" s="357" t="s">
        <v>497</v>
      </c>
      <c r="L22" s="660"/>
      <c r="M22" s="657"/>
      <c r="N22" s="657"/>
      <c r="O22" s="665"/>
      <c r="P22" s="657"/>
      <c r="Q22" s="930"/>
      <c r="R22" s="657"/>
      <c r="S22" s="660"/>
    </row>
    <row r="23" spans="1:19" ht="41.25" customHeight="1">
      <c r="A23" s="658"/>
      <c r="B23" s="661"/>
      <c r="C23" s="658"/>
      <c r="D23" s="658"/>
      <c r="E23" s="661"/>
      <c r="F23" s="661"/>
      <c r="G23" s="661"/>
      <c r="H23" s="661"/>
      <c r="I23" s="356" t="s">
        <v>1616</v>
      </c>
      <c r="J23" s="356">
        <v>1</v>
      </c>
      <c r="K23" s="356" t="s">
        <v>71</v>
      </c>
      <c r="L23" s="661"/>
      <c r="M23" s="658"/>
      <c r="N23" s="658"/>
      <c r="O23" s="666"/>
      <c r="P23" s="658"/>
      <c r="Q23" s="926"/>
      <c r="R23" s="658"/>
      <c r="S23" s="661"/>
    </row>
    <row r="24" spans="1:19" ht="132" customHeight="1">
      <c r="A24" s="656">
        <v>6</v>
      </c>
      <c r="B24" s="656">
        <v>1</v>
      </c>
      <c r="C24" s="656">
        <v>4</v>
      </c>
      <c r="D24" s="656">
        <v>2</v>
      </c>
      <c r="E24" s="659" t="s">
        <v>3281</v>
      </c>
      <c r="F24" s="659" t="s">
        <v>3282</v>
      </c>
      <c r="G24" s="659" t="s">
        <v>3283</v>
      </c>
      <c r="H24" s="659" t="s">
        <v>3284</v>
      </c>
      <c r="I24" s="357" t="s">
        <v>3285</v>
      </c>
      <c r="J24" s="357">
        <v>5</v>
      </c>
      <c r="K24" s="357" t="s">
        <v>158</v>
      </c>
      <c r="L24" s="659" t="s">
        <v>3286</v>
      </c>
      <c r="M24" s="656" t="s">
        <v>43</v>
      </c>
      <c r="N24" s="656"/>
      <c r="O24" s="664">
        <v>79738.86</v>
      </c>
      <c r="P24" s="656"/>
      <c r="Q24" s="664">
        <v>79738.86</v>
      </c>
      <c r="R24" s="1357"/>
      <c r="S24" s="1359" t="s">
        <v>3259</v>
      </c>
    </row>
    <row r="25" spans="1:19" ht="132" customHeight="1">
      <c r="A25" s="658"/>
      <c r="B25" s="658"/>
      <c r="C25" s="658"/>
      <c r="D25" s="658"/>
      <c r="E25" s="661"/>
      <c r="F25" s="661"/>
      <c r="G25" s="661"/>
      <c r="H25" s="661"/>
      <c r="I25" s="356" t="s">
        <v>3287</v>
      </c>
      <c r="J25" s="356" t="s">
        <v>3288</v>
      </c>
      <c r="K25" s="361" t="s">
        <v>3011</v>
      </c>
      <c r="L25" s="661"/>
      <c r="M25" s="658"/>
      <c r="N25" s="658"/>
      <c r="O25" s="666"/>
      <c r="P25" s="658"/>
      <c r="Q25" s="666"/>
      <c r="R25" s="1358"/>
      <c r="S25" s="1360"/>
    </row>
    <row r="26" spans="1:19" ht="141.75" customHeight="1">
      <c r="A26" s="656">
        <v>7</v>
      </c>
      <c r="B26" s="656">
        <v>1</v>
      </c>
      <c r="C26" s="656">
        <v>4</v>
      </c>
      <c r="D26" s="656">
        <v>2</v>
      </c>
      <c r="E26" s="659" t="s">
        <v>3289</v>
      </c>
      <c r="F26" s="659" t="s">
        <v>3290</v>
      </c>
      <c r="G26" s="659" t="s">
        <v>3291</v>
      </c>
      <c r="H26" s="659" t="s">
        <v>771</v>
      </c>
      <c r="I26" s="357" t="s">
        <v>768</v>
      </c>
      <c r="J26" s="357">
        <v>1</v>
      </c>
      <c r="K26" s="357" t="s">
        <v>158</v>
      </c>
      <c r="L26" s="659" t="s">
        <v>3263</v>
      </c>
      <c r="M26" s="656" t="s">
        <v>91</v>
      </c>
      <c r="N26" s="656"/>
      <c r="O26" s="664">
        <v>141500</v>
      </c>
      <c r="P26" s="656"/>
      <c r="Q26" s="664">
        <v>141500</v>
      </c>
      <c r="R26" s="656"/>
      <c r="S26" s="1363" t="s">
        <v>3259</v>
      </c>
    </row>
    <row r="27" spans="1:19" ht="171" customHeight="1">
      <c r="A27" s="657"/>
      <c r="B27" s="657"/>
      <c r="C27" s="657"/>
      <c r="D27" s="657"/>
      <c r="E27" s="660"/>
      <c r="F27" s="660"/>
      <c r="G27" s="660"/>
      <c r="H27" s="661"/>
      <c r="I27" s="357" t="s">
        <v>3292</v>
      </c>
      <c r="J27" s="357">
        <v>30</v>
      </c>
      <c r="K27" s="360" t="s">
        <v>3011</v>
      </c>
      <c r="L27" s="660"/>
      <c r="M27" s="657"/>
      <c r="N27" s="657"/>
      <c r="O27" s="665"/>
      <c r="P27" s="657"/>
      <c r="Q27" s="665"/>
      <c r="R27" s="657"/>
      <c r="S27" s="1364"/>
    </row>
    <row r="28" spans="1:19" ht="39" customHeight="1">
      <c r="A28" s="658"/>
      <c r="B28" s="658"/>
      <c r="C28" s="658"/>
      <c r="D28" s="658"/>
      <c r="E28" s="661"/>
      <c r="F28" s="661"/>
      <c r="G28" s="661"/>
      <c r="H28" s="357" t="s">
        <v>3284</v>
      </c>
      <c r="I28" s="357" t="s">
        <v>3285</v>
      </c>
      <c r="J28" s="357">
        <v>1</v>
      </c>
      <c r="K28" s="360" t="s">
        <v>71</v>
      </c>
      <c r="L28" s="661"/>
      <c r="M28" s="658"/>
      <c r="N28" s="658"/>
      <c r="O28" s="666"/>
      <c r="P28" s="658"/>
      <c r="Q28" s="666"/>
      <c r="R28" s="658"/>
      <c r="S28" s="1365"/>
    </row>
    <row r="29" spans="1:19" ht="120" customHeight="1">
      <c r="A29" s="656">
        <v>8</v>
      </c>
      <c r="B29" s="656">
        <v>1</v>
      </c>
      <c r="C29" s="656">
        <v>4</v>
      </c>
      <c r="D29" s="656">
        <v>2</v>
      </c>
      <c r="E29" s="659" t="s">
        <v>3293</v>
      </c>
      <c r="F29" s="659" t="s">
        <v>3294</v>
      </c>
      <c r="G29" s="659" t="s">
        <v>3295</v>
      </c>
      <c r="H29" s="659" t="s">
        <v>2190</v>
      </c>
      <c r="I29" s="357" t="s">
        <v>164</v>
      </c>
      <c r="J29" s="357">
        <v>1</v>
      </c>
      <c r="K29" s="357" t="s">
        <v>158</v>
      </c>
      <c r="L29" s="659" t="s">
        <v>3296</v>
      </c>
      <c r="M29" s="656" t="s">
        <v>91</v>
      </c>
      <c r="N29" s="656"/>
      <c r="O29" s="664">
        <v>2864.47</v>
      </c>
      <c r="P29" s="656"/>
      <c r="Q29" s="664">
        <v>2864.47</v>
      </c>
      <c r="R29" s="1357"/>
      <c r="S29" s="1359" t="s">
        <v>3259</v>
      </c>
    </row>
    <row r="30" spans="1:19" ht="120" customHeight="1">
      <c r="A30" s="658"/>
      <c r="B30" s="658"/>
      <c r="C30" s="658"/>
      <c r="D30" s="658"/>
      <c r="E30" s="661"/>
      <c r="F30" s="661"/>
      <c r="G30" s="661"/>
      <c r="H30" s="661"/>
      <c r="I30" s="357" t="s">
        <v>3292</v>
      </c>
      <c r="J30" s="357">
        <v>100</v>
      </c>
      <c r="K30" s="360" t="s">
        <v>3011</v>
      </c>
      <c r="L30" s="661"/>
      <c r="M30" s="658"/>
      <c r="N30" s="658"/>
      <c r="O30" s="666"/>
      <c r="P30" s="658"/>
      <c r="Q30" s="666"/>
      <c r="R30" s="1358"/>
      <c r="S30" s="1360"/>
    </row>
    <row r="31" spans="1:19" ht="93.75" customHeight="1">
      <c r="A31" s="656">
        <v>9</v>
      </c>
      <c r="B31" s="656">
        <v>1</v>
      </c>
      <c r="C31" s="656">
        <v>4</v>
      </c>
      <c r="D31" s="656">
        <v>2</v>
      </c>
      <c r="E31" s="659" t="s">
        <v>3297</v>
      </c>
      <c r="F31" s="659" t="s">
        <v>3298</v>
      </c>
      <c r="G31" s="659" t="s">
        <v>3299</v>
      </c>
      <c r="H31" s="659" t="s">
        <v>3300</v>
      </c>
      <c r="I31" s="357" t="s">
        <v>767</v>
      </c>
      <c r="J31" s="357">
        <v>1</v>
      </c>
      <c r="K31" s="357" t="s">
        <v>158</v>
      </c>
      <c r="L31" s="659" t="s">
        <v>3296</v>
      </c>
      <c r="M31" s="656" t="s">
        <v>91</v>
      </c>
      <c r="N31" s="656"/>
      <c r="O31" s="664">
        <v>18220.900000000001</v>
      </c>
      <c r="P31" s="656"/>
      <c r="Q31" s="664">
        <v>18220.900000000001</v>
      </c>
      <c r="R31" s="1357"/>
      <c r="S31" s="1359" t="s">
        <v>3259</v>
      </c>
    </row>
    <row r="32" spans="1:19" ht="93.75" customHeight="1">
      <c r="A32" s="658"/>
      <c r="B32" s="658"/>
      <c r="C32" s="658"/>
      <c r="D32" s="658"/>
      <c r="E32" s="661"/>
      <c r="F32" s="661"/>
      <c r="G32" s="661"/>
      <c r="H32" s="661"/>
      <c r="I32" s="357" t="s">
        <v>3292</v>
      </c>
      <c r="J32" s="357">
        <v>35</v>
      </c>
      <c r="K32" s="360" t="s">
        <v>3011</v>
      </c>
      <c r="L32" s="661"/>
      <c r="M32" s="658"/>
      <c r="N32" s="658"/>
      <c r="O32" s="666"/>
      <c r="P32" s="658"/>
      <c r="Q32" s="666"/>
      <c r="R32" s="1358"/>
      <c r="S32" s="1360"/>
    </row>
    <row r="33" spans="1:19" ht="46.5" customHeight="1">
      <c r="A33" s="656">
        <v>10</v>
      </c>
      <c r="B33" s="656">
        <v>1</v>
      </c>
      <c r="C33" s="656">
        <v>4</v>
      </c>
      <c r="D33" s="656">
        <v>2</v>
      </c>
      <c r="E33" s="659" t="s">
        <v>3301</v>
      </c>
      <c r="F33" s="659" t="s">
        <v>3302</v>
      </c>
      <c r="G33" s="659" t="s">
        <v>3303</v>
      </c>
      <c r="H33" s="659" t="s">
        <v>65</v>
      </c>
      <c r="I33" s="357" t="s">
        <v>2727</v>
      </c>
      <c r="J33" s="357">
        <v>1</v>
      </c>
      <c r="K33" s="357" t="s">
        <v>158</v>
      </c>
      <c r="L33" s="659" t="s">
        <v>3296</v>
      </c>
      <c r="M33" s="659" t="s">
        <v>91</v>
      </c>
      <c r="N33" s="659"/>
      <c r="O33" s="662">
        <v>201069.5</v>
      </c>
      <c r="P33" s="659"/>
      <c r="Q33" s="662">
        <v>201069.5</v>
      </c>
      <c r="R33" s="659"/>
      <c r="S33" s="1363" t="s">
        <v>3259</v>
      </c>
    </row>
    <row r="34" spans="1:19" ht="54" customHeight="1">
      <c r="A34" s="657"/>
      <c r="B34" s="657"/>
      <c r="C34" s="657"/>
      <c r="D34" s="657"/>
      <c r="E34" s="660"/>
      <c r="F34" s="660"/>
      <c r="G34" s="660"/>
      <c r="H34" s="661"/>
      <c r="I34" s="357" t="s">
        <v>3292</v>
      </c>
      <c r="J34" s="357">
        <v>200</v>
      </c>
      <c r="K34" s="360" t="s">
        <v>3011</v>
      </c>
      <c r="L34" s="660"/>
      <c r="M34" s="660"/>
      <c r="N34" s="660"/>
      <c r="O34" s="780"/>
      <c r="P34" s="660"/>
      <c r="Q34" s="780"/>
      <c r="R34" s="660"/>
      <c r="S34" s="1364"/>
    </row>
    <row r="35" spans="1:19" ht="95.25" customHeight="1">
      <c r="A35" s="657"/>
      <c r="B35" s="657"/>
      <c r="C35" s="657"/>
      <c r="D35" s="657"/>
      <c r="E35" s="660"/>
      <c r="F35" s="660"/>
      <c r="G35" s="660"/>
      <c r="H35" s="659" t="s">
        <v>50</v>
      </c>
      <c r="I35" s="358" t="s">
        <v>51</v>
      </c>
      <c r="J35" s="357">
        <v>1</v>
      </c>
      <c r="K35" s="360" t="s">
        <v>71</v>
      </c>
      <c r="L35" s="660"/>
      <c r="M35" s="660"/>
      <c r="N35" s="660"/>
      <c r="O35" s="780"/>
      <c r="P35" s="660"/>
      <c r="Q35" s="780"/>
      <c r="R35" s="660"/>
      <c r="S35" s="1364"/>
    </row>
    <row r="36" spans="1:19" ht="15" customHeight="1">
      <c r="A36" s="658"/>
      <c r="B36" s="658"/>
      <c r="C36" s="658"/>
      <c r="D36" s="658"/>
      <c r="E36" s="661"/>
      <c r="F36" s="661"/>
      <c r="G36" s="661"/>
      <c r="H36" s="661"/>
      <c r="I36" s="356" t="s">
        <v>1653</v>
      </c>
      <c r="J36" s="356">
        <v>50</v>
      </c>
      <c r="K36" s="361" t="s">
        <v>3011</v>
      </c>
      <c r="L36" s="661"/>
      <c r="M36" s="661"/>
      <c r="N36" s="661"/>
      <c r="O36" s="663"/>
      <c r="P36" s="661"/>
      <c r="Q36" s="663"/>
      <c r="R36" s="661"/>
      <c r="S36" s="1365"/>
    </row>
    <row r="37" spans="1:19" ht="47.25" customHeight="1">
      <c r="A37" s="659">
        <v>11</v>
      </c>
      <c r="B37" s="656">
        <v>1</v>
      </c>
      <c r="C37" s="656">
        <v>4</v>
      </c>
      <c r="D37" s="656">
        <v>2</v>
      </c>
      <c r="E37" s="659" t="s">
        <v>3304</v>
      </c>
      <c r="F37" s="659" t="s">
        <v>3305</v>
      </c>
      <c r="G37" s="659" t="s">
        <v>3306</v>
      </c>
      <c r="H37" s="659" t="s">
        <v>3300</v>
      </c>
      <c r="I37" s="357" t="s">
        <v>3307</v>
      </c>
      <c r="J37" s="357">
        <v>1</v>
      </c>
      <c r="K37" s="357" t="s">
        <v>3011</v>
      </c>
      <c r="L37" s="659" t="s">
        <v>3308</v>
      </c>
      <c r="M37" s="656" t="s">
        <v>68</v>
      </c>
      <c r="N37" s="656"/>
      <c r="O37" s="664">
        <v>51546.39</v>
      </c>
      <c r="P37" s="656"/>
      <c r="Q37" s="664">
        <v>51546.39</v>
      </c>
      <c r="R37" s="1357"/>
      <c r="S37" s="1359" t="s">
        <v>3259</v>
      </c>
    </row>
    <row r="38" spans="1:19" ht="47.25" customHeight="1">
      <c r="A38" s="660"/>
      <c r="B38" s="657"/>
      <c r="C38" s="657"/>
      <c r="D38" s="657"/>
      <c r="E38" s="660"/>
      <c r="F38" s="660"/>
      <c r="G38" s="660"/>
      <c r="H38" s="661"/>
      <c r="I38" s="357" t="s">
        <v>1653</v>
      </c>
      <c r="J38" s="357">
        <v>6</v>
      </c>
      <c r="K38" s="360" t="s">
        <v>3011</v>
      </c>
      <c r="L38" s="661"/>
      <c r="M38" s="657"/>
      <c r="N38" s="657"/>
      <c r="O38" s="665"/>
      <c r="P38" s="657"/>
      <c r="Q38" s="665"/>
      <c r="R38" s="1361"/>
      <c r="S38" s="1362"/>
    </row>
    <row r="39" spans="1:19" ht="126" customHeight="1">
      <c r="A39" s="660"/>
      <c r="B39" s="657"/>
      <c r="C39" s="657"/>
      <c r="D39" s="657"/>
      <c r="E39" s="660"/>
      <c r="F39" s="660"/>
      <c r="G39" s="660"/>
      <c r="H39" s="656" t="s">
        <v>2624</v>
      </c>
      <c r="I39" s="659" t="s">
        <v>3285</v>
      </c>
      <c r="J39" s="659">
        <v>1</v>
      </c>
      <c r="K39" s="659" t="s">
        <v>71</v>
      </c>
      <c r="L39" s="659" t="s">
        <v>3309</v>
      </c>
      <c r="M39" s="657"/>
      <c r="N39" s="657"/>
      <c r="O39" s="665"/>
      <c r="P39" s="657"/>
      <c r="Q39" s="665"/>
      <c r="R39" s="1361"/>
      <c r="S39" s="1362"/>
    </row>
    <row r="40" spans="1:19" ht="126" customHeight="1">
      <c r="A40" s="661"/>
      <c r="B40" s="658"/>
      <c r="C40" s="658"/>
      <c r="D40" s="658"/>
      <c r="E40" s="661"/>
      <c r="F40" s="661"/>
      <c r="G40" s="661"/>
      <c r="H40" s="658"/>
      <c r="I40" s="661"/>
      <c r="J40" s="661"/>
      <c r="K40" s="661"/>
      <c r="L40" s="661"/>
      <c r="M40" s="658"/>
      <c r="N40" s="658"/>
      <c r="O40" s="666"/>
      <c r="P40" s="658"/>
      <c r="Q40" s="666"/>
      <c r="R40" s="1358"/>
      <c r="S40" s="1360"/>
    </row>
    <row r="41" spans="1:19" ht="97.5" customHeight="1">
      <c r="A41" s="656">
        <v>12</v>
      </c>
      <c r="B41" s="656">
        <v>1</v>
      </c>
      <c r="C41" s="656">
        <v>4</v>
      </c>
      <c r="D41" s="656">
        <v>5</v>
      </c>
      <c r="E41" s="659" t="s">
        <v>3310</v>
      </c>
      <c r="F41" s="659" t="s">
        <v>3311</v>
      </c>
      <c r="G41" s="659" t="s">
        <v>3312</v>
      </c>
      <c r="H41" s="659" t="s">
        <v>771</v>
      </c>
      <c r="I41" s="357" t="s">
        <v>767</v>
      </c>
      <c r="J41" s="357">
        <v>1</v>
      </c>
      <c r="K41" s="357" t="s">
        <v>158</v>
      </c>
      <c r="L41" s="659" t="s">
        <v>3296</v>
      </c>
      <c r="M41" s="656" t="s">
        <v>68</v>
      </c>
      <c r="N41" s="656"/>
      <c r="O41" s="664">
        <v>48250</v>
      </c>
      <c r="P41" s="656"/>
      <c r="Q41" s="664">
        <v>48250</v>
      </c>
      <c r="R41" s="1357"/>
      <c r="S41" s="1359" t="s">
        <v>3259</v>
      </c>
    </row>
    <row r="42" spans="1:19" ht="147.75" customHeight="1">
      <c r="A42" s="658"/>
      <c r="B42" s="658"/>
      <c r="C42" s="658"/>
      <c r="D42" s="658"/>
      <c r="E42" s="661"/>
      <c r="F42" s="661"/>
      <c r="G42" s="661"/>
      <c r="H42" s="661"/>
      <c r="I42" s="357" t="s">
        <v>3292</v>
      </c>
      <c r="J42" s="357">
        <v>15</v>
      </c>
      <c r="K42" s="360" t="s">
        <v>3011</v>
      </c>
      <c r="L42" s="661"/>
      <c r="M42" s="658"/>
      <c r="N42" s="658"/>
      <c r="O42" s="666"/>
      <c r="P42" s="658"/>
      <c r="Q42" s="666"/>
      <c r="R42" s="1358"/>
      <c r="S42" s="1360"/>
    </row>
    <row r="43" spans="1:19" ht="101.25" customHeight="1">
      <c r="A43" s="656">
        <v>13</v>
      </c>
      <c r="B43" s="656">
        <v>1</v>
      </c>
      <c r="C43" s="656">
        <v>4</v>
      </c>
      <c r="D43" s="656">
        <v>5</v>
      </c>
      <c r="E43" s="1338" t="s">
        <v>3313</v>
      </c>
      <c r="F43" s="1338" t="s">
        <v>3314</v>
      </c>
      <c r="G43" s="1338" t="s">
        <v>3317</v>
      </c>
      <c r="H43" s="1338" t="s">
        <v>50</v>
      </c>
      <c r="I43" s="363" t="s">
        <v>2066</v>
      </c>
      <c r="J43" s="364">
        <v>1</v>
      </c>
      <c r="K43" s="364" t="s">
        <v>158</v>
      </c>
      <c r="L43" s="1338" t="s">
        <v>3315</v>
      </c>
      <c r="M43" s="1341"/>
      <c r="N43" s="1341" t="s">
        <v>43</v>
      </c>
      <c r="O43" s="1344"/>
      <c r="P43" s="1344">
        <v>356085</v>
      </c>
      <c r="Q43" s="1344"/>
      <c r="R43" s="1344">
        <v>356085</v>
      </c>
      <c r="S43" s="1350" t="s">
        <v>3259</v>
      </c>
    </row>
    <row r="44" spans="1:19" ht="101.25" customHeight="1">
      <c r="A44" s="657"/>
      <c r="B44" s="657"/>
      <c r="C44" s="657"/>
      <c r="D44" s="657"/>
      <c r="E44" s="1339"/>
      <c r="F44" s="1339"/>
      <c r="G44" s="1339"/>
      <c r="H44" s="1339"/>
      <c r="I44" s="364" t="s">
        <v>3292</v>
      </c>
      <c r="J44" s="364">
        <v>150</v>
      </c>
      <c r="K44" s="364" t="s">
        <v>3011</v>
      </c>
      <c r="L44" s="1339"/>
      <c r="M44" s="1342"/>
      <c r="N44" s="1342"/>
      <c r="O44" s="1345"/>
      <c r="P44" s="1345"/>
      <c r="Q44" s="1345"/>
      <c r="R44" s="1345"/>
      <c r="S44" s="1351"/>
    </row>
    <row r="45" spans="1:19" ht="101.25" customHeight="1">
      <c r="A45" s="657"/>
      <c r="B45" s="657"/>
      <c r="C45" s="657"/>
      <c r="D45" s="657"/>
      <c r="E45" s="1339"/>
      <c r="F45" s="1339"/>
      <c r="G45" s="1339"/>
      <c r="H45" s="1339"/>
      <c r="I45" s="366" t="s">
        <v>3316</v>
      </c>
      <c r="J45" s="367">
        <v>150</v>
      </c>
      <c r="K45" s="367" t="s">
        <v>71</v>
      </c>
      <c r="L45" s="1339"/>
      <c r="M45" s="1342"/>
      <c r="N45" s="1342"/>
      <c r="O45" s="1345"/>
      <c r="P45" s="1345"/>
      <c r="Q45" s="1345"/>
      <c r="R45" s="1345"/>
      <c r="S45" s="1351"/>
    </row>
    <row r="46" spans="1:19" ht="45" customHeight="1">
      <c r="A46" s="672">
        <v>14</v>
      </c>
      <c r="B46" s="672">
        <v>1</v>
      </c>
      <c r="C46" s="672">
        <v>4</v>
      </c>
      <c r="D46" s="672">
        <v>2</v>
      </c>
      <c r="E46" s="1354" t="s">
        <v>3318</v>
      </c>
      <c r="F46" s="1354" t="s">
        <v>3319</v>
      </c>
      <c r="G46" s="1354" t="s">
        <v>3392</v>
      </c>
      <c r="H46" s="1354" t="s">
        <v>771</v>
      </c>
      <c r="I46" s="364" t="s">
        <v>768</v>
      </c>
      <c r="J46" s="364">
        <v>2</v>
      </c>
      <c r="K46" s="364" t="s">
        <v>71</v>
      </c>
      <c r="L46" s="1354" t="s">
        <v>3320</v>
      </c>
      <c r="M46" s="1354"/>
      <c r="N46" s="1356" t="s">
        <v>43</v>
      </c>
      <c r="O46" s="1354"/>
      <c r="P46" s="1353">
        <v>25489.96</v>
      </c>
      <c r="Q46" s="1354"/>
      <c r="R46" s="1353">
        <v>25489.96</v>
      </c>
      <c r="S46" s="1355" t="s">
        <v>3259</v>
      </c>
    </row>
    <row r="47" spans="1:19" ht="45" customHeight="1">
      <c r="A47" s="672"/>
      <c r="B47" s="672"/>
      <c r="C47" s="672"/>
      <c r="D47" s="672"/>
      <c r="E47" s="1354"/>
      <c r="F47" s="1354"/>
      <c r="G47" s="1354"/>
      <c r="H47" s="1354"/>
      <c r="I47" s="364" t="s">
        <v>2296</v>
      </c>
      <c r="J47" s="364">
        <v>12</v>
      </c>
      <c r="K47" s="364" t="s">
        <v>3011</v>
      </c>
      <c r="L47" s="1354"/>
      <c r="M47" s="1354"/>
      <c r="N47" s="1356"/>
      <c r="O47" s="1354"/>
      <c r="P47" s="1353"/>
      <c r="Q47" s="1354"/>
      <c r="R47" s="1353"/>
      <c r="S47" s="1355"/>
    </row>
    <row r="48" spans="1:19" ht="45" customHeight="1">
      <c r="A48" s="672"/>
      <c r="B48" s="672"/>
      <c r="C48" s="672"/>
      <c r="D48" s="672"/>
      <c r="E48" s="1354"/>
      <c r="F48" s="1354"/>
      <c r="G48" s="1354"/>
      <c r="H48" s="1354" t="s">
        <v>2707</v>
      </c>
      <c r="I48" s="364" t="s">
        <v>3208</v>
      </c>
      <c r="J48" s="364">
        <v>2</v>
      </c>
      <c r="K48" s="364" t="s">
        <v>71</v>
      </c>
      <c r="L48" s="1354"/>
      <c r="M48" s="1354"/>
      <c r="N48" s="1356"/>
      <c r="O48" s="1354"/>
      <c r="P48" s="1353"/>
      <c r="Q48" s="1354"/>
      <c r="R48" s="1353"/>
      <c r="S48" s="1355"/>
    </row>
    <row r="49" spans="1:19" ht="45" customHeight="1">
      <c r="A49" s="672"/>
      <c r="B49" s="672"/>
      <c r="C49" s="672"/>
      <c r="D49" s="672"/>
      <c r="E49" s="1354"/>
      <c r="F49" s="1354"/>
      <c r="G49" s="1354"/>
      <c r="H49" s="1354"/>
      <c r="I49" s="364" t="s">
        <v>769</v>
      </c>
      <c r="J49" s="364">
        <v>12</v>
      </c>
      <c r="K49" s="364" t="s">
        <v>71</v>
      </c>
      <c r="L49" s="1354"/>
      <c r="M49" s="1354"/>
      <c r="N49" s="1356"/>
      <c r="O49" s="1354"/>
      <c r="P49" s="1353"/>
      <c r="Q49" s="1354"/>
      <c r="R49" s="1353"/>
      <c r="S49" s="1355"/>
    </row>
    <row r="50" spans="1:19" ht="43.5" customHeight="1">
      <c r="A50" s="656">
        <v>15</v>
      </c>
      <c r="B50" s="656">
        <v>1</v>
      </c>
      <c r="C50" s="656">
        <v>4</v>
      </c>
      <c r="D50" s="656">
        <v>2</v>
      </c>
      <c r="E50" s="1338" t="s">
        <v>3321</v>
      </c>
      <c r="F50" s="1338" t="s">
        <v>3322</v>
      </c>
      <c r="G50" s="1338" t="s">
        <v>3393</v>
      </c>
      <c r="H50" s="1338" t="s">
        <v>771</v>
      </c>
      <c r="I50" s="369" t="s">
        <v>767</v>
      </c>
      <c r="J50" s="368">
        <v>2</v>
      </c>
      <c r="K50" s="364" t="s">
        <v>158</v>
      </c>
      <c r="L50" s="1338" t="s">
        <v>3394</v>
      </c>
      <c r="M50" s="1341"/>
      <c r="N50" s="1341" t="s">
        <v>91</v>
      </c>
      <c r="O50" s="1344"/>
      <c r="P50" s="1344">
        <v>95000</v>
      </c>
      <c r="Q50" s="1344"/>
      <c r="R50" s="1344">
        <v>95000</v>
      </c>
      <c r="S50" s="1350" t="s">
        <v>3259</v>
      </c>
    </row>
    <row r="51" spans="1:19" ht="43.5" customHeight="1">
      <c r="A51" s="657"/>
      <c r="B51" s="657"/>
      <c r="C51" s="657"/>
      <c r="D51" s="657"/>
      <c r="E51" s="1339"/>
      <c r="F51" s="1339"/>
      <c r="G51" s="1339"/>
      <c r="H51" s="1340"/>
      <c r="I51" s="370" t="s">
        <v>129</v>
      </c>
      <c r="J51" s="371">
        <v>30</v>
      </c>
      <c r="K51" s="367" t="s">
        <v>3011</v>
      </c>
      <c r="L51" s="1339"/>
      <c r="M51" s="1342"/>
      <c r="N51" s="1342"/>
      <c r="O51" s="1345"/>
      <c r="P51" s="1345"/>
      <c r="Q51" s="1345"/>
      <c r="R51" s="1345"/>
      <c r="S51" s="1351"/>
    </row>
    <row r="52" spans="1:19" ht="43.5" customHeight="1">
      <c r="A52" s="657"/>
      <c r="B52" s="657"/>
      <c r="C52" s="657"/>
      <c r="D52" s="657"/>
      <c r="E52" s="1339"/>
      <c r="F52" s="1339"/>
      <c r="G52" s="1339"/>
      <c r="H52" s="1338" t="s">
        <v>1441</v>
      </c>
      <c r="I52" s="364" t="s">
        <v>3323</v>
      </c>
      <c r="J52" s="364">
        <v>1</v>
      </c>
      <c r="K52" s="364" t="s">
        <v>71</v>
      </c>
      <c r="L52" s="1339"/>
      <c r="M52" s="1342"/>
      <c r="N52" s="1342"/>
      <c r="O52" s="1345"/>
      <c r="P52" s="1345"/>
      <c r="Q52" s="1345"/>
      <c r="R52" s="1345"/>
      <c r="S52" s="1351"/>
    </row>
    <row r="53" spans="1:19" ht="43.5" customHeight="1">
      <c r="A53" s="657"/>
      <c r="B53" s="657"/>
      <c r="C53" s="657"/>
      <c r="D53" s="657"/>
      <c r="E53" s="1339"/>
      <c r="F53" s="1339"/>
      <c r="G53" s="1339"/>
      <c r="H53" s="1339"/>
      <c r="I53" s="367" t="s">
        <v>1616</v>
      </c>
      <c r="J53" s="367">
        <v>1</v>
      </c>
      <c r="K53" s="367" t="s">
        <v>71</v>
      </c>
      <c r="L53" s="1339"/>
      <c r="M53" s="1342"/>
      <c r="N53" s="1342"/>
      <c r="O53" s="1345"/>
      <c r="P53" s="1345"/>
      <c r="Q53" s="1345"/>
      <c r="R53" s="1345"/>
      <c r="S53" s="1351"/>
    </row>
    <row r="54" spans="1:19" ht="43.5" customHeight="1">
      <c r="A54" s="658"/>
      <c r="B54" s="658"/>
      <c r="C54" s="658"/>
      <c r="D54" s="658"/>
      <c r="E54" s="1340"/>
      <c r="F54" s="1340"/>
      <c r="G54" s="1340"/>
      <c r="H54" s="1340"/>
      <c r="I54" s="365" t="s">
        <v>1693</v>
      </c>
      <c r="J54" s="365">
        <v>1000</v>
      </c>
      <c r="K54" s="365" t="s">
        <v>497</v>
      </c>
      <c r="L54" s="1340"/>
      <c r="M54" s="1343"/>
      <c r="N54" s="1343"/>
      <c r="O54" s="1346"/>
      <c r="P54" s="1346"/>
      <c r="Q54" s="1346"/>
      <c r="R54" s="1346"/>
      <c r="S54" s="1352"/>
    </row>
    <row r="55" spans="1:19">
      <c r="A55" s="656">
        <v>16</v>
      </c>
      <c r="B55" s="656">
        <v>1</v>
      </c>
      <c r="C55" s="656">
        <v>4</v>
      </c>
      <c r="D55" s="656">
        <v>2</v>
      </c>
      <c r="E55" s="1338" t="s">
        <v>3324</v>
      </c>
      <c r="F55" s="1338" t="s">
        <v>3395</v>
      </c>
      <c r="G55" s="1338" t="s">
        <v>3396</v>
      </c>
      <c r="H55" s="1341" t="s">
        <v>3325</v>
      </c>
      <c r="I55" s="1338" t="s">
        <v>2226</v>
      </c>
      <c r="J55" s="1338">
        <v>2</v>
      </c>
      <c r="K55" s="1338" t="s">
        <v>71</v>
      </c>
      <c r="L55" s="1338" t="s">
        <v>3326</v>
      </c>
      <c r="M55" s="1341"/>
      <c r="N55" s="1341" t="s">
        <v>43</v>
      </c>
      <c r="O55" s="1344"/>
      <c r="P55" s="1344">
        <v>143425.04</v>
      </c>
      <c r="Q55" s="1347"/>
      <c r="R55" s="1344">
        <v>143425.04</v>
      </c>
      <c r="S55" s="1338" t="s">
        <v>3259</v>
      </c>
    </row>
    <row r="56" spans="1:19" ht="48.75" customHeight="1">
      <c r="A56" s="657"/>
      <c r="B56" s="657"/>
      <c r="C56" s="657"/>
      <c r="D56" s="657"/>
      <c r="E56" s="1339"/>
      <c r="F56" s="1339"/>
      <c r="G56" s="1339"/>
      <c r="H56" s="1342"/>
      <c r="I56" s="1339"/>
      <c r="J56" s="1339"/>
      <c r="K56" s="1339"/>
      <c r="L56" s="1339"/>
      <c r="M56" s="1342"/>
      <c r="N56" s="1342"/>
      <c r="O56" s="1345"/>
      <c r="P56" s="1345"/>
      <c r="Q56" s="1348"/>
      <c r="R56" s="1345"/>
      <c r="S56" s="1339"/>
    </row>
    <row r="57" spans="1:19">
      <c r="A57" s="657"/>
      <c r="B57" s="657"/>
      <c r="C57" s="657"/>
      <c r="D57" s="657"/>
      <c r="E57" s="1339"/>
      <c r="F57" s="1339"/>
      <c r="G57" s="1339"/>
      <c r="H57" s="1343"/>
      <c r="I57" s="1340"/>
      <c r="J57" s="1340"/>
      <c r="K57" s="1340"/>
      <c r="L57" s="1339"/>
      <c r="M57" s="1342"/>
      <c r="N57" s="1342"/>
      <c r="O57" s="1345"/>
      <c r="P57" s="1345"/>
      <c r="Q57" s="1348"/>
      <c r="R57" s="1345"/>
      <c r="S57" s="1339"/>
    </row>
    <row r="58" spans="1:19">
      <c r="A58" s="657"/>
      <c r="B58" s="657"/>
      <c r="C58" s="657"/>
      <c r="D58" s="657"/>
      <c r="E58" s="1339"/>
      <c r="F58" s="1339"/>
      <c r="G58" s="1339"/>
      <c r="H58" s="1338" t="s">
        <v>50</v>
      </c>
      <c r="I58" s="364" t="s">
        <v>51</v>
      </c>
      <c r="J58" s="364">
        <v>1</v>
      </c>
      <c r="K58" s="368" t="s">
        <v>71</v>
      </c>
      <c r="L58" s="1339"/>
      <c r="M58" s="1342"/>
      <c r="N58" s="1342"/>
      <c r="O58" s="1345"/>
      <c r="P58" s="1345"/>
      <c r="Q58" s="1348"/>
      <c r="R58" s="1345"/>
      <c r="S58" s="1339"/>
    </row>
    <row r="59" spans="1:19" ht="24">
      <c r="A59" s="657"/>
      <c r="B59" s="657"/>
      <c r="C59" s="657"/>
      <c r="D59" s="657"/>
      <c r="E59" s="1339"/>
      <c r="F59" s="1339"/>
      <c r="G59" s="1339"/>
      <c r="H59" s="1340"/>
      <c r="I59" s="364" t="s">
        <v>1653</v>
      </c>
      <c r="J59" s="368">
        <v>100</v>
      </c>
      <c r="K59" s="368" t="s">
        <v>3011</v>
      </c>
      <c r="L59" s="1339"/>
      <c r="M59" s="1342"/>
      <c r="N59" s="1342"/>
      <c r="O59" s="1345"/>
      <c r="P59" s="1345"/>
      <c r="Q59" s="1348"/>
      <c r="R59" s="1345"/>
      <c r="S59" s="1339"/>
    </row>
    <row r="60" spans="1:19" ht="39.75" customHeight="1">
      <c r="A60" s="657"/>
      <c r="B60" s="657"/>
      <c r="C60" s="657"/>
      <c r="D60" s="657"/>
      <c r="E60" s="1339"/>
      <c r="F60" s="1339"/>
      <c r="G60" s="1339"/>
      <c r="H60" s="368" t="s">
        <v>3327</v>
      </c>
      <c r="I60" s="364" t="s">
        <v>3328</v>
      </c>
      <c r="J60" s="368">
        <v>100</v>
      </c>
      <c r="K60" s="368" t="s">
        <v>158</v>
      </c>
      <c r="L60" s="1339"/>
      <c r="M60" s="1342"/>
      <c r="N60" s="1342"/>
      <c r="O60" s="1345"/>
      <c r="P60" s="1345"/>
      <c r="Q60" s="1348"/>
      <c r="R60" s="1345"/>
      <c r="S60" s="1339"/>
    </row>
    <row r="61" spans="1:19" ht="39.75" customHeight="1">
      <c r="A61" s="657"/>
      <c r="B61" s="657"/>
      <c r="C61" s="657"/>
      <c r="D61" s="657"/>
      <c r="E61" s="1339"/>
      <c r="F61" s="1339"/>
      <c r="G61" s="1339"/>
      <c r="H61" s="1338" t="s">
        <v>3329</v>
      </c>
      <c r="I61" s="1338" t="s">
        <v>3328</v>
      </c>
      <c r="J61" s="1341">
        <v>200</v>
      </c>
      <c r="K61" s="1341" t="s">
        <v>1685</v>
      </c>
      <c r="L61" s="1339"/>
      <c r="M61" s="1342"/>
      <c r="N61" s="1342"/>
      <c r="O61" s="1345"/>
      <c r="P61" s="1345"/>
      <c r="Q61" s="1348"/>
      <c r="R61" s="1345"/>
      <c r="S61" s="1339"/>
    </row>
    <row r="62" spans="1:19" ht="39.75" customHeight="1">
      <c r="A62" s="657"/>
      <c r="B62" s="657"/>
      <c r="C62" s="657"/>
      <c r="D62" s="657"/>
      <c r="E62" s="1339"/>
      <c r="F62" s="1339"/>
      <c r="G62" s="1339"/>
      <c r="H62" s="1339"/>
      <c r="I62" s="1339"/>
      <c r="J62" s="1342"/>
      <c r="K62" s="1342"/>
      <c r="L62" s="1339"/>
      <c r="M62" s="1342"/>
      <c r="N62" s="1342"/>
      <c r="O62" s="1345"/>
      <c r="P62" s="1345"/>
      <c r="Q62" s="1348"/>
      <c r="R62" s="1345"/>
      <c r="S62" s="1339"/>
    </row>
    <row r="63" spans="1:19">
      <c r="A63" s="658"/>
      <c r="B63" s="658"/>
      <c r="C63" s="658"/>
      <c r="D63" s="658"/>
      <c r="E63" s="1340"/>
      <c r="F63" s="1340"/>
      <c r="G63" s="1340"/>
      <c r="H63" s="1340"/>
      <c r="I63" s="1340"/>
      <c r="J63" s="1343"/>
      <c r="K63" s="1343"/>
      <c r="L63" s="1340"/>
      <c r="M63" s="1343"/>
      <c r="N63" s="1343"/>
      <c r="O63" s="1346"/>
      <c r="P63" s="1346"/>
      <c r="Q63" s="1349"/>
      <c r="R63" s="1346"/>
      <c r="S63" s="1340"/>
    </row>
    <row r="64" spans="1:19" ht="51" customHeight="1">
      <c r="A64" s="656">
        <v>17</v>
      </c>
      <c r="B64" s="656">
        <v>1</v>
      </c>
      <c r="C64" s="656">
        <v>4</v>
      </c>
      <c r="D64" s="656">
        <v>2</v>
      </c>
      <c r="E64" s="1338" t="s">
        <v>3330</v>
      </c>
      <c r="F64" s="1338" t="s">
        <v>3332</v>
      </c>
      <c r="G64" s="1338" t="s">
        <v>3333</v>
      </c>
      <c r="H64" s="1338" t="s">
        <v>1702</v>
      </c>
      <c r="I64" s="368" t="s">
        <v>2066</v>
      </c>
      <c r="J64" s="368">
        <v>1</v>
      </c>
      <c r="K64" s="368" t="s">
        <v>158</v>
      </c>
      <c r="L64" s="1338" t="s">
        <v>3286</v>
      </c>
      <c r="M64" s="1341"/>
      <c r="N64" s="1341" t="s">
        <v>43</v>
      </c>
      <c r="O64" s="1344"/>
      <c r="P64" s="1344">
        <v>40000</v>
      </c>
      <c r="Q64" s="1347"/>
      <c r="R64" s="1344">
        <v>40000</v>
      </c>
      <c r="S64" s="1338" t="s">
        <v>3259</v>
      </c>
    </row>
    <row r="65" spans="1:19" ht="51" customHeight="1">
      <c r="A65" s="657"/>
      <c r="B65" s="657"/>
      <c r="C65" s="657"/>
      <c r="D65" s="657"/>
      <c r="E65" s="1339"/>
      <c r="F65" s="1339"/>
      <c r="G65" s="1339"/>
      <c r="H65" s="1339"/>
      <c r="I65" s="364" t="s">
        <v>769</v>
      </c>
      <c r="J65" s="364">
        <v>50</v>
      </c>
      <c r="K65" s="368" t="s">
        <v>158</v>
      </c>
      <c r="L65" s="1339"/>
      <c r="M65" s="1342"/>
      <c r="N65" s="1342"/>
      <c r="O65" s="1345"/>
      <c r="P65" s="1345"/>
      <c r="Q65" s="1348"/>
      <c r="R65" s="1345"/>
      <c r="S65" s="1339"/>
    </row>
    <row r="66" spans="1:19" ht="51" customHeight="1">
      <c r="A66" s="658"/>
      <c r="B66" s="658"/>
      <c r="C66" s="658"/>
      <c r="D66" s="658"/>
      <c r="E66" s="1340"/>
      <c r="F66" s="1340"/>
      <c r="G66" s="1340"/>
      <c r="H66" s="1340"/>
      <c r="I66" s="364" t="s">
        <v>3327</v>
      </c>
      <c r="J66" s="364">
        <v>50</v>
      </c>
      <c r="K66" s="368" t="s">
        <v>3331</v>
      </c>
      <c r="L66" s="1340"/>
      <c r="M66" s="1343"/>
      <c r="N66" s="1343"/>
      <c r="O66" s="1346"/>
      <c r="P66" s="1346"/>
      <c r="Q66" s="1349"/>
      <c r="R66" s="1346"/>
      <c r="S66" s="1340"/>
    </row>
    <row r="68" spans="1:19">
      <c r="O68" s="674"/>
      <c r="P68" s="558" t="s">
        <v>30</v>
      </c>
      <c r="Q68" s="558"/>
      <c r="R68" s="558"/>
    </row>
    <row r="69" spans="1:19">
      <c r="O69" s="675"/>
      <c r="P69" s="558" t="s">
        <v>31</v>
      </c>
      <c r="Q69" s="558" t="s">
        <v>32</v>
      </c>
      <c r="R69" s="558"/>
    </row>
    <row r="70" spans="1:19">
      <c r="O70" s="676"/>
      <c r="P70" s="558"/>
      <c r="Q70" s="12">
        <v>2022</v>
      </c>
      <c r="R70" s="12">
        <v>2023</v>
      </c>
    </row>
    <row r="71" spans="1:19">
      <c r="O71" s="57" t="s">
        <v>1353</v>
      </c>
      <c r="P71" s="9">
        <v>17</v>
      </c>
      <c r="Q71" s="19">
        <f>Q41+Q37+Q33+Q26+Q29+Q31+Q24+Q16+Q10+Q12+Q8+Q6</f>
        <v>961768.7</v>
      </c>
      <c r="R71" s="26">
        <f>R64+R55+R50+R46+R43</f>
        <v>660000</v>
      </c>
    </row>
  </sheetData>
  <mergeCells count="312">
    <mergeCell ref="A3:A4"/>
    <mergeCell ref="B3:B4"/>
    <mergeCell ref="C3:C4"/>
    <mergeCell ref="D3:D4"/>
    <mergeCell ref="E3:E4"/>
    <mergeCell ref="F3:F4"/>
    <mergeCell ref="G3:G4"/>
    <mergeCell ref="H3:H4"/>
    <mergeCell ref="I3:K3"/>
    <mergeCell ref="B6:B7"/>
    <mergeCell ref="C6:C7"/>
    <mergeCell ref="D6:D7"/>
    <mergeCell ref="E6:E7"/>
    <mergeCell ref="O6:O7"/>
    <mergeCell ref="P6:P7"/>
    <mergeCell ref="Q6:Q7"/>
    <mergeCell ref="R6:R7"/>
    <mergeCell ref="L2:S2"/>
    <mergeCell ref="L3:L4"/>
    <mergeCell ref="M3:N3"/>
    <mergeCell ref="O3:P3"/>
    <mergeCell ref="Q3:R3"/>
    <mergeCell ref="S3:S4"/>
    <mergeCell ref="F8:F9"/>
    <mergeCell ref="G8:G9"/>
    <mergeCell ref="H8:H9"/>
    <mergeCell ref="L8:L9"/>
    <mergeCell ref="S6:S7"/>
    <mergeCell ref="A8:A9"/>
    <mergeCell ref="B8:B9"/>
    <mergeCell ref="C8:C9"/>
    <mergeCell ref="D8:D9"/>
    <mergeCell ref="E8:E9"/>
    <mergeCell ref="F6:F7"/>
    <mergeCell ref="G6:G7"/>
    <mergeCell ref="H6:H7"/>
    <mergeCell ref="L6:L7"/>
    <mergeCell ref="M6:M7"/>
    <mergeCell ref="N6:N7"/>
    <mergeCell ref="O8:O9"/>
    <mergeCell ref="P8:P9"/>
    <mergeCell ref="Q8:Q9"/>
    <mergeCell ref="R8:R9"/>
    <mergeCell ref="S8:S9"/>
    <mergeCell ref="M8:M9"/>
    <mergeCell ref="N8:N9"/>
    <mergeCell ref="A6:A7"/>
    <mergeCell ref="Q10:Q11"/>
    <mergeCell ref="R10:R11"/>
    <mergeCell ref="S10:S11"/>
    <mergeCell ref="A12:A15"/>
    <mergeCell ref="B12:B15"/>
    <mergeCell ref="C12:C15"/>
    <mergeCell ref="D12:D15"/>
    <mergeCell ref="E12:E15"/>
    <mergeCell ref="F10:F11"/>
    <mergeCell ref="G10:G11"/>
    <mergeCell ref="H10:H11"/>
    <mergeCell ref="L10:L11"/>
    <mergeCell ref="M10:M11"/>
    <mergeCell ref="N10:N11"/>
    <mergeCell ref="R12:R15"/>
    <mergeCell ref="S12:S15"/>
    <mergeCell ref="I14:I15"/>
    <mergeCell ref="J14:J15"/>
    <mergeCell ref="K14:K15"/>
    <mergeCell ref="F12:F15"/>
    <mergeCell ref="G12:G15"/>
    <mergeCell ref="H12:H15"/>
    <mergeCell ref="A10:A11"/>
    <mergeCell ref="B10:B11"/>
    <mergeCell ref="A16:A23"/>
    <mergeCell ref="B16:B23"/>
    <mergeCell ref="C16:C23"/>
    <mergeCell ref="D16:D23"/>
    <mergeCell ref="E16:E23"/>
    <mergeCell ref="F16:F23"/>
    <mergeCell ref="G16:G23"/>
    <mergeCell ref="O10:O11"/>
    <mergeCell ref="P10:P11"/>
    <mergeCell ref="C10:C11"/>
    <mergeCell ref="D10:D11"/>
    <mergeCell ref="E10:E11"/>
    <mergeCell ref="H18:H19"/>
    <mergeCell ref="H21:H23"/>
    <mergeCell ref="H16:H17"/>
    <mergeCell ref="L16:L23"/>
    <mergeCell ref="M16:M23"/>
    <mergeCell ref="N16:N23"/>
    <mergeCell ref="O16:O23"/>
    <mergeCell ref="L12:L15"/>
    <mergeCell ref="M12:M15"/>
    <mergeCell ref="N12:N15"/>
    <mergeCell ref="P26:P28"/>
    <mergeCell ref="Q26:Q28"/>
    <mergeCell ref="O12:O15"/>
    <mergeCell ref="P12:P15"/>
    <mergeCell ref="Q12:Q15"/>
    <mergeCell ref="P16:P23"/>
    <mergeCell ref="Q16:Q23"/>
    <mergeCell ref="R16:R23"/>
    <mergeCell ref="S16:S23"/>
    <mergeCell ref="N29:N30"/>
    <mergeCell ref="O29:O30"/>
    <mergeCell ref="P24:P25"/>
    <mergeCell ref="Q24:Q25"/>
    <mergeCell ref="R24:R25"/>
    <mergeCell ref="S24:S25"/>
    <mergeCell ref="A26:A28"/>
    <mergeCell ref="B26:B28"/>
    <mergeCell ref="C26:C28"/>
    <mergeCell ref="D26:D28"/>
    <mergeCell ref="E26:E28"/>
    <mergeCell ref="F26:F28"/>
    <mergeCell ref="G24:G25"/>
    <mergeCell ref="H24:H25"/>
    <mergeCell ref="L24:L25"/>
    <mergeCell ref="M24:M25"/>
    <mergeCell ref="N24:N25"/>
    <mergeCell ref="O24:O25"/>
    <mergeCell ref="A24:A25"/>
    <mergeCell ref="B24:B25"/>
    <mergeCell ref="C24:C25"/>
    <mergeCell ref="D24:D25"/>
    <mergeCell ref="E24:E25"/>
    <mergeCell ref="F24:F25"/>
    <mergeCell ref="E31:E32"/>
    <mergeCell ref="F31:F32"/>
    <mergeCell ref="G29:G30"/>
    <mergeCell ref="H29:H30"/>
    <mergeCell ref="L29:L30"/>
    <mergeCell ref="R26:R28"/>
    <mergeCell ref="S26:S28"/>
    <mergeCell ref="A29:A30"/>
    <mergeCell ref="B29:B30"/>
    <mergeCell ref="C29:C30"/>
    <mergeCell ref="D29:D30"/>
    <mergeCell ref="E29:E30"/>
    <mergeCell ref="F29:F30"/>
    <mergeCell ref="G26:G28"/>
    <mergeCell ref="H26:H27"/>
    <mergeCell ref="L26:L28"/>
    <mergeCell ref="M26:M28"/>
    <mergeCell ref="N26:N28"/>
    <mergeCell ref="O26:O28"/>
    <mergeCell ref="P29:P30"/>
    <mergeCell ref="Q29:Q30"/>
    <mergeCell ref="R29:R30"/>
    <mergeCell ref="S29:S30"/>
    <mergeCell ref="M29:M30"/>
    <mergeCell ref="P31:P32"/>
    <mergeCell ref="Q31:Q32"/>
    <mergeCell ref="R31:R32"/>
    <mergeCell ref="S31:S32"/>
    <mergeCell ref="A33:A36"/>
    <mergeCell ref="B33:B36"/>
    <mergeCell ref="C33:C36"/>
    <mergeCell ref="D33:D36"/>
    <mergeCell ref="E33:E36"/>
    <mergeCell ref="F33:F36"/>
    <mergeCell ref="G31:G32"/>
    <mergeCell ref="H31:H32"/>
    <mergeCell ref="L31:L32"/>
    <mergeCell ref="M31:M32"/>
    <mergeCell ref="N31:N32"/>
    <mergeCell ref="O31:O32"/>
    <mergeCell ref="S33:S36"/>
    <mergeCell ref="H35:H36"/>
    <mergeCell ref="N33:N36"/>
    <mergeCell ref="O33:O36"/>
    <mergeCell ref="A31:A32"/>
    <mergeCell ref="B31:B32"/>
    <mergeCell ref="C31:C32"/>
    <mergeCell ref="D31:D32"/>
    <mergeCell ref="Q33:Q36"/>
    <mergeCell ref="L39:L40"/>
    <mergeCell ref="R33:R36"/>
    <mergeCell ref="O37:O40"/>
    <mergeCell ref="P37:P40"/>
    <mergeCell ref="Q37:Q40"/>
    <mergeCell ref="R37:R40"/>
    <mergeCell ref="S37:S40"/>
    <mergeCell ref="A37:A40"/>
    <mergeCell ref="B37:B40"/>
    <mergeCell ref="C37:C40"/>
    <mergeCell ref="D37:D40"/>
    <mergeCell ref="E37:E40"/>
    <mergeCell ref="G33:G36"/>
    <mergeCell ref="H33:H34"/>
    <mergeCell ref="L33:L36"/>
    <mergeCell ref="M33:M36"/>
    <mergeCell ref="F37:F40"/>
    <mergeCell ref="G37:G40"/>
    <mergeCell ref="H37:H38"/>
    <mergeCell ref="L37:L38"/>
    <mergeCell ref="M37:M40"/>
    <mergeCell ref="H39:H40"/>
    <mergeCell ref="I39:I40"/>
    <mergeCell ref="O43:O45"/>
    <mergeCell ref="A41:A42"/>
    <mergeCell ref="B41:B42"/>
    <mergeCell ref="C41:C42"/>
    <mergeCell ref="D41:D42"/>
    <mergeCell ref="E41:E42"/>
    <mergeCell ref="F41:F42"/>
    <mergeCell ref="N37:N40"/>
    <mergeCell ref="P33:P36"/>
    <mergeCell ref="J39:J40"/>
    <mergeCell ref="K39:K40"/>
    <mergeCell ref="P41:P42"/>
    <mergeCell ref="A43:A45"/>
    <mergeCell ref="B43:B45"/>
    <mergeCell ref="C43:C45"/>
    <mergeCell ref="D43:D45"/>
    <mergeCell ref="E43:E45"/>
    <mergeCell ref="F43:F45"/>
    <mergeCell ref="P43:P45"/>
    <mergeCell ref="Q41:Q42"/>
    <mergeCell ref="R41:R42"/>
    <mergeCell ref="S41:S42"/>
    <mergeCell ref="G41:G42"/>
    <mergeCell ref="H41:H42"/>
    <mergeCell ref="L41:L42"/>
    <mergeCell ref="M41:M42"/>
    <mergeCell ref="N41:N42"/>
    <mergeCell ref="O41:O42"/>
    <mergeCell ref="R46:R49"/>
    <mergeCell ref="S46:S49"/>
    <mergeCell ref="H48:H49"/>
    <mergeCell ref="G46:G49"/>
    <mergeCell ref="H46:H47"/>
    <mergeCell ref="L46:L49"/>
    <mergeCell ref="M46:M49"/>
    <mergeCell ref="N46:N49"/>
    <mergeCell ref="O46:O49"/>
    <mergeCell ref="Q43:Q45"/>
    <mergeCell ref="R43:R45"/>
    <mergeCell ref="S43:S45"/>
    <mergeCell ref="G43:G45"/>
    <mergeCell ref="H43:H45"/>
    <mergeCell ref="L43:L45"/>
    <mergeCell ref="M43:M45"/>
    <mergeCell ref="N43:N45"/>
    <mergeCell ref="A50:A54"/>
    <mergeCell ref="B50:B54"/>
    <mergeCell ref="C50:C54"/>
    <mergeCell ref="D50:D54"/>
    <mergeCell ref="E50:E54"/>
    <mergeCell ref="O50:O54"/>
    <mergeCell ref="P50:P54"/>
    <mergeCell ref="P46:P49"/>
    <mergeCell ref="Q46:Q49"/>
    <mergeCell ref="A46:A49"/>
    <mergeCell ref="B46:B49"/>
    <mergeCell ref="C46:C49"/>
    <mergeCell ref="D46:D49"/>
    <mergeCell ref="E46:E49"/>
    <mergeCell ref="F46:F49"/>
    <mergeCell ref="Q50:Q54"/>
    <mergeCell ref="R50:R54"/>
    <mergeCell ref="S50:S54"/>
    <mergeCell ref="H52:H54"/>
    <mergeCell ref="F50:F54"/>
    <mergeCell ref="G50:G54"/>
    <mergeCell ref="H50:H51"/>
    <mergeCell ref="L50:L54"/>
    <mergeCell ref="M50:M54"/>
    <mergeCell ref="N50:N54"/>
    <mergeCell ref="G55:G63"/>
    <mergeCell ref="H55:H57"/>
    <mergeCell ref="I55:I57"/>
    <mergeCell ref="J55:J57"/>
    <mergeCell ref="K55:K57"/>
    <mergeCell ref="L55:L63"/>
    <mergeCell ref="A55:A63"/>
    <mergeCell ref="B55:B63"/>
    <mergeCell ref="C55:C63"/>
    <mergeCell ref="D55:D63"/>
    <mergeCell ref="E55:E63"/>
    <mergeCell ref="F55:F63"/>
    <mergeCell ref="S55:S63"/>
    <mergeCell ref="H58:H59"/>
    <mergeCell ref="H61:H63"/>
    <mergeCell ref="I61:I63"/>
    <mergeCell ref="J61:J63"/>
    <mergeCell ref="K61:K63"/>
    <mergeCell ref="M55:M63"/>
    <mergeCell ref="N55:N63"/>
    <mergeCell ref="O55:O63"/>
    <mergeCell ref="P55:P63"/>
    <mergeCell ref="Q55:Q63"/>
    <mergeCell ref="R55:R63"/>
    <mergeCell ref="A64:A66"/>
    <mergeCell ref="B64:B66"/>
    <mergeCell ref="C64:C66"/>
    <mergeCell ref="D64:D66"/>
    <mergeCell ref="E64:E66"/>
    <mergeCell ref="F64:F66"/>
    <mergeCell ref="G64:G66"/>
    <mergeCell ref="H64:H66"/>
    <mergeCell ref="L64:L66"/>
    <mergeCell ref="S64:S66"/>
    <mergeCell ref="O68:O70"/>
    <mergeCell ref="P68:R68"/>
    <mergeCell ref="P69:P70"/>
    <mergeCell ref="Q69:R69"/>
    <mergeCell ref="M64:M66"/>
    <mergeCell ref="N64:N66"/>
    <mergeCell ref="O64:O66"/>
    <mergeCell ref="P64:P66"/>
    <mergeCell ref="Q64:Q66"/>
    <mergeCell ref="R64:R6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9"/>
  <sheetViews>
    <sheetView zoomScale="60" zoomScaleNormal="60" workbookViewId="0">
      <selection activeCell="G42" sqref="A39:G42"/>
    </sheetView>
  </sheetViews>
  <sheetFormatPr defaultRowHeight="15"/>
  <cols>
    <col min="1" max="1" width="4" customWidth="1"/>
    <col min="2" max="2" width="6.42578125" customWidth="1"/>
    <col min="3" max="3" width="5.5703125" customWidth="1"/>
    <col min="4" max="4" width="5" customWidth="1"/>
    <col min="5" max="5" width="21.85546875" customWidth="1"/>
    <col min="6" max="6" width="48.85546875" customWidth="1"/>
    <col min="7" max="7" width="50" customWidth="1"/>
    <col min="8" max="8" width="15.85546875" customWidth="1"/>
    <col min="9" max="9" width="17.7109375" customWidth="1"/>
    <col min="10" max="10" width="7.140625" customWidth="1"/>
    <col min="11" max="11" width="10.140625" customWidth="1"/>
    <col min="12" max="12" width="20.7109375" customWidth="1"/>
    <col min="14" max="14" width="6.85546875" customWidth="1"/>
    <col min="15" max="15" width="12.28515625" customWidth="1"/>
    <col min="16" max="16" width="16.7109375" customWidth="1"/>
    <col min="17" max="17" width="13" customWidth="1"/>
    <col min="18" max="18" width="12.7109375" customWidth="1"/>
    <col min="19" max="19" width="15.5703125" customWidth="1"/>
  </cols>
  <sheetData>
    <row r="1" spans="1:19" ht="21" customHeight="1">
      <c r="A1" s="20" t="s">
        <v>3354</v>
      </c>
      <c r="E1" s="21"/>
      <c r="F1" s="21"/>
      <c r="L1" s="1"/>
      <c r="O1" s="2"/>
      <c r="P1" s="3"/>
      <c r="Q1" s="2"/>
      <c r="R1" s="2"/>
    </row>
    <row r="2" spans="1:19">
      <c r="A2" s="22"/>
      <c r="E2" s="21"/>
      <c r="F2" s="21"/>
      <c r="L2" s="585"/>
      <c r="M2" s="585"/>
      <c r="N2" s="585"/>
      <c r="O2" s="585"/>
      <c r="P2" s="585"/>
      <c r="Q2" s="585"/>
      <c r="R2" s="585"/>
      <c r="S2" s="585"/>
    </row>
    <row r="3" spans="1:19" ht="51" customHeight="1">
      <c r="A3" s="668" t="s">
        <v>0</v>
      </c>
      <c r="B3" s="670"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ht="25.5">
      <c r="A4" s="669"/>
      <c r="B4" s="671"/>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ht="24.75" customHeight="1">
      <c r="A5" s="109" t="s">
        <v>12</v>
      </c>
      <c r="B5" s="110"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ht="92.25" customHeight="1">
      <c r="A6" s="656">
        <v>1</v>
      </c>
      <c r="B6" s="656" t="s">
        <v>126</v>
      </c>
      <c r="C6" s="656">
        <v>1</v>
      </c>
      <c r="D6" s="656">
        <v>6</v>
      </c>
      <c r="E6" s="659" t="s">
        <v>762</v>
      </c>
      <c r="F6" s="659" t="s">
        <v>733</v>
      </c>
      <c r="G6" s="659" t="s">
        <v>1425</v>
      </c>
      <c r="H6" s="357" t="s">
        <v>286</v>
      </c>
      <c r="I6" s="357" t="s">
        <v>122</v>
      </c>
      <c r="J6" s="357">
        <v>2000</v>
      </c>
      <c r="K6" s="357" t="s">
        <v>41</v>
      </c>
      <c r="L6" s="659" t="s">
        <v>742</v>
      </c>
      <c r="M6" s="656" t="s">
        <v>948</v>
      </c>
      <c r="N6" s="656"/>
      <c r="O6" s="664">
        <v>561007.1</v>
      </c>
      <c r="P6" s="656"/>
      <c r="Q6" s="664">
        <v>561007.1</v>
      </c>
      <c r="R6" s="656"/>
      <c r="S6" s="659" t="s">
        <v>125</v>
      </c>
    </row>
    <row r="7" spans="1:19" ht="51" customHeight="1">
      <c r="A7" s="657"/>
      <c r="B7" s="657"/>
      <c r="C7" s="657"/>
      <c r="D7" s="657"/>
      <c r="E7" s="660"/>
      <c r="F7" s="660"/>
      <c r="G7" s="660"/>
      <c r="H7" s="659" t="s">
        <v>45</v>
      </c>
      <c r="I7" s="357" t="s">
        <v>46</v>
      </c>
      <c r="J7" s="357">
        <v>1</v>
      </c>
      <c r="K7" s="357" t="s">
        <v>41</v>
      </c>
      <c r="L7" s="660"/>
      <c r="M7" s="657"/>
      <c r="N7" s="657"/>
      <c r="O7" s="665"/>
      <c r="P7" s="657"/>
      <c r="Q7" s="665"/>
      <c r="R7" s="657"/>
      <c r="S7" s="660"/>
    </row>
    <row r="8" spans="1:19" ht="58.5" customHeight="1">
      <c r="A8" s="657"/>
      <c r="B8" s="657"/>
      <c r="C8" s="657"/>
      <c r="D8" s="657"/>
      <c r="E8" s="660"/>
      <c r="F8" s="660"/>
      <c r="G8" s="660"/>
      <c r="H8" s="660"/>
      <c r="I8" s="357" t="s">
        <v>129</v>
      </c>
      <c r="J8" s="357">
        <v>1410</v>
      </c>
      <c r="K8" s="357" t="s">
        <v>48</v>
      </c>
      <c r="L8" s="660"/>
      <c r="M8" s="657"/>
      <c r="N8" s="657"/>
      <c r="O8" s="665"/>
      <c r="P8" s="657"/>
      <c r="Q8" s="665"/>
      <c r="R8" s="657"/>
      <c r="S8" s="660"/>
    </row>
    <row r="9" spans="1:19" ht="30">
      <c r="A9" s="658"/>
      <c r="B9" s="658"/>
      <c r="C9" s="658"/>
      <c r="D9" s="658"/>
      <c r="E9" s="661"/>
      <c r="F9" s="661"/>
      <c r="G9" s="661"/>
      <c r="H9" s="661"/>
      <c r="I9" s="357" t="s">
        <v>1379</v>
      </c>
      <c r="J9" s="357">
        <v>9</v>
      </c>
      <c r="K9" s="357" t="s">
        <v>41</v>
      </c>
      <c r="L9" s="661"/>
      <c r="M9" s="658"/>
      <c r="N9" s="658"/>
      <c r="O9" s="666"/>
      <c r="P9" s="658"/>
      <c r="Q9" s="666"/>
      <c r="R9" s="658"/>
      <c r="S9" s="661"/>
    </row>
    <row r="10" spans="1:19" ht="57" customHeight="1">
      <c r="A10" s="357">
        <v>2</v>
      </c>
      <c r="B10" s="357" t="s">
        <v>126</v>
      </c>
      <c r="C10" s="357">
        <v>1</v>
      </c>
      <c r="D10" s="357">
        <v>13</v>
      </c>
      <c r="E10" s="357" t="s">
        <v>130</v>
      </c>
      <c r="F10" s="357" t="s">
        <v>131</v>
      </c>
      <c r="G10" s="357" t="s">
        <v>132</v>
      </c>
      <c r="H10" s="357" t="s">
        <v>128</v>
      </c>
      <c r="I10" s="357" t="s">
        <v>129</v>
      </c>
      <c r="J10" s="357">
        <v>40</v>
      </c>
      <c r="K10" s="357" t="s">
        <v>48</v>
      </c>
      <c r="L10" s="357" t="s">
        <v>123</v>
      </c>
      <c r="M10" s="357" t="s">
        <v>133</v>
      </c>
      <c r="N10" s="357"/>
      <c r="O10" s="387">
        <v>35000</v>
      </c>
      <c r="P10" s="357"/>
      <c r="Q10" s="387">
        <v>35000</v>
      </c>
      <c r="R10" s="357"/>
      <c r="S10" s="357" t="s">
        <v>125</v>
      </c>
    </row>
    <row r="11" spans="1:19" ht="121.5" customHeight="1">
      <c r="A11" s="659">
        <v>3</v>
      </c>
      <c r="B11" s="659" t="s">
        <v>121</v>
      </c>
      <c r="C11" s="659">
        <v>3</v>
      </c>
      <c r="D11" s="659">
        <v>13</v>
      </c>
      <c r="E11" s="659" t="s">
        <v>734</v>
      </c>
      <c r="F11" s="659" t="s">
        <v>134</v>
      </c>
      <c r="G11" s="659" t="s">
        <v>1308</v>
      </c>
      <c r="H11" s="659" t="s">
        <v>135</v>
      </c>
      <c r="I11" s="357" t="s">
        <v>46</v>
      </c>
      <c r="J11" s="357">
        <v>2</v>
      </c>
      <c r="K11" s="357" t="s">
        <v>41</v>
      </c>
      <c r="L11" s="659" t="s">
        <v>735</v>
      </c>
      <c r="M11" s="659" t="s">
        <v>136</v>
      </c>
      <c r="N11" s="536"/>
      <c r="O11" s="662">
        <v>7872</v>
      </c>
      <c r="P11" s="536"/>
      <c r="Q11" s="662">
        <v>7872</v>
      </c>
      <c r="R11" s="536"/>
      <c r="S11" s="659" t="s">
        <v>125</v>
      </c>
    </row>
    <row r="12" spans="1:19" ht="0.75" customHeight="1">
      <c r="A12" s="660"/>
      <c r="B12" s="660"/>
      <c r="C12" s="660"/>
      <c r="D12" s="660"/>
      <c r="E12" s="660"/>
      <c r="F12" s="660"/>
      <c r="G12" s="660"/>
      <c r="H12" s="660"/>
      <c r="I12" s="356" t="s">
        <v>949</v>
      </c>
      <c r="J12" s="356">
        <v>6</v>
      </c>
      <c r="K12" s="356" t="s">
        <v>41</v>
      </c>
      <c r="L12" s="661"/>
      <c r="M12" s="661"/>
      <c r="N12" s="537"/>
      <c r="O12" s="663"/>
      <c r="P12" s="537"/>
      <c r="Q12" s="663"/>
      <c r="R12" s="537"/>
      <c r="S12" s="661"/>
    </row>
    <row r="13" spans="1:19" ht="199.5" customHeight="1">
      <c r="A13" s="357">
        <v>4</v>
      </c>
      <c r="B13" s="357" t="s">
        <v>121</v>
      </c>
      <c r="C13" s="357">
        <v>1</v>
      </c>
      <c r="D13" s="357">
        <v>9</v>
      </c>
      <c r="E13" s="357" t="s">
        <v>138</v>
      </c>
      <c r="F13" s="357" t="s">
        <v>736</v>
      </c>
      <c r="G13" s="357" t="s">
        <v>139</v>
      </c>
      <c r="H13" s="357" t="s">
        <v>737</v>
      </c>
      <c r="I13" s="357" t="s">
        <v>129</v>
      </c>
      <c r="J13" s="357">
        <v>20</v>
      </c>
      <c r="K13" s="357" t="s">
        <v>48</v>
      </c>
      <c r="L13" s="538" t="s">
        <v>1426</v>
      </c>
      <c r="M13" s="357" t="s">
        <v>133</v>
      </c>
      <c r="N13" s="357"/>
      <c r="O13" s="387">
        <v>145000</v>
      </c>
      <c r="P13" s="357"/>
      <c r="Q13" s="387">
        <v>145000</v>
      </c>
      <c r="R13" s="357"/>
      <c r="S13" s="357" t="s">
        <v>125</v>
      </c>
    </row>
    <row r="14" spans="1:19" ht="168.75" customHeight="1">
      <c r="A14" s="667">
        <v>5</v>
      </c>
      <c r="B14" s="667" t="s">
        <v>126</v>
      </c>
      <c r="C14" s="667">
        <v>5</v>
      </c>
      <c r="D14" s="667">
        <v>11</v>
      </c>
      <c r="E14" s="667" t="s">
        <v>738</v>
      </c>
      <c r="F14" s="667" t="s">
        <v>739</v>
      </c>
      <c r="G14" s="667" t="s">
        <v>740</v>
      </c>
      <c r="H14" s="667" t="s">
        <v>45</v>
      </c>
      <c r="I14" s="357" t="s">
        <v>46</v>
      </c>
      <c r="J14" s="358">
        <v>1</v>
      </c>
      <c r="K14" s="358" t="s">
        <v>41</v>
      </c>
      <c r="L14" s="667" t="s">
        <v>123</v>
      </c>
      <c r="M14" s="672" t="s">
        <v>124</v>
      </c>
      <c r="N14" s="672"/>
      <c r="O14" s="673">
        <v>40187</v>
      </c>
      <c r="P14" s="672"/>
      <c r="Q14" s="673">
        <v>40187</v>
      </c>
      <c r="R14" s="672"/>
      <c r="S14" s="667" t="s">
        <v>125</v>
      </c>
    </row>
    <row r="15" spans="1:19" ht="61.5" hidden="1" customHeight="1">
      <c r="A15" s="667"/>
      <c r="B15" s="667"/>
      <c r="C15" s="667"/>
      <c r="D15" s="667"/>
      <c r="E15" s="667"/>
      <c r="F15" s="667"/>
      <c r="G15" s="667"/>
      <c r="H15" s="667"/>
      <c r="I15" s="357" t="s">
        <v>741</v>
      </c>
      <c r="J15" s="357">
        <v>3</v>
      </c>
      <c r="K15" s="357" t="s">
        <v>41</v>
      </c>
      <c r="L15" s="667"/>
      <c r="M15" s="672"/>
      <c r="N15" s="672"/>
      <c r="O15" s="673"/>
      <c r="P15" s="672"/>
      <c r="Q15" s="673"/>
      <c r="R15" s="672"/>
      <c r="S15" s="667"/>
    </row>
    <row r="16" spans="1:19" ht="134.25" customHeight="1">
      <c r="A16" s="358">
        <v>6</v>
      </c>
      <c r="B16" s="358" t="s">
        <v>136</v>
      </c>
      <c r="C16" s="358">
        <v>1</v>
      </c>
      <c r="D16" s="358">
        <v>13</v>
      </c>
      <c r="E16" s="357" t="s">
        <v>940</v>
      </c>
      <c r="F16" s="357" t="s">
        <v>941</v>
      </c>
      <c r="G16" s="357" t="s">
        <v>1192</v>
      </c>
      <c r="H16" s="357" t="s">
        <v>942</v>
      </c>
      <c r="I16" s="357" t="s">
        <v>1427</v>
      </c>
      <c r="J16" s="357">
        <v>7</v>
      </c>
      <c r="K16" s="358" t="s">
        <v>41</v>
      </c>
      <c r="L16" s="357" t="s">
        <v>1431</v>
      </c>
      <c r="M16" s="358" t="s">
        <v>943</v>
      </c>
      <c r="N16" s="452"/>
      <c r="O16" s="383">
        <v>10000</v>
      </c>
      <c r="P16" s="452"/>
      <c r="Q16" s="383">
        <v>10000</v>
      </c>
      <c r="R16" s="452"/>
      <c r="S16" s="357" t="s">
        <v>125</v>
      </c>
    </row>
    <row r="17" spans="1:19" ht="71.25" customHeight="1">
      <c r="A17" s="656">
        <v>7</v>
      </c>
      <c r="B17" s="656" t="s">
        <v>126</v>
      </c>
      <c r="C17" s="656">
        <v>1</v>
      </c>
      <c r="D17" s="656">
        <v>6</v>
      </c>
      <c r="E17" s="659" t="s">
        <v>1380</v>
      </c>
      <c r="F17" s="659" t="s">
        <v>1428</v>
      </c>
      <c r="G17" s="659" t="s">
        <v>1429</v>
      </c>
      <c r="H17" s="659" t="s">
        <v>45</v>
      </c>
      <c r="I17" s="357" t="s">
        <v>1381</v>
      </c>
      <c r="J17" s="539">
        <v>0.05</v>
      </c>
      <c r="K17" s="357" t="s">
        <v>41</v>
      </c>
      <c r="L17" s="659" t="s">
        <v>1193</v>
      </c>
      <c r="M17" s="656"/>
      <c r="N17" s="656" t="s">
        <v>69</v>
      </c>
      <c r="O17" s="664"/>
      <c r="P17" s="664">
        <v>460000</v>
      </c>
      <c r="Q17" s="664"/>
      <c r="R17" s="664">
        <v>460000</v>
      </c>
      <c r="S17" s="659" t="s">
        <v>125</v>
      </c>
    </row>
    <row r="18" spans="1:19" ht="71.25" customHeight="1">
      <c r="A18" s="657"/>
      <c r="B18" s="657"/>
      <c r="C18" s="657"/>
      <c r="D18" s="657"/>
      <c r="E18" s="660"/>
      <c r="F18" s="660"/>
      <c r="G18" s="660"/>
      <c r="H18" s="661"/>
      <c r="I18" s="357" t="s">
        <v>129</v>
      </c>
      <c r="J18" s="357">
        <v>600</v>
      </c>
      <c r="K18" s="357" t="s">
        <v>773</v>
      </c>
      <c r="L18" s="660"/>
      <c r="M18" s="657"/>
      <c r="N18" s="657"/>
      <c r="O18" s="665"/>
      <c r="P18" s="665"/>
      <c r="Q18" s="665"/>
      <c r="R18" s="665"/>
      <c r="S18" s="660"/>
    </row>
    <row r="19" spans="1:19" ht="71.25" customHeight="1">
      <c r="A19" s="657"/>
      <c r="B19" s="657"/>
      <c r="C19" s="657"/>
      <c r="D19" s="657"/>
      <c r="E19" s="660"/>
      <c r="F19" s="660"/>
      <c r="G19" s="660"/>
      <c r="H19" s="659" t="s">
        <v>771</v>
      </c>
      <c r="I19" s="358" t="s">
        <v>767</v>
      </c>
      <c r="J19" s="358">
        <v>1</v>
      </c>
      <c r="K19" s="358" t="s">
        <v>41</v>
      </c>
      <c r="L19" s="660"/>
      <c r="M19" s="657"/>
      <c r="N19" s="657"/>
      <c r="O19" s="665"/>
      <c r="P19" s="665"/>
      <c r="Q19" s="665"/>
      <c r="R19" s="665"/>
      <c r="S19" s="660"/>
    </row>
    <row r="20" spans="1:19" ht="71.25" customHeight="1">
      <c r="A20" s="658"/>
      <c r="B20" s="658"/>
      <c r="C20" s="658"/>
      <c r="D20" s="658"/>
      <c r="E20" s="661"/>
      <c r="F20" s="661"/>
      <c r="G20" s="661"/>
      <c r="H20" s="661"/>
      <c r="I20" s="357" t="s">
        <v>769</v>
      </c>
      <c r="J20" s="357">
        <v>23</v>
      </c>
      <c r="K20" s="357" t="s">
        <v>48</v>
      </c>
      <c r="L20" s="661"/>
      <c r="M20" s="658"/>
      <c r="N20" s="658"/>
      <c r="O20" s="666"/>
      <c r="P20" s="666"/>
      <c r="Q20" s="666"/>
      <c r="R20" s="666"/>
      <c r="S20" s="661"/>
    </row>
    <row r="21" spans="1:19" ht="172.5" customHeight="1">
      <c r="A21" s="358">
        <v>8</v>
      </c>
      <c r="B21" s="358" t="s">
        <v>136</v>
      </c>
      <c r="C21" s="358">
        <v>1</v>
      </c>
      <c r="D21" s="358">
        <v>3</v>
      </c>
      <c r="E21" s="357" t="s">
        <v>1483</v>
      </c>
      <c r="F21" s="357" t="s">
        <v>944</v>
      </c>
      <c r="G21" s="357" t="s">
        <v>1430</v>
      </c>
      <c r="H21" s="358" t="s">
        <v>286</v>
      </c>
      <c r="I21" s="358" t="s">
        <v>122</v>
      </c>
      <c r="J21" s="358">
        <v>1000</v>
      </c>
      <c r="K21" s="358" t="s">
        <v>41</v>
      </c>
      <c r="L21" s="357" t="s">
        <v>1431</v>
      </c>
      <c r="M21" s="358"/>
      <c r="N21" s="358" t="s">
        <v>43</v>
      </c>
      <c r="O21" s="358"/>
      <c r="P21" s="383">
        <v>20000</v>
      </c>
      <c r="Q21" s="358"/>
      <c r="R21" s="383">
        <v>20000</v>
      </c>
      <c r="S21" s="357" t="s">
        <v>125</v>
      </c>
    </row>
    <row r="22" spans="1:19" ht="253.5" customHeight="1">
      <c r="A22" s="357">
        <v>9</v>
      </c>
      <c r="B22" s="357" t="s">
        <v>126</v>
      </c>
      <c r="C22" s="357">
        <v>3</v>
      </c>
      <c r="D22" s="357">
        <v>13</v>
      </c>
      <c r="E22" s="357" t="s">
        <v>945</v>
      </c>
      <c r="F22" s="360" t="s">
        <v>1432</v>
      </c>
      <c r="G22" s="360" t="s">
        <v>1433</v>
      </c>
      <c r="H22" s="357" t="s">
        <v>128</v>
      </c>
      <c r="I22" s="357" t="s">
        <v>769</v>
      </c>
      <c r="J22" s="357">
        <v>80</v>
      </c>
      <c r="K22" s="357" t="s">
        <v>48</v>
      </c>
      <c r="L22" s="360" t="s">
        <v>946</v>
      </c>
      <c r="M22" s="384"/>
      <c r="N22" s="357" t="s">
        <v>91</v>
      </c>
      <c r="O22" s="540"/>
      <c r="P22" s="387">
        <v>54664.89</v>
      </c>
      <c r="Q22" s="540"/>
      <c r="R22" s="387">
        <v>54664.89</v>
      </c>
      <c r="S22" s="357" t="s">
        <v>125</v>
      </c>
    </row>
    <row r="23" spans="1:19" ht="120">
      <c r="A23" s="357">
        <v>10</v>
      </c>
      <c r="B23" s="357" t="s">
        <v>947</v>
      </c>
      <c r="C23" s="357">
        <v>1</v>
      </c>
      <c r="D23" s="357">
        <v>3</v>
      </c>
      <c r="E23" s="357" t="s">
        <v>1484</v>
      </c>
      <c r="F23" s="357" t="s">
        <v>1434</v>
      </c>
      <c r="G23" s="357" t="s">
        <v>1203</v>
      </c>
      <c r="H23" s="357" t="s">
        <v>50</v>
      </c>
      <c r="I23" s="357" t="s">
        <v>1309</v>
      </c>
      <c r="J23" s="357" t="s">
        <v>1550</v>
      </c>
      <c r="K23" s="357" t="s">
        <v>48</v>
      </c>
      <c r="L23" s="357" t="s">
        <v>1194</v>
      </c>
      <c r="M23" s="384"/>
      <c r="N23" s="357" t="s">
        <v>43</v>
      </c>
      <c r="O23" s="540"/>
      <c r="P23" s="540">
        <v>270000</v>
      </c>
      <c r="Q23" s="540"/>
      <c r="R23" s="387">
        <v>270000</v>
      </c>
      <c r="S23" s="384" t="s">
        <v>125</v>
      </c>
    </row>
    <row r="24" spans="1:19" ht="135">
      <c r="A24" s="389">
        <v>11</v>
      </c>
      <c r="B24" s="389">
        <v>6</v>
      </c>
      <c r="C24" s="389">
        <v>1</v>
      </c>
      <c r="D24" s="389">
        <v>13</v>
      </c>
      <c r="E24" s="389" t="s">
        <v>1485</v>
      </c>
      <c r="F24" s="357" t="s">
        <v>1486</v>
      </c>
      <c r="G24" s="389" t="s">
        <v>1487</v>
      </c>
      <c r="H24" s="389" t="s">
        <v>1488</v>
      </c>
      <c r="I24" s="389" t="s">
        <v>60</v>
      </c>
      <c r="J24" s="389" t="s">
        <v>1489</v>
      </c>
      <c r="K24" s="389">
        <v>40</v>
      </c>
      <c r="L24" s="357" t="s">
        <v>1490</v>
      </c>
      <c r="M24" s="389" t="s">
        <v>145</v>
      </c>
      <c r="N24" s="389" t="s">
        <v>317</v>
      </c>
      <c r="O24" s="461" t="s">
        <v>145</v>
      </c>
      <c r="P24" s="461">
        <v>195000</v>
      </c>
      <c r="Q24" s="461" t="s">
        <v>145</v>
      </c>
      <c r="R24" s="461">
        <v>195000</v>
      </c>
      <c r="S24" s="389" t="s">
        <v>1491</v>
      </c>
    </row>
    <row r="25" spans="1:19">
      <c r="A25" s="117"/>
      <c r="B25" s="117"/>
      <c r="C25" s="117"/>
      <c r="D25" s="117"/>
      <c r="E25" s="117"/>
      <c r="F25" s="117"/>
      <c r="G25" s="117"/>
      <c r="H25" s="118"/>
      <c r="I25" s="118"/>
      <c r="J25" s="118"/>
      <c r="K25" s="118"/>
      <c r="L25" s="117"/>
      <c r="M25" s="117"/>
    </row>
    <row r="26" spans="1:19">
      <c r="P26" s="674"/>
      <c r="Q26" s="677" t="s">
        <v>30</v>
      </c>
      <c r="R26" s="678"/>
      <c r="S26" s="679"/>
    </row>
    <row r="27" spans="1:19">
      <c r="P27" s="675"/>
      <c r="Q27" s="558" t="s">
        <v>31</v>
      </c>
      <c r="R27" s="677" t="s">
        <v>32</v>
      </c>
      <c r="S27" s="679"/>
    </row>
    <row r="28" spans="1:19">
      <c r="P28" s="676"/>
      <c r="Q28" s="558"/>
      <c r="R28" s="12">
        <v>2022</v>
      </c>
      <c r="S28" s="12">
        <v>2023</v>
      </c>
    </row>
    <row r="29" spans="1:19">
      <c r="P29" s="57" t="s">
        <v>1353</v>
      </c>
      <c r="Q29" s="9">
        <v>11</v>
      </c>
      <c r="R29" s="23">
        <f>Q6+Q10+Q11+Q13+Q14+Q16</f>
        <v>799066.1</v>
      </c>
      <c r="S29" s="23">
        <f>R24+R23+R22+R21+R17</f>
        <v>999664.89</v>
      </c>
    </row>
  </sheetData>
  <mergeCells count="81">
    <mergeCell ref="P26:P28"/>
    <mergeCell ref="Q26:S26"/>
    <mergeCell ref="Q27:Q28"/>
    <mergeCell ref="R27:S27"/>
    <mergeCell ref="S17:S20"/>
    <mergeCell ref="R14:R15"/>
    <mergeCell ref="S14:S15"/>
    <mergeCell ref="M14:M15"/>
    <mergeCell ref="Q11:Q12"/>
    <mergeCell ref="S11:S12"/>
    <mergeCell ref="L14:L15"/>
    <mergeCell ref="M6:M9"/>
    <mergeCell ref="N6:N9"/>
    <mergeCell ref="O6:O9"/>
    <mergeCell ref="P6:P9"/>
    <mergeCell ref="C6:C9"/>
    <mergeCell ref="D6:D9"/>
    <mergeCell ref="E6:E9"/>
    <mergeCell ref="G14:G15"/>
    <mergeCell ref="H14:H15"/>
    <mergeCell ref="G11:G12"/>
    <mergeCell ref="H11:H12"/>
    <mergeCell ref="F14:F15"/>
    <mergeCell ref="F11:F12"/>
    <mergeCell ref="E14:E15"/>
    <mergeCell ref="S3:S4"/>
    <mergeCell ref="G17:G20"/>
    <mergeCell ref="H17:H18"/>
    <mergeCell ref="L17:L20"/>
    <mergeCell ref="M17:M20"/>
    <mergeCell ref="H19:H20"/>
    <mergeCell ref="N14:N15"/>
    <mergeCell ref="O14:O15"/>
    <mergeCell ref="N17:N20"/>
    <mergeCell ref="O17:O20"/>
    <mergeCell ref="P17:P20"/>
    <mergeCell ref="Q17:Q20"/>
    <mergeCell ref="R17:R20"/>
    <mergeCell ref="P14:P15"/>
    <mergeCell ref="Q14:Q15"/>
    <mergeCell ref="L11:L12"/>
    <mergeCell ref="A6:A9"/>
    <mergeCell ref="B6:B9"/>
    <mergeCell ref="L2:S2"/>
    <mergeCell ref="A3:A4"/>
    <mergeCell ref="B3:B4"/>
    <mergeCell ref="C3:C4"/>
    <mergeCell ref="D3:D4"/>
    <mergeCell ref="E3:E4"/>
    <mergeCell ref="F3:F4"/>
    <mergeCell ref="G3:G4"/>
    <mergeCell ref="H3:H4"/>
    <mergeCell ref="I3:K3"/>
    <mergeCell ref="L3:L4"/>
    <mergeCell ref="M3:N3"/>
    <mergeCell ref="O3:P3"/>
    <mergeCell ref="Q3:R3"/>
    <mergeCell ref="A11:A12"/>
    <mergeCell ref="B11:B12"/>
    <mergeCell ref="C11:C12"/>
    <mergeCell ref="D11:D12"/>
    <mergeCell ref="C14:C15"/>
    <mergeCell ref="D14:D15"/>
    <mergeCell ref="A14:A15"/>
    <mergeCell ref="B14:B15"/>
    <mergeCell ref="S6:S9"/>
    <mergeCell ref="H7:H9"/>
    <mergeCell ref="E11:E12"/>
    <mergeCell ref="M11:M12"/>
    <mergeCell ref="O11:O12"/>
    <mergeCell ref="F6:F9"/>
    <mergeCell ref="G6:G9"/>
    <mergeCell ref="L6:L9"/>
    <mergeCell ref="R6:R9"/>
    <mergeCell ref="Q6:Q9"/>
    <mergeCell ref="B17:B20"/>
    <mergeCell ref="C17:C20"/>
    <mergeCell ref="D17:D20"/>
    <mergeCell ref="A17:A20"/>
    <mergeCell ref="F17:F20"/>
    <mergeCell ref="E17:E20"/>
  </mergeCells>
  <pageMargins left="0.7" right="0.7" top="0.75" bottom="0.75" header="0.3" footer="0.3"/>
  <pageSetup paperSize="8" scale="65" fitToHeight="0" orientation="landscape"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2"/>
  <sheetViews>
    <sheetView zoomScale="70" zoomScaleNormal="70" workbookViewId="0">
      <selection activeCell="F26" sqref="F26"/>
    </sheetView>
  </sheetViews>
  <sheetFormatPr defaultColWidth="9.140625" defaultRowHeight="15"/>
  <cols>
    <col min="1" max="1" width="5.28515625" style="1" customWidth="1"/>
    <col min="5" max="5" width="29.140625" customWidth="1"/>
    <col min="6" max="6" width="54.42578125" customWidth="1"/>
    <col min="7" max="7" width="53.2851562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21" ht="18.75">
      <c r="A1" s="20" t="s">
        <v>3355</v>
      </c>
      <c r="E1" s="21"/>
      <c r="F1" s="21"/>
      <c r="L1" s="1"/>
      <c r="O1" s="2"/>
      <c r="P1" s="3"/>
      <c r="Q1" s="2"/>
      <c r="R1" s="2"/>
    </row>
    <row r="2" spans="1:21">
      <c r="A2" s="22"/>
      <c r="E2" s="21"/>
      <c r="F2" s="21"/>
      <c r="L2" s="585"/>
      <c r="M2" s="585"/>
      <c r="N2" s="585"/>
      <c r="O2" s="585"/>
      <c r="P2" s="585"/>
      <c r="Q2" s="585"/>
      <c r="R2" s="585"/>
      <c r="S2" s="585"/>
    </row>
    <row r="3" spans="1:21"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21">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21">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21" ht="117.75" customHeight="1">
      <c r="A6" s="145">
        <v>1</v>
      </c>
      <c r="B6" s="336">
        <v>1</v>
      </c>
      <c r="C6" s="145">
        <v>1</v>
      </c>
      <c r="D6" s="336">
        <v>6</v>
      </c>
      <c r="E6" s="336" t="s">
        <v>141</v>
      </c>
      <c r="F6" s="336" t="s">
        <v>142</v>
      </c>
      <c r="G6" s="336" t="s">
        <v>1438</v>
      </c>
      <c r="H6" s="336" t="s">
        <v>1439</v>
      </c>
      <c r="I6" s="336" t="s">
        <v>1456</v>
      </c>
      <c r="J6" s="348" t="s">
        <v>3463</v>
      </c>
      <c r="K6" s="507" t="s">
        <v>1457</v>
      </c>
      <c r="L6" s="507" t="s">
        <v>143</v>
      </c>
      <c r="M6" s="438" t="s">
        <v>145</v>
      </c>
      <c r="N6" s="507" t="s">
        <v>144</v>
      </c>
      <c r="O6" s="23" t="s">
        <v>145</v>
      </c>
      <c r="P6" s="23">
        <v>15000</v>
      </c>
      <c r="Q6" s="23" t="s">
        <v>145</v>
      </c>
      <c r="R6" s="23">
        <v>15000</v>
      </c>
      <c r="S6" s="336" t="s">
        <v>146</v>
      </c>
      <c r="U6" s="2"/>
    </row>
    <row r="7" spans="1:21" ht="255" customHeight="1">
      <c r="A7" s="336">
        <v>2</v>
      </c>
      <c r="B7" s="336">
        <v>3</v>
      </c>
      <c r="C7" s="336">
        <v>3</v>
      </c>
      <c r="D7" s="336">
        <v>10</v>
      </c>
      <c r="E7" s="336" t="s">
        <v>148</v>
      </c>
      <c r="F7" s="336" t="s">
        <v>1255</v>
      </c>
      <c r="G7" s="336" t="s">
        <v>1256</v>
      </c>
      <c r="H7" s="336" t="s">
        <v>149</v>
      </c>
      <c r="I7" s="336" t="s">
        <v>150</v>
      </c>
      <c r="J7" s="336">
        <v>4</v>
      </c>
      <c r="K7" s="507" t="s">
        <v>151</v>
      </c>
      <c r="L7" s="336" t="s">
        <v>152</v>
      </c>
      <c r="M7" s="507" t="s">
        <v>153</v>
      </c>
      <c r="N7" s="438" t="s">
        <v>145</v>
      </c>
      <c r="O7" s="378">
        <v>64034.32</v>
      </c>
      <c r="P7" s="23" t="s">
        <v>145</v>
      </c>
      <c r="Q7" s="378">
        <v>64034.32</v>
      </c>
      <c r="R7" s="23" t="s">
        <v>145</v>
      </c>
      <c r="S7" s="336" t="s">
        <v>146</v>
      </c>
    </row>
    <row r="8" spans="1:21" ht="270" customHeight="1">
      <c r="A8" s="145">
        <v>3</v>
      </c>
      <c r="B8" s="145">
        <v>1</v>
      </c>
      <c r="C8" s="145">
        <v>3</v>
      </c>
      <c r="D8" s="336">
        <v>13</v>
      </c>
      <c r="E8" s="336" t="s">
        <v>954</v>
      </c>
      <c r="F8" s="336" t="s">
        <v>1195</v>
      </c>
      <c r="G8" s="336" t="s">
        <v>1257</v>
      </c>
      <c r="H8" s="336" t="s">
        <v>1196</v>
      </c>
      <c r="I8" s="336" t="s">
        <v>1197</v>
      </c>
      <c r="J8" s="145" t="s">
        <v>1458</v>
      </c>
      <c r="K8" s="507" t="s">
        <v>41</v>
      </c>
      <c r="L8" s="336" t="s">
        <v>950</v>
      </c>
      <c r="M8" s="507" t="s">
        <v>144</v>
      </c>
      <c r="N8" s="438" t="s">
        <v>145</v>
      </c>
      <c r="O8" s="23">
        <v>28350</v>
      </c>
      <c r="P8" s="23">
        <v>8527.0499999999993</v>
      </c>
      <c r="Q8" s="23">
        <v>28350</v>
      </c>
      <c r="R8" s="23">
        <v>8527.0499999999993</v>
      </c>
      <c r="S8" s="336" t="s">
        <v>146</v>
      </c>
    </row>
    <row r="9" spans="1:21" ht="123" customHeight="1">
      <c r="A9" s="145">
        <v>4</v>
      </c>
      <c r="B9" s="336">
        <v>1</v>
      </c>
      <c r="C9" s="145">
        <v>1</v>
      </c>
      <c r="D9" s="336">
        <v>3</v>
      </c>
      <c r="E9" s="336" t="s">
        <v>951</v>
      </c>
      <c r="F9" s="336" t="s">
        <v>1493</v>
      </c>
      <c r="G9" s="336" t="s">
        <v>1494</v>
      </c>
      <c r="H9" s="336" t="s">
        <v>1495</v>
      </c>
      <c r="I9" s="348" t="s">
        <v>1496</v>
      </c>
      <c r="J9" s="336" t="s">
        <v>1497</v>
      </c>
      <c r="K9" s="507" t="s">
        <v>41</v>
      </c>
      <c r="L9" s="336" t="s">
        <v>117</v>
      </c>
      <c r="M9" s="23" t="s">
        <v>145</v>
      </c>
      <c r="N9" s="507" t="s">
        <v>144</v>
      </c>
      <c r="O9" s="23" t="s">
        <v>145</v>
      </c>
      <c r="P9" s="23">
        <v>63714</v>
      </c>
      <c r="Q9" s="23" t="s">
        <v>145</v>
      </c>
      <c r="R9" s="534">
        <v>63714</v>
      </c>
      <c r="S9" s="336" t="s">
        <v>146</v>
      </c>
    </row>
    <row r="10" spans="1:21" ht="120">
      <c r="A10" s="530">
        <v>5</v>
      </c>
      <c r="B10" s="336">
        <v>1</v>
      </c>
      <c r="C10" s="145">
        <v>1</v>
      </c>
      <c r="D10" s="336">
        <v>6</v>
      </c>
      <c r="E10" s="336" t="s">
        <v>1440</v>
      </c>
      <c r="F10" s="336" t="s">
        <v>1199</v>
      </c>
      <c r="G10" s="336" t="s">
        <v>1258</v>
      </c>
      <c r="H10" s="336" t="s">
        <v>1200</v>
      </c>
      <c r="I10" s="531" t="s">
        <v>1201</v>
      </c>
      <c r="J10" s="532" t="s">
        <v>1202</v>
      </c>
      <c r="K10" s="407" t="s">
        <v>41</v>
      </c>
      <c r="L10" s="507" t="s">
        <v>1259</v>
      </c>
      <c r="M10" s="507" t="s">
        <v>145</v>
      </c>
      <c r="N10" s="507" t="s">
        <v>144</v>
      </c>
      <c r="O10" s="23" t="s">
        <v>145</v>
      </c>
      <c r="P10" s="438">
        <v>44200</v>
      </c>
      <c r="Q10" s="23" t="s">
        <v>145</v>
      </c>
      <c r="R10" s="23">
        <v>44200</v>
      </c>
      <c r="S10" s="336" t="s">
        <v>146</v>
      </c>
    </row>
    <row r="11" spans="1:21" ht="135">
      <c r="A11" s="145">
        <v>6</v>
      </c>
      <c r="B11" s="145">
        <v>1</v>
      </c>
      <c r="C11" s="145">
        <v>1</v>
      </c>
      <c r="D11" s="336">
        <v>9</v>
      </c>
      <c r="E11" s="336" t="s">
        <v>3464</v>
      </c>
      <c r="F11" s="336" t="s">
        <v>3465</v>
      </c>
      <c r="G11" s="336" t="s">
        <v>3466</v>
      </c>
      <c r="H11" s="336" t="s">
        <v>1562</v>
      </c>
      <c r="I11" s="336" t="s">
        <v>1563</v>
      </c>
      <c r="J11" s="535" t="s">
        <v>3385</v>
      </c>
      <c r="K11" s="507" t="s">
        <v>1564</v>
      </c>
      <c r="L11" s="336" t="s">
        <v>1443</v>
      </c>
      <c r="M11" s="533" t="s">
        <v>145</v>
      </c>
      <c r="N11" s="507" t="s">
        <v>144</v>
      </c>
      <c r="O11" s="23" t="s">
        <v>145</v>
      </c>
      <c r="P11" s="23">
        <v>30000</v>
      </c>
      <c r="Q11" s="501" t="s">
        <v>145</v>
      </c>
      <c r="R11" s="23">
        <v>30000</v>
      </c>
      <c r="S11" s="336" t="s">
        <v>146</v>
      </c>
    </row>
    <row r="12" spans="1:21" ht="135">
      <c r="A12" s="336">
        <v>7</v>
      </c>
      <c r="B12" s="336">
        <v>3</v>
      </c>
      <c r="C12" s="336">
        <v>3</v>
      </c>
      <c r="D12" s="336">
        <v>10</v>
      </c>
      <c r="E12" s="336" t="s">
        <v>148</v>
      </c>
      <c r="F12" s="336" t="s">
        <v>1255</v>
      </c>
      <c r="G12" s="336" t="s">
        <v>1565</v>
      </c>
      <c r="H12" s="336" t="s">
        <v>149</v>
      </c>
      <c r="I12" s="336" t="s">
        <v>150</v>
      </c>
      <c r="J12" s="336">
        <v>3</v>
      </c>
      <c r="K12" s="507" t="s">
        <v>151</v>
      </c>
      <c r="L12" s="336" t="s">
        <v>152</v>
      </c>
      <c r="M12" s="507"/>
      <c r="N12" s="507" t="s">
        <v>153</v>
      </c>
      <c r="O12" s="23" t="s">
        <v>145</v>
      </c>
      <c r="P12" s="23">
        <v>133000</v>
      </c>
      <c r="Q12" s="23" t="s">
        <v>145</v>
      </c>
      <c r="R12" s="23">
        <v>133000</v>
      </c>
      <c r="S12" s="336" t="s">
        <v>146</v>
      </c>
    </row>
    <row r="13" spans="1:21" ht="270">
      <c r="A13" s="336">
        <v>8</v>
      </c>
      <c r="B13" s="145">
        <v>1</v>
      </c>
      <c r="C13" s="145">
        <v>3</v>
      </c>
      <c r="D13" s="336">
        <v>13</v>
      </c>
      <c r="E13" s="336" t="s">
        <v>952</v>
      </c>
      <c r="F13" s="336" t="s">
        <v>953</v>
      </c>
      <c r="G13" s="336" t="s">
        <v>1260</v>
      </c>
      <c r="H13" s="336" t="s">
        <v>1198</v>
      </c>
      <c r="I13" s="336" t="s">
        <v>1197</v>
      </c>
      <c r="J13" s="145" t="s">
        <v>697</v>
      </c>
      <c r="K13" s="507" t="s">
        <v>41</v>
      </c>
      <c r="L13" s="336" t="s">
        <v>117</v>
      </c>
      <c r="M13" s="507"/>
      <c r="N13" s="507" t="s">
        <v>144</v>
      </c>
      <c r="O13" s="23" t="s">
        <v>145</v>
      </c>
      <c r="P13" s="23">
        <v>28350</v>
      </c>
      <c r="Q13" s="23" t="s">
        <v>145</v>
      </c>
      <c r="R13" s="23">
        <v>28350</v>
      </c>
      <c r="S13" s="336" t="s">
        <v>146</v>
      </c>
    </row>
    <row r="14" spans="1:21" ht="150">
      <c r="A14" s="530">
        <v>9</v>
      </c>
      <c r="B14" s="336">
        <v>1</v>
      </c>
      <c r="C14" s="145">
        <v>1</v>
      </c>
      <c r="D14" s="336">
        <v>6</v>
      </c>
      <c r="E14" s="336" t="s">
        <v>1498</v>
      </c>
      <c r="F14" s="336" t="s">
        <v>1499</v>
      </c>
      <c r="G14" s="336" t="s">
        <v>1500</v>
      </c>
      <c r="H14" s="336" t="s">
        <v>1200</v>
      </c>
      <c r="I14" s="407" t="s">
        <v>1201</v>
      </c>
      <c r="J14" s="532" t="s">
        <v>1202</v>
      </c>
      <c r="K14" s="407" t="s">
        <v>1457</v>
      </c>
      <c r="L14" s="507" t="s">
        <v>1501</v>
      </c>
      <c r="M14" s="507" t="s">
        <v>145</v>
      </c>
      <c r="N14" s="507" t="s">
        <v>108</v>
      </c>
      <c r="O14" s="23" t="s">
        <v>145</v>
      </c>
      <c r="P14" s="23">
        <v>68736</v>
      </c>
      <c r="Q14" s="23" t="s">
        <v>145</v>
      </c>
      <c r="R14" s="23">
        <v>68736</v>
      </c>
      <c r="S14" s="336" t="s">
        <v>146</v>
      </c>
    </row>
    <row r="16" spans="1:21">
      <c r="O16" s="674"/>
      <c r="P16" s="558" t="s">
        <v>30</v>
      </c>
      <c r="Q16" s="558"/>
      <c r="R16" s="558"/>
    </row>
    <row r="17" spans="15:18">
      <c r="O17" s="675"/>
      <c r="P17" s="558" t="s">
        <v>31</v>
      </c>
      <c r="Q17" s="558" t="s">
        <v>32</v>
      </c>
      <c r="R17" s="558"/>
    </row>
    <row r="18" spans="15:18">
      <c r="O18" s="676"/>
      <c r="P18" s="558"/>
      <c r="Q18" s="12">
        <v>2022</v>
      </c>
      <c r="R18" s="12">
        <v>2023</v>
      </c>
    </row>
    <row r="19" spans="15:18">
      <c r="O19" s="57" t="s">
        <v>1353</v>
      </c>
      <c r="P19" s="14">
        <v>9</v>
      </c>
      <c r="Q19" s="24">
        <f>Q8+Q7</f>
        <v>92384.320000000007</v>
      </c>
      <c r="R19" s="98">
        <f>R14+R13+R12+R11+R10+R9+R8+R6</f>
        <v>391527.05</v>
      </c>
    </row>
    <row r="21" spans="15:18">
      <c r="Q21" s="2"/>
    </row>
    <row r="22" spans="15:18">
      <c r="Q22" s="2"/>
    </row>
  </sheetData>
  <mergeCells count="19">
    <mergeCell ref="O16:O18"/>
    <mergeCell ref="P16:R16"/>
    <mergeCell ref="P17:P18"/>
    <mergeCell ref="Q17:R17"/>
    <mergeCell ref="A3:A4"/>
    <mergeCell ref="B3:B4"/>
    <mergeCell ref="C3:C4"/>
    <mergeCell ref="D3:D4"/>
    <mergeCell ref="E3:E4"/>
    <mergeCell ref="F3:F4"/>
    <mergeCell ref="G3:G4"/>
    <mergeCell ref="H3:H4"/>
    <mergeCell ref="I3:K3"/>
    <mergeCell ref="L2:S2"/>
    <mergeCell ref="M3:N3"/>
    <mergeCell ref="O3:P3"/>
    <mergeCell ref="Q3:R3"/>
    <mergeCell ref="S3:S4"/>
    <mergeCell ref="L3:L4"/>
  </mergeCells>
  <pageMargins left="0.7" right="0.7" top="0.75" bottom="0.75" header="0.3" footer="0.3"/>
  <pageSetup paperSize="8" scale="53" orientation="landscape" r:id="rId1"/>
  <ignoredErrors>
    <ignoredError sqref="J1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7"/>
  <sheetViews>
    <sheetView zoomScale="60" zoomScaleNormal="60" workbookViewId="0">
      <selection activeCell="I14" sqref="I14"/>
    </sheetView>
  </sheetViews>
  <sheetFormatPr defaultColWidth="9.140625" defaultRowHeight="15"/>
  <cols>
    <col min="1" max="1" width="8.85546875" style="1" customWidth="1"/>
    <col min="5" max="5" width="18.28515625" customWidth="1"/>
    <col min="6" max="6" width="54.42578125" customWidth="1"/>
    <col min="7" max="7" width="65.85546875" customWidth="1"/>
    <col min="8" max="8" width="17"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8.42578125" customWidth="1"/>
    <col min="19" max="19" width="18.28515625" customWidth="1"/>
  </cols>
  <sheetData>
    <row r="1" spans="1:19" ht="18.75" customHeight="1">
      <c r="A1" s="680" t="s">
        <v>3356</v>
      </c>
      <c r="B1" s="557"/>
      <c r="C1" s="557"/>
      <c r="D1" s="557"/>
      <c r="E1" s="557"/>
      <c r="F1" s="557"/>
      <c r="G1" s="557"/>
      <c r="L1" s="1"/>
      <c r="O1" s="2"/>
      <c r="P1" s="681"/>
      <c r="Q1" s="681"/>
      <c r="R1" s="681"/>
    </row>
    <row r="2" spans="1:19" ht="26.25" customHeight="1">
      <c r="A2" s="20"/>
      <c r="L2" s="1"/>
      <c r="O2" s="2"/>
      <c r="P2" s="681"/>
      <c r="Q2" s="681"/>
      <c r="R2" s="681"/>
    </row>
    <row r="3" spans="1:19" ht="45.75" customHeight="1">
      <c r="A3" s="586" t="s">
        <v>0</v>
      </c>
      <c r="B3" s="588" t="s">
        <v>1</v>
      </c>
      <c r="C3" s="588" t="s">
        <v>2</v>
      </c>
      <c r="D3" s="588" t="s">
        <v>3</v>
      </c>
      <c r="E3" s="590" t="s">
        <v>4</v>
      </c>
      <c r="F3" s="590" t="s">
        <v>33</v>
      </c>
      <c r="G3" s="586" t="s">
        <v>34</v>
      </c>
      <c r="H3" s="588" t="s">
        <v>5</v>
      </c>
      <c r="I3" s="592" t="s">
        <v>6</v>
      </c>
      <c r="J3" s="592"/>
      <c r="K3" s="592"/>
      <c r="L3" s="682" t="s">
        <v>7</v>
      </c>
      <c r="M3" s="683" t="s">
        <v>8</v>
      </c>
      <c r="N3" s="684"/>
      <c r="O3" s="685" t="s">
        <v>9</v>
      </c>
      <c r="P3" s="685"/>
      <c r="Q3" s="685" t="s">
        <v>10</v>
      </c>
      <c r="R3" s="685"/>
      <c r="S3" s="682"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34</v>
      </c>
      <c r="H5" s="15" t="s">
        <v>19</v>
      </c>
      <c r="I5" s="16" t="s">
        <v>20</v>
      </c>
      <c r="J5" s="16" t="s">
        <v>21</v>
      </c>
      <c r="K5" s="16" t="s">
        <v>22</v>
      </c>
      <c r="L5" s="15" t="s">
        <v>23</v>
      </c>
      <c r="M5" s="18" t="s">
        <v>24</v>
      </c>
      <c r="N5" s="18" t="s">
        <v>25</v>
      </c>
      <c r="O5" s="13" t="s">
        <v>26</v>
      </c>
      <c r="P5" s="13" t="s">
        <v>27</v>
      </c>
      <c r="Q5" s="13" t="s">
        <v>36</v>
      </c>
      <c r="R5" s="13" t="s">
        <v>28</v>
      </c>
      <c r="S5" s="15" t="s">
        <v>29</v>
      </c>
    </row>
    <row r="6" spans="1:19" ht="355.5" customHeight="1">
      <c r="A6" s="336">
        <v>1</v>
      </c>
      <c r="B6" s="336">
        <v>1</v>
      </c>
      <c r="C6" s="336">
        <v>1</v>
      </c>
      <c r="D6" s="336">
        <v>13</v>
      </c>
      <c r="E6" s="376" t="s">
        <v>161</v>
      </c>
      <c r="F6" s="336" t="s">
        <v>162</v>
      </c>
      <c r="G6" s="336" t="s">
        <v>713</v>
      </c>
      <c r="H6" s="336" t="s">
        <v>163</v>
      </c>
      <c r="I6" s="336" t="s">
        <v>164</v>
      </c>
      <c r="J6" s="336">
        <v>10</v>
      </c>
      <c r="K6" s="336" t="s">
        <v>71</v>
      </c>
      <c r="L6" s="336" t="s">
        <v>165</v>
      </c>
      <c r="M6" s="336" t="s">
        <v>155</v>
      </c>
      <c r="N6" s="336" t="s">
        <v>156</v>
      </c>
      <c r="O6" s="378">
        <v>131166.07</v>
      </c>
      <c r="P6" s="336" t="s">
        <v>156</v>
      </c>
      <c r="Q6" s="378">
        <v>131166.07</v>
      </c>
      <c r="R6" s="336" t="s">
        <v>156</v>
      </c>
      <c r="S6" s="336" t="s">
        <v>157</v>
      </c>
    </row>
    <row r="7" spans="1:19" s="119" customFormat="1" ht="388.5" customHeight="1">
      <c r="A7" s="331">
        <v>2</v>
      </c>
      <c r="B7" s="331">
        <v>6</v>
      </c>
      <c r="C7" s="331">
        <v>1</v>
      </c>
      <c r="D7" s="331">
        <v>13</v>
      </c>
      <c r="E7" s="429" t="s">
        <v>1118</v>
      </c>
      <c r="F7" s="331" t="s">
        <v>166</v>
      </c>
      <c r="G7" s="331" t="s">
        <v>1261</v>
      </c>
      <c r="H7" s="336" t="s">
        <v>45</v>
      </c>
      <c r="I7" s="336" t="s">
        <v>46</v>
      </c>
      <c r="J7" s="348" t="s">
        <v>102</v>
      </c>
      <c r="K7" s="336" t="s">
        <v>71</v>
      </c>
      <c r="L7" s="336" t="s">
        <v>1119</v>
      </c>
      <c r="M7" s="331" t="s">
        <v>155</v>
      </c>
      <c r="N7" s="331" t="s">
        <v>156</v>
      </c>
      <c r="O7" s="379">
        <v>40130.379999999997</v>
      </c>
      <c r="P7" s="331" t="s">
        <v>156</v>
      </c>
      <c r="Q7" s="379">
        <v>40130.379999999997</v>
      </c>
      <c r="R7" s="331" t="s">
        <v>156</v>
      </c>
      <c r="S7" s="331" t="s">
        <v>157</v>
      </c>
    </row>
    <row r="8" spans="1:19" ht="211.5" customHeight="1">
      <c r="A8" s="336">
        <v>3</v>
      </c>
      <c r="B8" s="145">
        <v>3.6</v>
      </c>
      <c r="C8" s="145">
        <v>1</v>
      </c>
      <c r="D8" s="336">
        <v>6</v>
      </c>
      <c r="E8" s="376" t="s">
        <v>167</v>
      </c>
      <c r="F8" s="336" t="s">
        <v>168</v>
      </c>
      <c r="G8" s="336" t="s">
        <v>714</v>
      </c>
      <c r="H8" s="336" t="s">
        <v>169</v>
      </c>
      <c r="I8" s="336" t="s">
        <v>170</v>
      </c>
      <c r="J8" s="348" t="s">
        <v>102</v>
      </c>
      <c r="K8" s="336" t="s">
        <v>71</v>
      </c>
      <c r="L8" s="336" t="s">
        <v>171</v>
      </c>
      <c r="M8" s="336" t="s">
        <v>69</v>
      </c>
      <c r="N8" s="336" t="s">
        <v>156</v>
      </c>
      <c r="O8" s="378">
        <v>93996.84</v>
      </c>
      <c r="P8" s="336" t="s">
        <v>156</v>
      </c>
      <c r="Q8" s="378">
        <v>93996.84</v>
      </c>
      <c r="R8" s="336" t="s">
        <v>156</v>
      </c>
      <c r="S8" s="336" t="s">
        <v>157</v>
      </c>
    </row>
    <row r="9" spans="1:19" s="119" customFormat="1" ht="289.5" customHeight="1">
      <c r="A9" s="336">
        <v>4</v>
      </c>
      <c r="B9" s="145">
        <v>3.6</v>
      </c>
      <c r="C9" s="145">
        <v>1</v>
      </c>
      <c r="D9" s="376">
        <v>13</v>
      </c>
      <c r="E9" s="336" t="s">
        <v>1120</v>
      </c>
      <c r="F9" s="336" t="s">
        <v>1121</v>
      </c>
      <c r="G9" s="336" t="s">
        <v>1122</v>
      </c>
      <c r="H9" s="336" t="s">
        <v>3447</v>
      </c>
      <c r="I9" s="336" t="s">
        <v>3448</v>
      </c>
      <c r="J9" s="348" t="s">
        <v>3449</v>
      </c>
      <c r="K9" s="336" t="s">
        <v>1123</v>
      </c>
      <c r="L9" s="336" t="s">
        <v>171</v>
      </c>
      <c r="M9" s="336" t="s">
        <v>156</v>
      </c>
      <c r="N9" s="336" t="s">
        <v>68</v>
      </c>
      <c r="O9" s="378" t="s">
        <v>156</v>
      </c>
      <c r="P9" s="378">
        <v>206713.35</v>
      </c>
      <c r="Q9" s="378" t="s">
        <v>156</v>
      </c>
      <c r="R9" s="378">
        <v>206713.35</v>
      </c>
      <c r="S9" s="336" t="s">
        <v>157</v>
      </c>
    </row>
    <row r="10" spans="1:19" ht="270">
      <c r="A10" s="145">
        <v>5</v>
      </c>
      <c r="B10" s="145">
        <v>3</v>
      </c>
      <c r="C10" s="523">
        <v>1</v>
      </c>
      <c r="D10" s="524">
        <v>3</v>
      </c>
      <c r="E10" s="336" t="s">
        <v>1204</v>
      </c>
      <c r="F10" s="336" t="s">
        <v>1262</v>
      </c>
      <c r="G10" s="336" t="s">
        <v>1343</v>
      </c>
      <c r="H10" s="336" t="s">
        <v>1344</v>
      </c>
      <c r="I10" s="336" t="s">
        <v>3450</v>
      </c>
      <c r="J10" s="336" t="s">
        <v>3451</v>
      </c>
      <c r="K10" s="336" t="s">
        <v>3452</v>
      </c>
      <c r="L10" s="336" t="s">
        <v>1263</v>
      </c>
      <c r="M10" s="145" t="s">
        <v>156</v>
      </c>
      <c r="N10" s="145" t="s">
        <v>68</v>
      </c>
      <c r="O10" s="145" t="s">
        <v>156</v>
      </c>
      <c r="P10" s="23">
        <v>55490</v>
      </c>
      <c r="Q10" s="145" t="s">
        <v>156</v>
      </c>
      <c r="R10" s="23">
        <v>55490</v>
      </c>
      <c r="S10" s="336" t="s">
        <v>157</v>
      </c>
    </row>
    <row r="11" spans="1:19" ht="162.75" customHeight="1">
      <c r="A11" s="336">
        <v>6</v>
      </c>
      <c r="B11" s="336" t="s">
        <v>93</v>
      </c>
      <c r="C11" s="336">
        <v>5</v>
      </c>
      <c r="D11" s="336">
        <v>4</v>
      </c>
      <c r="E11" s="336" t="s">
        <v>1205</v>
      </c>
      <c r="F11" s="525" t="s">
        <v>3453</v>
      </c>
      <c r="G11" s="336" t="s">
        <v>3454</v>
      </c>
      <c r="H11" s="336" t="s">
        <v>3455</v>
      </c>
      <c r="I11" s="336" t="s">
        <v>3456</v>
      </c>
      <c r="J11" s="336" t="s">
        <v>3457</v>
      </c>
      <c r="K11" s="336" t="s">
        <v>1345</v>
      </c>
      <c r="L11" s="336" t="s">
        <v>3458</v>
      </c>
      <c r="M11" s="336" t="s">
        <v>156</v>
      </c>
      <c r="N11" s="527" t="s">
        <v>68</v>
      </c>
      <c r="O11" s="378" t="str">
        <f>O10</f>
        <v>-</v>
      </c>
      <c r="P11" s="528">
        <v>55000</v>
      </c>
      <c r="Q11" s="378" t="str">
        <f>Q10</f>
        <v>-</v>
      </c>
      <c r="R11" s="529">
        <v>55000</v>
      </c>
      <c r="S11" s="336" t="s">
        <v>157</v>
      </c>
    </row>
    <row r="12" spans="1:19" ht="168.75" customHeight="1">
      <c r="A12" s="145">
        <v>7</v>
      </c>
      <c r="B12" s="145">
        <v>3</v>
      </c>
      <c r="C12" s="526">
        <v>3</v>
      </c>
      <c r="D12" s="524">
        <v>10</v>
      </c>
      <c r="E12" s="336" t="s">
        <v>1206</v>
      </c>
      <c r="F12" s="336" t="s">
        <v>1264</v>
      </c>
      <c r="G12" s="336" t="s">
        <v>3459</v>
      </c>
      <c r="H12" s="336" t="s">
        <v>3460</v>
      </c>
      <c r="I12" s="336" t="s">
        <v>3461</v>
      </c>
      <c r="J12" s="336" t="s">
        <v>1502</v>
      </c>
      <c r="K12" s="336" t="s">
        <v>3462</v>
      </c>
      <c r="L12" s="336" t="s">
        <v>319</v>
      </c>
      <c r="M12" s="336" t="s">
        <v>156</v>
      </c>
      <c r="N12" s="527" t="s">
        <v>68</v>
      </c>
      <c r="O12" s="378" t="s">
        <v>156</v>
      </c>
      <c r="P12" s="527">
        <v>155243</v>
      </c>
      <c r="Q12" s="378" t="s">
        <v>156</v>
      </c>
      <c r="R12" s="527">
        <v>155243</v>
      </c>
      <c r="S12" s="336" t="s">
        <v>157</v>
      </c>
    </row>
    <row r="14" spans="1:19" ht="54.75" customHeight="1">
      <c r="O14" s="674"/>
      <c r="P14" s="677" t="s">
        <v>30</v>
      </c>
      <c r="Q14" s="678"/>
      <c r="R14" s="679"/>
    </row>
    <row r="15" spans="1:19">
      <c r="O15" s="675"/>
      <c r="P15" s="686" t="s">
        <v>31</v>
      </c>
      <c r="Q15" s="677" t="s">
        <v>32</v>
      </c>
      <c r="R15" s="679"/>
    </row>
    <row r="16" spans="1:19">
      <c r="O16" s="676"/>
      <c r="P16" s="687"/>
      <c r="Q16" s="12">
        <v>2022</v>
      </c>
      <c r="R16" s="12">
        <v>2023</v>
      </c>
    </row>
    <row r="17" spans="15:18">
      <c r="O17" s="57" t="s">
        <v>1353</v>
      </c>
      <c r="P17" s="9">
        <v>7</v>
      </c>
      <c r="Q17" s="23">
        <f>Q8+Q7+Q6</f>
        <v>265293.29000000004</v>
      </c>
      <c r="R17" s="26">
        <f>R12+R11+R10++R9</f>
        <v>472446.35</v>
      </c>
    </row>
  </sheetData>
  <mergeCells count="20">
    <mergeCell ref="O14:O16"/>
    <mergeCell ref="P14:R14"/>
    <mergeCell ref="P15:P16"/>
    <mergeCell ref="Q15:R15"/>
    <mergeCell ref="S3:S4"/>
    <mergeCell ref="A1:G1"/>
    <mergeCell ref="P1:R2"/>
    <mergeCell ref="A3:A4"/>
    <mergeCell ref="B3:B4"/>
    <mergeCell ref="C3:C4"/>
    <mergeCell ref="D3:D4"/>
    <mergeCell ref="E3:E4"/>
    <mergeCell ref="F3:F4"/>
    <mergeCell ref="G3:G4"/>
    <mergeCell ref="H3:H4"/>
    <mergeCell ref="I3:K3"/>
    <mergeCell ref="L3:L4"/>
    <mergeCell ref="M3:N3"/>
    <mergeCell ref="O3:P3"/>
    <mergeCell ref="Q3:R3"/>
  </mergeCells>
  <pageMargins left="0.7" right="0.7" top="0.75" bottom="0.75" header="0.3" footer="0.3"/>
  <pageSetup paperSize="8"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6"/>
  <sheetViews>
    <sheetView zoomScale="60" zoomScaleNormal="60" workbookViewId="0">
      <selection activeCell="L10" sqref="L10:L11"/>
    </sheetView>
  </sheetViews>
  <sheetFormatPr defaultColWidth="9.140625" defaultRowHeight="15"/>
  <cols>
    <col min="1" max="1" width="5.28515625" style="1" customWidth="1"/>
    <col min="5" max="5" width="18.28515625" customWidth="1"/>
    <col min="6" max="6" width="74.7109375" customWidth="1"/>
    <col min="7" max="7" width="76.7109375" customWidth="1"/>
    <col min="8" max="8" width="14.42578125" customWidth="1"/>
    <col min="9" max="10" width="19" customWidth="1"/>
    <col min="11" max="11" width="16.85546875" customWidth="1"/>
    <col min="12" max="12" width="25.140625" customWidth="1"/>
    <col min="13" max="13" width="16.7109375" customWidth="1"/>
    <col min="14" max="14" width="15.7109375" customWidth="1"/>
    <col min="15" max="15" width="16.28515625" customWidth="1"/>
    <col min="16" max="17" width="15.85546875" customWidth="1"/>
    <col min="18" max="18" width="16.85546875" customWidth="1"/>
    <col min="19" max="19" width="18.28515625" customWidth="1"/>
  </cols>
  <sheetData>
    <row r="1" spans="1:19" ht="18.75">
      <c r="A1" s="20" t="s">
        <v>3357</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46.5" customHeight="1">
      <c r="A6" s="562">
        <v>1</v>
      </c>
      <c r="B6" s="564" t="s">
        <v>126</v>
      </c>
      <c r="C6" s="564">
        <v>5</v>
      </c>
      <c r="D6" s="564">
        <v>4</v>
      </c>
      <c r="E6" s="564" t="s">
        <v>172</v>
      </c>
      <c r="F6" s="564" t="s">
        <v>173</v>
      </c>
      <c r="G6" s="564" t="s">
        <v>174</v>
      </c>
      <c r="H6" s="564" t="s">
        <v>74</v>
      </c>
      <c r="I6" s="336" t="s">
        <v>175</v>
      </c>
      <c r="J6" s="336">
        <v>384</v>
      </c>
      <c r="K6" s="564" t="s">
        <v>176</v>
      </c>
      <c r="L6" s="564" t="s">
        <v>177</v>
      </c>
      <c r="M6" s="564" t="s">
        <v>43</v>
      </c>
      <c r="N6" s="690"/>
      <c r="O6" s="688">
        <v>30000</v>
      </c>
      <c r="P6" s="688"/>
      <c r="Q6" s="688">
        <v>30000</v>
      </c>
      <c r="R6" s="688"/>
      <c r="S6" s="564" t="s">
        <v>178</v>
      </c>
    </row>
    <row r="7" spans="1:19" s="6" customFormat="1" ht="46.5" customHeight="1">
      <c r="A7" s="562"/>
      <c r="B7" s="572"/>
      <c r="C7" s="572"/>
      <c r="D7" s="572"/>
      <c r="E7" s="572"/>
      <c r="F7" s="572"/>
      <c r="G7" s="572"/>
      <c r="H7" s="572"/>
      <c r="I7" s="336" t="s">
        <v>75</v>
      </c>
      <c r="J7" s="336">
        <v>5</v>
      </c>
      <c r="K7" s="572"/>
      <c r="L7" s="572"/>
      <c r="M7" s="572"/>
      <c r="N7" s="691"/>
      <c r="O7" s="689"/>
      <c r="P7" s="689"/>
      <c r="Q7" s="689"/>
      <c r="R7" s="689"/>
      <c r="S7" s="572"/>
    </row>
    <row r="8" spans="1:19" ht="232.5" customHeight="1">
      <c r="A8" s="563">
        <v>2</v>
      </c>
      <c r="B8" s="564" t="s">
        <v>126</v>
      </c>
      <c r="C8" s="564">
        <v>1</v>
      </c>
      <c r="D8" s="564">
        <v>6</v>
      </c>
      <c r="E8" s="564" t="s">
        <v>744</v>
      </c>
      <c r="F8" s="564" t="s">
        <v>745</v>
      </c>
      <c r="G8" s="564" t="s">
        <v>746</v>
      </c>
      <c r="H8" s="564" t="s">
        <v>140</v>
      </c>
      <c r="I8" s="336" t="s">
        <v>179</v>
      </c>
      <c r="J8" s="336">
        <v>50</v>
      </c>
      <c r="K8" s="564" t="s">
        <v>176</v>
      </c>
      <c r="L8" s="564" t="s">
        <v>180</v>
      </c>
      <c r="M8" s="564" t="s">
        <v>136</v>
      </c>
      <c r="N8" s="690"/>
      <c r="O8" s="688">
        <v>110000</v>
      </c>
      <c r="P8" s="688"/>
      <c r="Q8" s="688">
        <v>110000</v>
      </c>
      <c r="R8" s="688"/>
      <c r="S8" s="564" t="s">
        <v>178</v>
      </c>
    </row>
    <row r="9" spans="1:19" ht="156.75" customHeight="1">
      <c r="A9" s="580"/>
      <c r="B9" s="572"/>
      <c r="C9" s="572"/>
      <c r="D9" s="572"/>
      <c r="E9" s="572"/>
      <c r="F9" s="572"/>
      <c r="G9" s="572"/>
      <c r="H9" s="572"/>
      <c r="I9" s="336" t="s">
        <v>181</v>
      </c>
      <c r="J9" s="336">
        <v>1</v>
      </c>
      <c r="K9" s="572"/>
      <c r="L9" s="572"/>
      <c r="M9" s="572"/>
      <c r="N9" s="691"/>
      <c r="O9" s="689"/>
      <c r="P9" s="689"/>
      <c r="Q9" s="689"/>
      <c r="R9" s="689"/>
      <c r="S9" s="572"/>
    </row>
    <row r="10" spans="1:19" ht="80.25" customHeight="1">
      <c r="A10" s="563">
        <v>3</v>
      </c>
      <c r="B10" s="564" t="s">
        <v>126</v>
      </c>
      <c r="C10" s="564">
        <v>5</v>
      </c>
      <c r="D10" s="564">
        <v>4</v>
      </c>
      <c r="E10" s="564" t="s">
        <v>172</v>
      </c>
      <c r="F10" s="564" t="s">
        <v>1503</v>
      </c>
      <c r="G10" s="564" t="s">
        <v>1504</v>
      </c>
      <c r="H10" s="564" t="s">
        <v>1505</v>
      </c>
      <c r="I10" s="336" t="s">
        <v>1506</v>
      </c>
      <c r="J10" s="336">
        <v>500</v>
      </c>
      <c r="K10" s="564" t="s">
        <v>176</v>
      </c>
      <c r="L10" s="564" t="s">
        <v>177</v>
      </c>
      <c r="M10" s="564"/>
      <c r="N10" s="564" t="s">
        <v>43</v>
      </c>
      <c r="O10" s="688"/>
      <c r="P10" s="688">
        <v>70000</v>
      </c>
      <c r="Q10" s="688"/>
      <c r="R10" s="688">
        <v>45000</v>
      </c>
      <c r="S10" s="564" t="s">
        <v>178</v>
      </c>
    </row>
    <row r="11" spans="1:19" ht="80.25" customHeight="1">
      <c r="A11" s="580"/>
      <c r="B11" s="572"/>
      <c r="C11" s="572"/>
      <c r="D11" s="572"/>
      <c r="E11" s="572"/>
      <c r="F11" s="572"/>
      <c r="G11" s="572"/>
      <c r="H11" s="572"/>
      <c r="I11" s="336" t="s">
        <v>1507</v>
      </c>
      <c r="J11" s="336">
        <v>6</v>
      </c>
      <c r="K11" s="572"/>
      <c r="L11" s="572"/>
      <c r="M11" s="572"/>
      <c r="N11" s="572"/>
      <c r="O11" s="689"/>
      <c r="P11" s="689"/>
      <c r="Q11" s="689"/>
      <c r="R11" s="689"/>
      <c r="S11" s="572"/>
    </row>
    <row r="13" spans="1:19" ht="15.75">
      <c r="G13" s="7"/>
      <c r="O13" s="674"/>
      <c r="P13" s="558" t="s">
        <v>30</v>
      </c>
      <c r="Q13" s="558"/>
      <c r="R13" s="558"/>
    </row>
    <row r="14" spans="1:19">
      <c r="G14" s="8"/>
      <c r="O14" s="675"/>
      <c r="P14" s="558" t="s">
        <v>31</v>
      </c>
      <c r="Q14" s="558" t="s">
        <v>32</v>
      </c>
      <c r="R14" s="558"/>
    </row>
    <row r="15" spans="1:19">
      <c r="G15" s="8"/>
      <c r="O15" s="676"/>
      <c r="P15" s="558"/>
      <c r="Q15" s="12">
        <v>2022</v>
      </c>
      <c r="R15" s="12">
        <v>2023</v>
      </c>
    </row>
    <row r="16" spans="1:19">
      <c r="O16" s="57" t="s">
        <v>1353</v>
      </c>
      <c r="P16" s="9">
        <v>3</v>
      </c>
      <c r="Q16" s="23">
        <f>Q6+Q8</f>
        <v>140000</v>
      </c>
      <c r="R16" s="26">
        <f>R10</f>
        <v>45000</v>
      </c>
    </row>
  </sheetData>
  <mergeCells count="70">
    <mergeCell ref="F6:F7"/>
    <mergeCell ref="G6:G7"/>
    <mergeCell ref="H6:H7"/>
    <mergeCell ref="K6:K7"/>
    <mergeCell ref="L6:L7"/>
    <mergeCell ref="H3:H4"/>
    <mergeCell ref="I3:K3"/>
    <mergeCell ref="R6:R7"/>
    <mergeCell ref="S6:S7"/>
    <mergeCell ref="M6:M7"/>
    <mergeCell ref="N6:N7"/>
    <mergeCell ref="O6:O7"/>
    <mergeCell ref="P6:P7"/>
    <mergeCell ref="Q6:Q7"/>
    <mergeCell ref="A3:A4"/>
    <mergeCell ref="B3:B4"/>
    <mergeCell ref="C3:C4"/>
    <mergeCell ref="D3:D4"/>
    <mergeCell ref="E3:E4"/>
    <mergeCell ref="F8:F9"/>
    <mergeCell ref="G8:G9"/>
    <mergeCell ref="H8:H9"/>
    <mergeCell ref="K8:K9"/>
    <mergeCell ref="L2:S2"/>
    <mergeCell ref="L3:L4"/>
    <mergeCell ref="M3:N3"/>
    <mergeCell ref="O3:P3"/>
    <mergeCell ref="Q3:R3"/>
    <mergeCell ref="S3:S4"/>
    <mergeCell ref="L8:L9"/>
    <mergeCell ref="S8:S9"/>
    <mergeCell ref="M8:M9"/>
    <mergeCell ref="N8:N9"/>
    <mergeCell ref="F3:F4"/>
    <mergeCell ref="G3:G4"/>
    <mergeCell ref="O13:O15"/>
    <mergeCell ref="P13:R13"/>
    <mergeCell ref="P14:P15"/>
    <mergeCell ref="Q14:R14"/>
    <mergeCell ref="O8:O9"/>
    <mergeCell ref="P8:P9"/>
    <mergeCell ref="Q8:Q9"/>
    <mergeCell ref="R8:R9"/>
    <mergeCell ref="R10:R11"/>
    <mergeCell ref="A6:A7"/>
    <mergeCell ref="B6:B7"/>
    <mergeCell ref="C6:C7"/>
    <mergeCell ref="D6:D7"/>
    <mergeCell ref="E6:E7"/>
    <mergeCell ref="A8:A9"/>
    <mergeCell ref="B8:B9"/>
    <mergeCell ref="C8:C9"/>
    <mergeCell ref="D8:D9"/>
    <mergeCell ref="E8:E9"/>
    <mergeCell ref="A10:A11"/>
    <mergeCell ref="B10:B11"/>
    <mergeCell ref="C10:C11"/>
    <mergeCell ref="D10:D11"/>
    <mergeCell ref="E10:E11"/>
    <mergeCell ref="F10:F11"/>
    <mergeCell ref="G10:G11"/>
    <mergeCell ref="H10:H11"/>
    <mergeCell ref="K10:K11"/>
    <mergeCell ref="L10:L11"/>
    <mergeCell ref="S10:S11"/>
    <mergeCell ref="M10:M11"/>
    <mergeCell ref="N10:N11"/>
    <mergeCell ref="O10:O11"/>
    <mergeCell ref="P10:P11"/>
    <mergeCell ref="Q10:Q11"/>
  </mergeCells>
  <pageMargins left="0.7" right="0.7" top="0.75" bottom="0.75" header="0.3" footer="0.3"/>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82"/>
  <sheetViews>
    <sheetView view="pageBreakPreview" zoomScale="60" zoomScaleNormal="85" workbookViewId="0">
      <selection activeCell="P16" sqref="P16:P17"/>
    </sheetView>
  </sheetViews>
  <sheetFormatPr defaultColWidth="9.140625" defaultRowHeight="15"/>
  <cols>
    <col min="1" max="1" width="5.28515625" style="1" customWidth="1"/>
    <col min="5" max="5" width="41.7109375" customWidth="1"/>
    <col min="6" max="6" width="54.42578125" customWidth="1"/>
    <col min="7" max="7" width="53.28515625" customWidth="1"/>
    <col min="8" max="8" width="28.85546875" customWidth="1"/>
    <col min="9" max="9" width="26.42578125" customWidth="1"/>
    <col min="10" max="10" width="19" customWidth="1"/>
    <col min="11" max="11" width="16.85546875" customWidth="1"/>
    <col min="12" max="12" width="25.140625" customWidth="1"/>
    <col min="15" max="15" width="16.28515625" customWidth="1"/>
    <col min="16" max="16" width="15.85546875" customWidth="1"/>
    <col min="17" max="17" width="14" customWidth="1"/>
    <col min="18" max="18" width="17" customWidth="1"/>
    <col min="19" max="19" width="18.28515625" customWidth="1"/>
  </cols>
  <sheetData>
    <row r="1" spans="1:19" ht="18.75">
      <c r="A1" s="20" t="s">
        <v>3358</v>
      </c>
      <c r="E1" s="21"/>
      <c r="F1" s="21"/>
      <c r="L1" s="1"/>
      <c r="O1" s="2"/>
      <c r="P1" s="3"/>
      <c r="Q1" s="2"/>
      <c r="R1" s="2"/>
    </row>
    <row r="2" spans="1:19">
      <c r="A2" s="22"/>
      <c r="E2" s="21"/>
      <c r="F2" s="21"/>
      <c r="L2" s="585"/>
      <c r="M2" s="585"/>
      <c r="N2" s="585"/>
      <c r="O2" s="585"/>
      <c r="P2" s="585"/>
      <c r="Q2" s="585"/>
      <c r="R2" s="585"/>
      <c r="S2" s="585"/>
    </row>
    <row r="3" spans="1:19"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19">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19">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19" s="6" customFormat="1" ht="54.75" customHeight="1">
      <c r="A6" s="696">
        <v>1</v>
      </c>
      <c r="B6" s="698" t="s">
        <v>126</v>
      </c>
      <c r="C6" s="696">
        <v>1</v>
      </c>
      <c r="D6" s="696">
        <v>3</v>
      </c>
      <c r="E6" s="696" t="s">
        <v>182</v>
      </c>
      <c r="F6" s="698" t="s">
        <v>183</v>
      </c>
      <c r="G6" s="698" t="s">
        <v>184</v>
      </c>
      <c r="H6" s="698" t="s">
        <v>185</v>
      </c>
      <c r="I6" s="336" t="s">
        <v>186</v>
      </c>
      <c r="J6" s="336" t="s">
        <v>187</v>
      </c>
      <c r="K6" s="145" t="s">
        <v>158</v>
      </c>
      <c r="L6" s="698" t="s">
        <v>188</v>
      </c>
      <c r="M6" s="696" t="s">
        <v>43</v>
      </c>
      <c r="N6" s="696"/>
      <c r="O6" s="699">
        <v>275000</v>
      </c>
      <c r="P6" s="696"/>
      <c r="Q6" s="699">
        <v>275000</v>
      </c>
      <c r="R6" s="696"/>
      <c r="S6" s="698" t="s">
        <v>189</v>
      </c>
    </row>
    <row r="7" spans="1:19" s="6" customFormat="1" ht="83.25" customHeight="1">
      <c r="A7" s="644"/>
      <c r="B7" s="634"/>
      <c r="C7" s="644"/>
      <c r="D7" s="644"/>
      <c r="E7" s="644"/>
      <c r="F7" s="634"/>
      <c r="G7" s="634"/>
      <c r="H7" s="634"/>
      <c r="I7" s="336" t="s">
        <v>190</v>
      </c>
      <c r="J7" s="348" t="s">
        <v>191</v>
      </c>
      <c r="K7" s="145" t="s">
        <v>192</v>
      </c>
      <c r="L7" s="634"/>
      <c r="M7" s="644"/>
      <c r="N7" s="644"/>
      <c r="O7" s="700"/>
      <c r="P7" s="644"/>
      <c r="Q7" s="700"/>
      <c r="R7" s="644"/>
      <c r="S7" s="634"/>
    </row>
    <row r="8" spans="1:19" s="6" customFormat="1" ht="47.25" customHeight="1">
      <c r="A8" s="644"/>
      <c r="B8" s="634"/>
      <c r="C8" s="644"/>
      <c r="D8" s="644"/>
      <c r="E8" s="644"/>
      <c r="F8" s="634"/>
      <c r="G8" s="634"/>
      <c r="H8" s="634"/>
      <c r="I8" s="336" t="s">
        <v>193</v>
      </c>
      <c r="J8" s="348" t="s">
        <v>194</v>
      </c>
      <c r="K8" s="145" t="s">
        <v>158</v>
      </c>
      <c r="L8" s="634"/>
      <c r="M8" s="644"/>
      <c r="N8" s="644"/>
      <c r="O8" s="700"/>
      <c r="P8" s="644"/>
      <c r="Q8" s="700"/>
      <c r="R8" s="644"/>
      <c r="S8" s="634"/>
    </row>
    <row r="9" spans="1:19" s="6" customFormat="1" ht="67.5" customHeight="1">
      <c r="A9" s="693">
        <v>2</v>
      </c>
      <c r="B9" s="693" t="s">
        <v>126</v>
      </c>
      <c r="C9" s="693">
        <v>5</v>
      </c>
      <c r="D9" s="693">
        <v>4</v>
      </c>
      <c r="E9" s="694" t="s">
        <v>195</v>
      </c>
      <c r="F9" s="694" t="s">
        <v>196</v>
      </c>
      <c r="G9" s="694" t="s">
        <v>197</v>
      </c>
      <c r="H9" s="693" t="s">
        <v>198</v>
      </c>
      <c r="I9" s="336" t="s">
        <v>199</v>
      </c>
      <c r="J9" s="145">
        <v>1</v>
      </c>
      <c r="K9" s="145" t="s">
        <v>158</v>
      </c>
      <c r="L9" s="694" t="s">
        <v>200</v>
      </c>
      <c r="M9" s="693" t="s">
        <v>43</v>
      </c>
      <c r="N9" s="693"/>
      <c r="O9" s="692">
        <v>5000</v>
      </c>
      <c r="P9" s="693"/>
      <c r="Q9" s="692">
        <v>5000</v>
      </c>
      <c r="R9" s="693"/>
      <c r="S9" s="694" t="s">
        <v>189</v>
      </c>
    </row>
    <row r="10" spans="1:19" s="6" customFormat="1" ht="60" customHeight="1">
      <c r="A10" s="693"/>
      <c r="B10" s="693"/>
      <c r="C10" s="693"/>
      <c r="D10" s="693"/>
      <c r="E10" s="694"/>
      <c r="F10" s="694"/>
      <c r="G10" s="694"/>
      <c r="H10" s="693"/>
      <c r="I10" s="336" t="s">
        <v>201</v>
      </c>
      <c r="J10" s="336" t="s">
        <v>202</v>
      </c>
      <c r="K10" s="145" t="s">
        <v>192</v>
      </c>
      <c r="L10" s="694"/>
      <c r="M10" s="693"/>
      <c r="N10" s="693"/>
      <c r="O10" s="692"/>
      <c r="P10" s="693"/>
      <c r="Q10" s="692"/>
      <c r="R10" s="693"/>
      <c r="S10" s="694"/>
    </row>
    <row r="11" spans="1:19" s="10" customFormat="1" ht="30">
      <c r="A11" s="693">
        <v>3</v>
      </c>
      <c r="B11" s="693" t="s">
        <v>126</v>
      </c>
      <c r="C11" s="693">
        <v>5</v>
      </c>
      <c r="D11" s="693">
        <v>4</v>
      </c>
      <c r="E11" s="694" t="s">
        <v>747</v>
      </c>
      <c r="F11" s="694" t="s">
        <v>203</v>
      </c>
      <c r="G11" s="694" t="s">
        <v>204</v>
      </c>
      <c r="H11" s="693" t="s">
        <v>205</v>
      </c>
      <c r="I11" s="336" t="s">
        <v>206</v>
      </c>
      <c r="J11" s="145">
        <v>1</v>
      </c>
      <c r="K11" s="145" t="s">
        <v>71</v>
      </c>
      <c r="L11" s="694" t="s">
        <v>207</v>
      </c>
      <c r="M11" s="693" t="s">
        <v>69</v>
      </c>
      <c r="N11" s="693"/>
      <c r="O11" s="692">
        <v>100000</v>
      </c>
      <c r="P11" s="693"/>
      <c r="Q11" s="692">
        <v>100000</v>
      </c>
      <c r="R11" s="693"/>
      <c r="S11" s="694" t="s">
        <v>189</v>
      </c>
    </row>
    <row r="12" spans="1:19" s="10" customFormat="1" ht="30">
      <c r="A12" s="693"/>
      <c r="B12" s="693"/>
      <c r="C12" s="693"/>
      <c r="D12" s="693"/>
      <c r="E12" s="694"/>
      <c r="F12" s="694"/>
      <c r="G12" s="694"/>
      <c r="H12" s="693"/>
      <c r="I12" s="336" t="s">
        <v>208</v>
      </c>
      <c r="J12" s="336" t="s">
        <v>209</v>
      </c>
      <c r="K12" s="145" t="s">
        <v>192</v>
      </c>
      <c r="L12" s="694"/>
      <c r="M12" s="693"/>
      <c r="N12" s="693"/>
      <c r="O12" s="692"/>
      <c r="P12" s="693"/>
      <c r="Q12" s="692"/>
      <c r="R12" s="693"/>
      <c r="S12" s="694"/>
    </row>
    <row r="13" spans="1:19" s="6" customFormat="1" ht="30" customHeight="1">
      <c r="A13" s="696">
        <v>4</v>
      </c>
      <c r="B13" s="696" t="s">
        <v>126</v>
      </c>
      <c r="C13" s="696">
        <v>1</v>
      </c>
      <c r="D13" s="696">
        <v>6</v>
      </c>
      <c r="E13" s="698" t="s">
        <v>210</v>
      </c>
      <c r="F13" s="698" t="s">
        <v>211</v>
      </c>
      <c r="G13" s="698" t="s">
        <v>212</v>
      </c>
      <c r="H13" s="696" t="s">
        <v>198</v>
      </c>
      <c r="I13" s="336" t="s">
        <v>199</v>
      </c>
      <c r="J13" s="145">
        <v>1</v>
      </c>
      <c r="K13" s="145" t="s">
        <v>158</v>
      </c>
      <c r="L13" s="698" t="s">
        <v>213</v>
      </c>
      <c r="M13" s="696" t="s">
        <v>43</v>
      </c>
      <c r="N13" s="696"/>
      <c r="O13" s="699">
        <v>30000</v>
      </c>
      <c r="P13" s="696"/>
      <c r="Q13" s="699">
        <v>30000</v>
      </c>
      <c r="R13" s="696"/>
      <c r="S13" s="698" t="s">
        <v>189</v>
      </c>
    </row>
    <row r="14" spans="1:19" s="6" customFormat="1" ht="45">
      <c r="A14" s="644"/>
      <c r="B14" s="644"/>
      <c r="C14" s="644"/>
      <c r="D14" s="644"/>
      <c r="E14" s="634"/>
      <c r="F14" s="634"/>
      <c r="G14" s="634"/>
      <c r="H14" s="644"/>
      <c r="I14" s="336" t="s">
        <v>201</v>
      </c>
      <c r="J14" s="336" t="s">
        <v>1357</v>
      </c>
      <c r="K14" s="145" t="s">
        <v>192</v>
      </c>
      <c r="L14" s="644"/>
      <c r="M14" s="644"/>
      <c r="N14" s="644"/>
      <c r="O14" s="700"/>
      <c r="P14" s="644"/>
      <c r="Q14" s="700"/>
      <c r="R14" s="644"/>
      <c r="S14" s="634"/>
    </row>
    <row r="15" spans="1:19" s="6" customFormat="1" ht="30">
      <c r="A15" s="644"/>
      <c r="B15" s="644"/>
      <c r="C15" s="644"/>
      <c r="D15" s="644"/>
      <c r="E15" s="634"/>
      <c r="F15" s="634"/>
      <c r="G15" s="634"/>
      <c r="H15" s="644"/>
      <c r="I15" s="331" t="s">
        <v>214</v>
      </c>
      <c r="J15" s="331" t="s">
        <v>1357</v>
      </c>
      <c r="K15" s="330" t="s">
        <v>71</v>
      </c>
      <c r="L15" s="644"/>
      <c r="M15" s="644"/>
      <c r="N15" s="644"/>
      <c r="O15" s="700"/>
      <c r="P15" s="644"/>
      <c r="Q15" s="700"/>
      <c r="R15" s="644"/>
      <c r="S15" s="634"/>
    </row>
    <row r="16" spans="1:19" s="6" customFormat="1" ht="30">
      <c r="A16" s="696">
        <v>5</v>
      </c>
      <c r="B16" s="696" t="s">
        <v>127</v>
      </c>
      <c r="C16" s="696">
        <v>1</v>
      </c>
      <c r="D16" s="696">
        <v>6</v>
      </c>
      <c r="E16" s="698" t="s">
        <v>748</v>
      </c>
      <c r="F16" s="698" t="s">
        <v>215</v>
      </c>
      <c r="G16" s="698" t="s">
        <v>216</v>
      </c>
      <c r="H16" s="696" t="s">
        <v>217</v>
      </c>
      <c r="I16" s="336" t="s">
        <v>218</v>
      </c>
      <c r="J16" s="145">
        <v>1</v>
      </c>
      <c r="K16" s="145" t="s">
        <v>71</v>
      </c>
      <c r="L16" s="698" t="s">
        <v>219</v>
      </c>
      <c r="M16" s="696" t="s">
        <v>69</v>
      </c>
      <c r="N16" s="696"/>
      <c r="O16" s="699">
        <v>105000</v>
      </c>
      <c r="P16" s="696"/>
      <c r="Q16" s="699">
        <v>105000</v>
      </c>
      <c r="R16" s="696"/>
      <c r="S16" s="698" t="s">
        <v>189</v>
      </c>
    </row>
    <row r="17" spans="1:19" ht="103.5" customHeight="1">
      <c r="A17" s="616"/>
      <c r="B17" s="616"/>
      <c r="C17" s="616"/>
      <c r="D17" s="616"/>
      <c r="E17" s="597"/>
      <c r="F17" s="597"/>
      <c r="G17" s="597"/>
      <c r="H17" s="616"/>
      <c r="I17" s="336" t="s">
        <v>208</v>
      </c>
      <c r="J17" s="336" t="s">
        <v>209</v>
      </c>
      <c r="K17" s="145" t="s">
        <v>192</v>
      </c>
      <c r="L17" s="597"/>
      <c r="M17" s="616"/>
      <c r="N17" s="616"/>
      <c r="O17" s="701"/>
      <c r="P17" s="616"/>
      <c r="Q17" s="701"/>
      <c r="R17" s="616"/>
      <c r="S17" s="597"/>
    </row>
    <row r="18" spans="1:19" s="6" customFormat="1" ht="80.25" customHeight="1">
      <c r="A18" s="693">
        <v>6</v>
      </c>
      <c r="B18" s="694" t="s">
        <v>126</v>
      </c>
      <c r="C18" s="693">
        <v>1</v>
      </c>
      <c r="D18" s="693">
        <v>6</v>
      </c>
      <c r="E18" s="693" t="s">
        <v>220</v>
      </c>
      <c r="F18" s="694" t="s">
        <v>221</v>
      </c>
      <c r="G18" s="694" t="s">
        <v>222</v>
      </c>
      <c r="H18" s="693" t="s">
        <v>223</v>
      </c>
      <c r="I18" s="331" t="s">
        <v>224</v>
      </c>
      <c r="J18" s="349" t="s">
        <v>225</v>
      </c>
      <c r="K18" s="145" t="s">
        <v>192</v>
      </c>
      <c r="L18" s="694" t="s">
        <v>188</v>
      </c>
      <c r="M18" s="693" t="s">
        <v>43</v>
      </c>
      <c r="N18" s="693"/>
      <c r="O18" s="692">
        <v>120000</v>
      </c>
      <c r="P18" s="693"/>
      <c r="Q18" s="692">
        <v>120000</v>
      </c>
      <c r="R18" s="693"/>
      <c r="S18" s="694" t="s">
        <v>189</v>
      </c>
    </row>
    <row r="19" spans="1:19" s="123" customFormat="1" ht="30">
      <c r="A19" s="693"/>
      <c r="B19" s="694"/>
      <c r="C19" s="693"/>
      <c r="D19" s="693"/>
      <c r="E19" s="693"/>
      <c r="F19" s="694"/>
      <c r="G19" s="694"/>
      <c r="H19" s="693"/>
      <c r="I19" s="331" t="s">
        <v>226</v>
      </c>
      <c r="J19" s="349" t="s">
        <v>227</v>
      </c>
      <c r="K19" s="145" t="s">
        <v>71</v>
      </c>
      <c r="L19" s="694"/>
      <c r="M19" s="693"/>
      <c r="N19" s="693"/>
      <c r="O19" s="692"/>
      <c r="P19" s="693"/>
      <c r="Q19" s="692"/>
      <c r="R19" s="693"/>
      <c r="S19" s="694"/>
    </row>
    <row r="20" spans="1:19" s="123" customFormat="1" ht="98.25" customHeight="1">
      <c r="A20" s="504">
        <v>7</v>
      </c>
      <c r="B20" s="372" t="s">
        <v>126</v>
      </c>
      <c r="C20" s="504">
        <v>1</v>
      </c>
      <c r="D20" s="504">
        <v>6</v>
      </c>
      <c r="E20" s="504" t="s">
        <v>228</v>
      </c>
      <c r="F20" s="372" t="s">
        <v>229</v>
      </c>
      <c r="G20" s="372" t="s">
        <v>230</v>
      </c>
      <c r="H20" s="504" t="s">
        <v>231</v>
      </c>
      <c r="I20" s="336" t="s">
        <v>232</v>
      </c>
      <c r="J20" s="336" t="s">
        <v>233</v>
      </c>
      <c r="K20" s="145" t="s">
        <v>71</v>
      </c>
      <c r="L20" s="372" t="s">
        <v>234</v>
      </c>
      <c r="M20" s="504" t="s">
        <v>43</v>
      </c>
      <c r="N20" s="504"/>
      <c r="O20" s="520">
        <v>10000</v>
      </c>
      <c r="P20" s="504"/>
      <c r="Q20" s="520">
        <v>10000</v>
      </c>
      <c r="R20" s="504"/>
      <c r="S20" s="372" t="s">
        <v>189</v>
      </c>
    </row>
    <row r="21" spans="1:19" s="123" customFormat="1" ht="61.5" customHeight="1">
      <c r="A21" s="693">
        <v>8</v>
      </c>
      <c r="B21" s="693" t="s">
        <v>136</v>
      </c>
      <c r="C21" s="693">
        <v>1</v>
      </c>
      <c r="D21" s="693">
        <v>6</v>
      </c>
      <c r="E21" s="693" t="s">
        <v>235</v>
      </c>
      <c r="F21" s="694" t="s">
        <v>236</v>
      </c>
      <c r="G21" s="694" t="s">
        <v>237</v>
      </c>
      <c r="H21" s="694" t="s">
        <v>238</v>
      </c>
      <c r="I21" s="336" t="s">
        <v>239</v>
      </c>
      <c r="J21" s="348" t="s">
        <v>240</v>
      </c>
      <c r="K21" s="145" t="s">
        <v>71</v>
      </c>
      <c r="L21" s="694" t="s">
        <v>241</v>
      </c>
      <c r="M21" s="693" t="s">
        <v>69</v>
      </c>
      <c r="N21" s="693"/>
      <c r="O21" s="702">
        <v>240000</v>
      </c>
      <c r="P21" s="693"/>
      <c r="Q21" s="692">
        <v>240000</v>
      </c>
      <c r="R21" s="693"/>
      <c r="S21" s="694" t="s">
        <v>189</v>
      </c>
    </row>
    <row r="22" spans="1:19" s="123" customFormat="1" ht="60">
      <c r="A22" s="693"/>
      <c r="B22" s="693"/>
      <c r="C22" s="693"/>
      <c r="D22" s="693"/>
      <c r="E22" s="693"/>
      <c r="F22" s="694"/>
      <c r="G22" s="694"/>
      <c r="H22" s="694"/>
      <c r="I22" s="336" t="s">
        <v>242</v>
      </c>
      <c r="J22" s="348" t="s">
        <v>243</v>
      </c>
      <c r="K22" s="145" t="s">
        <v>192</v>
      </c>
      <c r="L22" s="694"/>
      <c r="M22" s="693"/>
      <c r="N22" s="693"/>
      <c r="O22" s="702"/>
      <c r="P22" s="693"/>
      <c r="Q22" s="692"/>
      <c r="R22" s="693"/>
      <c r="S22" s="694"/>
    </row>
    <row r="23" spans="1:19" ht="30">
      <c r="A23" s="693"/>
      <c r="B23" s="693"/>
      <c r="C23" s="693"/>
      <c r="D23" s="693"/>
      <c r="E23" s="693"/>
      <c r="F23" s="694"/>
      <c r="G23" s="694"/>
      <c r="H23" s="694"/>
      <c r="I23" s="336" t="s">
        <v>244</v>
      </c>
      <c r="J23" s="336" t="s">
        <v>245</v>
      </c>
      <c r="K23" s="145" t="s">
        <v>246</v>
      </c>
      <c r="L23" s="694"/>
      <c r="M23" s="693"/>
      <c r="N23" s="693"/>
      <c r="O23" s="702"/>
      <c r="P23" s="693"/>
      <c r="Q23" s="692"/>
      <c r="R23" s="693"/>
      <c r="S23" s="694"/>
    </row>
    <row r="24" spans="1:19" ht="36.75" customHeight="1">
      <c r="A24" s="693"/>
      <c r="B24" s="693"/>
      <c r="C24" s="693"/>
      <c r="D24" s="693"/>
      <c r="E24" s="693"/>
      <c r="F24" s="694"/>
      <c r="G24" s="694"/>
      <c r="H24" s="694"/>
      <c r="I24" s="336" t="s">
        <v>247</v>
      </c>
      <c r="J24" s="336" t="s">
        <v>243</v>
      </c>
      <c r="K24" s="145" t="s">
        <v>248</v>
      </c>
      <c r="L24" s="694"/>
      <c r="M24" s="693"/>
      <c r="N24" s="693"/>
      <c r="O24" s="702"/>
      <c r="P24" s="693"/>
      <c r="Q24" s="692"/>
      <c r="R24" s="693"/>
      <c r="S24" s="694"/>
    </row>
    <row r="25" spans="1:19" ht="60" customHeight="1">
      <c r="A25" s="693">
        <v>9</v>
      </c>
      <c r="B25" s="693" t="s">
        <v>249</v>
      </c>
      <c r="C25" s="693">
        <v>1</v>
      </c>
      <c r="D25" s="693">
        <v>9</v>
      </c>
      <c r="E25" s="694" t="s">
        <v>749</v>
      </c>
      <c r="F25" s="694" t="s">
        <v>250</v>
      </c>
      <c r="G25" s="694" t="s">
        <v>251</v>
      </c>
      <c r="H25" s="693" t="s">
        <v>252</v>
      </c>
      <c r="I25" s="145" t="s">
        <v>253</v>
      </c>
      <c r="J25" s="145">
        <v>1</v>
      </c>
      <c r="K25" s="145" t="s">
        <v>71</v>
      </c>
      <c r="L25" s="694" t="s">
        <v>254</v>
      </c>
      <c r="M25" s="693" t="s">
        <v>43</v>
      </c>
      <c r="N25" s="693"/>
      <c r="O25" s="692">
        <v>45000</v>
      </c>
      <c r="P25" s="693"/>
      <c r="Q25" s="692">
        <v>45000</v>
      </c>
      <c r="R25" s="693"/>
      <c r="S25" s="694" t="s">
        <v>189</v>
      </c>
    </row>
    <row r="26" spans="1:19" ht="51.75" customHeight="1">
      <c r="A26" s="693"/>
      <c r="B26" s="693"/>
      <c r="C26" s="693"/>
      <c r="D26" s="693"/>
      <c r="E26" s="694"/>
      <c r="F26" s="694"/>
      <c r="G26" s="694"/>
      <c r="H26" s="693"/>
      <c r="I26" s="145" t="s">
        <v>255</v>
      </c>
      <c r="J26" s="336" t="s">
        <v>256</v>
      </c>
      <c r="K26" s="145" t="s">
        <v>257</v>
      </c>
      <c r="L26" s="694"/>
      <c r="M26" s="693"/>
      <c r="N26" s="693"/>
      <c r="O26" s="692"/>
      <c r="P26" s="693"/>
      <c r="Q26" s="692"/>
      <c r="R26" s="693"/>
      <c r="S26" s="694"/>
    </row>
    <row r="27" spans="1:19" ht="94.5" customHeight="1">
      <c r="A27" s="693">
        <v>10</v>
      </c>
      <c r="B27" s="693" t="s">
        <v>126</v>
      </c>
      <c r="C27" s="693">
        <v>1</v>
      </c>
      <c r="D27" s="693">
        <v>9</v>
      </c>
      <c r="E27" s="694" t="s">
        <v>750</v>
      </c>
      <c r="F27" s="694" t="s">
        <v>258</v>
      </c>
      <c r="G27" s="694" t="s">
        <v>259</v>
      </c>
      <c r="H27" s="694" t="s">
        <v>260</v>
      </c>
      <c r="I27" s="336" t="s">
        <v>751</v>
      </c>
      <c r="J27" s="145">
        <v>1</v>
      </c>
      <c r="K27" s="145" t="s">
        <v>158</v>
      </c>
      <c r="L27" s="694" t="s">
        <v>261</v>
      </c>
      <c r="M27" s="693" t="s">
        <v>68</v>
      </c>
      <c r="N27" s="693"/>
      <c r="O27" s="702">
        <v>55000</v>
      </c>
      <c r="P27" s="693"/>
      <c r="Q27" s="692">
        <v>55000</v>
      </c>
      <c r="R27" s="693"/>
      <c r="S27" s="694" t="s">
        <v>189</v>
      </c>
    </row>
    <row r="28" spans="1:19" ht="94.5" customHeight="1">
      <c r="A28" s="693"/>
      <c r="B28" s="693"/>
      <c r="C28" s="693"/>
      <c r="D28" s="693"/>
      <c r="E28" s="694"/>
      <c r="F28" s="694"/>
      <c r="G28" s="694"/>
      <c r="H28" s="694"/>
      <c r="I28" s="336" t="s">
        <v>752</v>
      </c>
      <c r="J28" s="336" t="s">
        <v>262</v>
      </c>
      <c r="K28" s="145" t="s">
        <v>257</v>
      </c>
      <c r="L28" s="694"/>
      <c r="M28" s="693"/>
      <c r="N28" s="693"/>
      <c r="O28" s="702"/>
      <c r="P28" s="693"/>
      <c r="Q28" s="692"/>
      <c r="R28" s="693"/>
      <c r="S28" s="694"/>
    </row>
    <row r="29" spans="1:19" ht="97.5" customHeight="1">
      <c r="A29" s="504">
        <v>11</v>
      </c>
      <c r="B29" s="504" t="s">
        <v>249</v>
      </c>
      <c r="C29" s="504">
        <v>2</v>
      </c>
      <c r="D29" s="504">
        <v>12</v>
      </c>
      <c r="E29" s="504" t="s">
        <v>263</v>
      </c>
      <c r="F29" s="372" t="s">
        <v>264</v>
      </c>
      <c r="G29" s="372" t="s">
        <v>265</v>
      </c>
      <c r="H29" s="372" t="s">
        <v>266</v>
      </c>
      <c r="I29" s="336" t="s">
        <v>232</v>
      </c>
      <c r="J29" s="145">
        <v>1</v>
      </c>
      <c r="K29" s="145" t="s">
        <v>158</v>
      </c>
      <c r="L29" s="372" t="s">
        <v>267</v>
      </c>
      <c r="M29" s="504" t="s">
        <v>106</v>
      </c>
      <c r="N29" s="504"/>
      <c r="O29" s="520">
        <v>40000</v>
      </c>
      <c r="P29" s="504"/>
      <c r="Q29" s="520">
        <v>40000</v>
      </c>
      <c r="R29" s="504"/>
      <c r="S29" s="372" t="s">
        <v>189</v>
      </c>
    </row>
    <row r="30" spans="1:19" ht="58.5" customHeight="1">
      <c r="A30" s="696">
        <v>12</v>
      </c>
      <c r="B30" s="696" t="s">
        <v>249</v>
      </c>
      <c r="C30" s="696">
        <v>1</v>
      </c>
      <c r="D30" s="698">
        <v>13</v>
      </c>
      <c r="E30" s="698" t="s">
        <v>753</v>
      </c>
      <c r="F30" s="698" t="s">
        <v>268</v>
      </c>
      <c r="G30" s="698" t="s">
        <v>756</v>
      </c>
      <c r="H30" s="698" t="s">
        <v>757</v>
      </c>
      <c r="I30" s="145" t="s">
        <v>253</v>
      </c>
      <c r="J30" s="336">
        <v>1</v>
      </c>
      <c r="K30" s="145" t="s">
        <v>158</v>
      </c>
      <c r="L30" s="698" t="s">
        <v>270</v>
      </c>
      <c r="M30" s="696" t="s">
        <v>43</v>
      </c>
      <c r="N30" s="696"/>
      <c r="O30" s="699">
        <v>35000</v>
      </c>
      <c r="P30" s="696"/>
      <c r="Q30" s="699">
        <v>35000</v>
      </c>
      <c r="R30" s="696"/>
      <c r="S30" s="698" t="s">
        <v>189</v>
      </c>
    </row>
    <row r="31" spans="1:19" ht="63.75" customHeight="1">
      <c r="A31" s="644"/>
      <c r="B31" s="644"/>
      <c r="C31" s="644"/>
      <c r="D31" s="634"/>
      <c r="E31" s="634"/>
      <c r="F31" s="634"/>
      <c r="G31" s="634"/>
      <c r="H31" s="634"/>
      <c r="I31" s="145" t="s">
        <v>255</v>
      </c>
      <c r="J31" s="348" t="s">
        <v>271</v>
      </c>
      <c r="K31" s="145" t="s">
        <v>257</v>
      </c>
      <c r="L31" s="634"/>
      <c r="M31" s="644"/>
      <c r="N31" s="644"/>
      <c r="O31" s="700"/>
      <c r="P31" s="644"/>
      <c r="Q31" s="700"/>
      <c r="R31" s="644"/>
      <c r="S31" s="634"/>
    </row>
    <row r="32" spans="1:19" ht="59.25" customHeight="1">
      <c r="A32" s="616"/>
      <c r="B32" s="616"/>
      <c r="C32" s="616"/>
      <c r="D32" s="597"/>
      <c r="E32" s="597"/>
      <c r="F32" s="597"/>
      <c r="G32" s="597"/>
      <c r="H32" s="597"/>
      <c r="I32" s="336" t="s">
        <v>232</v>
      </c>
      <c r="J32" s="348" t="s">
        <v>102</v>
      </c>
      <c r="K32" s="145" t="s">
        <v>158</v>
      </c>
      <c r="L32" s="597"/>
      <c r="M32" s="616"/>
      <c r="N32" s="616"/>
      <c r="O32" s="616"/>
      <c r="P32" s="616"/>
      <c r="Q32" s="616"/>
      <c r="R32" s="616"/>
      <c r="S32" s="597"/>
    </row>
    <row r="33" spans="1:19" ht="57.75" customHeight="1">
      <c r="A33" s="693">
        <v>13</v>
      </c>
      <c r="B33" s="696" t="s">
        <v>249</v>
      </c>
      <c r="C33" s="696">
        <v>1</v>
      </c>
      <c r="D33" s="698">
        <v>13</v>
      </c>
      <c r="E33" s="694" t="s">
        <v>754</v>
      </c>
      <c r="F33" s="694" t="s">
        <v>758</v>
      </c>
      <c r="G33" s="694" t="s">
        <v>759</v>
      </c>
      <c r="H33" s="693" t="s">
        <v>269</v>
      </c>
      <c r="I33" s="145" t="s">
        <v>253</v>
      </c>
      <c r="J33" s="145">
        <v>1</v>
      </c>
      <c r="K33" s="145" t="s">
        <v>71</v>
      </c>
      <c r="L33" s="694" t="s">
        <v>272</v>
      </c>
      <c r="M33" s="693" t="s">
        <v>43</v>
      </c>
      <c r="N33" s="693"/>
      <c r="O33" s="692">
        <v>85000</v>
      </c>
      <c r="P33" s="693"/>
      <c r="Q33" s="692">
        <v>85000</v>
      </c>
      <c r="R33" s="693"/>
      <c r="S33" s="694" t="s">
        <v>189</v>
      </c>
    </row>
    <row r="34" spans="1:19" ht="63" customHeight="1">
      <c r="A34" s="693"/>
      <c r="B34" s="616"/>
      <c r="C34" s="616"/>
      <c r="D34" s="597"/>
      <c r="E34" s="694"/>
      <c r="F34" s="694"/>
      <c r="G34" s="694"/>
      <c r="H34" s="693"/>
      <c r="I34" s="145" t="s">
        <v>255</v>
      </c>
      <c r="J34" s="336" t="s">
        <v>273</v>
      </c>
      <c r="K34" s="145" t="s">
        <v>274</v>
      </c>
      <c r="L34" s="694"/>
      <c r="M34" s="693"/>
      <c r="N34" s="693"/>
      <c r="O34" s="692"/>
      <c r="P34" s="693"/>
      <c r="Q34" s="692"/>
      <c r="R34" s="693"/>
      <c r="S34" s="694"/>
    </row>
    <row r="35" spans="1:19" ht="68.25" customHeight="1">
      <c r="A35" s="696">
        <v>14</v>
      </c>
      <c r="B35" s="696" t="s">
        <v>249</v>
      </c>
      <c r="C35" s="696">
        <v>1</v>
      </c>
      <c r="D35" s="698">
        <v>13</v>
      </c>
      <c r="E35" s="698" t="s">
        <v>755</v>
      </c>
      <c r="F35" s="698" t="s">
        <v>275</v>
      </c>
      <c r="G35" s="698" t="s">
        <v>760</v>
      </c>
      <c r="H35" s="698" t="s">
        <v>761</v>
      </c>
      <c r="I35" s="145" t="s">
        <v>253</v>
      </c>
      <c r="J35" s="336">
        <v>1</v>
      </c>
      <c r="K35" s="145" t="s">
        <v>71</v>
      </c>
      <c r="L35" s="698" t="s">
        <v>276</v>
      </c>
      <c r="M35" s="696" t="s">
        <v>43</v>
      </c>
      <c r="N35" s="696"/>
      <c r="O35" s="699">
        <v>45000</v>
      </c>
      <c r="P35" s="696"/>
      <c r="Q35" s="699">
        <v>45000</v>
      </c>
      <c r="R35" s="696"/>
      <c r="S35" s="698" t="s">
        <v>189</v>
      </c>
    </row>
    <row r="36" spans="1:19" s="6" customFormat="1" ht="30">
      <c r="A36" s="644"/>
      <c r="B36" s="644"/>
      <c r="C36" s="644"/>
      <c r="D36" s="634"/>
      <c r="E36" s="634"/>
      <c r="F36" s="634"/>
      <c r="G36" s="634"/>
      <c r="H36" s="634"/>
      <c r="I36" s="145" t="s">
        <v>255</v>
      </c>
      <c r="J36" s="348" t="s">
        <v>1358</v>
      </c>
      <c r="K36" s="145" t="s">
        <v>277</v>
      </c>
      <c r="L36" s="634"/>
      <c r="M36" s="644"/>
      <c r="N36" s="644"/>
      <c r="O36" s="700"/>
      <c r="P36" s="644"/>
      <c r="Q36" s="700"/>
      <c r="R36" s="644"/>
      <c r="S36" s="634"/>
    </row>
    <row r="37" spans="1:19" ht="82.5" customHeight="1">
      <c r="A37" s="616"/>
      <c r="B37" s="616"/>
      <c r="C37" s="616"/>
      <c r="D37" s="597"/>
      <c r="E37" s="597"/>
      <c r="F37" s="597"/>
      <c r="G37" s="597"/>
      <c r="H37" s="597"/>
      <c r="I37" s="336" t="s">
        <v>232</v>
      </c>
      <c r="J37" s="348" t="s">
        <v>102</v>
      </c>
      <c r="K37" s="145" t="s">
        <v>158</v>
      </c>
      <c r="L37" s="597"/>
      <c r="M37" s="616"/>
      <c r="N37" s="616"/>
      <c r="O37" s="616"/>
      <c r="P37" s="616"/>
      <c r="Q37" s="616"/>
      <c r="R37" s="616"/>
      <c r="S37" s="597"/>
    </row>
    <row r="38" spans="1:19" ht="76.5" customHeight="1">
      <c r="A38" s="694">
        <v>15</v>
      </c>
      <c r="B38" s="693" t="s">
        <v>249</v>
      </c>
      <c r="C38" s="693">
        <v>1</v>
      </c>
      <c r="D38" s="694">
        <v>13</v>
      </c>
      <c r="E38" s="694" t="s">
        <v>1269</v>
      </c>
      <c r="F38" s="694" t="s">
        <v>1270</v>
      </c>
      <c r="G38" s="694" t="s">
        <v>1271</v>
      </c>
      <c r="H38" s="693" t="s">
        <v>1272</v>
      </c>
      <c r="I38" s="336" t="s">
        <v>199</v>
      </c>
      <c r="J38" s="145">
        <v>1</v>
      </c>
      <c r="K38" s="145" t="s">
        <v>71</v>
      </c>
      <c r="L38" s="694" t="s">
        <v>1273</v>
      </c>
      <c r="M38" s="693" t="s">
        <v>317</v>
      </c>
      <c r="N38" s="693"/>
      <c r="O38" s="692">
        <v>60000</v>
      </c>
      <c r="P38" s="693"/>
      <c r="Q38" s="692">
        <v>60000</v>
      </c>
      <c r="R38" s="693"/>
      <c r="S38" s="694" t="s">
        <v>189</v>
      </c>
    </row>
    <row r="39" spans="1:19" s="6" customFormat="1" ht="45" customHeight="1">
      <c r="A39" s="694"/>
      <c r="B39" s="693"/>
      <c r="C39" s="693"/>
      <c r="D39" s="694"/>
      <c r="E39" s="694"/>
      <c r="F39" s="694"/>
      <c r="G39" s="694"/>
      <c r="H39" s="693"/>
      <c r="I39" s="336" t="s">
        <v>201</v>
      </c>
      <c r="J39" s="336" t="s">
        <v>1274</v>
      </c>
      <c r="K39" s="336" t="s">
        <v>129</v>
      </c>
      <c r="L39" s="694"/>
      <c r="M39" s="693"/>
      <c r="N39" s="693"/>
      <c r="O39" s="692"/>
      <c r="P39" s="693"/>
      <c r="Q39" s="692"/>
      <c r="R39" s="693"/>
      <c r="S39" s="694"/>
    </row>
    <row r="40" spans="1:19" ht="30">
      <c r="A40" s="694"/>
      <c r="B40" s="693"/>
      <c r="C40" s="693"/>
      <c r="D40" s="694"/>
      <c r="E40" s="694"/>
      <c r="F40" s="694"/>
      <c r="G40" s="694"/>
      <c r="H40" s="693"/>
      <c r="I40" s="336" t="s">
        <v>1275</v>
      </c>
      <c r="J40" s="336" t="s">
        <v>1276</v>
      </c>
      <c r="K40" s="336" t="s">
        <v>1277</v>
      </c>
      <c r="L40" s="694"/>
      <c r="M40" s="693"/>
      <c r="N40" s="693"/>
      <c r="O40" s="693"/>
      <c r="P40" s="693"/>
      <c r="Q40" s="693"/>
      <c r="R40" s="693"/>
      <c r="S40" s="694"/>
    </row>
    <row r="41" spans="1:19" ht="30">
      <c r="A41" s="693">
        <v>16</v>
      </c>
      <c r="B41" s="694" t="s">
        <v>126</v>
      </c>
      <c r="C41" s="693">
        <v>1</v>
      </c>
      <c r="D41" s="693">
        <v>3</v>
      </c>
      <c r="E41" s="559" t="s">
        <v>955</v>
      </c>
      <c r="F41" s="694" t="s">
        <v>183</v>
      </c>
      <c r="G41" s="694" t="s">
        <v>956</v>
      </c>
      <c r="H41" s="694" t="s">
        <v>957</v>
      </c>
      <c r="I41" s="336" t="s">
        <v>186</v>
      </c>
      <c r="J41" s="336" t="s">
        <v>187</v>
      </c>
      <c r="K41" s="145" t="s">
        <v>158</v>
      </c>
      <c r="L41" s="694" t="s">
        <v>188</v>
      </c>
      <c r="M41" s="693"/>
      <c r="N41" s="693" t="s">
        <v>43</v>
      </c>
      <c r="O41" s="692"/>
      <c r="P41" s="692">
        <v>110000</v>
      </c>
      <c r="Q41" s="692"/>
      <c r="R41" s="692">
        <v>110000</v>
      </c>
      <c r="S41" s="694" t="s">
        <v>189</v>
      </c>
    </row>
    <row r="42" spans="1:19" ht="45">
      <c r="A42" s="693"/>
      <c r="B42" s="694"/>
      <c r="C42" s="693"/>
      <c r="D42" s="693"/>
      <c r="E42" s="559"/>
      <c r="F42" s="694"/>
      <c r="G42" s="694"/>
      <c r="H42" s="694"/>
      <c r="I42" s="336" t="s">
        <v>190</v>
      </c>
      <c r="J42" s="348" t="s">
        <v>191</v>
      </c>
      <c r="K42" s="145" t="s">
        <v>192</v>
      </c>
      <c r="L42" s="694"/>
      <c r="M42" s="693"/>
      <c r="N42" s="693"/>
      <c r="O42" s="692"/>
      <c r="P42" s="692"/>
      <c r="Q42" s="692"/>
      <c r="R42" s="692"/>
      <c r="S42" s="694"/>
    </row>
    <row r="43" spans="1:19" ht="45">
      <c r="A43" s="693"/>
      <c r="B43" s="694"/>
      <c r="C43" s="693"/>
      <c r="D43" s="693"/>
      <c r="E43" s="559"/>
      <c r="F43" s="694"/>
      <c r="G43" s="694"/>
      <c r="H43" s="694"/>
      <c r="I43" s="336" t="s">
        <v>1232</v>
      </c>
      <c r="J43" s="348" t="s">
        <v>1233</v>
      </c>
      <c r="K43" s="145" t="s">
        <v>192</v>
      </c>
      <c r="L43" s="694"/>
      <c r="M43" s="693"/>
      <c r="N43" s="693"/>
      <c r="O43" s="692"/>
      <c r="P43" s="692"/>
      <c r="Q43" s="692"/>
      <c r="R43" s="692"/>
      <c r="S43" s="694"/>
    </row>
    <row r="44" spans="1:19" ht="55.5" customHeight="1">
      <c r="A44" s="693"/>
      <c r="B44" s="694"/>
      <c r="C44" s="693"/>
      <c r="D44" s="693"/>
      <c r="E44" s="559"/>
      <c r="F44" s="694"/>
      <c r="G44" s="694"/>
      <c r="H44" s="694"/>
      <c r="I44" s="336" t="s">
        <v>958</v>
      </c>
      <c r="J44" s="348" t="s">
        <v>209</v>
      </c>
      <c r="K44" s="145" t="s">
        <v>158</v>
      </c>
      <c r="L44" s="694"/>
      <c r="M44" s="693"/>
      <c r="N44" s="693"/>
      <c r="O44" s="692"/>
      <c r="P44" s="692"/>
      <c r="Q44" s="692"/>
      <c r="R44" s="692"/>
      <c r="S44" s="694"/>
    </row>
    <row r="45" spans="1:19" ht="56.25" customHeight="1">
      <c r="A45" s="694">
        <v>17</v>
      </c>
      <c r="B45" s="693" t="s">
        <v>126</v>
      </c>
      <c r="C45" s="693">
        <v>5</v>
      </c>
      <c r="D45" s="693">
        <v>4</v>
      </c>
      <c r="E45" s="559" t="s">
        <v>1382</v>
      </c>
      <c r="F45" s="694" t="s">
        <v>1383</v>
      </c>
      <c r="G45" s="694" t="s">
        <v>959</v>
      </c>
      <c r="H45" s="694" t="s">
        <v>960</v>
      </c>
      <c r="I45" s="336" t="s">
        <v>199</v>
      </c>
      <c r="J45" s="336" t="s">
        <v>245</v>
      </c>
      <c r="K45" s="145" t="s">
        <v>158</v>
      </c>
      <c r="L45" s="694" t="s">
        <v>200</v>
      </c>
      <c r="M45" s="693"/>
      <c r="N45" s="693" t="s">
        <v>43</v>
      </c>
      <c r="O45" s="692"/>
      <c r="P45" s="702">
        <v>40000</v>
      </c>
      <c r="Q45" s="692"/>
      <c r="R45" s="692">
        <v>40000</v>
      </c>
      <c r="S45" s="694" t="s">
        <v>189</v>
      </c>
    </row>
    <row r="46" spans="1:19" ht="45">
      <c r="A46" s="694"/>
      <c r="B46" s="693"/>
      <c r="C46" s="693"/>
      <c r="D46" s="693"/>
      <c r="E46" s="559"/>
      <c r="F46" s="694"/>
      <c r="G46" s="694"/>
      <c r="H46" s="694"/>
      <c r="I46" s="336" t="s">
        <v>201</v>
      </c>
      <c r="J46" s="336" t="s">
        <v>961</v>
      </c>
      <c r="K46" s="145" t="s">
        <v>192</v>
      </c>
      <c r="L46" s="694"/>
      <c r="M46" s="693"/>
      <c r="N46" s="693"/>
      <c r="O46" s="692"/>
      <c r="P46" s="702"/>
      <c r="Q46" s="692"/>
      <c r="R46" s="692"/>
      <c r="S46" s="694"/>
    </row>
    <row r="47" spans="1:19">
      <c r="A47" s="694"/>
      <c r="B47" s="693"/>
      <c r="C47" s="693"/>
      <c r="D47" s="693"/>
      <c r="E47" s="559"/>
      <c r="F47" s="694"/>
      <c r="G47" s="694"/>
      <c r="H47" s="694"/>
      <c r="I47" s="336" t="s">
        <v>253</v>
      </c>
      <c r="J47" s="336">
        <v>1</v>
      </c>
      <c r="K47" s="145" t="s">
        <v>158</v>
      </c>
      <c r="L47" s="694"/>
      <c r="M47" s="693"/>
      <c r="N47" s="693"/>
      <c r="O47" s="693"/>
      <c r="P47" s="694"/>
      <c r="Q47" s="693"/>
      <c r="R47" s="693"/>
      <c r="S47" s="694"/>
    </row>
    <row r="48" spans="1:19" ht="45">
      <c r="A48" s="694"/>
      <c r="B48" s="693"/>
      <c r="C48" s="693"/>
      <c r="D48" s="693"/>
      <c r="E48" s="559"/>
      <c r="F48" s="694"/>
      <c r="G48" s="694"/>
      <c r="H48" s="694"/>
      <c r="I48" s="145" t="s">
        <v>255</v>
      </c>
      <c r="J48" s="348" t="s">
        <v>962</v>
      </c>
      <c r="K48" s="336" t="s">
        <v>963</v>
      </c>
      <c r="L48" s="694"/>
      <c r="M48" s="693"/>
      <c r="N48" s="693"/>
      <c r="O48" s="693"/>
      <c r="P48" s="694"/>
      <c r="Q48" s="693"/>
      <c r="R48" s="693"/>
      <c r="S48" s="694"/>
    </row>
    <row r="49" spans="1:19" ht="60">
      <c r="A49" s="694"/>
      <c r="B49" s="693"/>
      <c r="C49" s="693"/>
      <c r="D49" s="693"/>
      <c r="E49" s="559"/>
      <c r="F49" s="694"/>
      <c r="G49" s="694"/>
      <c r="H49" s="694"/>
      <c r="I49" s="336" t="s">
        <v>1234</v>
      </c>
      <c r="J49" s="348" t="s">
        <v>1235</v>
      </c>
      <c r="K49" s="336" t="s">
        <v>1236</v>
      </c>
      <c r="L49" s="694"/>
      <c r="M49" s="693"/>
      <c r="N49" s="693"/>
      <c r="O49" s="693"/>
      <c r="P49" s="694"/>
      <c r="Q49" s="693"/>
      <c r="R49" s="693"/>
      <c r="S49" s="694"/>
    </row>
    <row r="50" spans="1:19" ht="45">
      <c r="A50" s="693">
        <v>18</v>
      </c>
      <c r="B50" s="694" t="s">
        <v>126</v>
      </c>
      <c r="C50" s="693">
        <v>1</v>
      </c>
      <c r="D50" s="693">
        <v>6</v>
      </c>
      <c r="E50" s="559" t="s">
        <v>1237</v>
      </c>
      <c r="F50" s="694" t="s">
        <v>221</v>
      </c>
      <c r="G50" s="694" t="s">
        <v>964</v>
      </c>
      <c r="H50" s="693" t="s">
        <v>223</v>
      </c>
      <c r="I50" s="331" t="s">
        <v>224</v>
      </c>
      <c r="J50" s="349" t="s">
        <v>225</v>
      </c>
      <c r="K50" s="145" t="s">
        <v>192</v>
      </c>
      <c r="L50" s="694" t="s">
        <v>188</v>
      </c>
      <c r="M50" s="693"/>
      <c r="N50" s="693" t="s">
        <v>43</v>
      </c>
      <c r="O50" s="692"/>
      <c r="P50" s="692">
        <v>135000</v>
      </c>
      <c r="Q50" s="692"/>
      <c r="R50" s="692">
        <v>135000</v>
      </c>
      <c r="S50" s="694" t="s">
        <v>189</v>
      </c>
    </row>
    <row r="51" spans="1:19" ht="144" customHeight="1">
      <c r="A51" s="693"/>
      <c r="B51" s="694"/>
      <c r="C51" s="693"/>
      <c r="D51" s="693"/>
      <c r="E51" s="559"/>
      <c r="F51" s="694"/>
      <c r="G51" s="694"/>
      <c r="H51" s="693"/>
      <c r="I51" s="331" t="s">
        <v>226</v>
      </c>
      <c r="J51" s="349" t="s">
        <v>965</v>
      </c>
      <c r="K51" s="145" t="s">
        <v>71</v>
      </c>
      <c r="L51" s="694"/>
      <c r="M51" s="693"/>
      <c r="N51" s="693"/>
      <c r="O51" s="692"/>
      <c r="P51" s="692"/>
      <c r="Q51" s="692"/>
      <c r="R51" s="692"/>
      <c r="S51" s="694"/>
    </row>
    <row r="52" spans="1:19" ht="78.75">
      <c r="A52" s="521">
        <v>19</v>
      </c>
      <c r="B52" s="510" t="s">
        <v>126</v>
      </c>
      <c r="C52" s="521">
        <v>1</v>
      </c>
      <c r="D52" s="521">
        <v>6</v>
      </c>
      <c r="E52" s="495" t="s">
        <v>1238</v>
      </c>
      <c r="F52" s="510" t="s">
        <v>229</v>
      </c>
      <c r="G52" s="510" t="s">
        <v>230</v>
      </c>
      <c r="H52" s="521" t="s">
        <v>231</v>
      </c>
      <c r="I52" s="495" t="s">
        <v>232</v>
      </c>
      <c r="J52" s="495" t="s">
        <v>233</v>
      </c>
      <c r="K52" s="354" t="s">
        <v>71</v>
      </c>
      <c r="L52" s="510" t="s">
        <v>234</v>
      </c>
      <c r="M52" s="521"/>
      <c r="N52" s="521" t="s">
        <v>43</v>
      </c>
      <c r="O52" s="522"/>
      <c r="P52" s="522">
        <v>10000</v>
      </c>
      <c r="Q52" s="522"/>
      <c r="R52" s="522">
        <v>10000</v>
      </c>
      <c r="S52" s="510" t="s">
        <v>189</v>
      </c>
    </row>
    <row r="53" spans="1:19" ht="30">
      <c r="A53" s="693">
        <v>20</v>
      </c>
      <c r="B53" s="693" t="s">
        <v>127</v>
      </c>
      <c r="C53" s="693">
        <v>1</v>
      </c>
      <c r="D53" s="693">
        <v>6</v>
      </c>
      <c r="E53" s="559" t="s">
        <v>1239</v>
      </c>
      <c r="F53" s="694" t="s">
        <v>215</v>
      </c>
      <c r="G53" s="694" t="s">
        <v>216</v>
      </c>
      <c r="H53" s="693" t="s">
        <v>217</v>
      </c>
      <c r="I53" s="336" t="s">
        <v>218</v>
      </c>
      <c r="J53" s="145">
        <v>1</v>
      </c>
      <c r="K53" s="145" t="s">
        <v>71</v>
      </c>
      <c r="L53" s="694" t="s">
        <v>219</v>
      </c>
      <c r="M53" s="693"/>
      <c r="N53" s="693" t="s">
        <v>69</v>
      </c>
      <c r="O53" s="692"/>
      <c r="P53" s="692">
        <v>100000</v>
      </c>
      <c r="Q53" s="692"/>
      <c r="R53" s="692">
        <v>100000</v>
      </c>
      <c r="S53" s="694" t="s">
        <v>189</v>
      </c>
    </row>
    <row r="54" spans="1:19" ht="30">
      <c r="A54" s="693"/>
      <c r="B54" s="693"/>
      <c r="C54" s="693"/>
      <c r="D54" s="693"/>
      <c r="E54" s="559"/>
      <c r="F54" s="694"/>
      <c r="G54" s="694"/>
      <c r="H54" s="693"/>
      <c r="I54" s="336" t="s">
        <v>208</v>
      </c>
      <c r="J54" s="336" t="s">
        <v>209</v>
      </c>
      <c r="K54" s="145" t="s">
        <v>192</v>
      </c>
      <c r="L54" s="694"/>
      <c r="M54" s="693"/>
      <c r="N54" s="693"/>
      <c r="O54" s="692"/>
      <c r="P54" s="692"/>
      <c r="Q54" s="692"/>
      <c r="R54" s="692"/>
      <c r="S54" s="694"/>
    </row>
    <row r="55" spans="1:19">
      <c r="A55" s="693"/>
      <c r="B55" s="693"/>
      <c r="C55" s="693"/>
      <c r="D55" s="693"/>
      <c r="E55" s="559"/>
      <c r="F55" s="694"/>
      <c r="G55" s="694"/>
      <c r="H55" s="693"/>
      <c r="I55" s="336" t="s">
        <v>1240</v>
      </c>
      <c r="J55" s="336">
        <v>1</v>
      </c>
      <c r="K55" s="145" t="s">
        <v>1241</v>
      </c>
      <c r="L55" s="694"/>
      <c r="M55" s="693"/>
      <c r="N55" s="693"/>
      <c r="O55" s="693"/>
      <c r="P55" s="693"/>
      <c r="Q55" s="693"/>
      <c r="R55" s="693"/>
      <c r="S55" s="694"/>
    </row>
    <row r="56" spans="1:19" ht="45">
      <c r="A56" s="696">
        <v>21</v>
      </c>
      <c r="B56" s="698" t="s">
        <v>136</v>
      </c>
      <c r="C56" s="696">
        <v>1</v>
      </c>
      <c r="D56" s="696">
        <v>6</v>
      </c>
      <c r="E56" s="698" t="s">
        <v>966</v>
      </c>
      <c r="F56" s="698" t="s">
        <v>967</v>
      </c>
      <c r="G56" s="698" t="s">
        <v>968</v>
      </c>
      <c r="H56" s="698" t="s">
        <v>1331</v>
      </c>
      <c r="I56" s="336" t="s">
        <v>239</v>
      </c>
      <c r="J56" s="349" t="s">
        <v>209</v>
      </c>
      <c r="K56" s="145" t="s">
        <v>71</v>
      </c>
      <c r="L56" s="694" t="s">
        <v>241</v>
      </c>
      <c r="M56" s="693"/>
      <c r="N56" s="693" t="s">
        <v>43</v>
      </c>
      <c r="O56" s="692"/>
      <c r="P56" s="692">
        <v>355000</v>
      </c>
      <c r="Q56" s="692"/>
      <c r="R56" s="692">
        <v>355000</v>
      </c>
      <c r="S56" s="694" t="s">
        <v>189</v>
      </c>
    </row>
    <row r="57" spans="1:19" ht="60">
      <c r="A57" s="644"/>
      <c r="B57" s="634"/>
      <c r="C57" s="644"/>
      <c r="D57" s="644"/>
      <c r="E57" s="634"/>
      <c r="F57" s="634"/>
      <c r="G57" s="634"/>
      <c r="H57" s="634"/>
      <c r="I57" s="336" t="s">
        <v>969</v>
      </c>
      <c r="J57" s="349" t="s">
        <v>970</v>
      </c>
      <c r="K57" s="145" t="s">
        <v>192</v>
      </c>
      <c r="L57" s="694"/>
      <c r="M57" s="693"/>
      <c r="N57" s="693"/>
      <c r="O57" s="692"/>
      <c r="P57" s="692"/>
      <c r="Q57" s="692"/>
      <c r="R57" s="692"/>
      <c r="S57" s="694"/>
    </row>
    <row r="58" spans="1:19" ht="30">
      <c r="A58" s="644"/>
      <c r="B58" s="634"/>
      <c r="C58" s="644"/>
      <c r="D58" s="644"/>
      <c r="E58" s="634"/>
      <c r="F58" s="634"/>
      <c r="G58" s="634"/>
      <c r="H58" s="634"/>
      <c r="I58" s="336" t="s">
        <v>1240</v>
      </c>
      <c r="J58" s="336" t="s">
        <v>209</v>
      </c>
      <c r="K58" s="145" t="s">
        <v>1241</v>
      </c>
      <c r="L58" s="694"/>
      <c r="M58" s="693"/>
      <c r="N58" s="693"/>
      <c r="O58" s="692"/>
      <c r="P58" s="692"/>
      <c r="Q58" s="692"/>
      <c r="R58" s="692"/>
      <c r="S58" s="694"/>
    </row>
    <row r="59" spans="1:19" ht="30">
      <c r="A59" s="644"/>
      <c r="B59" s="634"/>
      <c r="C59" s="644"/>
      <c r="D59" s="644"/>
      <c r="E59" s="634"/>
      <c r="F59" s="634"/>
      <c r="G59" s="634"/>
      <c r="H59" s="634"/>
      <c r="I59" s="336" t="s">
        <v>247</v>
      </c>
      <c r="J59" s="348" t="s">
        <v>970</v>
      </c>
      <c r="K59" s="145" t="s">
        <v>248</v>
      </c>
      <c r="L59" s="694"/>
      <c r="M59" s="693"/>
      <c r="N59" s="693"/>
      <c r="O59" s="692"/>
      <c r="P59" s="692"/>
      <c r="Q59" s="692"/>
      <c r="R59" s="692"/>
      <c r="S59" s="694"/>
    </row>
    <row r="60" spans="1:19" ht="30">
      <c r="A60" s="644"/>
      <c r="B60" s="634"/>
      <c r="C60" s="644"/>
      <c r="D60" s="644"/>
      <c r="E60" s="634"/>
      <c r="F60" s="634"/>
      <c r="G60" s="634"/>
      <c r="H60" s="634"/>
      <c r="I60" s="336" t="s">
        <v>244</v>
      </c>
      <c r="J60" s="336" t="s">
        <v>971</v>
      </c>
      <c r="K60" s="145" t="s">
        <v>246</v>
      </c>
      <c r="L60" s="694"/>
      <c r="M60" s="693"/>
      <c r="N60" s="693"/>
      <c r="O60" s="693"/>
      <c r="P60" s="693"/>
      <c r="Q60" s="693"/>
      <c r="R60" s="693"/>
      <c r="S60" s="694"/>
    </row>
    <row r="61" spans="1:19" ht="30">
      <c r="A61" s="644"/>
      <c r="B61" s="634"/>
      <c r="C61" s="644"/>
      <c r="D61" s="644"/>
      <c r="E61" s="634"/>
      <c r="F61" s="634"/>
      <c r="G61" s="634"/>
      <c r="H61" s="634"/>
      <c r="I61" s="336" t="s">
        <v>1242</v>
      </c>
      <c r="J61" s="336" t="s">
        <v>1243</v>
      </c>
      <c r="K61" s="145" t="s">
        <v>1244</v>
      </c>
      <c r="L61" s="694"/>
      <c r="M61" s="693"/>
      <c r="N61" s="693"/>
      <c r="O61" s="693"/>
      <c r="P61" s="693"/>
      <c r="Q61" s="693"/>
      <c r="R61" s="693"/>
      <c r="S61" s="694"/>
    </row>
    <row r="62" spans="1:19" ht="30">
      <c r="A62" s="616"/>
      <c r="B62" s="597"/>
      <c r="C62" s="616"/>
      <c r="D62" s="616"/>
      <c r="E62" s="597"/>
      <c r="F62" s="597"/>
      <c r="G62" s="597"/>
      <c r="H62" s="597"/>
      <c r="I62" s="336" t="s">
        <v>1245</v>
      </c>
      <c r="J62" s="336" t="s">
        <v>971</v>
      </c>
      <c r="K62" s="145" t="s">
        <v>246</v>
      </c>
      <c r="L62" s="694"/>
      <c r="M62" s="693"/>
      <c r="N62" s="693"/>
      <c r="O62" s="693"/>
      <c r="P62" s="693"/>
      <c r="Q62" s="693"/>
      <c r="R62" s="693"/>
      <c r="S62" s="694"/>
    </row>
    <row r="63" spans="1:19" ht="15.75">
      <c r="A63" s="704">
        <v>22</v>
      </c>
      <c r="B63" s="704" t="s">
        <v>126</v>
      </c>
      <c r="C63" s="704">
        <v>5</v>
      </c>
      <c r="D63" s="703">
        <v>11</v>
      </c>
      <c r="E63" s="705" t="s">
        <v>1246</v>
      </c>
      <c r="F63" s="703" t="s">
        <v>1247</v>
      </c>
      <c r="G63" s="703" t="s">
        <v>1248</v>
      </c>
      <c r="H63" s="703" t="s">
        <v>269</v>
      </c>
      <c r="I63" s="354" t="s">
        <v>253</v>
      </c>
      <c r="J63" s="495">
        <v>1</v>
      </c>
      <c r="K63" s="354" t="s">
        <v>71</v>
      </c>
      <c r="L63" s="703" t="s">
        <v>1249</v>
      </c>
      <c r="M63" s="704"/>
      <c r="N63" s="704" t="s">
        <v>43</v>
      </c>
      <c r="O63" s="697"/>
      <c r="P63" s="697">
        <v>50000</v>
      </c>
      <c r="Q63" s="697"/>
      <c r="R63" s="697">
        <v>50000</v>
      </c>
      <c r="S63" s="703" t="s">
        <v>189</v>
      </c>
    </row>
    <row r="64" spans="1:19" ht="31.5">
      <c r="A64" s="704"/>
      <c r="B64" s="704"/>
      <c r="C64" s="704"/>
      <c r="D64" s="703"/>
      <c r="E64" s="705"/>
      <c r="F64" s="703"/>
      <c r="G64" s="703"/>
      <c r="H64" s="703"/>
      <c r="I64" s="354" t="s">
        <v>255</v>
      </c>
      <c r="J64" s="508" t="s">
        <v>973</v>
      </c>
      <c r="K64" s="354" t="s">
        <v>1250</v>
      </c>
      <c r="L64" s="703"/>
      <c r="M64" s="704"/>
      <c r="N64" s="704"/>
      <c r="O64" s="697"/>
      <c r="P64" s="697"/>
      <c r="Q64" s="697"/>
      <c r="R64" s="697"/>
      <c r="S64" s="703"/>
    </row>
    <row r="65" spans="1:19" ht="63">
      <c r="A65" s="704"/>
      <c r="B65" s="704"/>
      <c r="C65" s="704"/>
      <c r="D65" s="703"/>
      <c r="E65" s="705"/>
      <c r="F65" s="703"/>
      <c r="G65" s="703"/>
      <c r="H65" s="703"/>
      <c r="I65" s="495" t="s">
        <v>1234</v>
      </c>
      <c r="J65" s="508" t="s">
        <v>1251</v>
      </c>
      <c r="K65" s="495" t="s">
        <v>1236</v>
      </c>
      <c r="L65" s="703"/>
      <c r="M65" s="704"/>
      <c r="N65" s="704"/>
      <c r="O65" s="697"/>
      <c r="P65" s="697"/>
      <c r="Q65" s="697"/>
      <c r="R65" s="697"/>
      <c r="S65" s="703"/>
    </row>
    <row r="66" spans="1:19" ht="15.75">
      <c r="A66" s="704">
        <v>23</v>
      </c>
      <c r="B66" s="704" t="s">
        <v>249</v>
      </c>
      <c r="C66" s="704">
        <v>1</v>
      </c>
      <c r="D66" s="703">
        <v>13</v>
      </c>
      <c r="E66" s="705" t="s">
        <v>972</v>
      </c>
      <c r="F66" s="703" t="s">
        <v>275</v>
      </c>
      <c r="G66" s="703" t="s">
        <v>760</v>
      </c>
      <c r="H66" s="703" t="s">
        <v>252</v>
      </c>
      <c r="I66" s="354" t="s">
        <v>253</v>
      </c>
      <c r="J66" s="495">
        <v>1</v>
      </c>
      <c r="K66" s="354" t="s">
        <v>71</v>
      </c>
      <c r="L66" s="706" t="s">
        <v>276</v>
      </c>
      <c r="M66" s="704"/>
      <c r="N66" s="704" t="s">
        <v>43</v>
      </c>
      <c r="O66" s="697"/>
      <c r="P66" s="697">
        <v>45000</v>
      </c>
      <c r="Q66" s="697"/>
      <c r="R66" s="697">
        <v>45000</v>
      </c>
      <c r="S66" s="703" t="s">
        <v>189</v>
      </c>
    </row>
    <row r="67" spans="1:19" ht="31.5">
      <c r="A67" s="704"/>
      <c r="B67" s="704"/>
      <c r="C67" s="704"/>
      <c r="D67" s="703"/>
      <c r="E67" s="705"/>
      <c r="F67" s="703"/>
      <c r="G67" s="703"/>
      <c r="H67" s="703"/>
      <c r="I67" s="354" t="s">
        <v>255</v>
      </c>
      <c r="J67" s="508" t="s">
        <v>973</v>
      </c>
      <c r="K67" s="354" t="s">
        <v>277</v>
      </c>
      <c r="L67" s="707"/>
      <c r="M67" s="704"/>
      <c r="N67" s="704"/>
      <c r="O67" s="697"/>
      <c r="P67" s="697"/>
      <c r="Q67" s="697"/>
      <c r="R67" s="697"/>
      <c r="S67" s="703"/>
    </row>
    <row r="68" spans="1:19" ht="63">
      <c r="A68" s="704"/>
      <c r="B68" s="704"/>
      <c r="C68" s="704"/>
      <c r="D68" s="703"/>
      <c r="E68" s="705"/>
      <c r="F68" s="703"/>
      <c r="G68" s="703"/>
      <c r="H68" s="703"/>
      <c r="I68" s="495" t="s">
        <v>1234</v>
      </c>
      <c r="J68" s="508" t="s">
        <v>1251</v>
      </c>
      <c r="K68" s="495" t="s">
        <v>1236</v>
      </c>
      <c r="L68" s="708"/>
      <c r="M68" s="704"/>
      <c r="N68" s="704"/>
      <c r="O68" s="704"/>
      <c r="P68" s="704"/>
      <c r="Q68" s="704"/>
      <c r="R68" s="704"/>
      <c r="S68" s="703"/>
    </row>
    <row r="69" spans="1:19" ht="15.75">
      <c r="A69" s="703">
        <v>24</v>
      </c>
      <c r="B69" s="704" t="s">
        <v>249</v>
      </c>
      <c r="C69" s="704">
        <v>1</v>
      </c>
      <c r="D69" s="704">
        <v>13</v>
      </c>
      <c r="E69" s="705" t="s">
        <v>974</v>
      </c>
      <c r="F69" s="703" t="s">
        <v>975</v>
      </c>
      <c r="G69" s="703" t="s">
        <v>976</v>
      </c>
      <c r="H69" s="703" t="s">
        <v>977</v>
      </c>
      <c r="I69" s="354" t="s">
        <v>253</v>
      </c>
      <c r="J69" s="354">
        <v>1</v>
      </c>
      <c r="K69" s="354" t="s">
        <v>71</v>
      </c>
      <c r="L69" s="703" t="s">
        <v>261</v>
      </c>
      <c r="M69" s="704"/>
      <c r="N69" s="704" t="s">
        <v>43</v>
      </c>
      <c r="O69" s="697"/>
      <c r="P69" s="697">
        <v>85000</v>
      </c>
      <c r="Q69" s="697"/>
      <c r="R69" s="697">
        <v>85000</v>
      </c>
      <c r="S69" s="703" t="s">
        <v>189</v>
      </c>
    </row>
    <row r="70" spans="1:19" ht="31.5">
      <c r="A70" s="703"/>
      <c r="B70" s="704"/>
      <c r="C70" s="704"/>
      <c r="D70" s="704"/>
      <c r="E70" s="705"/>
      <c r="F70" s="703"/>
      <c r="G70" s="703"/>
      <c r="H70" s="703"/>
      <c r="I70" s="354" t="s">
        <v>255</v>
      </c>
      <c r="J70" s="495" t="s">
        <v>256</v>
      </c>
      <c r="K70" s="354" t="s">
        <v>257</v>
      </c>
      <c r="L70" s="703"/>
      <c r="M70" s="704"/>
      <c r="N70" s="704"/>
      <c r="O70" s="697"/>
      <c r="P70" s="697"/>
      <c r="Q70" s="697"/>
      <c r="R70" s="697"/>
      <c r="S70" s="703"/>
    </row>
    <row r="71" spans="1:19" ht="63">
      <c r="A71" s="703"/>
      <c r="B71" s="704"/>
      <c r="C71" s="704"/>
      <c r="D71" s="704"/>
      <c r="E71" s="705"/>
      <c r="F71" s="703"/>
      <c r="G71" s="703"/>
      <c r="H71" s="703"/>
      <c r="I71" s="495" t="s">
        <v>1234</v>
      </c>
      <c r="J71" s="508" t="s">
        <v>1251</v>
      </c>
      <c r="K71" s="495" t="s">
        <v>1236</v>
      </c>
      <c r="L71" s="703"/>
      <c r="M71" s="704"/>
      <c r="N71" s="704"/>
      <c r="O71" s="697"/>
      <c r="P71" s="697"/>
      <c r="Q71" s="697"/>
      <c r="R71" s="697"/>
      <c r="S71" s="703"/>
    </row>
    <row r="72" spans="1:19" ht="15.75">
      <c r="A72" s="703"/>
      <c r="B72" s="704"/>
      <c r="C72" s="704"/>
      <c r="D72" s="704"/>
      <c r="E72" s="705"/>
      <c r="F72" s="703"/>
      <c r="G72" s="703"/>
      <c r="H72" s="703"/>
      <c r="I72" s="495" t="s">
        <v>751</v>
      </c>
      <c r="J72" s="354">
        <v>1</v>
      </c>
      <c r="K72" s="354" t="s">
        <v>158</v>
      </c>
      <c r="L72" s="703"/>
      <c r="M72" s="704"/>
      <c r="N72" s="704"/>
      <c r="O72" s="704"/>
      <c r="P72" s="704"/>
      <c r="Q72" s="704"/>
      <c r="R72" s="704"/>
      <c r="S72" s="703"/>
    </row>
    <row r="73" spans="1:19" ht="31.5">
      <c r="A73" s="703"/>
      <c r="B73" s="704"/>
      <c r="C73" s="704"/>
      <c r="D73" s="704"/>
      <c r="E73" s="705"/>
      <c r="F73" s="703"/>
      <c r="G73" s="703"/>
      <c r="H73" s="703"/>
      <c r="I73" s="495" t="s">
        <v>752</v>
      </c>
      <c r="J73" s="495" t="s">
        <v>262</v>
      </c>
      <c r="K73" s="354" t="s">
        <v>257</v>
      </c>
      <c r="L73" s="703"/>
      <c r="M73" s="704"/>
      <c r="N73" s="704"/>
      <c r="O73" s="704"/>
      <c r="P73" s="704"/>
      <c r="Q73" s="704"/>
      <c r="R73" s="704"/>
      <c r="S73" s="703"/>
    </row>
    <row r="74" spans="1:19" ht="15.75">
      <c r="A74" s="703"/>
      <c r="B74" s="704"/>
      <c r="C74" s="704"/>
      <c r="D74" s="704"/>
      <c r="E74" s="705"/>
      <c r="F74" s="703"/>
      <c r="G74" s="703"/>
      <c r="H74" s="703"/>
      <c r="I74" s="495" t="s">
        <v>1240</v>
      </c>
      <c r="J74" s="495">
        <v>1</v>
      </c>
      <c r="K74" s="354" t="s">
        <v>1241</v>
      </c>
      <c r="L74" s="703"/>
      <c r="M74" s="704"/>
      <c r="N74" s="704"/>
      <c r="O74" s="704"/>
      <c r="P74" s="704"/>
      <c r="Q74" s="704"/>
      <c r="R74" s="704"/>
      <c r="S74" s="703"/>
    </row>
    <row r="75" spans="1:19" ht="30">
      <c r="A75" s="694">
        <v>25</v>
      </c>
      <c r="B75" s="693" t="s">
        <v>249</v>
      </c>
      <c r="C75" s="693">
        <v>1</v>
      </c>
      <c r="D75" s="694">
        <v>13</v>
      </c>
      <c r="E75" s="694" t="s">
        <v>1269</v>
      </c>
      <c r="F75" s="694" t="s">
        <v>1270</v>
      </c>
      <c r="G75" s="694" t="s">
        <v>1278</v>
      </c>
      <c r="H75" s="693" t="s">
        <v>1508</v>
      </c>
      <c r="I75" s="338" t="s">
        <v>199</v>
      </c>
      <c r="J75" s="145">
        <v>1</v>
      </c>
      <c r="K75" s="145" t="s">
        <v>71</v>
      </c>
      <c r="L75" s="694" t="s">
        <v>1273</v>
      </c>
      <c r="M75" s="693"/>
      <c r="N75" s="693" t="s">
        <v>68</v>
      </c>
      <c r="O75" s="692"/>
      <c r="P75" s="695">
        <v>80000</v>
      </c>
      <c r="Q75" s="692"/>
      <c r="R75" s="695">
        <v>80000</v>
      </c>
      <c r="S75" s="694" t="s">
        <v>189</v>
      </c>
    </row>
    <row r="76" spans="1:19" ht="45">
      <c r="A76" s="694"/>
      <c r="B76" s="693"/>
      <c r="C76" s="693"/>
      <c r="D76" s="694"/>
      <c r="E76" s="694"/>
      <c r="F76" s="694"/>
      <c r="G76" s="694"/>
      <c r="H76" s="693"/>
      <c r="I76" s="338" t="s">
        <v>201</v>
      </c>
      <c r="J76" s="336" t="s">
        <v>1274</v>
      </c>
      <c r="K76" s="336" t="s">
        <v>129</v>
      </c>
      <c r="L76" s="694"/>
      <c r="M76" s="693"/>
      <c r="N76" s="693"/>
      <c r="O76" s="692"/>
      <c r="P76" s="693"/>
      <c r="Q76" s="692"/>
      <c r="R76" s="693"/>
      <c r="S76" s="694"/>
    </row>
    <row r="77" spans="1:19" ht="95.25" customHeight="1">
      <c r="A77" s="694"/>
      <c r="B77" s="693"/>
      <c r="C77" s="693"/>
      <c r="D77" s="694"/>
      <c r="E77" s="694"/>
      <c r="F77" s="694"/>
      <c r="G77" s="694"/>
      <c r="H77" s="693"/>
      <c r="I77" s="516" t="s">
        <v>1279</v>
      </c>
      <c r="J77" s="336" t="s">
        <v>1276</v>
      </c>
      <c r="K77" s="336" t="s">
        <v>1277</v>
      </c>
      <c r="L77" s="694"/>
      <c r="M77" s="693"/>
      <c r="N77" s="693"/>
      <c r="O77" s="693"/>
      <c r="P77" s="693"/>
      <c r="Q77" s="693"/>
      <c r="R77" s="693"/>
      <c r="S77" s="694"/>
    </row>
    <row r="79" spans="1:19">
      <c r="O79" s="674"/>
      <c r="P79" s="558" t="s">
        <v>30</v>
      </c>
      <c r="Q79" s="558"/>
      <c r="R79" s="558"/>
    </row>
    <row r="80" spans="1:19">
      <c r="O80" s="675"/>
      <c r="P80" s="558" t="s">
        <v>31</v>
      </c>
      <c r="Q80" s="558" t="s">
        <v>32</v>
      </c>
      <c r="R80" s="558"/>
    </row>
    <row r="81" spans="15:18">
      <c r="O81" s="676"/>
      <c r="P81" s="558"/>
      <c r="Q81" s="12">
        <v>2022</v>
      </c>
      <c r="R81" s="12">
        <v>2023</v>
      </c>
    </row>
    <row r="82" spans="15:18">
      <c r="O82" s="57" t="s">
        <v>1353</v>
      </c>
      <c r="P82" s="14">
        <v>25</v>
      </c>
      <c r="Q82" s="24">
        <f>Q38+Q35+Q33+Q30+Q29+Q27+Q25+Q21+Q20+Q18+Q13+Q16+Q11+Q9+Q6</f>
        <v>1250000</v>
      </c>
      <c r="R82" s="98">
        <f>R75+R69+R66+R56+R53+R63+R52+R50+R45+R41</f>
        <v>1010000</v>
      </c>
    </row>
  </sheetData>
  <mergeCells count="371">
    <mergeCell ref="S53:S55"/>
    <mergeCell ref="A50:A51"/>
    <mergeCell ref="B50:B51"/>
    <mergeCell ref="C50:C51"/>
    <mergeCell ref="D50:D51"/>
    <mergeCell ref="E50:E51"/>
    <mergeCell ref="F50:F51"/>
    <mergeCell ref="G50:G51"/>
    <mergeCell ref="H50:H51"/>
    <mergeCell ref="L50:L51"/>
    <mergeCell ref="M50:M51"/>
    <mergeCell ref="N50:N51"/>
    <mergeCell ref="O50:O51"/>
    <mergeCell ref="P50:P51"/>
    <mergeCell ref="Q50:Q51"/>
    <mergeCell ref="R50:R51"/>
    <mergeCell ref="S50:S51"/>
    <mergeCell ref="F53:F55"/>
    <mergeCell ref="L53:L55"/>
    <mergeCell ref="M53:M55"/>
    <mergeCell ref="N53:N55"/>
    <mergeCell ref="O53:O55"/>
    <mergeCell ref="P53:P55"/>
    <mergeCell ref="B53:B55"/>
    <mergeCell ref="O41:O44"/>
    <mergeCell ref="P41:P44"/>
    <mergeCell ref="Q53:Q55"/>
    <mergeCell ref="R53:R55"/>
    <mergeCell ref="Q41:Q44"/>
    <mergeCell ref="R41:R44"/>
    <mergeCell ref="S41:S44"/>
    <mergeCell ref="A45:A49"/>
    <mergeCell ref="B45:B49"/>
    <mergeCell ref="C45:C49"/>
    <mergeCell ref="D45:D49"/>
    <mergeCell ref="E45:E49"/>
    <mergeCell ref="F45:F49"/>
    <mergeCell ref="G45:G49"/>
    <mergeCell ref="H45:H49"/>
    <mergeCell ref="L45:L49"/>
    <mergeCell ref="M45:M49"/>
    <mergeCell ref="N45:N49"/>
    <mergeCell ref="O45:O49"/>
    <mergeCell ref="P45:P49"/>
    <mergeCell ref="Q45:Q49"/>
    <mergeCell ref="R45:R49"/>
    <mergeCell ref="S45:S49"/>
    <mergeCell ref="L41:L44"/>
    <mergeCell ref="N41:N44"/>
    <mergeCell ref="A69:A74"/>
    <mergeCell ref="B69:B74"/>
    <mergeCell ref="C69:C74"/>
    <mergeCell ref="D69:D74"/>
    <mergeCell ref="E69:E74"/>
    <mergeCell ref="G66:G68"/>
    <mergeCell ref="H66:H68"/>
    <mergeCell ref="L66:L68"/>
    <mergeCell ref="M66:M68"/>
    <mergeCell ref="A66:A68"/>
    <mergeCell ref="B66:B68"/>
    <mergeCell ref="C66:C68"/>
    <mergeCell ref="D66:D68"/>
    <mergeCell ref="E66:E68"/>
    <mergeCell ref="F66:F68"/>
    <mergeCell ref="A63:A65"/>
    <mergeCell ref="B63:B65"/>
    <mergeCell ref="C63:C65"/>
    <mergeCell ref="D63:D65"/>
    <mergeCell ref="E63:E65"/>
    <mergeCell ref="H53:H55"/>
    <mergeCell ref="A53:A55"/>
    <mergeCell ref="C53:C55"/>
    <mergeCell ref="O79:O81"/>
    <mergeCell ref="P79:R79"/>
    <mergeCell ref="P80:P81"/>
    <mergeCell ref="Q80:R80"/>
    <mergeCell ref="S63:S65"/>
    <mergeCell ref="S69:S74"/>
    <mergeCell ref="F69:F74"/>
    <mergeCell ref="G69:G74"/>
    <mergeCell ref="H69:H74"/>
    <mergeCell ref="L69:L74"/>
    <mergeCell ref="M69:M74"/>
    <mergeCell ref="N69:N74"/>
    <mergeCell ref="P66:P68"/>
    <mergeCell ref="Q66:Q68"/>
    <mergeCell ref="R66:R68"/>
    <mergeCell ref="S66:S68"/>
    <mergeCell ref="N66:N68"/>
    <mergeCell ref="O66:O68"/>
    <mergeCell ref="O69:O74"/>
    <mergeCell ref="P69:P74"/>
    <mergeCell ref="Q69:Q74"/>
    <mergeCell ref="R69:R74"/>
    <mergeCell ref="M63:M65"/>
    <mergeCell ref="N63:N65"/>
    <mergeCell ref="P63:P65"/>
    <mergeCell ref="L63:L65"/>
    <mergeCell ref="A56:A62"/>
    <mergeCell ref="B56:B62"/>
    <mergeCell ref="P56:P62"/>
    <mergeCell ref="A38:A40"/>
    <mergeCell ref="B38:B40"/>
    <mergeCell ref="C38:C40"/>
    <mergeCell ref="D38:D40"/>
    <mergeCell ref="E38:E40"/>
    <mergeCell ref="F38:F40"/>
    <mergeCell ref="F63:F65"/>
    <mergeCell ref="G63:G65"/>
    <mergeCell ref="H63:H65"/>
    <mergeCell ref="A41:A44"/>
    <mergeCell ref="B41:B44"/>
    <mergeCell ref="C41:C44"/>
    <mergeCell ref="D41:D44"/>
    <mergeCell ref="E41:E44"/>
    <mergeCell ref="F41:F44"/>
    <mergeCell ref="G41:G44"/>
    <mergeCell ref="H41:H44"/>
    <mergeCell ref="G53:G55"/>
    <mergeCell ref="M41:M44"/>
    <mergeCell ref="D53:D55"/>
    <mergeCell ref="E53:E55"/>
    <mergeCell ref="H35:H37"/>
    <mergeCell ref="L35:L37"/>
    <mergeCell ref="M35:M37"/>
    <mergeCell ref="G38:G40"/>
    <mergeCell ref="H38:H40"/>
    <mergeCell ref="L38:L40"/>
    <mergeCell ref="M38:M40"/>
    <mergeCell ref="N38:N40"/>
    <mergeCell ref="O38:O40"/>
    <mergeCell ref="P38:P40"/>
    <mergeCell ref="Q38:Q40"/>
    <mergeCell ref="R38:R40"/>
    <mergeCell ref="S38:S40"/>
    <mergeCell ref="H33:H34"/>
    <mergeCell ref="L33:L34"/>
    <mergeCell ref="N35:N37"/>
    <mergeCell ref="R33:R34"/>
    <mergeCell ref="S33:S34"/>
    <mergeCell ref="R35:R37"/>
    <mergeCell ref="S35:S37"/>
    <mergeCell ref="A35:A37"/>
    <mergeCell ref="B35:B37"/>
    <mergeCell ref="C35:C37"/>
    <mergeCell ref="D35:D37"/>
    <mergeCell ref="E35:E37"/>
    <mergeCell ref="O33:O34"/>
    <mergeCell ref="P33:P34"/>
    <mergeCell ref="Q33:Q34"/>
    <mergeCell ref="F33:F34"/>
    <mergeCell ref="G33:G34"/>
    <mergeCell ref="A33:A34"/>
    <mergeCell ref="B33:B34"/>
    <mergeCell ref="C33:C34"/>
    <mergeCell ref="D33:D34"/>
    <mergeCell ref="E33:E34"/>
    <mergeCell ref="F35:F37"/>
    <mergeCell ref="G35:G37"/>
    <mergeCell ref="M33:M34"/>
    <mergeCell ref="N33:N34"/>
    <mergeCell ref="O35:O37"/>
    <mergeCell ref="P35:P37"/>
    <mergeCell ref="Q35:Q37"/>
    <mergeCell ref="O27:O28"/>
    <mergeCell ref="P27:P28"/>
    <mergeCell ref="Q27:Q28"/>
    <mergeCell ref="R27:R28"/>
    <mergeCell ref="S27:S28"/>
    <mergeCell ref="M27:M28"/>
    <mergeCell ref="N27:N28"/>
    <mergeCell ref="O30:O32"/>
    <mergeCell ref="P30:P32"/>
    <mergeCell ref="Q30:Q32"/>
    <mergeCell ref="R30:R32"/>
    <mergeCell ref="S30:S32"/>
    <mergeCell ref="M30:M32"/>
    <mergeCell ref="N30:N32"/>
    <mergeCell ref="A30:A32"/>
    <mergeCell ref="B30:B32"/>
    <mergeCell ref="C30:C32"/>
    <mergeCell ref="D30:D32"/>
    <mergeCell ref="E30:E32"/>
    <mergeCell ref="F27:F28"/>
    <mergeCell ref="G27:G28"/>
    <mergeCell ref="H27:H28"/>
    <mergeCell ref="L27:L28"/>
    <mergeCell ref="A27:A28"/>
    <mergeCell ref="B27:B28"/>
    <mergeCell ref="C27:C28"/>
    <mergeCell ref="D27:D28"/>
    <mergeCell ref="E27:E28"/>
    <mergeCell ref="F30:F32"/>
    <mergeCell ref="G30:G32"/>
    <mergeCell ref="H30:H32"/>
    <mergeCell ref="L30:L32"/>
    <mergeCell ref="F25:F26"/>
    <mergeCell ref="G25:G26"/>
    <mergeCell ref="H25:H26"/>
    <mergeCell ref="L25:L26"/>
    <mergeCell ref="A25:A26"/>
    <mergeCell ref="B25:B26"/>
    <mergeCell ref="C25:C26"/>
    <mergeCell ref="D25:D26"/>
    <mergeCell ref="E25:E26"/>
    <mergeCell ref="S21:S24"/>
    <mergeCell ref="G21:G24"/>
    <mergeCell ref="H21:H24"/>
    <mergeCell ref="L21:L24"/>
    <mergeCell ref="M21:M24"/>
    <mergeCell ref="N21:N24"/>
    <mergeCell ref="O21:O24"/>
    <mergeCell ref="O25:O26"/>
    <mergeCell ref="P25:P26"/>
    <mergeCell ref="Q25:Q26"/>
    <mergeCell ref="M25:M26"/>
    <mergeCell ref="N25:N26"/>
    <mergeCell ref="R25:R26"/>
    <mergeCell ref="S25:S26"/>
    <mergeCell ref="A21:A24"/>
    <mergeCell ref="B21:B24"/>
    <mergeCell ref="C21:C24"/>
    <mergeCell ref="D21:D24"/>
    <mergeCell ref="E21:E24"/>
    <mergeCell ref="F21:F24"/>
    <mergeCell ref="P21:P24"/>
    <mergeCell ref="Q21:Q24"/>
    <mergeCell ref="R21:R24"/>
    <mergeCell ref="G18:G19"/>
    <mergeCell ref="H18:H19"/>
    <mergeCell ref="L18:L19"/>
    <mergeCell ref="A18:A19"/>
    <mergeCell ref="B18:B19"/>
    <mergeCell ref="C18:C19"/>
    <mergeCell ref="D18:D19"/>
    <mergeCell ref="E18:E19"/>
    <mergeCell ref="F18:F19"/>
    <mergeCell ref="M16:M17"/>
    <mergeCell ref="N16:N17"/>
    <mergeCell ref="P18:P19"/>
    <mergeCell ref="Q18:Q19"/>
    <mergeCell ref="R18:R19"/>
    <mergeCell ref="S18:S19"/>
    <mergeCell ref="M18:M19"/>
    <mergeCell ref="N18:N19"/>
    <mergeCell ref="O18:O19"/>
    <mergeCell ref="P13:P15"/>
    <mergeCell ref="Q13:Q15"/>
    <mergeCell ref="R13:R15"/>
    <mergeCell ref="S13:S15"/>
    <mergeCell ref="A16:A17"/>
    <mergeCell ref="B16:B17"/>
    <mergeCell ref="C16:C17"/>
    <mergeCell ref="D16:D17"/>
    <mergeCell ref="E16:E17"/>
    <mergeCell ref="G13:G15"/>
    <mergeCell ref="H13:H15"/>
    <mergeCell ref="L13:L15"/>
    <mergeCell ref="M13:M15"/>
    <mergeCell ref="N13:N15"/>
    <mergeCell ref="O13:O15"/>
    <mergeCell ref="O16:O17"/>
    <mergeCell ref="P16:P17"/>
    <mergeCell ref="Q16:Q17"/>
    <mergeCell ref="R16:R17"/>
    <mergeCell ref="S16:S17"/>
    <mergeCell ref="F16:F17"/>
    <mergeCell ref="G16:G17"/>
    <mergeCell ref="H16:H17"/>
    <mergeCell ref="L16:L17"/>
    <mergeCell ref="A11:A12"/>
    <mergeCell ref="B11:B12"/>
    <mergeCell ref="C11:C12"/>
    <mergeCell ref="D11:D12"/>
    <mergeCell ref="E11:E12"/>
    <mergeCell ref="F11:F12"/>
    <mergeCell ref="A13:A15"/>
    <mergeCell ref="B13:B15"/>
    <mergeCell ref="C13:C15"/>
    <mergeCell ref="D13:D15"/>
    <mergeCell ref="E13:E15"/>
    <mergeCell ref="F13:F15"/>
    <mergeCell ref="O9:O10"/>
    <mergeCell ref="P9:P10"/>
    <mergeCell ref="Q9:Q10"/>
    <mergeCell ref="R9:R10"/>
    <mergeCell ref="S9:S10"/>
    <mergeCell ref="F9:F10"/>
    <mergeCell ref="G9:G10"/>
    <mergeCell ref="H9:H10"/>
    <mergeCell ref="L9:L10"/>
    <mergeCell ref="P11:P12"/>
    <mergeCell ref="Q11:Q12"/>
    <mergeCell ref="R11:R12"/>
    <mergeCell ref="S11:S12"/>
    <mergeCell ref="G11:G12"/>
    <mergeCell ref="H11:H12"/>
    <mergeCell ref="L11:L12"/>
    <mergeCell ref="M11:M12"/>
    <mergeCell ref="N11:N12"/>
    <mergeCell ref="O11:O12"/>
    <mergeCell ref="R6:R8"/>
    <mergeCell ref="L2:S2"/>
    <mergeCell ref="L3:L4"/>
    <mergeCell ref="M3:N3"/>
    <mergeCell ref="O3:P3"/>
    <mergeCell ref="Q3:R3"/>
    <mergeCell ref="S3:S4"/>
    <mergeCell ref="S6:S8"/>
    <mergeCell ref="D6:D8"/>
    <mergeCell ref="E6:E8"/>
    <mergeCell ref="O6:O8"/>
    <mergeCell ref="P6:P8"/>
    <mergeCell ref="Q6:Q8"/>
    <mergeCell ref="A3:A4"/>
    <mergeCell ref="B3:B4"/>
    <mergeCell ref="C3:C4"/>
    <mergeCell ref="D3:D4"/>
    <mergeCell ref="E3:E4"/>
    <mergeCell ref="F3:F4"/>
    <mergeCell ref="G3:G4"/>
    <mergeCell ref="H3:H4"/>
    <mergeCell ref="I3:K3"/>
    <mergeCell ref="A6:A8"/>
    <mergeCell ref="A9:A10"/>
    <mergeCell ref="B9:B10"/>
    <mergeCell ref="C9:C10"/>
    <mergeCell ref="D9:D10"/>
    <mergeCell ref="E9:E10"/>
    <mergeCell ref="B6:B8"/>
    <mergeCell ref="C6:C8"/>
    <mergeCell ref="O56:O62"/>
    <mergeCell ref="F6:F8"/>
    <mergeCell ref="G6:G8"/>
    <mergeCell ref="H6:H8"/>
    <mergeCell ref="L6:L8"/>
    <mergeCell ref="M6:M8"/>
    <mergeCell ref="N6:N8"/>
    <mergeCell ref="E56:E62"/>
    <mergeCell ref="F56:F62"/>
    <mergeCell ref="G56:G62"/>
    <mergeCell ref="H56:H62"/>
    <mergeCell ref="L56:L62"/>
    <mergeCell ref="M56:M62"/>
    <mergeCell ref="N56:N62"/>
    <mergeCell ref="M9:M10"/>
    <mergeCell ref="N9:N10"/>
    <mergeCell ref="Q56:Q62"/>
    <mergeCell ref="R56:R62"/>
    <mergeCell ref="S56:S62"/>
    <mergeCell ref="A75:A77"/>
    <mergeCell ref="B75:B77"/>
    <mergeCell ref="C75:C77"/>
    <mergeCell ref="D75:D77"/>
    <mergeCell ref="E75:E77"/>
    <mergeCell ref="F75:F77"/>
    <mergeCell ref="G75:G77"/>
    <mergeCell ref="H75:H77"/>
    <mergeCell ref="L75:L77"/>
    <mergeCell ref="M75:M77"/>
    <mergeCell ref="N75:N77"/>
    <mergeCell ref="O75:O77"/>
    <mergeCell ref="P75:P77"/>
    <mergeCell ref="Q75:Q77"/>
    <mergeCell ref="R75:R77"/>
    <mergeCell ref="S75:S77"/>
    <mergeCell ref="C56:C62"/>
    <mergeCell ref="D56:D62"/>
    <mergeCell ref="Q63:Q65"/>
    <mergeCell ref="R63:R65"/>
    <mergeCell ref="O63:O65"/>
  </mergeCells>
  <pageMargins left="0.23622047244094491" right="0.23622047244094491" top="0.74803149606299213" bottom="0.74803149606299213" header="0.31496062992125984" footer="0.31496062992125984"/>
  <pageSetup paperSize="8"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9"/>
  <sheetViews>
    <sheetView zoomScale="60" zoomScaleNormal="60" workbookViewId="0">
      <selection activeCell="F8" sqref="F8:F13"/>
    </sheetView>
  </sheetViews>
  <sheetFormatPr defaultColWidth="9.140625" defaultRowHeight="15"/>
  <cols>
    <col min="1" max="1" width="5.28515625" style="1" customWidth="1"/>
    <col min="5" max="5" width="18.28515625" customWidth="1"/>
    <col min="6" max="6" width="46.7109375" customWidth="1"/>
    <col min="7" max="7" width="63.7109375" customWidth="1"/>
    <col min="8" max="8" width="16.85546875" customWidth="1"/>
    <col min="9" max="9" width="19" customWidth="1"/>
    <col min="10" max="11" width="14.140625" customWidth="1"/>
    <col min="12" max="12" width="36.7109375" customWidth="1"/>
    <col min="15" max="15" width="16.140625" customWidth="1"/>
    <col min="16" max="17" width="12.140625" customWidth="1"/>
    <col min="18" max="18" width="14.7109375" customWidth="1"/>
    <col min="19" max="19" width="18.28515625" customWidth="1"/>
    <col min="20" max="20" width="9.140625" style="29"/>
  </cols>
  <sheetData>
    <row r="1" spans="1:20" ht="18.75">
      <c r="A1" s="20" t="s">
        <v>3359</v>
      </c>
      <c r="E1" s="21"/>
      <c r="F1" s="21"/>
      <c r="H1" s="20"/>
      <c r="I1" s="20"/>
      <c r="J1" s="20"/>
      <c r="K1" s="28"/>
      <c r="L1" s="1"/>
      <c r="O1" s="2"/>
      <c r="P1" s="3"/>
      <c r="Q1" s="2"/>
      <c r="R1" s="2"/>
    </row>
    <row r="2" spans="1:20">
      <c r="A2" s="22"/>
      <c r="E2" s="21"/>
      <c r="F2" s="21"/>
      <c r="L2" s="585"/>
      <c r="M2" s="585"/>
      <c r="N2" s="585"/>
      <c r="O2" s="585"/>
      <c r="P2" s="585"/>
      <c r="Q2" s="585"/>
      <c r="R2" s="585"/>
      <c r="S2" s="585"/>
    </row>
    <row r="3" spans="1:20" ht="45.75" customHeight="1">
      <c r="A3" s="586" t="s">
        <v>0</v>
      </c>
      <c r="B3" s="588" t="s">
        <v>1</v>
      </c>
      <c r="C3" s="588" t="s">
        <v>2</v>
      </c>
      <c r="D3" s="588" t="s">
        <v>3</v>
      </c>
      <c r="E3" s="590" t="s">
        <v>4</v>
      </c>
      <c r="F3" s="590" t="s">
        <v>33</v>
      </c>
      <c r="G3" s="586" t="s">
        <v>34</v>
      </c>
      <c r="H3" s="588" t="s">
        <v>5</v>
      </c>
      <c r="I3" s="592" t="s">
        <v>6</v>
      </c>
      <c r="J3" s="592"/>
      <c r="K3" s="592"/>
      <c r="L3" s="586" t="s">
        <v>7</v>
      </c>
      <c r="M3" s="593" t="s">
        <v>8</v>
      </c>
      <c r="N3" s="594"/>
      <c r="O3" s="595" t="s">
        <v>9</v>
      </c>
      <c r="P3" s="595"/>
      <c r="Q3" s="595" t="s">
        <v>10</v>
      </c>
      <c r="R3" s="595"/>
      <c r="S3" s="586" t="s">
        <v>11</v>
      </c>
    </row>
    <row r="4" spans="1:20">
      <c r="A4" s="587"/>
      <c r="B4" s="589"/>
      <c r="C4" s="589"/>
      <c r="D4" s="589"/>
      <c r="E4" s="591"/>
      <c r="F4" s="591"/>
      <c r="G4" s="587"/>
      <c r="H4" s="589"/>
      <c r="I4" s="16" t="s">
        <v>37</v>
      </c>
      <c r="J4" s="16" t="s">
        <v>35</v>
      </c>
      <c r="K4" s="16" t="s">
        <v>100</v>
      </c>
      <c r="L4" s="587"/>
      <c r="M4" s="18">
        <v>2022</v>
      </c>
      <c r="N4" s="18">
        <v>2023</v>
      </c>
      <c r="O4" s="4">
        <v>2022</v>
      </c>
      <c r="P4" s="4">
        <v>2023</v>
      </c>
      <c r="Q4" s="4">
        <v>2022</v>
      </c>
      <c r="R4" s="4">
        <v>2023</v>
      </c>
      <c r="S4" s="587"/>
    </row>
    <row r="5" spans="1:20">
      <c r="A5" s="15" t="s">
        <v>12</v>
      </c>
      <c r="B5" s="16" t="s">
        <v>13</v>
      </c>
      <c r="C5" s="16" t="s">
        <v>14</v>
      </c>
      <c r="D5" s="16" t="s">
        <v>15</v>
      </c>
      <c r="E5" s="17" t="s">
        <v>16</v>
      </c>
      <c r="F5" s="17" t="s">
        <v>17</v>
      </c>
      <c r="G5" s="15" t="s">
        <v>18</v>
      </c>
      <c r="H5" s="15" t="s">
        <v>19</v>
      </c>
      <c r="I5" s="16" t="s">
        <v>20</v>
      </c>
      <c r="J5" s="16" t="s">
        <v>21</v>
      </c>
      <c r="K5" s="16" t="s">
        <v>22</v>
      </c>
      <c r="L5" s="15" t="s">
        <v>23</v>
      </c>
      <c r="M5" s="18" t="s">
        <v>24</v>
      </c>
      <c r="N5" s="18" t="s">
        <v>25</v>
      </c>
      <c r="O5" s="13" t="s">
        <v>26</v>
      </c>
      <c r="P5" s="13" t="s">
        <v>27</v>
      </c>
      <c r="Q5" s="13" t="s">
        <v>36</v>
      </c>
      <c r="R5" s="13" t="s">
        <v>28</v>
      </c>
      <c r="S5" s="15" t="s">
        <v>29</v>
      </c>
    </row>
    <row r="6" spans="1:20" s="6" customFormat="1" ht="57.75" customHeight="1">
      <c r="A6" s="564">
        <v>1</v>
      </c>
      <c r="B6" s="331">
        <v>6</v>
      </c>
      <c r="C6" s="564">
        <v>1</v>
      </c>
      <c r="D6" s="564">
        <v>6</v>
      </c>
      <c r="E6" s="564" t="s">
        <v>278</v>
      </c>
      <c r="F6" s="564" t="s">
        <v>724</v>
      </c>
      <c r="G6" s="564" t="s">
        <v>1359</v>
      </c>
      <c r="H6" s="331" t="s">
        <v>279</v>
      </c>
      <c r="I6" s="353" t="s">
        <v>280</v>
      </c>
      <c r="J6" s="353">
        <v>23</v>
      </c>
      <c r="K6" s="353" t="s">
        <v>41</v>
      </c>
      <c r="L6" s="564" t="s">
        <v>725</v>
      </c>
      <c r="M6" s="564" t="s">
        <v>69</v>
      </c>
      <c r="N6" s="331"/>
      <c r="O6" s="688">
        <v>54000</v>
      </c>
      <c r="P6" s="331"/>
      <c r="Q6" s="688">
        <f>O6</f>
        <v>54000</v>
      </c>
      <c r="R6" s="331"/>
      <c r="S6" s="564" t="s">
        <v>281</v>
      </c>
      <c r="T6" s="30"/>
    </row>
    <row r="7" spans="1:20" ht="127.5" customHeight="1">
      <c r="A7" s="572"/>
      <c r="B7" s="333"/>
      <c r="C7" s="572"/>
      <c r="D7" s="572"/>
      <c r="E7" s="572"/>
      <c r="F7" s="572"/>
      <c r="G7" s="572"/>
      <c r="H7" s="336" t="s">
        <v>282</v>
      </c>
      <c r="I7" s="352" t="s">
        <v>283</v>
      </c>
      <c r="J7" s="352">
        <v>2</v>
      </c>
      <c r="K7" s="352" t="s">
        <v>41</v>
      </c>
      <c r="L7" s="572"/>
      <c r="M7" s="572"/>
      <c r="N7" s="333"/>
      <c r="O7" s="689"/>
      <c r="P7" s="333"/>
      <c r="Q7" s="689"/>
      <c r="R7" s="333"/>
      <c r="S7" s="572"/>
    </row>
    <row r="8" spans="1:20" ht="73.5" customHeight="1">
      <c r="A8" s="564">
        <v>2</v>
      </c>
      <c r="B8" s="564">
        <v>6</v>
      </c>
      <c r="C8" s="564">
        <v>1</v>
      </c>
      <c r="D8" s="564">
        <v>6</v>
      </c>
      <c r="E8" s="564" t="s">
        <v>285</v>
      </c>
      <c r="F8" s="564" t="s">
        <v>726</v>
      </c>
      <c r="G8" s="564" t="s">
        <v>1360</v>
      </c>
      <c r="H8" s="564" t="s">
        <v>286</v>
      </c>
      <c r="I8" s="336" t="s">
        <v>287</v>
      </c>
      <c r="J8" s="336">
        <v>1</v>
      </c>
      <c r="K8" s="352" t="s">
        <v>41</v>
      </c>
      <c r="L8" s="564" t="s">
        <v>727</v>
      </c>
      <c r="M8" s="564" t="s">
        <v>69</v>
      </c>
      <c r="N8" s="564"/>
      <c r="O8" s="688">
        <v>174000</v>
      </c>
      <c r="P8" s="564"/>
      <c r="Q8" s="711">
        <f>O8</f>
        <v>174000</v>
      </c>
      <c r="R8" s="564"/>
      <c r="S8" s="564" t="s">
        <v>281</v>
      </c>
    </row>
    <row r="9" spans="1:20">
      <c r="A9" s="571"/>
      <c r="B9" s="571"/>
      <c r="C9" s="571"/>
      <c r="D9" s="571"/>
      <c r="E9" s="571"/>
      <c r="F9" s="571"/>
      <c r="G9" s="571"/>
      <c r="H9" s="572"/>
      <c r="I9" s="336" t="s">
        <v>122</v>
      </c>
      <c r="J9" s="336">
        <v>2000</v>
      </c>
      <c r="K9" s="352" t="s">
        <v>41</v>
      </c>
      <c r="L9" s="571"/>
      <c r="M9" s="571"/>
      <c r="N9" s="571"/>
      <c r="O9" s="715"/>
      <c r="P9" s="571"/>
      <c r="Q9" s="712"/>
      <c r="R9" s="571"/>
      <c r="S9" s="571"/>
    </row>
    <row r="10" spans="1:20" ht="82.5" customHeight="1">
      <c r="A10" s="571"/>
      <c r="B10" s="571"/>
      <c r="C10" s="571"/>
      <c r="D10" s="571"/>
      <c r="E10" s="571"/>
      <c r="F10" s="571"/>
      <c r="G10" s="571"/>
      <c r="H10" s="336" t="s">
        <v>288</v>
      </c>
      <c r="I10" s="336" t="s">
        <v>289</v>
      </c>
      <c r="J10" s="336">
        <v>1</v>
      </c>
      <c r="K10" s="336" t="s">
        <v>41</v>
      </c>
      <c r="L10" s="571"/>
      <c r="M10" s="571"/>
      <c r="N10" s="571"/>
      <c r="O10" s="715"/>
      <c r="P10" s="571"/>
      <c r="Q10" s="712"/>
      <c r="R10" s="571"/>
      <c r="S10" s="571"/>
    </row>
    <row r="11" spans="1:20" ht="45">
      <c r="A11" s="571"/>
      <c r="B11" s="571"/>
      <c r="C11" s="571"/>
      <c r="D11" s="571"/>
      <c r="E11" s="571"/>
      <c r="F11" s="571"/>
      <c r="G11" s="571"/>
      <c r="H11" s="336" t="s">
        <v>290</v>
      </c>
      <c r="I11" s="336" t="s">
        <v>289</v>
      </c>
      <c r="J11" s="336">
        <v>1</v>
      </c>
      <c r="K11" s="336" t="s">
        <v>41</v>
      </c>
      <c r="L11" s="571"/>
      <c r="M11" s="571"/>
      <c r="N11" s="571"/>
      <c r="O11" s="715"/>
      <c r="P11" s="571"/>
      <c r="Q11" s="712"/>
      <c r="R11" s="571"/>
      <c r="S11" s="571"/>
    </row>
    <row r="12" spans="1:20" ht="61.5" customHeight="1">
      <c r="A12" s="571"/>
      <c r="B12" s="571"/>
      <c r="C12" s="571"/>
      <c r="D12" s="571"/>
      <c r="E12" s="571"/>
      <c r="F12" s="571"/>
      <c r="G12" s="571"/>
      <c r="H12" s="564" t="s">
        <v>140</v>
      </c>
      <c r="I12" s="336" t="s">
        <v>768</v>
      </c>
      <c r="J12" s="336">
        <v>1</v>
      </c>
      <c r="K12" s="336" t="s">
        <v>41</v>
      </c>
      <c r="L12" s="571"/>
      <c r="M12" s="571"/>
      <c r="N12" s="571"/>
      <c r="O12" s="715"/>
      <c r="P12" s="571"/>
      <c r="Q12" s="712"/>
      <c r="R12" s="571"/>
      <c r="S12" s="571"/>
    </row>
    <row r="13" spans="1:20" ht="61.5" customHeight="1">
      <c r="A13" s="572"/>
      <c r="B13" s="572"/>
      <c r="C13" s="572"/>
      <c r="D13" s="572"/>
      <c r="E13" s="572"/>
      <c r="F13" s="572"/>
      <c r="G13" s="572"/>
      <c r="H13" s="572"/>
      <c r="I13" s="336" t="s">
        <v>984</v>
      </c>
      <c r="J13" s="336">
        <v>5</v>
      </c>
      <c r="K13" s="336" t="s">
        <v>284</v>
      </c>
      <c r="L13" s="572"/>
      <c r="M13" s="572"/>
      <c r="N13" s="572"/>
      <c r="O13" s="689"/>
      <c r="P13" s="572"/>
      <c r="Q13" s="713"/>
      <c r="R13" s="572"/>
      <c r="S13" s="572"/>
    </row>
    <row r="14" spans="1:20" ht="260.25" customHeight="1">
      <c r="A14" s="336">
        <v>3</v>
      </c>
      <c r="B14" s="336">
        <v>6</v>
      </c>
      <c r="C14" s="336">
        <v>3</v>
      </c>
      <c r="D14" s="336">
        <v>13</v>
      </c>
      <c r="E14" s="336" t="s">
        <v>291</v>
      </c>
      <c r="F14" s="372" t="s">
        <v>292</v>
      </c>
      <c r="G14" s="336" t="s">
        <v>632</v>
      </c>
      <c r="H14" s="336" t="s">
        <v>293</v>
      </c>
      <c r="I14" s="336" t="s">
        <v>294</v>
      </c>
      <c r="J14" s="336">
        <v>2</v>
      </c>
      <c r="K14" s="336" t="s">
        <v>41</v>
      </c>
      <c r="L14" s="336" t="s">
        <v>295</v>
      </c>
      <c r="M14" s="336" t="s">
        <v>69</v>
      </c>
      <c r="N14" s="336"/>
      <c r="O14" s="378">
        <v>70000</v>
      </c>
      <c r="P14" s="336"/>
      <c r="Q14" s="378">
        <v>70000</v>
      </c>
      <c r="R14" s="336"/>
      <c r="S14" s="336" t="s">
        <v>281</v>
      </c>
    </row>
    <row r="15" spans="1:20" ht="60" customHeight="1">
      <c r="A15" s="564">
        <v>4</v>
      </c>
      <c r="B15" s="564">
        <v>6</v>
      </c>
      <c r="C15" s="564">
        <v>1</v>
      </c>
      <c r="D15" s="564">
        <v>6</v>
      </c>
      <c r="E15" s="564" t="s">
        <v>296</v>
      </c>
      <c r="F15" s="564" t="s">
        <v>728</v>
      </c>
      <c r="G15" s="376" t="s">
        <v>982</v>
      </c>
      <c r="H15" s="336" t="s">
        <v>137</v>
      </c>
      <c r="I15" s="336" t="s">
        <v>283</v>
      </c>
      <c r="J15" s="336">
        <v>5</v>
      </c>
      <c r="K15" s="336" t="s">
        <v>41</v>
      </c>
      <c r="L15" s="564" t="s">
        <v>729</v>
      </c>
      <c r="M15" s="564" t="s">
        <v>69</v>
      </c>
      <c r="N15" s="564"/>
      <c r="O15" s="688">
        <v>40000</v>
      </c>
      <c r="P15" s="567"/>
      <c r="Q15" s="688">
        <v>40000</v>
      </c>
      <c r="R15" s="567"/>
      <c r="S15" s="564" t="s">
        <v>281</v>
      </c>
    </row>
    <row r="16" spans="1:20" ht="65.25" customHeight="1">
      <c r="A16" s="571"/>
      <c r="B16" s="571"/>
      <c r="C16" s="571"/>
      <c r="D16" s="571"/>
      <c r="E16" s="571"/>
      <c r="F16" s="571"/>
      <c r="G16" s="564" t="s">
        <v>983</v>
      </c>
      <c r="H16" s="564" t="s">
        <v>137</v>
      </c>
      <c r="I16" s="336" t="s">
        <v>297</v>
      </c>
      <c r="J16" s="336">
        <v>20</v>
      </c>
      <c r="K16" s="336" t="s">
        <v>41</v>
      </c>
      <c r="L16" s="571"/>
      <c r="M16" s="571"/>
      <c r="N16" s="571"/>
      <c r="O16" s="715"/>
      <c r="P16" s="573"/>
      <c r="Q16" s="715"/>
      <c r="R16" s="573"/>
      <c r="S16" s="571"/>
    </row>
    <row r="17" spans="1:19" ht="66" customHeight="1">
      <c r="A17" s="572"/>
      <c r="B17" s="572"/>
      <c r="C17" s="572"/>
      <c r="D17" s="572"/>
      <c r="E17" s="572"/>
      <c r="F17" s="572"/>
      <c r="G17" s="572"/>
      <c r="H17" s="572"/>
      <c r="I17" s="336" t="s">
        <v>298</v>
      </c>
      <c r="J17" s="336">
        <v>250</v>
      </c>
      <c r="K17" s="336" t="s">
        <v>284</v>
      </c>
      <c r="L17" s="572"/>
      <c r="M17" s="572"/>
      <c r="N17" s="572"/>
      <c r="O17" s="689"/>
      <c r="P17" s="574"/>
      <c r="Q17" s="689"/>
      <c r="R17" s="574"/>
      <c r="S17" s="572"/>
    </row>
    <row r="18" spans="1:19" ht="46.5" customHeight="1">
      <c r="A18" s="564">
        <v>5</v>
      </c>
      <c r="B18" s="717" t="s">
        <v>299</v>
      </c>
      <c r="C18" s="599">
        <v>5</v>
      </c>
      <c r="D18" s="599">
        <v>4</v>
      </c>
      <c r="E18" s="564" t="s">
        <v>300</v>
      </c>
      <c r="F18" s="564" t="s">
        <v>301</v>
      </c>
      <c r="G18" s="564" t="s">
        <v>730</v>
      </c>
      <c r="H18" s="564" t="s">
        <v>302</v>
      </c>
      <c r="I18" s="336" t="s">
        <v>303</v>
      </c>
      <c r="J18" s="336">
        <v>1</v>
      </c>
      <c r="K18" s="336" t="s">
        <v>41</v>
      </c>
      <c r="L18" s="564" t="s">
        <v>305</v>
      </c>
      <c r="M18" s="564" t="s">
        <v>43</v>
      </c>
      <c r="N18" s="564"/>
      <c r="O18" s="688">
        <v>4700</v>
      </c>
      <c r="P18" s="564"/>
      <c r="Q18" s="688">
        <v>4700</v>
      </c>
      <c r="R18" s="564"/>
      <c r="S18" s="564" t="s">
        <v>281</v>
      </c>
    </row>
    <row r="19" spans="1:19" ht="88.5" customHeight="1">
      <c r="A19" s="572"/>
      <c r="B19" s="718"/>
      <c r="C19" s="716"/>
      <c r="D19" s="716"/>
      <c r="E19" s="572"/>
      <c r="F19" s="572"/>
      <c r="G19" s="572"/>
      <c r="H19" s="572"/>
      <c r="I19" s="331" t="s">
        <v>76</v>
      </c>
      <c r="J19" s="331">
        <v>19</v>
      </c>
      <c r="K19" s="331" t="s">
        <v>284</v>
      </c>
      <c r="L19" s="572"/>
      <c r="M19" s="572"/>
      <c r="N19" s="572"/>
      <c r="O19" s="689"/>
      <c r="P19" s="572"/>
      <c r="Q19" s="689"/>
      <c r="R19" s="572"/>
      <c r="S19" s="572"/>
    </row>
    <row r="20" spans="1:19" ht="97.5" customHeight="1">
      <c r="A20" s="564">
        <v>6</v>
      </c>
      <c r="B20" s="566">
        <v>6</v>
      </c>
      <c r="C20" s="566">
        <v>1</v>
      </c>
      <c r="D20" s="566">
        <v>6</v>
      </c>
      <c r="E20" s="564" t="s">
        <v>978</v>
      </c>
      <c r="F20" s="564" t="s">
        <v>979</v>
      </c>
      <c r="G20" s="714" t="s">
        <v>1509</v>
      </c>
      <c r="H20" s="331" t="s">
        <v>290</v>
      </c>
      <c r="I20" s="331" t="s">
        <v>289</v>
      </c>
      <c r="J20" s="353">
        <v>1</v>
      </c>
      <c r="K20" s="353" t="s">
        <v>41</v>
      </c>
      <c r="L20" s="564" t="s">
        <v>980</v>
      </c>
      <c r="M20" s="566"/>
      <c r="N20" s="566" t="s">
        <v>69</v>
      </c>
      <c r="O20" s="711"/>
      <c r="P20" s="711">
        <v>138000</v>
      </c>
      <c r="Q20" s="711"/>
      <c r="R20" s="711">
        <f>P20</f>
        <v>138000</v>
      </c>
      <c r="S20" s="566" t="s">
        <v>281</v>
      </c>
    </row>
    <row r="21" spans="1:19" ht="97.5" customHeight="1">
      <c r="A21" s="571"/>
      <c r="B21" s="709"/>
      <c r="C21" s="709"/>
      <c r="D21" s="709"/>
      <c r="E21" s="571"/>
      <c r="F21" s="571"/>
      <c r="G21" s="635"/>
      <c r="H21" s="564" t="s">
        <v>1510</v>
      </c>
      <c r="I21" s="336" t="s">
        <v>147</v>
      </c>
      <c r="J21" s="352">
        <v>3</v>
      </c>
      <c r="K21" s="336" t="s">
        <v>41</v>
      </c>
      <c r="L21" s="571"/>
      <c r="M21" s="709"/>
      <c r="N21" s="709"/>
      <c r="O21" s="712"/>
      <c r="P21" s="712"/>
      <c r="Q21" s="712"/>
      <c r="R21" s="712"/>
      <c r="S21" s="709"/>
    </row>
    <row r="22" spans="1:19" ht="97.5" customHeight="1">
      <c r="A22" s="572"/>
      <c r="B22" s="710"/>
      <c r="C22" s="710"/>
      <c r="D22" s="710"/>
      <c r="E22" s="572"/>
      <c r="F22" s="572"/>
      <c r="G22" s="598"/>
      <c r="H22" s="572"/>
      <c r="I22" s="336" t="s">
        <v>1511</v>
      </c>
      <c r="J22" s="352">
        <v>110</v>
      </c>
      <c r="K22" s="352" t="s">
        <v>284</v>
      </c>
      <c r="L22" s="572"/>
      <c r="M22" s="710"/>
      <c r="N22" s="710"/>
      <c r="O22" s="713"/>
      <c r="P22" s="713"/>
      <c r="Q22" s="713"/>
      <c r="R22" s="713"/>
      <c r="S22" s="710"/>
    </row>
    <row r="23" spans="1:19" ht="30">
      <c r="A23" s="564">
        <v>7</v>
      </c>
      <c r="B23" s="717" t="s">
        <v>299</v>
      </c>
      <c r="C23" s="599">
        <v>5</v>
      </c>
      <c r="D23" s="599">
        <v>4</v>
      </c>
      <c r="E23" s="564" t="s">
        <v>300</v>
      </c>
      <c r="F23" s="564" t="s">
        <v>301</v>
      </c>
      <c r="G23" s="564" t="s">
        <v>981</v>
      </c>
      <c r="H23" s="564" t="s">
        <v>302</v>
      </c>
      <c r="I23" s="336" t="s">
        <v>303</v>
      </c>
      <c r="J23" s="336" t="s">
        <v>304</v>
      </c>
      <c r="K23" s="336" t="s">
        <v>41</v>
      </c>
      <c r="L23" s="564" t="s">
        <v>305</v>
      </c>
      <c r="M23" s="564"/>
      <c r="N23" s="564" t="s">
        <v>69</v>
      </c>
      <c r="O23" s="567"/>
      <c r="P23" s="688">
        <v>12000</v>
      </c>
      <c r="Q23" s="567"/>
      <c r="R23" s="688">
        <v>12000</v>
      </c>
      <c r="S23" s="564" t="s">
        <v>281</v>
      </c>
    </row>
    <row r="24" spans="1:19" ht="99.75" customHeight="1">
      <c r="A24" s="572"/>
      <c r="B24" s="718"/>
      <c r="C24" s="716"/>
      <c r="D24" s="716"/>
      <c r="E24" s="572"/>
      <c r="F24" s="572"/>
      <c r="G24" s="572"/>
      <c r="H24" s="572"/>
      <c r="I24" s="336" t="s">
        <v>76</v>
      </c>
      <c r="J24" s="336">
        <v>60</v>
      </c>
      <c r="K24" s="336" t="s">
        <v>284</v>
      </c>
      <c r="L24" s="572"/>
      <c r="M24" s="572"/>
      <c r="N24" s="572"/>
      <c r="O24" s="574"/>
      <c r="P24" s="689"/>
      <c r="Q24" s="574"/>
      <c r="R24" s="689"/>
      <c r="S24" s="572"/>
    </row>
    <row r="26" spans="1:19">
      <c r="O26" s="674"/>
      <c r="P26" s="677" t="s">
        <v>30</v>
      </c>
      <c r="Q26" s="678"/>
      <c r="R26" s="679"/>
    </row>
    <row r="27" spans="1:19">
      <c r="O27" s="675"/>
      <c r="P27" s="558" t="s">
        <v>31</v>
      </c>
      <c r="Q27" s="558" t="s">
        <v>32</v>
      </c>
      <c r="R27" s="558"/>
    </row>
    <row r="28" spans="1:19">
      <c r="O28" s="676"/>
      <c r="P28" s="558"/>
      <c r="Q28" s="12">
        <v>2022</v>
      </c>
      <c r="R28" s="12">
        <v>2023</v>
      </c>
    </row>
    <row r="29" spans="1:19">
      <c r="O29" s="57" t="s">
        <v>3389</v>
      </c>
      <c r="P29" s="14">
        <v>7</v>
      </c>
      <c r="Q29" s="24">
        <f>Q18+Q15+Q14+Q8+Q6</f>
        <v>342700</v>
      </c>
      <c r="R29" s="98">
        <f>R23+R20</f>
        <v>150000</v>
      </c>
    </row>
  </sheetData>
  <mergeCells count="111">
    <mergeCell ref="A15:A17"/>
    <mergeCell ref="B18:B19"/>
    <mergeCell ref="P26:R26"/>
    <mergeCell ref="P27:P28"/>
    <mergeCell ref="Q27:R27"/>
    <mergeCell ref="Q23:Q24"/>
    <mergeCell ref="R23:R24"/>
    <mergeCell ref="O26:O28"/>
    <mergeCell ref="G16:G17"/>
    <mergeCell ref="H16:H17"/>
    <mergeCell ref="B15:B17"/>
    <mergeCell ref="C15:C17"/>
    <mergeCell ref="D15:D17"/>
    <mergeCell ref="E15:E17"/>
    <mergeCell ref="F15:F17"/>
    <mergeCell ref="L15:L17"/>
    <mergeCell ref="M15:M17"/>
    <mergeCell ref="A23:A24"/>
    <mergeCell ref="B23:B24"/>
    <mergeCell ref="C23:C24"/>
    <mergeCell ref="D23:D24"/>
    <mergeCell ref="E23:E24"/>
    <mergeCell ref="F23:F24"/>
    <mergeCell ref="G23:G24"/>
    <mergeCell ref="A8:A13"/>
    <mergeCell ref="B8:B13"/>
    <mergeCell ref="C8:C13"/>
    <mergeCell ref="M8:M13"/>
    <mergeCell ref="N8:N13"/>
    <mergeCell ref="G8:G13"/>
    <mergeCell ref="H8:H9"/>
    <mergeCell ref="L8:L13"/>
    <mergeCell ref="E8:E1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Q8:Q13"/>
    <mergeCell ref="R8:R13"/>
    <mergeCell ref="D8:D13"/>
    <mergeCell ref="P18:P19"/>
    <mergeCell ref="Q18:Q19"/>
    <mergeCell ref="R18:R19"/>
    <mergeCell ref="S18:S19"/>
    <mergeCell ref="C6:C7"/>
    <mergeCell ref="D6:D7"/>
    <mergeCell ref="E6:E7"/>
    <mergeCell ref="F6:F7"/>
    <mergeCell ref="G6:G7"/>
    <mergeCell ref="L6:L7"/>
    <mergeCell ref="F8:F13"/>
    <mergeCell ref="P15:P17"/>
    <mergeCell ref="A18:A19"/>
    <mergeCell ref="O18:O19"/>
    <mergeCell ref="C18:C19"/>
    <mergeCell ref="D18:D19"/>
    <mergeCell ref="E18:E19"/>
    <mergeCell ref="F18:F19"/>
    <mergeCell ref="G18:G19"/>
    <mergeCell ref="H18:H19"/>
    <mergeCell ref="S23:S24"/>
    <mergeCell ref="M23:M24"/>
    <mergeCell ref="N23:N24"/>
    <mergeCell ref="O23:O24"/>
    <mergeCell ref="P23:P24"/>
    <mergeCell ref="A20:A22"/>
    <mergeCell ref="B20:B22"/>
    <mergeCell ref="O6:O7"/>
    <mergeCell ref="Q6:Q7"/>
    <mergeCell ref="O8:O13"/>
    <mergeCell ref="P8:P13"/>
    <mergeCell ref="S6:S7"/>
    <mergeCell ref="H23:H24"/>
    <mergeCell ref="L23:L24"/>
    <mergeCell ref="Q15:Q17"/>
    <mergeCell ref="R15:R17"/>
    <mergeCell ref="S15:S17"/>
    <mergeCell ref="N15:N17"/>
    <mergeCell ref="O15:O17"/>
    <mergeCell ref="S8:S13"/>
    <mergeCell ref="H12:H13"/>
    <mergeCell ref="L18:L19"/>
    <mergeCell ref="M18:M19"/>
    <mergeCell ref="N18:N19"/>
    <mergeCell ref="M6:M7"/>
    <mergeCell ref="N20:N22"/>
    <mergeCell ref="O20:O22"/>
    <mergeCell ref="P20:P22"/>
    <mergeCell ref="Q20:Q22"/>
    <mergeCell ref="R20:R22"/>
    <mergeCell ref="S20:S22"/>
    <mergeCell ref="C20:C22"/>
    <mergeCell ref="D20:D22"/>
    <mergeCell ref="E20:E22"/>
    <mergeCell ref="F20:F22"/>
    <mergeCell ref="G20:G22"/>
    <mergeCell ref="L20:L22"/>
    <mergeCell ref="M20:M22"/>
    <mergeCell ref="H21:H22"/>
  </mergeCells>
  <pageMargins left="0.25" right="0.25" top="0.75" bottom="0.75" header="0.3" footer="0.3"/>
  <pageSetup paperSize="8"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13</vt:i4>
      </vt:variant>
    </vt:vector>
  </HeadingPairs>
  <TitlesOfParts>
    <vt:vector size="49"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 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'CDR (KSOW)'!Obszar_wydruku</vt:lpstr>
      <vt:lpstr>'Dolnośląska JR'!Obszar_wydruku</vt:lpstr>
      <vt:lpstr>'Łódzka JR'!Obszar_wydruku</vt:lpstr>
      <vt:lpstr>'Mazowiecka JR'!Obszar_wydruku</vt:lpstr>
      <vt:lpstr>'Opolska JR'!Obszar_wydruku</vt:lpstr>
      <vt:lpstr>'Opolski ODR'!Obszar_wydruku</vt:lpstr>
      <vt:lpstr>'Pomorski ODR'!Obszar_wydruku</vt:lpstr>
      <vt:lpstr>'Śląski ODR'!Obszar_wydruku</vt:lpstr>
      <vt:lpstr>'Świętokrzyska JR'!Obszar_wydruku</vt:lpstr>
      <vt:lpstr>'Świętokrzyski ODR'!Obszar_wydruku</vt:lpstr>
      <vt:lpstr>'Warmińsko-Mazurska JR'!Obszar_wydruku</vt:lpstr>
      <vt:lpstr>'CDR (KSOW)'!Tytuły_wydruku</vt:lpstr>
      <vt:lpstr>'Mazowiecka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CDR Warszawa</cp:lastModifiedBy>
  <cp:lastPrinted>2023-04-12T08:47:01Z</cp:lastPrinted>
  <dcterms:created xsi:type="dcterms:W3CDTF">2022-01-10T07:07:07Z</dcterms:created>
  <dcterms:modified xsi:type="dcterms:W3CDTF">2023-12-21T10:37:25Z</dcterms:modified>
</cp:coreProperties>
</file>