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en_skoroszyt"/>
  <mc:AlternateContent xmlns:mc="http://schemas.openxmlformats.org/markup-compatibility/2006">
    <mc:Choice Requires="x15">
      <x15ac:absPath xmlns:x15ac="http://schemas.microsoft.com/office/spreadsheetml/2010/11/ac" url="Z:\GRUPA ROBOCZA\Grupa Robocza ds. KSOW\GR KSOW_2022\1. Uchwały nr 63 i 64_tryb obiegowy\6. uchwała nr 63_zmiana PO 2020-2021_po akceptacji GR KSOW\"/>
    </mc:Choice>
  </mc:AlternateContent>
  <xr:revisionPtr revIDLastSave="0" documentId="13_ncr:1_{A73A86E2-C3C2-4D23-A8C9-C6B2999D0042}" xr6:coauthVersionLast="47" xr6:coauthVersionMax="47" xr10:uidLastSave="{00000000-0000-0000-0000-000000000000}"/>
  <bookViews>
    <workbookView xWindow="-120" yWindow="-120" windowWidth="29040" windowHeight="15840" tabRatio="604" firstSheet="12" xr2:uid="{00000000-000D-0000-FFFF-FFFF00000000}"/>
  </bookViews>
  <sheets>
    <sheet name="Podsumowanie" sheetId="19" r:id="rId1"/>
    <sheet name="Dolnośląska JR" sheetId="107" r:id="rId2"/>
    <sheet name="Kujawsko-pomorska JR" sheetId="87" r:id="rId3"/>
    <sheet name="Lubelska JR" sheetId="108" r:id="rId4"/>
    <sheet name="Lubuska JR" sheetId="109" r:id="rId5"/>
    <sheet name="Łódzka JR" sheetId="110" r:id="rId6"/>
    <sheet name="Małopolska JR" sheetId="111" r:id="rId7"/>
    <sheet name="Mazowiecka JR" sheetId="112" r:id="rId8"/>
    <sheet name="Opolska JR" sheetId="113" r:id="rId9"/>
    <sheet name="Podkarpacka JR" sheetId="114" r:id="rId10"/>
    <sheet name="Podlaska JR" sheetId="115" r:id="rId11"/>
    <sheet name="Pomorska JR" sheetId="116" r:id="rId12"/>
    <sheet name="Śląska JR" sheetId="82" r:id="rId13"/>
    <sheet name="Świętokrzyska JR" sheetId="117" r:id="rId14"/>
    <sheet name="Warmińsko-mazurska JR" sheetId="84" r:id="rId15"/>
    <sheet name="Wielkopolska JR" sheetId="118" r:id="rId16"/>
    <sheet name="Zachodniopomorska JR" sheetId="119" r:id="rId17"/>
    <sheet name="MRiRW" sheetId="121" r:id="rId18"/>
    <sheet name="CDR (KSOW)" sheetId="120" r:id="rId19"/>
    <sheet name="CDR (SIR)" sheetId="122" r:id="rId20"/>
    <sheet name="Dolnośląski ODR" sheetId="123" r:id="rId21"/>
    <sheet name="Kujawsko-pomorski ODR" sheetId="124" r:id="rId22"/>
    <sheet name="Lubelski ODR" sheetId="125" r:id="rId23"/>
    <sheet name="Lubuski ODR" sheetId="126" r:id="rId24"/>
    <sheet name="Łódzki ODR" sheetId="127" r:id="rId25"/>
    <sheet name="Małopolski ODR" sheetId="128" r:id="rId26"/>
    <sheet name="Mazowiecki ODR" sheetId="129" r:id="rId27"/>
    <sheet name="Opolski ODR" sheetId="130" r:id="rId28"/>
    <sheet name="Podkarpacki ODR" sheetId="131" r:id="rId29"/>
    <sheet name="Podlaski ODR" sheetId="132" r:id="rId30"/>
    <sheet name="Pomorski ODR" sheetId="133" r:id="rId31"/>
    <sheet name="Śląski ODR" sheetId="134" r:id="rId32"/>
    <sheet name="Świętokrzyski ODR" sheetId="135" r:id="rId33"/>
    <sheet name="Warmińsko-mazurski ODR" sheetId="136" r:id="rId34"/>
    <sheet name="Wielkopolski ODR" sheetId="137" r:id="rId35"/>
    <sheet name="Zachodniopomorski ODR" sheetId="138" r:id="rId36"/>
  </sheets>
  <definedNames>
    <definedName name="_xlnm._FilterDatabase" localSheetId="17" hidden="1">MRiRW!$A$6:$R$26</definedName>
    <definedName name="_xlnm.Print_Area" localSheetId="1">'Dolnośląska JR'!$A$1:$R$42</definedName>
    <definedName name="_xlnm.Print_Area" localSheetId="20">'Dolnośląski ODR'!$A$1:$R$111</definedName>
    <definedName name="_xlnm.Print_Area" localSheetId="22">'Lubelski ODR'!$A$1:$S$84</definedName>
    <definedName name="_xlnm.Print_Area" localSheetId="8">'Opolska JR'!$A$1:$R$33</definedName>
    <definedName name="_xlnm.Print_Area" localSheetId="10">'Podlaska JR'!$A$1:$R$40</definedName>
    <definedName name="_xlnm.Print_Area" localSheetId="13">'Świętokrzyska JR'!$A$1:$R$20</definedName>
    <definedName name="_xlnm.Print_Area" localSheetId="15">'Wielkopolska JR'!$A$1:$R$26</definedName>
    <definedName name="_xlnm.Print_Titles" localSheetId="8">'Opolska JR'!$4:$5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1" i="19" l="1"/>
  <c r="O48" i="138"/>
  <c r="N48" i="138"/>
  <c r="P68" i="137"/>
  <c r="O68" i="137"/>
  <c r="Q55" i="136"/>
  <c r="P55" i="136"/>
  <c r="P74" i="135"/>
  <c r="O74" i="135"/>
  <c r="P37" i="134"/>
  <c r="O37" i="134"/>
  <c r="P80" i="133"/>
  <c r="O80" i="133"/>
  <c r="P54" i="132"/>
  <c r="O54" i="132"/>
  <c r="P28" i="131"/>
  <c r="P26" i="131"/>
  <c r="P24" i="131"/>
  <c r="P22" i="131"/>
  <c r="Q33" i="131" s="1"/>
  <c r="O20" i="131"/>
  <c r="O19" i="131"/>
  <c r="O18" i="131"/>
  <c r="O13" i="131"/>
  <c r="O10" i="131"/>
  <c r="O9" i="131"/>
  <c r="O8" i="131"/>
  <c r="O7" i="131"/>
  <c r="P33" i="131" s="1"/>
  <c r="P53" i="130"/>
  <c r="O53" i="130"/>
  <c r="P66" i="129"/>
  <c r="P64" i="129"/>
  <c r="P62" i="129"/>
  <c r="O73" i="129" s="1"/>
  <c r="P60" i="129"/>
  <c r="P56" i="129"/>
  <c r="P55" i="129"/>
  <c r="P54" i="129"/>
  <c r="O52" i="129"/>
  <c r="O51" i="129"/>
  <c r="O49" i="129"/>
  <c r="O45" i="129"/>
  <c r="P44" i="129"/>
  <c r="O43" i="129"/>
  <c r="O40" i="129"/>
  <c r="O39" i="129"/>
  <c r="O37" i="129"/>
  <c r="O35" i="129"/>
  <c r="O33" i="129"/>
  <c r="O31" i="129"/>
  <c r="P24" i="129"/>
  <c r="O24" i="129"/>
  <c r="O23" i="129"/>
  <c r="O22" i="129"/>
  <c r="O20" i="129"/>
  <c r="O18" i="129"/>
  <c r="O16" i="129"/>
  <c r="O14" i="129"/>
  <c r="O12" i="129"/>
  <c r="O10" i="129"/>
  <c r="O9" i="129"/>
  <c r="O7" i="129"/>
  <c r="N73" i="129" s="1"/>
  <c r="P38" i="128"/>
  <c r="O38" i="128"/>
  <c r="P37" i="127"/>
  <c r="O37" i="127"/>
  <c r="O66" i="126"/>
  <c r="N66" i="126"/>
  <c r="P80" i="125"/>
  <c r="O35" i="125"/>
  <c r="O80" i="125" s="1"/>
  <c r="M35" i="125"/>
  <c r="P66" i="124"/>
  <c r="P50" i="124"/>
  <c r="Q66" i="124" s="1"/>
  <c r="P43" i="124"/>
  <c r="P104" i="123"/>
  <c r="O104" i="123"/>
  <c r="P125" i="122"/>
  <c r="O125" i="122"/>
  <c r="E41" i="19" l="1"/>
  <c r="O12" i="121"/>
  <c r="P9" i="121"/>
  <c r="P32" i="121" s="1"/>
  <c r="O9" i="121"/>
  <c r="O32" i="121" l="1"/>
  <c r="P94" i="120"/>
  <c r="O94" i="120"/>
  <c r="Q31" i="119"/>
  <c r="P31" i="119"/>
  <c r="P24" i="118"/>
  <c r="O24" i="118"/>
  <c r="P25" i="84"/>
  <c r="O25" i="84"/>
  <c r="O16" i="117"/>
  <c r="N16" i="117"/>
  <c r="P50" i="116"/>
  <c r="O50" i="116"/>
  <c r="Q30" i="115"/>
  <c r="P30" i="115"/>
  <c r="Q27" i="114"/>
  <c r="P27" i="114"/>
  <c r="Q31" i="113"/>
  <c r="P31" i="113"/>
  <c r="P53" i="112"/>
  <c r="O53" i="112"/>
  <c r="P15" i="111"/>
  <c r="O15" i="111"/>
  <c r="P24" i="110"/>
  <c r="O24" i="110"/>
  <c r="P27" i="109"/>
  <c r="O27" i="109"/>
  <c r="O36" i="108"/>
  <c r="N36" i="108"/>
  <c r="Q28" i="87"/>
  <c r="P28" i="87"/>
  <c r="Q41" i="107"/>
  <c r="P13" i="82"/>
  <c r="P41" i="107"/>
  <c r="J137" i="120"/>
  <c r="P11" i="117" l="1"/>
  <c r="P10" i="117"/>
  <c r="P9" i="117"/>
  <c r="P8" i="117"/>
  <c r="O7" i="117"/>
  <c r="O14" i="115"/>
  <c r="P23" i="113" l="1"/>
  <c r="N19" i="113"/>
  <c r="P19" i="113" s="1"/>
  <c r="N27" i="107" l="1"/>
  <c r="P27" i="107"/>
  <c r="N34" i="10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F10" authorId="0" shapeId="0" xr:uid="{7285F821-BA73-4DCF-93CD-2EE90730C502}">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0" authorId="0" shapeId="0" xr:uid="{FAF4D429-8D16-45E5-A39A-D856623E4C1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<sst xmlns="http://schemas.openxmlformats.org/spreadsheetml/2006/main" count="8057" uniqueCount="3010">
  <si>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</si>
  <si>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</si>
  <si>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</si>
  <si>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</si>
  <si>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</si>
  <si>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</si>
  <si>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</si>
  <si>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</si>
  <si>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</si>
  <si>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</si>
  <si>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</si>
  <si>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</si>
  <si>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</si>
  <si>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</si>
  <si>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</si>
  <si>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</si>
  <si>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</si>
  <si>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</si>
  <si>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</si>
  <si>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</si>
  <si>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</si>
  <si>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</si>
  <si>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</si>
  <si>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</si>
  <si>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</si>
  <si>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</si>
  <si>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</si>
  <si>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</si>
  <si>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</si>
  <si>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</si>
  <si>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</si>
  <si>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</si>
  <si>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</si>
  <si>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</si>
  <si>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</si>
  <si>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</si>
  <si>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Liczba</t>
  </si>
  <si>
    <t>Kwota</t>
  </si>
  <si>
    <t>III-IV</t>
  </si>
  <si>
    <t>II-III</t>
  </si>
  <si>
    <t>I</t>
  </si>
  <si>
    <t>1</t>
  </si>
  <si>
    <t>seminarium</t>
  </si>
  <si>
    <t>III</t>
  </si>
  <si>
    <t>wyjazd studyjny</t>
  </si>
  <si>
    <t>II-IV</t>
  </si>
  <si>
    <t>40</t>
  </si>
  <si>
    <t>II</t>
  </si>
  <si>
    <t>szkolenie</t>
  </si>
  <si>
    <t>wystawa</t>
  </si>
  <si>
    <t>liczba konferencji</t>
  </si>
  <si>
    <t>liczba uczestników konferencji</t>
  </si>
  <si>
    <t>IV</t>
  </si>
  <si>
    <t>Konferencja, konkursy</t>
  </si>
  <si>
    <t>publikacja</t>
  </si>
  <si>
    <t xml:space="preserve">liczba uczestników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</si>
  <si>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</si>
  <si>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</si>
  <si>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</si>
  <si>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</si>
  <si>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</si>
  <si>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</si>
  <si>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</si>
  <si>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</si>
  <si>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</si>
  <si>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</si>
  <si>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</si>
  <si>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</si>
  <si>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</si>
  <si>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</si>
  <si>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</si>
  <si>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</si>
  <si>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</si>
  <si>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</si>
  <si>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</si>
  <si>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</si>
  <si>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</si>
  <si>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</si>
  <si>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</si>
  <si>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</si>
  <si>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</si>
  <si>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</si>
  <si>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</si>
  <si>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</si>
  <si>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</si>
  <si>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</si>
  <si>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</si>
  <si>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</si>
  <si>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</si>
  <si>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</si>
  <si>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</si>
  <si>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</si>
  <si>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</si>
  <si>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</si>
  <si>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</si>
  <si>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</si>
  <si>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</si>
  <si>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</si>
  <si>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</si>
  <si>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</si>
  <si>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</si>
  <si>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</si>
  <si>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</si>
  <si>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</si>
  <si>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</si>
  <si>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</si>
  <si>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</si>
  <si>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podniesienie kompetencji pracowników biur odpowiedzialnych za przeprowadzenie procedur związanych z wdrażaniem lokalnych strategii rozwoju</t>
  </si>
  <si>
    <t>pracownicy biur lokalnych grup działania oraz przedstawiciele
organów lgd</t>
  </si>
  <si>
    <t xml:space="preserve">I-IV </t>
  </si>
  <si>
    <t>Technologie naturalne: Biologizacja rolnictwa</t>
  </si>
  <si>
    <t>popularyzacja działań i inicjatyw na rzecz zrównoważonego rozwoju oraz upowszechnianie innowacyjnych rozwiązań chroniących bioróżnorodność i środowisko naturalne</t>
  </si>
  <si>
    <t>popularyzacja działań i inicjatyw na rzecz zrównoważonego rozwoju oraz zwiększanie napływu turystów do regionu</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</si>
  <si>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</si>
  <si>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</si>
  <si>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</si>
  <si>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</si>
  <si>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</si>
  <si>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</si>
  <si>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</si>
  <si>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Impreza plenerowa, konkursy</t>
  </si>
  <si>
    <t>Samorząd Województwa Lubelskiego</t>
  </si>
  <si>
    <t>Artura Grottgera 4, 20-029 Lublin</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</si>
  <si>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</si>
  <si>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</si>
  <si>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</si>
  <si>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</si>
  <si>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</si>
  <si>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</si>
  <si>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</si>
  <si>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</si>
  <si>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Konkurs plastyczny dla dzieci</t>
  </si>
  <si>
    <t>dzieci i młodzież z wiejskich szkół podstawowych województwa lubelskiego</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</si>
  <si>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</si>
  <si>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</si>
  <si>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</si>
  <si>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</si>
  <si>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</si>
  <si>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</si>
  <si>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</si>
  <si>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</si>
  <si>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</si>
  <si>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</si>
  <si>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</si>
  <si>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</si>
  <si>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</si>
  <si>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</si>
  <si>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</si>
  <si>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</si>
  <si>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</si>
  <si>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</si>
  <si>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</si>
  <si>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</si>
  <si>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</si>
  <si>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</si>
  <si>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</si>
  <si>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</si>
  <si>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</si>
  <si>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Przewodnik po lubuskich, najpiękniejszych wsiach</t>
  </si>
  <si>
    <t xml:space="preserve">liczba uczestników konkursów </t>
  </si>
  <si>
    <t>2</t>
  </si>
  <si>
    <t>III, IV</t>
  </si>
  <si>
    <t>Wydarzenie</t>
  </si>
  <si>
    <t>Mieszkańcy obszarów wiejskich</t>
  </si>
  <si>
    <t>Lubelskie Rowerowe z KSOW-em</t>
  </si>
  <si>
    <t xml:space="preserve">Zwiększenie udziału zainteresowanych stron we wdrażaniu inicjatyw na rzecz rozwoju obszarów wiejskich.  </t>
  </si>
  <si>
    <t>50</t>
  </si>
  <si>
    <t>ilość uczestników</t>
  </si>
  <si>
    <t xml:space="preserve">Warsztaty szkoleniowe pn. „Lean Inspiracja” </t>
  </si>
  <si>
    <t>przedsiębiorcy działający na obszarach wiejskich, tworzący nowe miejsca pracy oraz mieszkańcy regionu, którzy będą mogli zapoznać się z działalnością laureata z Kujaw i Pomorza</t>
  </si>
  <si>
    <t>cykl szkoleń i wykładów</t>
  </si>
  <si>
    <t>210</t>
  </si>
  <si>
    <t>"Nasze kulinarne dziedzictwo - Smaki regionów"</t>
  </si>
  <si>
    <t xml:space="preserve">promocja sektora rolnego regionu oraz prezentacja producentów żywności wysokiej jakości, popularyzacja konkursu "Nasze kulinarne dziedzictwo", jego laureatów </t>
  </si>
  <si>
    <t>Wojewódzkie Święto Ziół</t>
  </si>
  <si>
    <t>konkurs, materiał promocyjno - informacyjny</t>
  </si>
  <si>
    <t xml:space="preserve">liczba laureatów konkursu, ilość materiał promocyjno - informacyjny </t>
  </si>
  <si>
    <t>46/1000</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</si>
  <si>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</si>
  <si>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</si>
  <si>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</si>
  <si>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ilość artykułów/ilość filmów promocyjnych</t>
  </si>
  <si>
    <t>2/4/16</t>
  </si>
  <si>
    <t>Urząd Marszałkowski Województwa Lubuskiego</t>
  </si>
  <si>
    <t>Jarmark Bożonarodzeniowy</t>
  </si>
  <si>
    <t>Promocja współpracy w sektorze rolnym</t>
  </si>
  <si>
    <t>Stoisko wystawiennicze, punkt informacyjny na imprezie plenerowej,</t>
  </si>
  <si>
    <t>Wyjazd studyjny dot. Sieci Dziedzictwa Kulinarnego</t>
  </si>
  <si>
    <t>ilość wyjazdów</t>
  </si>
  <si>
    <t>przedstawiciele samorządów, przedstawiciele LGD z terenu Województwa, przedstawiciele rolników oraz wytwórców lubuskich</t>
  </si>
  <si>
    <t>Publikacja</t>
  </si>
  <si>
    <t>liczba publikacji</t>
  </si>
  <si>
    <t>liczba szkoleń</t>
  </si>
  <si>
    <t>Konkurs</t>
  </si>
  <si>
    <t>konferencja</t>
  </si>
  <si>
    <t>impreza plenerowa</t>
  </si>
  <si>
    <t>liczba imprez plenerowych</t>
  </si>
  <si>
    <t>liczba spotów</t>
  </si>
  <si>
    <t>1, 2</t>
  </si>
  <si>
    <t>10</t>
  </si>
  <si>
    <t>szkolenia</t>
  </si>
  <si>
    <t>liczba wyjazdów studyjnych</t>
  </si>
  <si>
    <t>liczba egzemplarzy</t>
  </si>
  <si>
    <t>liczba stoisk wystawienniczych</t>
  </si>
  <si>
    <t xml:space="preserve">Celem operacji jest wspieranie rozwoju obszarów wiejskich poprzez gromadzenie i przekazywanie dobrych praktyk w publikacjach lub materiałach drukowanych </t>
  </si>
  <si>
    <t>Dobre praktyki PROW 2014-2020 w województwie łódzkim.</t>
  </si>
  <si>
    <t>film/spot</t>
  </si>
  <si>
    <t>liczba filmów/ spotów</t>
  </si>
  <si>
    <t>mieszkańcy województwa łódzkiego</t>
  </si>
  <si>
    <t>Urząd Marszałkowski Województwa Łódzkiego</t>
  </si>
  <si>
    <t>Al. Piłsudskiego 8, 90-051 Łódź</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</si>
  <si>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</si>
  <si>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</si>
  <si>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</si>
  <si>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</si>
  <si>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</si>
  <si>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</si>
  <si>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</si>
  <si>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</si>
  <si>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</si>
  <si>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</si>
  <si>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I, II</t>
  </si>
  <si>
    <t>liczba filmów</t>
  </si>
  <si>
    <t>warsztaty</t>
  </si>
  <si>
    <r>
      <t>I-</t>
    </r>
    <r>
      <rPr>
        <b/>
        <sz val="11"/>
        <rFont val="Calibri"/>
        <family val="2"/>
        <charset val="238"/>
        <scheme val="minor"/>
      </rPr>
      <t>IV</t>
    </r>
    <r>
      <rPr>
        <sz val="11"/>
        <rFont val="Calibri"/>
        <family val="2"/>
        <charset val="238"/>
        <scheme val="minor"/>
      </rPr>
      <t xml:space="preserve"> kwartał</t>
    </r>
  </si>
  <si>
    <t>mieszkańcy obszarów wiejskich Dolnego Śląska, w szczególności rolnicy, beneficjenci i potencjalni beneficjenci środków UE</t>
  </si>
  <si>
    <t xml:space="preserve">  -</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</si>
  <si>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t>
  </si>
  <si>
    <t>liczba uczestników konkursów</t>
  </si>
  <si>
    <t>II, III, VI</t>
  </si>
  <si>
    <t>Powiększenie wiedzy i kompetencji w zakresie możliwości zastosowania OZE na obszarach wiejskich oraz nowych modeli organizacji produkcji i sprzedaży rolniczej, w tym krótkich łańcuchów dostaw, rolniczego handlu detalicznego, działalności marginalnej, lokalnej i ograniczonej.</t>
  </si>
  <si>
    <t>szkolenie/seminarium/inna forma szkoleniowa</t>
  </si>
  <si>
    <t>liczba szkoleń/seminariów/innych form szkoleniowych</t>
  </si>
  <si>
    <t>członkowie LGD zainteresowani podniesieniem wiedzy i kompetencji w zakresie rozwoju przedsiębiorczości</t>
  </si>
  <si>
    <t>liczba uczestników szkoleń/ seminariów/ innych form szkoleniowych</t>
  </si>
  <si>
    <t>III, 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</si>
  <si>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</si>
  <si>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</si>
  <si>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producenci produktów regionalnych, tradycyjnych, przetwórcy, rolnicy, właściciele gospodarstw agroturystycznych</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</si>
  <si>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</si>
  <si>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</si>
  <si>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</si>
  <si>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liczba targów, wystaw, imprez lokalnych, regionalnych, krajowych i międzynarodowych</t>
  </si>
  <si>
    <t>4-8</t>
  </si>
  <si>
    <t>Targi Smaki Regionów w Poznaniu</t>
  </si>
  <si>
    <t xml:space="preserve"> 4-8</t>
  </si>
  <si>
    <t>Prezentacja Tradycyjnych Stołów Wigilijnych</t>
  </si>
  <si>
    <t>Zaktywizowanie mieszkańców obszarów wiejskich do współpracy i budowania partnerskich relacji, kultywowanie tradycji bożonarodzeniowych, promowanie i zachowanie dziedzictwa kulturowego i kulinarnego, wymiana wiedzy i doświadczeń między członkami Kół Gospodyń Wiejskich, którzy są uczestnikami prezentacji, promocja jakości życia na wsi lub promocja wsi jako miejsca do życia i rozwoju zawodowego.</t>
  </si>
  <si>
    <t>26</t>
  </si>
  <si>
    <t>Konkurs "Wieś na weekend'2021"</t>
  </si>
  <si>
    <t xml:space="preserve">Warsztaty szkoleniowe </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</si>
  <si>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</si>
  <si>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2021 r. planuje się zorganizowanie wizyty studyjnej do regionu członkowskiego ESDK.  Celem wizyty będzie zapoznanie się z doświadczeniami innych regionów w skonsolidowanej promocji członków sieci ESDK, której efektem ma być wzrost konkurencyjności i atrakcyjności gospodarczej regionu. </t>
  </si>
  <si>
    <t>członkowie Sieci Dziedzictwa Kulinarnego Kujawy i Pomorze</t>
  </si>
  <si>
    <t xml:space="preserve">Wizyta studyjna nt. podniesienia konkurencyjności gospodarstw agroturystycznych i oferty turystyki wiejskiej </t>
  </si>
  <si>
    <t xml:space="preserve"> wizyta studyjna</t>
  </si>
  <si>
    <t>uczestnicy konkursu Agro-Wczasy'2021, przedstawiciele organizacji i instytucji wspierających rozwój agroturystyki w regionie</t>
  </si>
  <si>
    <t>wspieranie organizacji krótkiego łańcucha dostaw żywności lokalnej, w tym przetwarzania i wprowadzania do obrotu produktów rolnych wysokiej jakości, promocja producentów żywności zrzeszonych w Regionalnej Sieci Kulinarnego Dziedzictwa Kujawy i Pomorze</t>
  </si>
  <si>
    <t>felieton</t>
  </si>
  <si>
    <t>producenci żywności tradycyjnej i regionalnej zrzeszeni w Regionalnej Sieci Kulinarnego Dziedzictwa Kujawy i Pomorze, konsumenci</t>
  </si>
  <si>
    <t>Prezentacja potencjału produktów regionalnych Kujaw i Pomorza na targach rolno-spożywczych Smaki Regionów'2021</t>
  </si>
  <si>
    <t>promocja sektora rolnego regionu oraz prezentacja producentów żywności wysokiej jakości, nawiązanie kontaktów handlowych przez wystawców</t>
  </si>
  <si>
    <t>15</t>
  </si>
  <si>
    <t>Informowanie społeczeństwa o rozwoju obszarów wiejskich "Kalendarz Imprez 2020 - dobre praktyki na obszarach wiejskich</t>
  </si>
  <si>
    <t>opracowanie nie, druk</t>
  </si>
  <si>
    <t>Konkurs plastyczny mający na celu  promocję jakości życia na wsi lub promocję wsi jako miejsca do życia i rozwoju zawodowego wśród dzieci i młodzieży szkolnej.</t>
  </si>
  <si>
    <t>Informowanie społeczeństwa o rozwoju obszarów wiejskich.</t>
  </si>
  <si>
    <t xml:space="preserve">Organizacja wydarzenia ma na celu aktywizacje mieszkańców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zwiększenie udziału zainteresowanych stron we wdrażaniu inicjatyw na rzecz rozwoju obszarów wiejskich. </t>
  </si>
  <si>
    <t xml:space="preserve">Mieszkańcy obszarów wiejskich </t>
  </si>
  <si>
    <t>I półfinał konkursu Kobieta Gospodarna Wyjątkowa- nagrody</t>
  </si>
  <si>
    <t>konkurs, nagrody</t>
  </si>
  <si>
    <t>I,II</t>
  </si>
  <si>
    <t>liczba nagród</t>
  </si>
  <si>
    <t>"Kobieta Gospodarna Wyjątkowa" - publikacja</t>
  </si>
  <si>
    <t>Eliminacje do konkursu Kobieta Gospodarna Wyjątkowa</t>
  </si>
  <si>
    <t xml:space="preserve">Organizacja konkursu ma na celu aktywizację mieszkańców wsi na rzecz podejmowania inicjatyw w zakresie rozwoju obszarów wiejskich. Przedmiotem operacji jest przeprowadzenie eliminacji do konkursu, mającego na celu aktywizacje mieszkańców  obszarów wiejskich a także polepszaniu zarzadzania lokalnymi zasobami. Operacja związana jest z tematem wspierania przedsiębiorczości na obszarach wiejskich w obszarze małego przetwórstwa lokalnego i promocja regionu. Konkurs skierowany jest go KGW. </t>
  </si>
  <si>
    <t>I, II, III</t>
  </si>
  <si>
    <t>liczba KGW</t>
  </si>
  <si>
    <t>min. 50                        max. 300</t>
  </si>
  <si>
    <t xml:space="preserve"> Kobieta Gospodarna Wyjątkowa</t>
  </si>
  <si>
    <t>Wydarzenie/ Konkurs</t>
  </si>
  <si>
    <t>Stowarzyszenia, koła gospodyń wiejskich, rolnicy</t>
  </si>
  <si>
    <t>min. 100                        max 300</t>
  </si>
  <si>
    <t>Impreza plenerowa/konkurs</t>
  </si>
  <si>
    <t>min 10 max 50</t>
  </si>
  <si>
    <t>mieszkańcy obszarów wiejskich</t>
  </si>
  <si>
    <t>Żniwowanie</t>
  </si>
  <si>
    <t xml:space="preserve">Impreza plenerowa ma na celu aktywizację mieszkańców obszarów wiejskich w celu tworzenia partnerstw na rzecz realizacji projektów nakierowanych na rozwój tych obszarów, realizacji wspólnych inwestycji, poprzez stworzenie wspólnego widowiska fabularyzowanego, w ramach którego członkowie KGW odtworzą dawne obyczaje, jakie towarzyszyły zbiorom zboża. </t>
  </si>
  <si>
    <t>Impreza plenerowa</t>
  </si>
  <si>
    <t xml:space="preserve">liczba wydarzeń </t>
  </si>
  <si>
    <t>min 70 max 150</t>
  </si>
  <si>
    <t>II,III</t>
  </si>
  <si>
    <t xml:space="preserve">Wielkanocne konkursy </t>
  </si>
  <si>
    <t>Celem operacji jest zwiększenie udziału zainteresowanych stron we wdrażaniu inicjatyw na rzecz rozwoju obszarów wiejskich. Operacja przyczyni się do promocji folkloru, zwyczajów, tradycji wiejskiej, a także do aktywizacji mieszkańców.</t>
  </si>
  <si>
    <t xml:space="preserve">Samorząd Województwa Lubelskiego </t>
  </si>
  <si>
    <t>Wydanie broszury/ulotki podsumowującej działalność JR KSOW woj. Lubuskiego</t>
  </si>
  <si>
    <t>akcje promocyjne/artykuły prasowe/filmy promocyjne</t>
  </si>
  <si>
    <t>nd.</t>
  </si>
  <si>
    <t xml:space="preserve">Wymiana dobrych praktyk we wdrażaniu założeń Europejskiej Sieci Dziedzictwa Kulinarnego </t>
  </si>
  <si>
    <t>Wyjazd studyjny dla przedstawicieli LGD, dotyczący sprzedaży małego przetwórstwa</t>
  </si>
  <si>
    <t>Produkty tradycyjne, regionalne i ekologiczne z terenu województwa łódzkiego</t>
  </si>
  <si>
    <t>Celem operacji jest wypromowanie i rozpowszechnianie wiedzy dotyczącej produktów wysokiej jakości z terenu województwa łódzkiego wśród jego mieszkańców. Efektem realizacji operacji będzie wzrost popularności, rozpoznawalności i zbytu produktów tradycyjnych, lokalnych i ekologicznych z terenu województwa łódzkiego.</t>
  </si>
  <si>
    <t xml:space="preserve">mieszkańcy województwa łódzkiego, producenci produktów tradycyjnych, ekologicznych, lokalnych woj. łódzkiego </t>
  </si>
  <si>
    <t>Warsztaty kulinarne</t>
  </si>
  <si>
    <t xml:space="preserve"> liczba warsztatów</t>
  </si>
  <si>
    <t>Weekend na wsi</t>
  </si>
  <si>
    <t>mieszkańcy województwa łódzkiego prowadzący działalność agroturystyczną</t>
  </si>
  <si>
    <t>mieszkańcy województwa łódzkiego prowadzący działalność agroturystyczną i planujący prowadzić taką działalność</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</si>
  <si>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</si>
  <si>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</si>
  <si>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audycje na kanale YouTube, profil w mediach społecznościowych, płatne elementy promocji w mediach społecznościowych, audycje radiowe, promocja na regionalnych portalach internetowych  </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</si>
  <si>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</si>
  <si>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</si>
  <si>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</si>
  <si>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</si>
  <si>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ul. Jagiellońska 26, 03-719 Warszawa</t>
  </si>
  <si>
    <t>Słuchalność/oglądalność audycji, programów, spotów</t>
  </si>
  <si>
    <t>minimum            50 000 maksimum 500 000</t>
  </si>
  <si>
    <t>Fora internetowe, media 
społecznościowe itp.</t>
  </si>
  <si>
    <t>min.15 maksimum 43</t>
  </si>
  <si>
    <t>Unikalni użytkownicy forów internetowych, mediów społecznościowych itp.</t>
  </si>
  <si>
    <t>minimum        5 000 maksimum 20 000</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</si>
  <si>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</si>
  <si>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</si>
  <si>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</si>
  <si>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</si>
  <si>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</si>
  <si>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</si>
  <si>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</si>
  <si>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</si>
  <si>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</si>
  <si>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</si>
  <si>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</si>
  <si>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</si>
  <si>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</si>
  <si>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</si>
  <si>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</si>
  <si>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 xml:space="preserve">konkurs z nagrodami </t>
  </si>
  <si>
    <t>mieszkańcy Mazowsza, orkiestry dęte z Mazowsza, kapelmistrzowie</t>
  </si>
  <si>
    <t>minimum 200; maksimum 500</t>
  </si>
  <si>
    <t>Konkurs dla Kół Gospodyń Wiejskich</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</si>
  <si>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</si>
  <si>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</si>
  <si>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minimum 200; maksimum 1500</t>
  </si>
  <si>
    <t>Książka kucharska KGW</t>
  </si>
  <si>
    <t xml:space="preserve">rozpowszechnienie regionalnego dziedzictwa kulinarnego Mazowsza </t>
  </si>
  <si>
    <t xml:space="preserve">publikacja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</si>
  <si>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</si>
  <si>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</si>
  <si>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</si>
  <si>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Tytuły publikacji wydawanych w formie elektronicznej </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</si>
  <si>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</si>
  <si>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</si>
  <si>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</si>
  <si>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</si>
  <si>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</si>
  <si>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</si>
  <si>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</si>
  <si>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audycje na kanale YouTube, profil w mediach społecznościowych, płatne elementy promocji w mediach społecznościowych, audycje radiowe</t>
  </si>
  <si>
    <t>minimum 2 maksimum 5</t>
  </si>
  <si>
    <t>producenci rolni i mieszkańcy  Mazowsza</t>
  </si>
  <si>
    <t>minimum 5 maksimum 10</t>
  </si>
  <si>
    <t xml:space="preserve">minimum            25 000 maksimum 500 000 </t>
  </si>
  <si>
    <t xml:space="preserve">Tytuły publikacji wydanych w formie elektronicznej </t>
  </si>
  <si>
    <t>Materiały promocyjne - komplety (w tym produkty tradycyjne i regionalne)</t>
  </si>
  <si>
    <t>V</t>
  </si>
  <si>
    <t xml:space="preserve">Dobre praktyki na obszarach wiejskich </t>
  </si>
  <si>
    <t>gromadzenie dobrych praktyk w ramach m.in.: odnawialnych źródeł energii w tym biogazowni; dobre praktyki inteligentnych wiosek (smart villages)</t>
  </si>
  <si>
    <t xml:space="preserve">zagraniczny wyjazd studyjny </t>
  </si>
  <si>
    <t>Zagraniczne wyjazdy  studyjne</t>
  </si>
  <si>
    <t>minimum 1 maksimum 2</t>
  </si>
  <si>
    <t>partnerzy KSOW (w tym Lokalne Grupy Działania) i/lub przedstawiciele Wojewódzkiej Grupy Roboczej ds. KSOW z Mazowsza, przedstawiciele Samorządu Województwa Mazowieckiego</t>
  </si>
  <si>
    <t>Uczestnicy zagranicznych wyjazdów  studyjnych</t>
  </si>
  <si>
    <t>minimum 10 maksimum 40</t>
  </si>
  <si>
    <t>minimum 15 maksimum 30</t>
  </si>
  <si>
    <t xml:space="preserve">minimum            100 000 maksimum        1 000 000 </t>
  </si>
  <si>
    <t xml:space="preserve">Dobre praktyki w ramach Leadera </t>
  </si>
  <si>
    <t>identyfikacja i rozpowszechnianie przykładów operacji zrealizowanych w ramach podejścia Leader, ze szczególnym uwzględnieniem: promocji jakości życia na wsi; promocji wsi jako miejsca do życia i rozwoju zawodowego; planowania rozwoju lokalnego z uwzględnieniem potencjału ekonomicznego, społecznego  i środowiska danego obszaru</t>
  </si>
  <si>
    <t>film na kanale YouTube, profil w mediach społecznościowych, płatne elementy promocji w mediach społecznościowych</t>
  </si>
  <si>
    <t>mieszkańcy województwa mazowieckiego; beneficjenci i potencjalni beneficjenci środków UE</t>
  </si>
  <si>
    <t>spotkanie</t>
  </si>
  <si>
    <t>Wyjazd studyjny dla sołtysów - producentów rolnych i potencjalnych producentów rolnych</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</si>
  <si>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</si>
  <si>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wyjazd studyjny - element towarzyszący konkursowi na najaktywniejsze sołectwo, promocja spółdzielczości na obszarach wiejskich</t>
  </si>
  <si>
    <t>Krajowe wyjazdy  studyjne</t>
  </si>
  <si>
    <t>sołtysi, rolnicy z Mazowsza, przedstawiciele jst</t>
  </si>
  <si>
    <t>Uczestnicy krajowych wyjazdów  studyjnych</t>
  </si>
  <si>
    <t>minimum 15 maksimum 50</t>
  </si>
  <si>
    <t xml:space="preserve">audycje na kanale YouTube, profil w mediach społecznościowych, płatne elementy promocji w mediach społecznościowych, audycje radiowe                         </t>
  </si>
  <si>
    <t>Lp.</t>
  </si>
  <si>
    <t>6</t>
  </si>
  <si>
    <t>Szkolenia i działania na rzecz tworzenia sieci kontaktów dla Lokalnych Grup Działania (LGD), w tym zapewnienie pomocy technicznej w zakresie współpracy międzyterytorialnej</t>
  </si>
  <si>
    <t>Szkolenie, spotkanie, warsztat, seminarium - wg potrzeb zgłaszanych przez LGD</t>
  </si>
  <si>
    <t xml:space="preserve">liczba szkoleń / spotkań </t>
  </si>
  <si>
    <t>Przedstawiciele LGD i jednostki regionalnej KSOW województwa opolskiego</t>
  </si>
  <si>
    <t>-</t>
  </si>
  <si>
    <t>Urząd Marszałkowski Województwa Opolskiego</t>
  </si>
  <si>
    <t>ul. Piastowska 14, 45-082 Opole</t>
  </si>
  <si>
    <t>liczba uczestników szkoleń</t>
  </si>
  <si>
    <t>49</t>
  </si>
  <si>
    <t>Smacznie po nowemu, zdrowo po staremu - czyli mój SPK - BOX</t>
  </si>
  <si>
    <r>
      <rPr>
        <b/>
        <sz val="10"/>
        <rFont val="Calibri"/>
        <family val="2"/>
        <charset val="238"/>
        <scheme val="minor"/>
      </rPr>
      <t>CEL:</t>
    </r>
    <r>
      <rPr>
        <sz val="10"/>
        <rFont val="Calibri"/>
        <family val="2"/>
        <charset val="238"/>
        <scheme val="minor"/>
      </rPr>
      <t xml:space="preserve">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t>
    </r>
    <r>
      <rPr>
        <b/>
        <sz val="10"/>
        <rFont val="Calibri"/>
        <family val="2"/>
        <charset val="238"/>
        <scheme val="minor"/>
      </rPr>
      <t>PRZEDMIOT:</t>
    </r>
    <r>
      <rPr>
        <sz val="10"/>
        <rFont val="Calibri"/>
        <family val="2"/>
        <charset val="238"/>
        <scheme val="minor"/>
      </rPr>
      <t xml:space="preserve"> organizacja warsztatów kulinarnych dla dzieci i młodzieży z województwa opolskiego, które przybliżą odbiorcom wiedzę na temat produktów lokalnych i tradycyjnych z regionu, tradycji kulinarnych oraz zdrowego trybu życia i działań proekologicznych wpływających na poprawę jakości życia mieszkańców i wizerunku wsi.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 2. Upowszechnianie wiedzy w zakresie planowania rozwoju lokalnego z uwzględnieniem potencjału ekonomicznego, społecznego i środowiskowego danego obszaru. </t>
    </r>
  </si>
  <si>
    <t xml:space="preserve">szkolenie / seminarium / warsztat / spotkanie </t>
  </si>
  <si>
    <t>liczba warsztatów</t>
  </si>
  <si>
    <t>Dzieci i młodzież z województwa opolskiego oraz ich opiekunowie</t>
  </si>
  <si>
    <t>I - IV</t>
  </si>
  <si>
    <t>liczba uczestników warsztatów</t>
  </si>
  <si>
    <t xml:space="preserve">Opolska wieś atrakcyjnym miejscem do życia i rozwoju </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</si>
  <si>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wydanie publikacji promujących dziedzictwo kulinarne i produkty tradycyjne regionu oraz odnowę wsi. . Celem wyłonienia i promocji najlepszych wzorców działania z zakresu odnowy wsi zrealizowany zostanie Konkurs Piękna Wieś Opolska, gdzie przewiduje się nagrody finansowe dla laureatów i wyróżnionych, zgodnie z regulaminem konkursu.. </t>
    </r>
    <r>
      <rPr>
        <b/>
        <sz val="10"/>
        <rFont val="Calibri"/>
        <family val="2"/>
        <charset val="238"/>
        <scheme val="minor"/>
      </rPr>
      <t>TEMAT</t>
    </r>
    <r>
      <rPr>
        <sz val="10"/>
        <rFont val="Calibri"/>
        <family val="2"/>
        <charset val="238"/>
        <scheme val="minor"/>
      </rPr>
      <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</si>
  <si>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</si>
  <si>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publikacja / materiał drukowany</t>
  </si>
  <si>
    <t>liczba tytułów publikacji / materiałów drukowanych</t>
  </si>
  <si>
    <t>Opolskie ze smakiem</t>
  </si>
  <si>
    <r>
      <rPr>
        <b/>
        <sz val="10"/>
        <rFont val="Calibri"/>
        <family val="2"/>
        <charset val="238"/>
        <scheme val="minor"/>
      </rPr>
      <t>CEL:</t>
    </r>
    <r>
      <rPr>
        <sz val="10"/>
        <rFont val="Calibri"/>
        <family val="2"/>
        <charset val="238"/>
        <scheme val="minor"/>
      </rPr>
      <t xml:space="preserve"> wspieranie działań służących nawiązywaniu współpracy regionalnych producentów żywności z restauratorami, ułatwianie tworzenia oraz funkcjonowania sieci kontaktów partnerskich, upowszechnianie wiedzy w zakresie tworzenia krótkich łańcuchów dostaw oraz dziedzictwa kulinarnego regionu. </t>
    </r>
    <r>
      <rPr>
        <b/>
        <sz val="10"/>
        <rFont val="Calibri"/>
        <family val="2"/>
        <charset val="238"/>
        <scheme val="minor"/>
      </rPr>
      <t>PRZEDMIOT:</t>
    </r>
    <r>
      <rPr>
        <sz val="10"/>
        <rFont val="Calibri"/>
        <family val="2"/>
        <charset val="238"/>
        <scheme val="minor"/>
      </rPr>
      <t xml:space="preserve"> Operacja zrealizowana będzie poprzez organizację konferencji inaugurującej inicjatywę pn.  Opolskie ze smakiem, której nadrzędnym celem jest upowszechnianie wiedzy nt. produktów tradycyjnych regionu m.in. w opolskich restauracjach i nakłonienie producentów produktów i restauratorów do podjęcia kooperacji w zakresie ich sprzedaży. </t>
    </r>
    <r>
      <rPr>
        <b/>
        <sz val="10"/>
        <rFont val="Calibri"/>
        <family val="2"/>
        <charset val="238"/>
        <scheme val="minor"/>
      </rPr>
      <t>TEMAT:</t>
    </r>
    <r>
      <rPr>
        <sz val="10"/>
        <rFont val="Calibri"/>
        <family val="2"/>
        <charset val="238"/>
        <scheme val="minor"/>
      </rPr>
      <t xml:space="preserve"> Upowszechnianie wiedzy w zakresie tworzenia krótkich łańcuchów dostaw.</t>
    </r>
  </si>
  <si>
    <t>konferencja / kongres</t>
  </si>
  <si>
    <t>przedstawiciele samorządu, regionalni producenci żywności, lokalni restauratorzy , przedstawiciele kół gospodyń wiejskich,  inne podmioty upowszechniające dziedzictwo kulinarne</t>
  </si>
  <si>
    <t>"Opolskie - aktywnie i smacznie"</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</si>
  <si>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</si>
  <si>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 xml:space="preserve">Informacje i publikacje w internecie </t>
  </si>
  <si>
    <t xml:space="preserve">liczba informacji </t>
  </si>
  <si>
    <t>mieszkańcy województwa, turyści krajowi i zagraniczni poszukujący ofert spędzenia wolnego czasu poza miejscem zamieszkania</t>
  </si>
  <si>
    <t xml:space="preserve">CEL: upowszechnianie efektów realizacji w woj opolskim operacji ze środków PROW 2014-2020, które stanowić mogą dobrą praktykę i inspirację dla innych podmiotów działających na rzecz rozwoju obszarów wiejskich. PRZEDMIOT: wydanie publikacji promującej efekty realizacji PROW 2014-2020 w woj. opolskim.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nr 1. 3. Promocja jakości życia na wsi lub promocja wsi jako miejsca do życia i rozwoju zawodowego. </t>
  </si>
  <si>
    <t xml:space="preserve">mieszkańcy województwa opolskiego, obecni i potencjalni beneficjenci PROW 2014-2020, których działalność wpływa pozytywnie na rozwój obszarów wiejskich regionu </t>
  </si>
  <si>
    <t xml:space="preserve">Szkolenia i działania na rzecz tworzenia sieci kontaktów dla Lokalnych Grup Działania </t>
  </si>
  <si>
    <t>Opolska wieś atrakcyjnym miejscem do życia i rozwoju</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</si>
  <si>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organizację: imprezy plenerowej, stoiska wystawienniczego na imprezie plenerowej, stoiska wystawienniczego na targach o zasięgu co najmniej regionalnym oraz wydanie publikacji promującej ideę oddolnej odnowy wsi. </t>
    </r>
    <r>
      <rPr>
        <b/>
        <sz val="10"/>
        <rFont val="Calibri"/>
        <family val="2"/>
        <charset val="238"/>
        <scheme val="minor"/>
      </rPr>
      <t>TEMAT:</t>
    </r>
    <r>
      <rPr>
        <sz val="10"/>
        <rFont val="Calibri"/>
        <family val="2"/>
        <charset val="238"/>
        <scheme val="minor"/>
      </rPr>
      <t xml:space="preserve">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</si>
  <si>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 xml:space="preserve">impreza plenerowa </t>
  </si>
  <si>
    <t>stoisko wystawiennicze na imprezie plenerowej</t>
  </si>
  <si>
    <t xml:space="preserve">liczba stoisk na imprezie plenerowej </t>
  </si>
  <si>
    <t xml:space="preserve">stoisko wystawiennicze na targach </t>
  </si>
  <si>
    <t>liczba stoisk wystawienniczych na targach</t>
  </si>
  <si>
    <t>Prezentacja osiągnięć i promocja opolskiego dziedzictwa kulturowego i kulinarnego w kraju i za granicą</t>
  </si>
  <si>
    <r>
      <rPr>
        <b/>
        <sz val="10"/>
        <rFont val="Calibri"/>
        <family val="2"/>
        <charset val="238"/>
        <scheme val="minor"/>
      </rPr>
      <t xml:space="preserve">CEL: </t>
    </r>
    <r>
      <rPr>
        <sz val="10"/>
        <rFont val="Calibri"/>
        <family val="2"/>
        <charset val="238"/>
        <scheme val="minor"/>
      </rPr>
      <t xml:space="preserve">zachowanie i wypromowanie kulinarnych walorów województwa opolskiego, wyeksponowanie kultury z jej różnorodnością i dziedzictwem lokalnych społeczności. </t>
    </r>
    <r>
      <rPr>
        <b/>
        <sz val="10"/>
        <rFont val="Calibri"/>
        <family val="2"/>
        <charset val="238"/>
        <scheme val="minor"/>
      </rPr>
      <t>PRZEDMIOT:</t>
    </r>
    <r>
      <rPr>
        <sz val="10"/>
        <rFont val="Calibri"/>
        <family val="2"/>
        <charset val="238"/>
        <scheme val="minor"/>
      </rPr>
      <t xml:space="preserve"> organizacja stoisk wystawienniczych podczas imprez plenerowych / targów  - regionalnych i / lub zagranicznych.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</si>
  <si>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 xml:space="preserve">stoisko wystawiennicze na imprezie plenerowej / targach  </t>
  </si>
  <si>
    <t xml:space="preserve">liczba stoisk wystawienniczych </t>
  </si>
  <si>
    <t xml:space="preserve">mieszkańcy województwa opolskiego, turyści, w tym zagraniczni odwiedzający imprezy plenerowe </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</si>
  <si>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</si>
  <si>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Rozwoju Obszarów Wiejskich w województwie podkarpackim, realizujących poszczególne priorytety programu. Publikacja przyczyni się do zidentyfikowania i upowszechnienia przykładów operacji, które realizują priorytety PROW. </t>
  </si>
  <si>
    <t>szt. 1</t>
  </si>
  <si>
    <t>Ogół społeczeństwa</t>
  </si>
  <si>
    <t>Urząd Marszałkowski Województwa Podkarpackiego</t>
  </si>
  <si>
    <t>Al. Łukasza Cieplińskiego 4,              35-010 Rzeszów</t>
  </si>
  <si>
    <t>Program telewizyjny promujące przykłady operacji realizujących poszczególne priorytety PROW 2014-2020</t>
  </si>
  <si>
    <t>Celem operacji jest dotarcie do jak największej liczby odbiorców w celu zaprezentowania przykładów operacji  zrealizowanych w ramach PROW 2014- 2020 i realizujących  priorytety tego programu zgromadzonych w formie programu telewizyjnego. Program przedstawiał będzie przykłady operacji  z terenu województwa podkarpackiego. Dzięki temu działaniu odbiorcy Programu będą mieć możliwość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</si>
  <si>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</si>
  <si>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</si>
  <si>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</si>
  <si>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</si>
  <si>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Lokalne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</si>
  <si>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</si>
  <si>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</si>
  <si>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Stoiska wystawiennicze w formie online.</t>
  </si>
  <si>
    <t>liczba wystaw</t>
  </si>
  <si>
    <t>Ogół społeczeństwa, wytwórcy oraz podmioty zainteresowane produktem ekologicznym i tradycyjnym.</t>
  </si>
  <si>
    <t>Zaprojektowanie i wykonanie strony internetowej wraz z zintegrowanym systemem rejestracji: ekogala.eu</t>
  </si>
  <si>
    <t xml:space="preserve">Celem operacji jest  przygotowanie strony internetowej wraz z możliwością rejestrowania na potrzeby realizacji operacji pn. EKOGAL międzynarodowe targi produktów i żywności wysokiej jakości. Celem targów jest  promocja produktów i żywności wysokiej jakości oraz agroturystki, turystki wiejskiej oraz zagród edukacyjnych. </t>
  </si>
  <si>
    <t xml:space="preserve">Forma realizacji operacji: strona internetowa </t>
  </si>
  <si>
    <t>liczba stron</t>
  </si>
  <si>
    <t>Dożynki Prezydenckie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</si>
  <si>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</si>
  <si>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</si>
  <si>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Konkurs  "Najlepsza Pasieka Podkarpacia 2020"</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</si>
  <si>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</si>
  <si>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konkurs, ogłoszenie o konkursie, audycja radiowa.</t>
  </si>
  <si>
    <t>Ogół społeczeństwa, wytwórcy oraz podmioty zainteresowane produktami pszczelimi i miodem oraz produkcją pasieczną</t>
  </si>
  <si>
    <t xml:space="preserve">III/IV </t>
  </si>
  <si>
    <t>Konkursy dla dzieci przedszkolnych, uczniów, przedszkoli i szkół z województwa podkarpackiego z zakresu rozwoju obszarów wiejskich, w tym promocji dziedzictwa kulturowego i kulinarnego oraz ekologii.</t>
  </si>
  <si>
    <t>Tematyka konkursów dotyczy obszarów wiejskich, dziedzictwa kulturowego i kulinarnego oraz ekologii.
Celem Konkursów jest:
Propagowanie folkloru, ludowych zwyczajów, ukazanie bogactwa podkarpackiej muzyki ludowej, promocja lokalnych tradycji.
Podniesienie atrakcyjności treści programowych o tematy związane z: tradycją ludową i folklorem, postawami proekologicznym, dbaniem o środowisko, aktywnością prozdrowotną.
Propagowanie zdrowego stylu życia i aktywnego wypoczynku.
Propagowanie aktywnej formy wypoczynku na świeżym powietrzu i promocja lokalnych atrakcji przyrodniczych.
Propagowanie proekologicznego zachowania, dbania o środowisko naturalne.
Promowanie ponadprogramowej aktywności uczniów i stworzenie im szansy prezentacji swojej twórczości na szerszym forum.</t>
  </si>
  <si>
    <t>Forma realizacji operacji: konkursy</t>
  </si>
  <si>
    <t>Liczba konkursów</t>
  </si>
  <si>
    <t>szt. 6</t>
  </si>
  <si>
    <t xml:space="preserve">Dzieci przedszkolne i Uczniowie szkół podstawowych i średnich z rodzicami, przedszkola, szkoły podstawowe i średnie </t>
  </si>
  <si>
    <t xml:space="preserve">Konkurs „Piękna Wieś Podkarpacka 2020” </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</si>
  <si>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</si>
  <si>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t>Forma realizacji operacji: konkurs</t>
  </si>
  <si>
    <t>I-III</t>
  </si>
  <si>
    <t>Podkarpackie Święto Miodu</t>
  </si>
  <si>
    <t>Konkursy dla dzieci</t>
  </si>
  <si>
    <t>Program telewizyjny promujące tradycje obszarów wiejskich - zwyczaje dożynkowe</t>
  </si>
  <si>
    <t>Produkcja filmu ma na celu dotarcie do jak największej ilości odbiorców w celu przekazania wiedzy dotyczącej tradycji podkarpackiej wsi. Tradycje i zwyczaje dożynkowe stanowiły stały element podkarpackiej wsi. W programie telewizyjnym chcemy pokazać jak zwyczaje dożynkowe są dziś kultywowane w różnych regionach podkarpacia. Celem programu jest także popularyzacja tego pięknego rolniczego zwyczaju - dziękczynienia za zebrane zbiory.</t>
  </si>
  <si>
    <t>Cykl warsztatów praktycznych dla uczniów i kadr szkół rolniczych oraz rolników z województwa podlaskiego w zakresie doboru odmian</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</si>
  <si>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</si>
  <si>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Warsztaty/ Audycje telewizyjne i radiowe wraz z emisją</t>
  </si>
  <si>
    <t>Liczba warsztatów/ uczestnicy warsztatów/Audycje telewizyjne i radiowe</t>
  </si>
  <si>
    <t>2/147/min. 5</t>
  </si>
  <si>
    <t>Uczniowie i nauczyciele szkół rolniczych oraz rolnicy z województwa podlaskiego</t>
  </si>
  <si>
    <t>Urząd Marszałkowski Województwa Podlaskiego</t>
  </si>
  <si>
    <t xml:space="preserve">Białystok,
ul. Kard. S. Wyszyńskiego 1,
15-888 Białystok
</t>
  </si>
  <si>
    <t>Popularyzacja przetwórstwa jako dodatkowego źródła dochodu w gospodarstwach rolnych</t>
  </si>
  <si>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</si>
  <si>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Warsztaty</t>
  </si>
  <si>
    <t>Liczba warsztatów/ uczestnicy warsztatów</t>
  </si>
  <si>
    <t>2 /59</t>
  </si>
  <si>
    <t>Osoby rozważające podjęcie działalności gospodarczej w zakresie turystyki wiejskiej lub małego przetwórstwa zamieszkujące obszary wiejskie województwa podlaskiego, koła gospodyń wiejskich</t>
  </si>
  <si>
    <t>Olimpiada Aktywności Wiejskiej</t>
  </si>
  <si>
    <r>
      <t>Cel operacji:</t>
    </r>
    <r>
      <rPr>
        <sz val="11"/>
        <rFont val="Calibri"/>
        <family val="2"/>
        <charset val="238"/>
        <scheme val="minor"/>
      </rPr>
      <t xml:space="preserve"> 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obszarów wiejskich.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</si>
  <si>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t>Liczba konkursów/ uczestnicy konkursów</t>
  </si>
  <si>
    <t>1/min. 25</t>
  </si>
  <si>
    <t>Lokalni liderzy wiejscy, sołtysi, reprezentanci organizacji pozarządowych, przedstawiciele samorządu gminnego oraz środowiska zainteresowane rozwojem obszarów wiejskich województwa podlaskiego</t>
  </si>
  <si>
    <t>„Sery Korycińskie – jak je ugryźć ?”</t>
  </si>
  <si>
    <r>
      <t xml:space="preserve">Cel operacji: </t>
    </r>
    <r>
      <rPr>
        <sz val="11"/>
        <rFont val="Calibri"/>
        <family val="2"/>
        <charset val="238"/>
        <scheme val="minor"/>
      </rPr>
      <t>Zwiększenie wiedzy na temat praktycznego wykorzystania sera korycińskiego</t>
    </r>
    <r>
      <rPr>
        <b/>
        <sz val="11"/>
        <rFont val="Calibri"/>
        <family val="2"/>
        <charset val="238"/>
        <scheme val="minor"/>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scheme val="minor"/>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scheme val="minor"/>
      </rPr>
      <t xml:space="preserve"> </t>
    </r>
  </si>
  <si>
    <t xml:space="preserve">Liczba tytułów publikacji/ Nakład </t>
  </si>
  <si>
    <t>1/2500</t>
  </si>
  <si>
    <t>Prezentacja osiągnięć i promocja podlaskiego rolnictwa</t>
  </si>
  <si>
    <r>
      <t xml:space="preserve">Cel operacji: </t>
    </r>
    <r>
      <rPr>
        <sz val="11"/>
        <rFont val="Calibri"/>
        <family val="2"/>
        <charset val="238"/>
        <scheme val="minor"/>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</si>
  <si>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</si>
  <si>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</si>
  <si>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Odwiedzający targi, potencjalni konsumenci  produktów rolno- spożywczych, producenci żywności wysokiej jakości - wystawcy podczas targów</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</si>
  <si>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</si>
  <si>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</si>
  <si>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Konferencja</t>
  </si>
  <si>
    <t>Liczba konferencji/ liczba uczestników</t>
  </si>
  <si>
    <t>1/ min. 35</t>
  </si>
  <si>
    <t>Przedstawiciele inspekcji nadzoru w zakresie bezpieczeństwa żywności.</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</si>
  <si>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</si>
  <si>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</si>
  <si>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Audycje telewizyjne wraz z emisją</t>
  </si>
  <si>
    <t xml:space="preserve">Audycje telewizyjne – forma elektroniczna dostępna w internecie/ i/ lub telewizji </t>
  </si>
  <si>
    <t>min .4</t>
  </si>
  <si>
    <t xml:space="preserve">Mieszkańcy terenów wiejskich, rolnicy, doradcy rolniczy, przedstawiciele samorządu lokalnego oraz podmiotów wspierających rozwój obszarów wiejskich.  </t>
  </si>
  <si>
    <t xml:space="preserve">Produkt lokalny - dobre praktyki </t>
  </si>
  <si>
    <r>
      <t>Cel operacji:</t>
    </r>
    <r>
      <rPr>
        <sz val="11"/>
        <rFont val="Calibri"/>
        <family val="2"/>
        <charset val="238"/>
        <scheme val="minor"/>
      </rPr>
      <t xml:space="preserve">  Celem operacji jest zwiększenie wiedzy producentów o możliwościach promocji i rozwoju lokalnych łańcuchów dystrybucji żywności. </t>
    </r>
    <r>
      <rPr>
        <b/>
        <sz val="11"/>
        <rFont val="Calibri"/>
        <family val="2"/>
        <charset val="238"/>
        <scheme val="minor"/>
      </rPr>
      <t xml:space="preserve">Przedmiot operacji: </t>
    </r>
    <r>
      <rPr>
        <sz val="11"/>
        <rFont val="Calibri"/>
        <family val="2"/>
        <charset val="238"/>
        <scheme val="minor"/>
      </rPr>
      <t xml:space="preserve">Identyfikacja, zgromadzenie i upowszechnienie w województwie podlaskim dobrych praktyk sprzyjających propagowaniu przetwórstwa w krótkim łańcuchu dystrybucji.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</si>
  <si>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Cykl artykułów prasowych i audycji</t>
  </si>
  <si>
    <t>Artykuły/wkładki w prasie i w internecie/ Audycje telewizyjne/ i / lub radiowe</t>
  </si>
  <si>
    <t>min. 10/ min. 5</t>
  </si>
  <si>
    <t>Rolnicy, obecni i potencjalni producenci</t>
  </si>
  <si>
    <t>Wojewódzka Olimpiada Wiedzy o Pszczelarstwie</t>
  </si>
  <si>
    <r>
      <t>Cel operacji:</t>
    </r>
    <r>
      <rPr>
        <sz val="11"/>
        <rFont val="Calibri"/>
        <family val="2"/>
        <charset val="238"/>
        <scheme val="minor"/>
      </rPr>
      <t xml:space="preserve"> Upowszechnianie wiedzy w zakresie pszczelarstwa.</t>
    </r>
    <r>
      <rPr>
        <b/>
        <sz val="11"/>
        <rFont val="Calibri"/>
        <family val="2"/>
        <charset val="238"/>
        <scheme val="minor"/>
      </rPr>
      <t xml:space="preserve"> Przedmiot operacji:</t>
    </r>
    <r>
      <rPr>
        <sz val="11"/>
        <rFont val="Calibri"/>
        <family val="2"/>
        <charset val="238"/>
        <scheme val="minor"/>
      </rPr>
      <t xml:space="preserve"> Zachęcenie młodzieży do czynnego angażowania się w rozwój pszczelarstwa.</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</si>
  <si>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1/min. 10</t>
  </si>
  <si>
    <t>Uczniowie szkół z województwa podlaskiego</t>
  </si>
  <si>
    <t>Wojewódzka olimpiada wiedzy z zakresu uprawy roślin bobowatych grubonasiennych 
i soi</t>
  </si>
  <si>
    <r>
      <t xml:space="preserve">Cel operacji: </t>
    </r>
    <r>
      <rPr>
        <sz val="11"/>
        <rFont val="Calibri"/>
        <family val="2"/>
        <charset val="238"/>
        <scheme val="minor"/>
      </rPr>
      <t xml:space="preserve">Propagowanie szeroko pojętej wiedzy rolniczej, zarówno teoretycznej jak i praktycznej z zakresu uprawy roślin bobowatych grubonasiennych i soi.  Rozwijanie zainteresowań uczniów rolnictwem, upowszechnianie wzorców racjonalnego gospodarowania gruntami rolnymi.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</si>
  <si>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Uczniowie szkół o profilu rolniczym  z województwa podlaskiego</t>
  </si>
  <si>
    <t>Promocja walorów gęsiny</t>
  </si>
  <si>
    <r>
      <t xml:space="preserve">Cel operacji: </t>
    </r>
    <r>
      <rPr>
        <sz val="11"/>
        <rFont val="Calibri"/>
        <family val="2"/>
        <charset val="238"/>
        <scheme val="minor"/>
      </rPr>
      <t xml:space="preserve">Celem przedsięwzięcia jest upowszechnianie walorów zdrowotnych i smakowych gęsiny w ofercie żywieniowej gospodarstw agroturystycznych, mieszkańców, jak również poszerzenie ofert restauratorów oraz propagowanie gęsi jako produktu regionalnego, w tym zachęcenie mieszkańców regionu do zmiany nawyków żywieniowych. </t>
    </r>
    <r>
      <rPr>
        <b/>
        <sz val="11"/>
        <rFont val="Calibri"/>
        <family val="2"/>
        <charset val="238"/>
        <scheme val="minor"/>
      </rPr>
      <t>Przedmiot operacji:</t>
    </r>
    <r>
      <rPr>
        <sz val="11"/>
        <rFont val="Calibri"/>
        <family val="2"/>
        <charset val="238"/>
        <scheme val="minor"/>
      </rPr>
      <t xml:space="preserve"> Identyfikacja, zgromadzenie i upowszechnienie w województwie podlaskim dobrych praktyk sprzyjających propagowaniu przetwórstwa.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</si>
  <si>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Liczba audycji</t>
  </si>
  <si>
    <t>Rolnicy, obecni i potencjalni producenci, mieszkańcy obszarów wiejskich</t>
  </si>
  <si>
    <t>Pszczelarze, inspekcja weterynaryjna</t>
  </si>
  <si>
    <t>"Międzysektorowa współpraca partnerska, a wspieranie krótkich łańcuchów dystrybucji produktu lokalnego"</t>
  </si>
  <si>
    <t>Liczba konferencji/uczestnicy konferencji</t>
  </si>
  <si>
    <t>2/min. 50</t>
  </si>
  <si>
    <t xml:space="preserve">Dobre praktyki dotyczące produktu lokalnego </t>
  </si>
  <si>
    <t>Cel operacji:  Celem operacji jest zwiększenie wiedzy producentów o możliwościach promocji i rozwoju lokalnych łańcuchów dystrybucji żywności. Przedmiot operacji: Identyfikacja, zgromadzenie i upowszechnienie w województwie podlaskim dobrych praktyk sprzyjających propagowaniu przetwórstwa w krótkim łańcuchu dystrybucji. Temat operacji: Wspieranie inicjowania inicjatyw na obszarach wiejskich związanych z polityką jakości żywności.</t>
  </si>
  <si>
    <t>Cykl audycji radiowych</t>
  </si>
  <si>
    <t>Audycje radiowe</t>
  </si>
  <si>
    <t>„Smart Villages”
 w polityce regionalnej Samorządu Województwa Podlaskiego</t>
  </si>
  <si>
    <t>Spotkanie</t>
  </si>
  <si>
    <t>Liczba spotkań/ uczestnicy spotkań</t>
  </si>
  <si>
    <t>1/ min. 25</t>
  </si>
  <si>
    <t>LGD, przedstawiciele JST</t>
  </si>
  <si>
    <r>
      <t xml:space="preserve">Cel operacji: </t>
    </r>
    <r>
      <rPr>
        <sz val="11"/>
        <rFont val="Calibri"/>
        <family val="2"/>
        <charset val="238"/>
      </rPr>
      <t xml:space="preserve">Celem operacji jest ukazanie perspektyw rozwojowych jakie niesie produkt lokalny, który ma duży potencjał na naszym terenie. </t>
    </r>
    <r>
      <rPr>
        <b/>
        <sz val="11"/>
        <rFont val="Calibri"/>
        <family val="2"/>
        <charset val="238"/>
      </rPr>
      <t xml:space="preserve">Przedmiot operacji: </t>
    </r>
    <r>
      <rPr>
        <sz val="11"/>
        <rFont val="Calibri"/>
        <family val="2"/>
        <charset val="238"/>
      </rPr>
      <t xml:space="preserve">Podniesienie wiedzy na temat krótkich łańcuchów dystrybucji oraz wspierania rozwoju przedsiębiorczości na obszarach wiejskich poprzez uświadomienie jej mieszkańcom szans jakie niesie za sobą wykorzystanie produktu lokalnego.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</si>
  <si>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r>
      <t>Cel operacji:</t>
    </r>
    <r>
      <rPr>
        <sz val="11"/>
        <rFont val="Calibri"/>
        <family val="2"/>
        <charset val="238"/>
        <scheme val="minor"/>
      </rPr>
      <t xml:space="preserve"> Upowszechnianie wiedzy wśród LGD oraz innych podmiotów uczestniczących w rozwoju obszarów wiejskich na temat koncepcji „Smart Villages”. </t>
    </r>
    <r>
      <rPr>
        <b/>
        <sz val="11"/>
        <rFont val="Calibri"/>
        <family val="2"/>
        <charset val="238"/>
        <scheme val="minor"/>
      </rPr>
      <t xml:space="preserve">Przedmiot operacji: </t>
    </r>
    <r>
      <rPr>
        <sz val="11"/>
        <rFont val="Calibri"/>
        <family val="2"/>
        <charset val="238"/>
        <scheme val="minor"/>
      </rPr>
      <t xml:space="preserve"> Zapoznanie uczestników spotkania z rekomendacją i działaniami wobec smart villages oraz planami na przyszłą perspektywę UE, w tym zaprezentowanie przykładów inteligentnych rozwiązań z Polski i Europy.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</si>
  <si>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Dobre praktyki na obszarach wiejskich województwa pomorskiego</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</si>
  <si>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konkursu.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</si>
  <si>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sztuk/1</t>
  </si>
  <si>
    <t>mieszkańcy województwa pomorskiego</t>
  </si>
  <si>
    <t>Urząd Marszałkowski Województwa Pomorskiego</t>
  </si>
  <si>
    <t>ul. Okopowa 21/27, 80-810 Gdańsk</t>
  </si>
  <si>
    <t>osoba/50</t>
  </si>
  <si>
    <t>Wymiana wiedzy oraz rezultatów działań pomiędzy podmiotami uczestniczącymi w rozwoju obszarów wiejskich</t>
  </si>
  <si>
    <t xml:space="preserve">JST, organizacje pozarządowe, podmioty działające na rzecz rozwoju obszarów wiejskich,  przedsiębiorcy z obszarów wiejskich,  </t>
  </si>
  <si>
    <t>sztuka/1</t>
  </si>
  <si>
    <t>jst, mieszkańcy obszarów wiejskich, właściciele gospodarstw wiejskich</t>
  </si>
  <si>
    <t>osoba/podmioty/50</t>
  </si>
  <si>
    <t xml:space="preserve">W ramach przedmiotowej operacji zaplanowano zadanie mające służyć wymianie wiedzy pomiędzy podmiotami uczestniczącymi w rozwoju obszarów wiejskich  i promowaniu integracji oraz współpracy między nimi. Planuje się, iż w ramach operacji zorganizowany konkursu  "Piękna Wieś Pomorska". Konkurs ma na celu ukazanie zarówno piękna wiejskiego krajobrazu, jak i wspólne działanie społeczności wiejskiej. Ponadto identyfikację i promocję najlepszych wzorców działania zorganizowanych lokalnych społeczności, jak i indywidualnych mieszkańców obszarów wiejskich prowadzących działalność rolniczą, w tym również agroturystyczną, w celu uzyskania wspólnej korzyści, jaką jest przyjazna dla mieszkańca, zadbana wieś i zagroda, stanowiąca wizytówkę regionu. Rolą konkursu jest wyłanianie i promowanie najlepszych wzorców działania, których autorami są poszczególne sołectwa i właściciele czynnych gospodarstw rolnych z województwa pomorskiego. </t>
  </si>
  <si>
    <t>2,3</t>
  </si>
  <si>
    <t>Promocja regionu</t>
  </si>
  <si>
    <t xml:space="preserve">Celem operacji jest promocja regionu, jego walorów i osiągnięć pomorskiego rolnictwa, a także lokalnych i tradycyjnych produktów żywnościowych. Operacja zostanie zrealizowana poprzez organizację wydarzeń o charakterze targowo-wystawienniczym oraz produkcję filmu promującego.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 ramach przedmiotowej operacji zaplanowano zadanie mające służyć prezentacji osiągnieć i promocji polskiej wsi w kraju i zagranicą poprzez promowanie regionalnych producentów żywności i wytwórców produktów lokalnych. Celem projektu jest promocja pomorskiej żywności wysokiej jakości oferowanej m.in. przez członków sieci Dziedzictwo Kulinarne Pomorskie. Promocja żywności wysokiej jakości ma zachęcić konsumentów do spożywania tradycyjnych  i lokalnych produktów żywnościowych pochodzących z najbliższego otoczenia.                                                                                  </t>
  </si>
  <si>
    <t>targi</t>
  </si>
  <si>
    <t>sztuka/40</t>
  </si>
  <si>
    <t xml:space="preserve">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 </t>
  </si>
  <si>
    <t>liczba odwiedzających</t>
  </si>
  <si>
    <t>osoba/100000</t>
  </si>
  <si>
    <t>liczba dni targowych</t>
  </si>
  <si>
    <t>dzień/25</t>
  </si>
  <si>
    <t>spot promocyjny</t>
  </si>
  <si>
    <t xml:space="preserve">Wspieranie współpracy i upowszechnianie wiedzy w zakresie produkcji żywności </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</si>
  <si>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</si>
  <si>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</si>
  <si>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Zadania samorządów lokalnych i gospodarczych aktywizujące obszary wiejskie</t>
  </si>
  <si>
    <t xml:space="preserve">W ramach przedmiotowej operacji zaplanowano zadanie, które służy wymianie wiedzy pomiędzy podmiotami uczestniczącymi w rozwoju obszarów wiejskich  i promowaniu integracji oraz współpracy między nimi. Planuje się organizację konferencji, której celem będzie przybliżenie tematyki związanej z rozwojem i aktywizacją samorządów lokalnych i gospodarczych w województwie pomorskim. </t>
  </si>
  <si>
    <t>osoba/10000</t>
  </si>
  <si>
    <t>Dożynki Wojewódzkie</t>
  </si>
  <si>
    <r>
      <t>Celem operacji jest budowanie tożsamości regionalnej mieszkańców poprzez kultywowanie wiejskich tradycji i zwyczajów ludowych. Cel operacji osiągnięty zostanie poprzez organizacje wydarzenia plenerowego – Dożynek Wojewódzkich oraz konkursu na najpiękniejszy wieniec dożynkowy. Dożynki są wyrazem podziękowania dla rolników za ich ciężką pracę. Obrzęd dziękowania za plony stanowi połączenie tradycji i religii oraz</t>
    </r>
    <r>
      <rPr>
        <strike/>
        <sz val="11"/>
        <rFont val="Calibri"/>
        <family val="2"/>
        <charset val="238"/>
        <scheme val="minor"/>
      </rPr>
      <t xml:space="preserve"> </t>
    </r>
    <r>
      <rPr>
        <sz val="11"/>
        <rFont val="Calibri"/>
        <family val="2"/>
        <charset val="238"/>
        <scheme val="minor"/>
      </rPr>
      <t xml:space="preserve">integruje społeczność. Operacja przyczyni się również do zwiększenia aktywności lokalnej mieszkańców oraz podmiotów współpracujących przy realizacji tego rodzaju przedsięwzięć. </t>
    </r>
  </si>
  <si>
    <t>rolnicy, mieszkańcy województwa pomorskiego</t>
  </si>
  <si>
    <t>liczba uczestników</t>
  </si>
  <si>
    <t>osoba/1000</t>
  </si>
  <si>
    <t>liczba uczestników konkursu</t>
  </si>
  <si>
    <t>osoba/16</t>
  </si>
  <si>
    <t>Weki z Pomorskiej Spiżarni</t>
  </si>
  <si>
    <t>1, 3</t>
  </si>
  <si>
    <t>Samorząd Województwa Śląskiego</t>
  </si>
  <si>
    <t>ul. Ligonia 46/ 40-037 Katowice</t>
  </si>
  <si>
    <t>Wyjazd studyjny krajowy</t>
  </si>
  <si>
    <t>Przedmiotem operacji jest zorganizowanie wyjazdu studyjnego na terenie Polski mającego na celu wymianę dobrych praktyk w zakresie rozwoju obszarów wiejskich w ramach operacji nastawionych na realizację m. in: różnych priorytetów PROW 2014-2020</t>
  </si>
  <si>
    <t>Partnerzy KSOW, przedstawiciele instytucji działających na rzecz rozwoju obszarów wiejskich</t>
  </si>
  <si>
    <t>Udział w Targach Turystyki Weekendowej "Atrakcje Regionów"</t>
  </si>
  <si>
    <t>Stoisko wystawiennicze</t>
  </si>
  <si>
    <t>Liczba stoisk wystawienniczych</t>
  </si>
  <si>
    <t>Jednostka Regionalna KSOW oraz Partnerzy KSOW w tym m.in. LGD z terenu województwa śląskiego.</t>
  </si>
  <si>
    <t>Wydawnictwo - Dziedzictwo Kulinarne Świętokrzyskie</t>
  </si>
  <si>
    <t>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t>
  </si>
  <si>
    <t>ilość egzemplarzy</t>
  </si>
  <si>
    <t>Mieszkańcy województwa świętokrzyskiego ze szczególnym uwzględnieniem mieszkańców wsi</t>
  </si>
  <si>
    <t xml:space="preserve">II- III </t>
  </si>
  <si>
    <t>Urząd Marszałkowski Województwa Świętokrzyskiego</t>
  </si>
  <si>
    <t>Al. IX Wieków Kielc 3; 25-516 Kielce</t>
  </si>
  <si>
    <t>Dobre praktyki Programu Rozwoju Obszarów Wiejskich na lata  2014-2020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</si>
  <si>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Film promocyjny będzie prezentował przykłady dobrych praktyk PROW 2014-2020, pokazując projekty już zakończone, promujące działalności Lokalnych Grup Działania w województwie świętokrzyskim w zakresie wdrażania Lokalnych Strategii Rozwoju.</t>
  </si>
  <si>
    <t>Mieszkańcy województwa świętokrzyskiego</t>
  </si>
  <si>
    <t>Publikacja - Dobre praktyki PROW 2014-2020 w zakresie operacji typu Gospodarka wodno-ściekowa w ramach działania Podstawowe usługi i odnowa wsi na obszarach wiejskich w zakresie wsparcia  i działań ukierunkowanych na poprawę sytuacji hydrologicznej na obszarach wiejskich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</si>
  <si>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Publikacja ma służyć upowszechnianiu wiedzy o zrealizowanych projektach wpływających na polepszenie warunków na obszarach wiejskich poprzez  analizę lokalizacji obiektów i urządzeń małej retencji, w tym także konieczności ich inwentaryzacji pod kątem powszechnej użyteczności  wraz z oceną istniejących obiektów do potrzeb małej retencji i innych działań ukierunkowanych na poprawę stanu hydrologicznego  na obszarach wiejskich. Upowszechnienie wśród potencjalnych beneficjentów tj. samorządów z terenu województwa świętokrzyskiego, kierunków rozwoju obszarów wiejskich jakie powinny obrać w przyszłym i w kolejnych okresach programowania, aby mogły realnie zwiększyć bezpieczeństwo hydrologiczne mieszkańców obszarów wiejskich, w tym przede wszystkim rolników.</t>
  </si>
  <si>
    <t>publikacja (opracowanie nie, druk)</t>
  </si>
  <si>
    <t xml:space="preserve">Wyjazd studyjny - Dobre praktyki PROW 2014-2020 </t>
  </si>
  <si>
    <t>Celem operacji jest wzrost świadomości Partnerów KSOW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implementację dobrych praktyk z innych regionów. Partnerzy KSOW zdobyta wiedzę będą mogli wdrożyć w ramach zadań konkursowych, które będą się odbywać w latach następnych.</t>
  </si>
  <si>
    <t>liczba osób</t>
  </si>
  <si>
    <t>Partnerzy KSOW, podmioty uczestniczące w realizacji PROW</t>
  </si>
  <si>
    <t>Samorząd Województwa Świętokrzyskiego</t>
  </si>
  <si>
    <t>Urząd Marszałkowski Województwa Warmińsko-Mazurskiego w Olsztynie</t>
  </si>
  <si>
    <t>ul. Emilii Plater 1, 10-562 Olsztyn</t>
  </si>
  <si>
    <t>Udział w targach "Smaki Regionów" w Poznaniu</t>
  </si>
  <si>
    <t>Celem realizacji operacji jest promocja i wsparcie sektora żywności regionalnej, tradycyjnej i naturalnej z województwa warmińsko-mazurskiego</t>
  </si>
  <si>
    <t>Koła Gospodyń Wiejskich z województwa warmińsko-mazurskiego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</si>
  <si>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</si>
  <si>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</si>
  <si>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</si>
  <si>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</si>
  <si>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 xml:space="preserve">Urząd Marszałkowski Województwa Warmińsko-Mazurskiego w Olsztynie </t>
  </si>
  <si>
    <t>Publikacja/broszura/materiał drukowany na temat dobrych praktyk w ramach PROW 2014-2020.</t>
  </si>
  <si>
    <t>Celem realizacji operacji jest identyfikacja oraz upowszechnienie przykładów operacji zrealizowanych w ramach Programu Rozwoju Obszarów Wiejskich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</si>
  <si>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</si>
  <si>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</si>
  <si>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</si>
  <si>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</si>
  <si>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</si>
  <si>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województwa warmińsko-mazurskim, jako przykładu organizacji kobiecej działającej na terenach wiejskich. Planuje się aby publikacja opatrzona była przykładami przepisów kulinarnych poszczególnych kół gospodyń wiejskich - jako inspiracja powrotu do tradycji kuchni regionu Warmii i Mazur.</t>
  </si>
  <si>
    <t>Konkurs na najładniejsze stoisko dożynkowe Kół Gospodyń Wiejskich 2021</t>
  </si>
  <si>
    <t>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</si>
  <si>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</si>
  <si>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 Ogół społeczeństwa</t>
  </si>
  <si>
    <t>Organizacja konferencji pn. "Aktywność społeczności na obszarach wiejskich - rola kobiet jako istotny element przedsiębiorczości społeczeństw lokalnych"</t>
  </si>
  <si>
    <t>Celem realizacji operacji jest wzmocnienie wizerunku kobiet zamieszkujących obszary wiejskie oraz zachęcenie ich do aktywności związanej z pielęgnowaniem dziedzictwa kulturowego Warmii i Mazur.</t>
  </si>
  <si>
    <t>Kobiety z obszarów wiejskich   województwa warmińsko-mazurskiego</t>
  </si>
  <si>
    <t>Konkurs na najlepszą zrealizowaną inicjatywę aktywizującą społeczność lokalną na obszarach wiejskich w latach 2018-2020.</t>
  </si>
  <si>
    <t>Celem realizacji operacji jest promowanie działań z zakresu modernizacji terenów wiejskich, wspieranie zadań wpływających na zwiększenie poziomu zaangażowania społeczności lokalnych w sołectwach na terenie województwa warmińsko-mazurskiego.</t>
  </si>
  <si>
    <t>Gminy i sołectwa z województwa warmińsko-mazurskiego</t>
  </si>
  <si>
    <t>Producenci i przetwórcy regionalnej żywności, członkowie sieci Dziedzictwo Kulinarne Warmia Mazury Powiśle, przedstawiciele Urzędu Marszałkowskiego województwa warmińsko-mazurskiego, ogół społeczeństwa.</t>
  </si>
  <si>
    <t>Kampania promocyjno-edukacyjna dotycząca żywności regionalnej, tradycyjnej w tym sieci Dziedzictwo Kulinarne Warmia, Mazury Powiśle oraz Listy Produktów Tradycyjnych Województwa Warmińsko-Mazurskiego</t>
  </si>
  <si>
    <t>Celem realizacji operacji jest przeprowadzenie kampanii promującej żywność regionalną, naturalną Warmii, Mazur i Powiśla w tym sieci Dziedzictwo Kulinarne Warmia, Mazury i Powiśle oraz Listy Produktów Tradycyjnych . Kampania będzie miała również walory edukacyjne.</t>
  </si>
  <si>
    <t>Kampania promocyjna</t>
  </si>
  <si>
    <t>Mieszkańcy województwa warmińsko-mazurskiego, podmioty zainteresowane przystąpieniem do Sieci, Koła Gospodyń Wiejskich, rolnicy, producenci, przetwórcy, restauratorzy lub osoby fizyczne, zainteresowane wpisaniem swojego produktu/potrawy na Listę Produktów Tradycyjnych Województwa Warmińsko-Mazurskiego.</t>
  </si>
  <si>
    <t xml:space="preserve">Celem realizacji operacji jest przedstawienie przepisów kulinarnych z wybranych potraw, charakterystycznych dla regionu Warmii i Mazur na podstawie informacji pochodzących od przedstawicielek wybranych Kół Gospodyń Wiejskich -jako strażniczek tradycji kuchni  regionu. </t>
  </si>
  <si>
    <t>Mieszkańcy województwa warmińsko-mazurskiego</t>
  </si>
  <si>
    <t>"Nasze kulinarne dziedzictwo" Boże Narodzenie</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</si>
  <si>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</si>
  <si>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</si>
  <si>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</si>
  <si>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6800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</si>
  <si>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</si>
  <si>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</si>
  <si>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</si>
  <si>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</si>
  <si>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</si>
  <si>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</si>
  <si>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</si>
  <si>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</si>
  <si>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</si>
  <si>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</si>
  <si>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</si>
  <si>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rolno-spożywczej, członkowie Sieci Dziedzictwa Kulinarnego Wielkopolska,
</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</si>
  <si>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</si>
  <si>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</si>
  <si>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</si>
  <si>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</si>
  <si>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</si>
  <si>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Podnoszenie wiedzy mieszkańców województwa wielkopolskiego na temat PROW 2014-2020, działań aktywizujących mieszkańców obszarów wiejskich oraz promocja zrównoważonego rozwoju obszarów wiejskich poprzez realizację działań informacyjnych</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</si>
  <si>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</si>
  <si>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</si>
  <si>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 xml:space="preserve">Wyjazd studyjny </t>
  </si>
  <si>
    <t xml:space="preserve">liczba wyjazdów studyjnych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</si>
  <si>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</si>
  <si>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Organizacja wyjazdu studyjnego dla samorządowców z województwa wielkopolskiego mającego na celu poznanie przykładów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</si>
  <si>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samorządowcy, w tym przedstawiciele Urzędu Marszałkowskiego,  przedstawiciele LGD oraz instytucje zaangażowane w rozwój obszarów wiejskich lub zaangażowane bezpośrednio w realizację i wdrażanie PROW 2014-2020 </t>
  </si>
  <si>
    <t>Organizacja gali finałowej konkursu Wielkopolski Rolnik Roku</t>
  </si>
  <si>
    <t>Celem konkursu jest promocja wsi jako miejsca do życia i rozwoju zawodowego, upowszechniając przy tym wiedzę w zakresie innowacyjnych rozwiązań w rolnictwie, produkcji żywności, leśnictwie i na obszarach wiejskich, a także upowszechnianie dobrych praktyk w rolnictwie i na obszarach wiejskich poprzez wyłonienie laureatów konkursu</t>
  </si>
  <si>
    <t>rolnicy z województwa wielkopolskiego</t>
  </si>
  <si>
    <t>Wymiana wiedzy oraz rezultatów działań pomiędzy podmiotami uczestniczącymi w rozwoju obszarów wiejskich, w tym organizacja wydarzeń targowych o zasięgu krajowym i międzynarodowym w kontekście nowych modeli organizacji produkcji i sprzedaży rolniczej</t>
  </si>
  <si>
    <t>ogół społeczeństwa, instytucje zaangażowane w rozwój obszarów wiejskich, przedstawiciele branży rolno-spożywczej - członkowie Sieci Dziedzictwa Kulinarnego Wielkopolska</t>
  </si>
  <si>
    <t xml:space="preserve">Konkurs na najlepsze Koła Gospodyń Wiejskich w Wielkopolsce </t>
  </si>
  <si>
    <t>Zachowane i wypromowane zostanie dziedzictwo kulturowe w tym folklor oraz  kulinarne w tym produkty regionalne  na obszarach wiejskich, poprzez wyeksponowanie wartości polskiej kultury, z jej regionalną różnorodnością i dziedzictwem lokalnych społeczności z jednej strony, a poprawą jakości życia mieszkańców obszarów wiejskich z drugiej.</t>
  </si>
  <si>
    <t>Aktywizacja mieszkańców województwa wielkopolskiego w kierunku działań podejmowanych na rzecz zwiększenia świadomości na temat hodowli pszczół oraz form promocji pszczelarstwa</t>
  </si>
  <si>
    <t xml:space="preserve">Współpraca z rolnikami, samorządami lokalnymi i związkami pszczelarskimi w celu poprawy warunków prowadzenia chowu i hodowli pszczół oraz promocji wielkopolskiego pszczelarstwa. Planowane wydarzenia obejmują szeroki zakres współpracy z pszczelarzami, rolnikami, izbami rolniczymi, samorządami lokalnymi i Samorządem Województwa Wielkopolskiego w celu podniesienia wiedzy i świadomości ekologicznej społeczeństwa </t>
  </si>
  <si>
    <t xml:space="preserve">pszczelarze województwa wielkopolskiego, właściciele ogródków kwietnych , ogół mieszkańców obszarów wiejskich województwa wielkopolskiego </t>
  </si>
  <si>
    <t>Aleja Zachodniopomorskie Smaki - Produkty Tradycyjne Pomorza Zachodniego w ramach "Pikniku nad Odrą"</t>
  </si>
  <si>
    <t>Promocja produktów tradycyjnych i regionalnych producentów z województwa zachodniopomorskiego</t>
  </si>
  <si>
    <t>Operacja o charakterze promocyjno-wystawienniczym</t>
  </si>
  <si>
    <t>Liczba imprez plenerowych</t>
  </si>
  <si>
    <t>Zwiedzający stoiska wystawiennicze lokalnych wytwórców produktów tradycyjnych, regionalnych i ekologicznych Pomorza Zachodniego na imprezie plenerowej, potencjalni kontrahenci wystawców</t>
  </si>
  <si>
    <t>Urząd Marszałkowski Województwa Zachodniopomorskiego</t>
  </si>
  <si>
    <t>ul. Korsarzy 34,       70 - 540 Szczecin</t>
  </si>
  <si>
    <t xml:space="preserve">Liczba wystawców </t>
  </si>
  <si>
    <t>11</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</si>
  <si>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</si>
  <si>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</si>
  <si>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</si>
  <si>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</si>
  <si>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</si>
  <si>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Liczba uczestników seminariów informacyjnych</t>
  </si>
  <si>
    <t>240</t>
  </si>
  <si>
    <t>Wojewódzkie Dni Pszczelarza</t>
  </si>
  <si>
    <t>Celem operacji jest dostarczenie oraz upowszechnianie nowych rozwiązań i wiedzy we współpracy z uczelniami wyższymi i doradztwem rolniczym.</t>
  </si>
  <si>
    <t>Impreza plenerowa/seminarium</t>
  </si>
  <si>
    <t>Liczba imprez plenerowych/liczba seminariów</t>
  </si>
  <si>
    <t>Pszczelarze, osoby zawodowo i hobbystycznie zajmujące się prowadzeniem pasiek o różnej skali produkcji z terenu województwa zachodniopomorskiego, rolnicy</t>
  </si>
  <si>
    <t>Liczba uczestników imprezy</t>
  </si>
  <si>
    <t>Smaki Regionów w Poznaniu</t>
  </si>
  <si>
    <t>Celem operacji jest wspieranie profesjonalnej współpracy i realizacji przez rolników wspólnych inwestycji.</t>
  </si>
  <si>
    <t>Liczba wystaw</t>
  </si>
  <si>
    <t>Producenci rolni i przetwórcy z terenu województwa zachodniopomorskiego</t>
  </si>
  <si>
    <t>Liczba  wystawców</t>
  </si>
  <si>
    <t>2, 3</t>
  </si>
  <si>
    <t>Targi Rolne "Agro Pomerania" w Barzkowicach</t>
  </si>
  <si>
    <t>Festiwal Wina Pomorza Zachodniego</t>
  </si>
  <si>
    <t>Prezentacja potencjału województwa zachodniopomorskiego w zakresie oferty enoturystyki, upowszechniania dziedzictwa i kultury winiarskiej oraz promocji produktów regionalnych.</t>
  </si>
  <si>
    <t>Zwiedzający stoiska wystawiennicze producentów win regionalnych, lokalnych wytwórców produktów tradycyjnych, regionalnych i ekologicznych Pomorza Zachodniego na imprezie plenerowej, potencjalni kontrahenci wystawców</t>
  </si>
  <si>
    <t>Aleja Zachodniopomorskie Smaki - produkty tradycyjne Pomorza Zachodniego w ramach Jarmarku Jakubowego</t>
  </si>
  <si>
    <t>badanie</t>
  </si>
  <si>
    <t xml:space="preserve">Stoiska wystawiennicze </t>
  </si>
  <si>
    <t>raport</t>
  </si>
  <si>
    <t>Razem</t>
  </si>
  <si>
    <r>
      <rPr>
        <b/>
        <sz val="11"/>
        <rFont val="Calibri"/>
        <family val="2"/>
        <charset val="238"/>
        <scheme val="minor"/>
      </rPr>
      <t>1</t>
    </r>
    <r>
      <rPr>
        <sz val="11"/>
        <rFont val="Calibri"/>
        <family val="2"/>
        <charset val="238"/>
        <scheme val="minor"/>
      </rPr>
      <t>/ 2560</t>
    </r>
  </si>
  <si>
    <t>minimum            50 000 maksimum 800 000</t>
  </si>
  <si>
    <t>„Więcej wiedzy na hektar, mniej chemii na hektar - badania wstępne nad  
biologicznymi rozwiązaniami dla rolnictwa" - badanie przedwdrożeniowe</t>
  </si>
  <si>
    <t>Raport na temat aktualnego stanu oraz potrzeb obszarów wiejskich województwa lubuskiego w kontekście nadchodzącej nowej perspektywy finansowej na lata 2020-2027</t>
  </si>
  <si>
    <t xml:space="preserve">Dokument ma na celu stworzenie podstawy do zdiagnozowania aktualnego stanu lubuskiej wsi oraz wskazania kierunków dalszego rozwoju obszarów wiejskich województwa lubuskiego. </t>
  </si>
  <si>
    <t>n/d</t>
  </si>
  <si>
    <t>II-IV kwartał</t>
  </si>
  <si>
    <t>Krajowy wyjazd studyjny</t>
  </si>
  <si>
    <t>Wymiana wiedzy i doświadczeń oraz dobrych praktyk pomiędzy instytucjami wdrażającymi Europejską Sieć Dziedzictwa Kulinarnego w Polsce.</t>
  </si>
  <si>
    <t>firmy, producenci starający się o wpis do ESDK, firmy, producenci, którzy otrzymali wpis do ESDK, osoby wdrażające ESDK w Województwie Lubuskim</t>
  </si>
  <si>
    <t>III-IV kwartał</t>
  </si>
  <si>
    <t xml:space="preserve">Promocja dziedzictwa kulinarnego, historycznego oraz produktów tradycyjnych, regionalnych i lokalnych m.in. poprzez organizację i udział Województwa Lubuskiego w imprezach typu jarmarki, targi, dożynki, imprezy plenerowe itp. </t>
  </si>
  <si>
    <t>przeprowadzone degustacje</t>
  </si>
  <si>
    <t xml:space="preserve">ilość stoisk </t>
  </si>
  <si>
    <t>ogół społeczeństwa, beneficjenci, potencjalni beneficjenci, instytucje zaangażowane pośrednio we wdrażanie Programu</t>
  </si>
  <si>
    <t>I-IV kwartał</t>
  </si>
  <si>
    <t>Publikacja na temat Kół Gospodyń Wiejskich w Województwie Lubuskim</t>
  </si>
  <si>
    <t>Promocja Kół Gospodyń Wiejskich z terenu Województwa Lubuskiego, ich działalności. Zachęcenie innych do tworzenia KGW, do członkostwa w tych już istniejących. Stworzenie bazy najprężniejszych i najaktywniejszych Kół  w Województwie.</t>
  </si>
  <si>
    <t>ilość wydanych publikacji</t>
  </si>
  <si>
    <t>ogół społeczeństwa, członkowie/potencjalni członkowie KGW</t>
  </si>
  <si>
    <t>Organizacja konkursów</t>
  </si>
  <si>
    <t>Integracja i aktywizacja społeczności wiejskiej, promocja dziedzictwa kulturowego oraz produktów regionalnych i agroturystyki</t>
  </si>
  <si>
    <t xml:space="preserve">ilość przeprowadzonych konkursów </t>
  </si>
  <si>
    <t>minimum 2 maksimum 6</t>
  </si>
  <si>
    <t>minimum 4 maksimum 12</t>
  </si>
  <si>
    <t xml:space="preserve">Newsletter KSOW </t>
  </si>
  <si>
    <t xml:space="preserve">rozpowszechnienie informacji nt. bieżącej działalności KSOW, przykłady dobrych praktyk </t>
  </si>
  <si>
    <t xml:space="preserve">newsletter </t>
  </si>
  <si>
    <t>minimum 5; maksimum 30</t>
  </si>
  <si>
    <t>partnerzy KSOW, beneficjenci i potencjalni beneficjenci środków UE</t>
  </si>
  <si>
    <t>Wyjazd studyjny do województwa wielkopolskiego</t>
  </si>
  <si>
    <t>Celem wyjazdu  jest poznanie dobrych praktyk Programu Rozwoju Obszarów Wiejskich na lata 2014-2020, przykładów oferty turystyki wiejskiej, regionalnego dziedzictwa kulinarnego w województwie wielkopolskim  nawiązanie współpracy pomiędzy samorządowcami obu województw oraz udział w targach "Smaki Regionów" w Poznaniu</t>
  </si>
  <si>
    <t>wyjazd</t>
  </si>
  <si>
    <t>Wójtowie, Burmistrzowie, przedstawiciele gmin, przedstawiciele Urzędu Marszałkowskiego Województwa Warmińsko-Mazurskiego</t>
  </si>
  <si>
    <t>podniesienie wiedzy nt. praktyk marketingowych stosowanych w celu promocji turystyki wiejskiej, źródeł wsparcia rozwoju agroturystyki; zasad sprzedaży świeżych produktów, praktyczne przykłady prowadzenia działalności na obszarach chronionych.</t>
  </si>
  <si>
    <t xml:space="preserve">"Z klimatem i pasją" </t>
  </si>
  <si>
    <t>"Sposób na sukces" na Kujawach i Pomorzu</t>
  </si>
  <si>
    <t>Promocja najlepszych działań kreujących przedsiębiorczość na obszarach wiejskich. Konkurs  organizowany przez Centrum Doradztwa Rolniczego w Brwinowie, który powołuje komisję, wyłaniającą laureatów. Nagroda dla laureata z woj. kujawsko-pomorskiego</t>
  </si>
  <si>
    <t>przedstawiciele związków rolników, organizacji rolniczych, izb branżowych, rolnicy, przedstawiciele szkół rolniczych, studenci, uczniowie szkół o profilu nauczania rolnictwo</t>
  </si>
  <si>
    <t>przedstawiciele Sieci Kulinarnego Dziedzictwa, sfery HoReGa, właściciele gospodarstw agroturystycznych, lokalnych organizacji turystycznych oraz  przedstawiciele szkół rolniczych</t>
  </si>
  <si>
    <t>Marketing kulinarny sposobem na rozwój sektora rolno-spożywczego</t>
  </si>
  <si>
    <r>
      <rPr>
        <b/>
        <sz val="10"/>
        <rFont val="Calibri"/>
        <family val="2"/>
        <charset val="238"/>
        <scheme val="minor"/>
      </rPr>
      <t xml:space="preserve">CEL: </t>
    </r>
    <r>
      <rPr>
        <sz val="10"/>
        <rFont val="Calibri"/>
        <family val="2"/>
        <charset val="238"/>
        <scheme val="minor"/>
      </rPr>
      <t xml:space="preserve">Wsparcie LGD w zakresie poszukiwania partnerów do współpracy międzyterytorialnej oraz podniesienie kompetencji w zakresie wykonywania przez nie zadań,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r>
  </si>
  <si>
    <r>
      <rPr>
        <b/>
        <sz val="10"/>
        <rFont val="Calibri"/>
        <family val="2"/>
        <charset val="238"/>
        <scheme val="minor"/>
      </rPr>
      <t>CEL:</t>
    </r>
    <r>
      <rPr>
        <sz val="10"/>
        <rFont val="Calibri"/>
        <family val="2"/>
        <charset val="238"/>
        <scheme val="minor"/>
      </rPr>
      <t xml:space="preserve"> Wsparcie LGD w zakresie poszukiwania partnerów do współpracy międzyterytorialnej oraz podniesienie kompetencji w zakresie wykonywania przez nie zadań, w tym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Wspieranie tworzenia sieci współpracy partnerskiej dotyczącej rolnictwa i obszarów wiejskich przez podnoszenie poziomu wiedzy w tym zakresie. 4. Upowszechnianie wiedzy w zakresie planowania rozwoju lokalnego z uwzględnieniem potencjału ekonomicznego, społecznego i środowiskowego danego obszaru</t>
    </r>
  </si>
  <si>
    <t>liczba wyjazdów, wizyt studyjnych/ liczba uczestników</t>
  </si>
  <si>
    <t>Przedmiotem operacji jest udział Jednostki Regionalnej KSOW oraz Partnerów KSOW w targach, których celem jest promocja wszelkich form turystyki wiejskiej i agroturystyki, folkloru, produktu lokalnego etc.</t>
  </si>
  <si>
    <t>Z podwórka na boisko</t>
  </si>
  <si>
    <t>film</t>
  </si>
  <si>
    <t>Podsumowanie 10 lecia konkursu Najpiękniejsza Wieś Lubuska, poprzez wydanie przewodnika po miejscowościach, które były laureatami, wyróżnionymi itd. Pokazanie jak dane wsie zmieniły się, co dał im konkurs, jakie nowe inwestycje powstały na ich terenie, jak rozwinęły się, jak wykorzystały nagrody.</t>
  </si>
  <si>
    <t xml:space="preserve">Promowanie lubuskich produktów żywnościowych, kultury wiejskiej, dziedzictwa kulturowego. Kultywowanie tradycji i obrzędów regionalnych. </t>
  </si>
  <si>
    <t>Celem operacji jest dotarcie do jak największej liczby odbiorców w celu zaprezentowania tradycji regionalnych, zwyczajów i obyczajów związanych z dożynkami  w formie programu telewizyjnego. Program przedstawiał będzie obrzędy i zwyczaje  z terenu województwa podkarpackiego. Dzięki temu działaniu odbiorcy Programu będą mieć możliwość zapoznania się z  kulturą obszarów wiejskich województwa podkarpackiego.</t>
  </si>
  <si>
    <t>audycje na kanale YouTube, profil w mediach społecznościowych, płatne elementy promocji w mediach społecznościowych i na kanale YouTube, audycje radiowe</t>
  </si>
  <si>
    <t>5-25</t>
  </si>
  <si>
    <t xml:space="preserve"> 3-15</t>
  </si>
  <si>
    <t>Konkurs na najpiękniejszy wieniec podczas dożynek wojewódzkich województwa dolnośląskiego w 2021 r.</t>
  </si>
  <si>
    <t>zaktywizowanie mieszkańców obszarów wiejskich do współpracy i budowania partnerskich relacji, kultywowanie tradycji i dziedzictwa kulturowego, wymiana wiedzy i doświadczeń między uczestnikami konkursu</t>
  </si>
  <si>
    <t>mieszkańcy obszarów wiejskich zaangażowani w ochronę i kultywowanie dziedzictwa kulturowego,  lokalni liderzy zaangażowani w tworzenie inicjatyw służących rozwojowi obszarów wiejskich</t>
  </si>
  <si>
    <t>15-26</t>
  </si>
  <si>
    <t>8</t>
  </si>
  <si>
    <t>_</t>
  </si>
  <si>
    <t>Warsztaty rękodzielnicze</t>
  </si>
  <si>
    <t>szkolenie / seminarium / warsztat / spotkanie</t>
  </si>
  <si>
    <t>Mieszkańcy województwa opolskiego ze
szczególnym uwzględnieniem
najmłodszych mieszkańców regionu: dzieci i młodzież z województwa opolskiego oraz ich opiekunowie</t>
  </si>
  <si>
    <t>osoba/60</t>
  </si>
  <si>
    <t>dzień/2</t>
  </si>
  <si>
    <t xml:space="preserve">Celem operacji będzie promocja regionu, jego walorów i osiągnięć pomorskiego rolnictwa, a także lokalnych i tradycyjnych produktów żywnościowych. Operacja zostanie zrealizowana poprzez organizację wydarzeń o charakterze targowo-wystawienniczym. Działania te sprzyjać będą wymianie doświadczeń, nawiązywaniu kontaktów oraz wzmacnianiu identyfikacji lokalnej żywności wysokiej jakości.  W ramach przedmiotowej operacji zaplanowane zadanie posłuży prezentacji osiągnieć i promocji pomorskiej wsi. Promocja żywności wysokiej jakości ma zachęcić konsumentów do spożywania lokalnych produktów żywnościowych pochodzących z najbliższego otoczenia.                                                                                  </t>
  </si>
  <si>
    <t>sztuka/13</t>
  </si>
  <si>
    <t>1/35</t>
  </si>
  <si>
    <t>Udział w Targach "Smaki Regionów" w Poznaniu</t>
  </si>
  <si>
    <t>udział w targach</t>
  </si>
  <si>
    <t>Członkowie Sieci Dziedzictwo Kulinarne Świętokrzyskie</t>
  </si>
  <si>
    <t>Producenci i przetwórcy regionalnej żywności, członkowie sieci Dziedzictwo Kulinarne Warmia Mazury Powiśle, przedstawiciele Urzędu Marszałkowskiego województwa warmińsko-mazurskiego</t>
  </si>
  <si>
    <t>Organizacja konferencji dotyczącej żywności wysokiej jakości, tradycyjnej, lokalnej i regionalnej</t>
  </si>
  <si>
    <t>Celem realizacji operacji jest promocja żywności regionalnej wytwarzanej na małą skalę i tradycyjnej województwa warmińsko-mazurskiego, zwiększenie wiedzy w zakresie małego przetwórstwa oraz propagowanie Sieci Dziedzictwo Kulinarne Warmia, Mazury, Powiśle</t>
  </si>
  <si>
    <t>Organizacja wydarzeń targowych mająca na celu wymianę wiedzy pomiędzy podmiotami uczestniczącymi w rozwoju obszarów wiejskich oraz promowaniu integracji, w tym życia na wsi i współpracy między nimi, z uwzględnieniem nowych metod produkcji i sprzedaży, czyli krótkich łańcuchów dostaw, rolniczego handlu detalicznego (RHD) oraz sprzedaży produktów ekologicznych i regionalnych.</t>
  </si>
  <si>
    <t>Aleja Zachodniopomorskie Smaki - Produkty Tradycyjne Pomorza Zachodniego w ramach "Żagle 2021, Żeglarski Szczecin"</t>
  </si>
  <si>
    <t>13</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</si>
  <si>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Konkurs realizowany w 5 kategoriach tematycznych.  Autorom najciekawszych prac zgłoszonych do każdej z kategorii zostaną wręczone nagrody w postaci bonów do sklepów ze  sprzętem fotograficznym. Koszt nagród stanowić będzie jedyny koszt kwalifikowalny operacji.  Promocja konkursu prowadzona będzie bez kosztowo.</t>
  </si>
  <si>
    <t xml:space="preserve">Promowanie  wsi jako miejsca do życia i rozwoju zawodowego, a także zwiększenie udziału zainteresowanych stron we wdrażaniu inicjatyw na rzecz rozwoju obszarów wiejskich. Działania zmierzające do włączenia społecznego przyczyniają się także do zmniejszenia ubóstwa oraz rozwoju gospodarczego na terenach wiejskich. </t>
  </si>
  <si>
    <t>Opracowanie innowacyjnego preparatu biologicznego do przygotowania materiału siewnego roślin dwuliściennych, objętych załącznikiem I do Traktatu o funkcjonowaniu Unii Europejskiej (rzepak) i zastąpienia powszechnie stosowanych nueonikotynoidów w uprawach. Prezentacja wyników badania na seminarium</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</si>
  <si>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</si>
  <si>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</si>
  <si>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</si>
  <si>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</si>
  <si>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</si>
  <si>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</si>
  <si>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Rakowiecka 36 lok. 150, 
02-532 Warszawa</t>
  </si>
  <si>
    <t>Alternatywne źródła dochodu dla małych gospodarstw</t>
  </si>
  <si>
    <t xml:space="preserve">Przedmiotem operacji jest upowszechnianie wiedzy na temat  innowacyjnych przedsięwzięć na obszarach wiejskich oraz upowszechnienie informacji oraz dobrych praktyk w tym zakresie. </t>
  </si>
  <si>
    <t>broszura</t>
  </si>
  <si>
    <t>liczba broszur</t>
  </si>
  <si>
    <t>Centrum Doradztwa Rolniczego w Brwinowie</t>
  </si>
  <si>
    <t>ul. Pszczelińska 99, 05-840 Brwinów</t>
  </si>
  <si>
    <t>nakład</t>
  </si>
  <si>
    <t xml:space="preserve">Promocja przedsiębiorczości na obszarach wiejskich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</si>
  <si>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 - poprzez prezentację dobrych przykładów przedsięwzięć nagrodzonych w poprzednich dwudziestu edycjach i tegorocznej XXI edycji konkursu Sposób na Sukces oraz wymiana doświadczeń w tym zakresie.</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</si>
  <si>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</si>
  <si>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Wydawnictwo konkursowe (1) i broszura okolicznościowa (1)</t>
  </si>
  <si>
    <t>wydawnictwa</t>
  </si>
  <si>
    <t>"Wypoczynek na wsi na przykładzie działalności prowadzonej przez laureatów konkursu Sposób na Sukces"</t>
  </si>
  <si>
    <t>e-wydawnictwo</t>
  </si>
  <si>
    <t xml:space="preserve">1, 2, 3, 4, 5, 6 </t>
  </si>
  <si>
    <t xml:space="preserve">Dobre praktyki w gospodarowaniu wodą w rolnictwie i na obszarach wiejskich </t>
  </si>
  <si>
    <t>Celem operacji jest promocja dobrych praktyk w zakresie gospodarowania wodą w rolnictwie i na obszarach wiejskich.  Sprawdzone praktyki są dobrym narzędziem podnoszenia jakości kapitału ludzkiego. Rozwiązania prezentujące dobre praktyki można  wykorzystać  w podobnych warunkach w innych miejscach. Celem naszej operacji jest zapoznanie rolników, mieszkańców obszarów wiejskich, przedstawicieli samorządów czy tez przedstawicieli LGD z innowacyjnymi rozwiązaniami z obszaru racjonalnej gospodarki wodnej już stosowanymi w naszym kraju i możliwymi do zastosowania w innych miejscach.</t>
  </si>
  <si>
    <t>Broszura/ zeszyt tematyczny</t>
  </si>
  <si>
    <t>broszura/ nakład</t>
  </si>
  <si>
    <t xml:space="preserve"> 2/3000</t>
  </si>
  <si>
    <t>rolnicy, mieszkańcy obszarów wiejskich, Lokalne Grupy Działania, Lokalne Partnerstwa ds. Wody, doradcy rolniczy,  Administracja samorządowa</t>
  </si>
  <si>
    <t>konferencja dwudniowa</t>
  </si>
  <si>
    <t xml:space="preserve">Rozwój górskich i podgórskich terenów wiejskich w oparciu o potencjał obszaru i produkty markowe
</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</si>
  <si>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</si>
  <si>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</si>
  <si>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</si>
  <si>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Centrum Doradztwa Rolniczego w Brwinowie oddział w Krakowie</t>
  </si>
  <si>
    <t>ul. Meiselsa 1, 31-063 Kraków</t>
  </si>
  <si>
    <t>Szkolenie (e-learning, elektroniczna platforma szkoleniowa)</t>
  </si>
  <si>
    <t>szkolenie wyjazdowe</t>
  </si>
  <si>
    <t xml:space="preserve"> liczba uczestników </t>
  </si>
  <si>
    <t>VI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</si>
  <si>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będą mieli udostępnione w sieci  przez określony czas  materiały tematyczne w formie wykładów video, prezentacji  i opracowań pisemnych, w części synchronicznej  uczestnicy spotkają się z wykładowcami i ekspertami on-line  za pośrednictwem  audio-video oraz czatu. Tematyka konferencji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</si>
  <si>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</si>
  <si>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</si>
  <si>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</si>
  <si>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doradcy rolniczy oraz liderzy stowarzyszeń agroturystycznych w Polsce</t>
  </si>
  <si>
    <t>XIX Ogólnopolskie Sympozjum Agroturystyczne</t>
  </si>
  <si>
    <t xml:space="preserve">Przedstawiciele instytucji naukowych, doradztwa rolniczego, organizacji pozarządowych (w tym Lokalnych Grup Działania), lokalnych i regionalnych organizacji turystycznych, administracji państwowej i samorządowej. </t>
  </si>
  <si>
    <t>publikacja naukowa</t>
  </si>
  <si>
    <t>wydawnictwo</t>
  </si>
  <si>
    <t>Odpoczywaj na wsi BEZPIECZNIE</t>
  </si>
  <si>
    <t>broszura elektroniczna</t>
  </si>
  <si>
    <t xml:space="preserve">liczba </t>
  </si>
  <si>
    <t xml:space="preserve">Grupę docelowa operacji będą rolnicy i mieszkańcy wsi prowadzący usługi zakwaterowania oraz świadczący inne usługi turystyczne i okołoturystyczne w ramach agroturystyki i turystyki wiejskiej,  podmioty wspierające wielofunkcyjny rozwój obszarów wiejskich, w szczególności doradcy ODR i członkowie stowarzyszeń agroturystycznych.  </t>
  </si>
  <si>
    <t>film instruktażowy</t>
  </si>
  <si>
    <t xml:space="preserve"> liczba</t>
  </si>
  <si>
    <t xml:space="preserve">Tradycyjne praktyki kulinarne szansą dla współczesnych wiejskich gospodarstw domowych </t>
  </si>
  <si>
    <t>analizy i ekspertyzy</t>
  </si>
  <si>
    <t>sztuka</t>
  </si>
  <si>
    <t>Mieszkańcy wsi, rolnicy, doradcy ODR, Koła Gospodyń Wiejskich, Lokalne Grupy Działania</t>
  </si>
  <si>
    <t>egz.</t>
  </si>
  <si>
    <t>programy medialne</t>
  </si>
  <si>
    <t>liczba</t>
  </si>
  <si>
    <t xml:space="preserve">Przykłady organizacji łańcuchów dostaw żywności
</t>
  </si>
  <si>
    <t xml:space="preserve">Broszura </t>
  </si>
  <si>
    <t xml:space="preserve">liczba broszur </t>
  </si>
  <si>
    <t>Rolnicy,  przedsiębiorcy, doradcy,   organizacje pozarządowe, podmioty wspierajcie rozwój obszarów wiejskich.</t>
  </si>
  <si>
    <t>Centrum Doradztwa Rolniczego w Brwinowie, Oddział  w Krakowie</t>
  </si>
  <si>
    <t xml:space="preserve"> Gospodarstwa rolne i małe zakłady przetwórstwa rolno-spożywczego i ich znaczenie w rozwoju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</si>
  <si>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t>
  </si>
  <si>
    <t>Konferencja krajowa  z wyjazdem studyjnym</t>
  </si>
  <si>
    <t xml:space="preserve">liczba konferencji </t>
  </si>
  <si>
    <t xml:space="preserve"> Rolnicy, doradcy,  przedsiębiorcy, administracja rządowa i samorządowa</t>
  </si>
  <si>
    <t>Centrum Doradztwa Rolniczego w Brwinowie oddział w Radomiu</t>
  </si>
  <si>
    <t>ul. Chorzowska 16/18, 26-600 Radom</t>
  </si>
  <si>
    <t>Rolnicy, doradcy,  przedsiębiorcy, administracja rządowa i samorządowa</t>
  </si>
  <si>
    <t>Wideo Konferencja</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</si>
  <si>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</si>
  <si>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zrachowaniach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</si>
  <si>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 opracowanie zbioru dobrych praktyk oraz wytycznych dotyczących sprzedaży , publikacja, seminaria internetowe</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</si>
  <si>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</si>
  <si>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</si>
  <si>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</si>
  <si>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</si>
  <si>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</si>
  <si>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</si>
  <si>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 xml:space="preserve">Grupę docelowa operacji będą stanowić partnerzy KSOW, mieszkańcy obszarów wiejskich, podmioty wspierające rozwój obszarów wiejskich i działające na obszarach wiejskich.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</si>
  <si>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</si>
  <si>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</si>
  <si>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</si>
  <si>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</si>
  <si>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</si>
  <si>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</si>
  <si>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</si>
  <si>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Celem operacji jest  poznanie oczekiwań osób chcących skorzystać z usług gospodarstw agroturystycznych lub innych podmiotów świadczących tego rodzaju usługi oraz zdiagnozowanie barier rozwoju turystyki wiejskiej a następnie rozpowszechnienie wyników wśród osób lub podmiotów zainteresowanych,  ułatwienie wymiany wiedzy pomiędzy podmiotami prowadzącymi takie usługi, tj. uczestniczącymi w rozwoju obszarów wiejskich oraz wsparcie ich merytoryczne. </t>
  </si>
  <si>
    <t xml:space="preserve">szkolenia, badanie </t>
  </si>
  <si>
    <t>Grupą docelową operacji są osoby prowadzące gospodarstw agroturystyczne, chcące założyć taki rodzaj działalności lub osoby prowadzące lub chcące założyć  tego typu działalność w ww. zakresie.</t>
  </si>
  <si>
    <t>III - IV</t>
  </si>
  <si>
    <t>liczba analiz / ekspertyz</t>
  </si>
  <si>
    <t>III, IV, V, VI</t>
  </si>
  <si>
    <t xml:space="preserve">Spotkanie kobiet wiejskich - Kobiety to dobry klimat (w roku 2021)
</t>
  </si>
  <si>
    <t>Celem operacji jest ułatwienie wymiany wiedzy organizacji w budowaniu know-how i kształtowaniu współpracy ze środowiskiem lokalnym oraz w zdobywaniu wiedzy w zakresie przeciwdziałaniu zmianom klimatycznym.</t>
  </si>
  <si>
    <t>konferencja, konkurs, reportaż</t>
  </si>
  <si>
    <t>Liczba konferencji</t>
  </si>
  <si>
    <t>Członkinie i członkowie kół gospodyń wiejskich, grup formalnych i nieformalnych,  prowadzących aktywność społeczną na obszarach wiejskich w oparciu o  dziedzictwo kulturowe w szczególności rękodzieło i  kulinaria,  pochodzący z co najmniej  8 województw oraz przedstawiciele podmiotów wspierających działalność takich grup na obszarach wiejskich</t>
  </si>
  <si>
    <t>II- IV</t>
  </si>
  <si>
    <t>Liczba uczestników konferencji</t>
  </si>
  <si>
    <t xml:space="preserve">liczba nagród </t>
  </si>
  <si>
    <t>liczba reportaży w języku polskim i angielskim</t>
  </si>
  <si>
    <t>Konkurs na projekty współpracy</t>
  </si>
  <si>
    <t>konkurs na projekty współpracy międzyterytorialnej i na projekty współpracy transgranicznej</t>
  </si>
  <si>
    <t>liczba nagrodzonych projektów /spotkanie poświęcone wręczeniu nagród  / broszura o projektach</t>
  </si>
  <si>
    <t>13; 1; 1</t>
  </si>
  <si>
    <t xml:space="preserve">1, 2 </t>
  </si>
  <si>
    <t xml:space="preserve">Badanie – warsztaty dotyczące długofalowej wizji rozwoju obszarów wiejskich </t>
  </si>
  <si>
    <t>Cel główny badania – wypracowanie idei, wniosków i pomysłów dotyczących długofalowej wizji rozwoju obszarów wiejskich</t>
  </si>
  <si>
    <t>liczba ekspertyz</t>
  </si>
  <si>
    <t>Grupa docelowa badania  - podmiotami informacji w badaniu będą mieszkańcy obszarów wiejskich w szczególności: lokalni liderzy opinii, przedsiębiorcy i rolnicy, działacze społeczni, członkowie lokalnych grup działania, stowarzyszeń i organizacji</t>
  </si>
  <si>
    <t>liczba warsztatów badawczych</t>
  </si>
  <si>
    <t>Druk publikacji „Razem, lepiej, ciekawiej. Trzydzieści dwie opowieści o wspólnocie”</t>
  </si>
  <si>
    <t>Celem publikacji jest upowszechnianie inicjatyw finansowanych z PROW na lata 2014-2020 realizowanych przez społeczności lokalne na obszarach wiejskich. Wydruk i dystrybucja 1000 egzemplarzy publikacji podsumowującej „Konkurs na projekty współpracy” w ramach LEADER, która powstała w wersji internetowej.</t>
  </si>
  <si>
    <t>Lokalne Grupy Działania, Urzędy Marszałkowskie wdrażające działanie LEADER, Jednostki Regionalne KSOW, MRiRW, JC KSOW</t>
  </si>
  <si>
    <t>Rolnictwo ekologiczne - szansa dla rolników i konsumentów</t>
  </si>
  <si>
    <t xml:space="preserve"> Rolnicy, przedstawiciele jednostek doradztwa rolniczego,  przedsiębiorcy, administracja rządowa i samorządowa, uczniowie szkół rolniczych podległych MRiRW</t>
  </si>
  <si>
    <t xml:space="preserve">liczba  konkursów </t>
  </si>
  <si>
    <t>Liczba filmów</t>
  </si>
  <si>
    <t>Konferencje: "Rolnictwo ekologiczne - szansa dla rolników i konsumentów", 
"Podsumowanie zadań badawczych w zakresie rolnictwa ekologicznego finansowanych przez MRiRW"</t>
  </si>
  <si>
    <t>16</t>
  </si>
  <si>
    <t>Opracowanie filmów instruktażowych z rolnictwa ekologicznego</t>
  </si>
  <si>
    <t>3</t>
  </si>
  <si>
    <t>Organizacja i obsługa stoiska informacyjno - promocyjnego podczas Krajowych Dni Pola w Minikowie</t>
  </si>
  <si>
    <t>stoisko</t>
  </si>
  <si>
    <t>Podniesienie oraz upowszechnienie wiedzy osób, które będą służyć wsparciem społecznościom w przygotowaniu koncepcji Smart Village w ramach działania LEADER w okresie przejściowym i w przyszłości oraz przybliżenie przykładów projektów realizowanych w obszarze SV</t>
  </si>
  <si>
    <t xml:space="preserve">liczba szkoleń/ liczba uczestników  </t>
  </si>
  <si>
    <t>Przedstawiciele lokalnych grup działania w Polsce oraz przedstawiciele urzędów marszałkowskich wdrażających działanie LEADER</t>
  </si>
  <si>
    <t>„Szkolenia z zakresu koncepcji Smart Village w ramach działania LEADER”</t>
  </si>
  <si>
    <t>film ze szkolenia z napisami</t>
  </si>
  <si>
    <t>Centrum Doradztwa Rolniczego w Brwinowie (JC)</t>
  </si>
  <si>
    <t>600</t>
  </si>
  <si>
    <t>14</t>
  </si>
  <si>
    <t xml:space="preserve">konkurs </t>
  </si>
  <si>
    <t xml:space="preserve">liczba  </t>
  </si>
  <si>
    <t>II, III</t>
  </si>
  <si>
    <t xml:space="preserve">Konkurs  filmowy promujący dobre praktyki PROW 2014-2020 pn. „PROW w oku kamery – jak zmieniła się moja miejscowość” </t>
  </si>
  <si>
    <t>Konkurs fotograficzny promujący dobre praktyki PROW 2014-2020 pn. "PROW 2014-2020 w obiektywie"</t>
  </si>
  <si>
    <t>15-20</t>
  </si>
  <si>
    <t>25-35</t>
  </si>
  <si>
    <t>50-60</t>
  </si>
  <si>
    <t xml:space="preserve"> 5-15</t>
  </si>
  <si>
    <t xml:space="preserve"> 1-5</t>
  </si>
  <si>
    <t>opracowanie, druk</t>
  </si>
  <si>
    <t>potencjalni beneficjenci, mieszkańcy obszarów wiejskich, KGW</t>
  </si>
  <si>
    <t>Konkurs dla Partnerów KSOW</t>
  </si>
  <si>
    <t xml:space="preserve">Celem operacji jest wspieranie rozwoju obszarów wiejskich poprzez realizację przedsięwzięć przez Partnerów KSOW. </t>
  </si>
  <si>
    <t>partnerzy KSOW</t>
  </si>
  <si>
    <t>1470 00</t>
  </si>
  <si>
    <t>Konkurs na najpiękniejszy wieniec dożynkowy współczesny i tradycyjny</t>
  </si>
  <si>
    <t>Aktywizacja mieszkańców obszarów wiejskich do współpracy i budowania partnerskich relacji, kultywowanie tradycji i dziedzictwa kulturowego, wymiana wiedzy i doświadczeń między uczestnikami konkursu</t>
  </si>
  <si>
    <t>Ochotniczy mecz strażaków</t>
  </si>
  <si>
    <t>wydarzenie</t>
  </si>
  <si>
    <t xml:space="preserve">OSP, mieszkańcy obszarów wiejskich </t>
  </si>
  <si>
    <t>Strażak - prawdziwy bohater wsi</t>
  </si>
  <si>
    <t xml:space="preserve">Zwiększenie udziału zainteresowanych stron we wdrażaniu inicjatyw na rzecz rozwoju obszarów wiejskich.  Promocja jakości życia na wsi lub wsi jako miejsca do życia i rozwoju zawodowego. Wspieranie rozwoju przedsiębiorczości na obszarach wiejskich przez podnoszenie poziomu wiedzy i umiejętności. </t>
  </si>
  <si>
    <t xml:space="preserve">OSP </t>
  </si>
  <si>
    <t>Konkurs Bożonarodzeniowy</t>
  </si>
  <si>
    <t xml:space="preserve">mieszkańcy obszarów wiejskich </t>
  </si>
  <si>
    <t>Artura Grottgera 4 20-029 Lublin</t>
  </si>
  <si>
    <t>przedstawiciele instytucji naukowych zajmujących się badaniem rozwoju obszarów wiejskich</t>
  </si>
  <si>
    <t xml:space="preserve">Głównym celem operacji było określenie jakie priorytety naukowe powinny towarzyszyć naukowcom 
w najbliższym czasie i jakich metod powinni używać w rozwiązywaniu problemów badawczych. Podczas spotkania  poruszane były  m. in. kwestie związane z cyfryzacją obszarów wiejskich, rozwojem rolnictwa i gospodarki żywnościowej, rolą wsi w transformacji energetycznej, przemianami środowiskowymi oraz społecznymi i ekonomicznymi funkcjami wsi.
</t>
  </si>
  <si>
    <t>Konferencja dla naukowców pn.: „Innowacyjne kierunki badań obszarów wiejskich w okresie globalnych wyzwań”</t>
  </si>
  <si>
    <t>Celem operacji jest szeroko pojęte wspieranie rozwoju obszarów wiejskich. Cel zostanie osiągnięty poprzez organizację II edycji wojewódzkiego konkursu agroturystycznego, organizację i przeprowadzenie szkolenia dla osób planujących rozpoczęcie działalności agroturystycznej oraz dla osób zainteresowanych sposobami promocji agroturystyki. Efektem operacji będzie promocja wypoczynku na wsi oraz wzrost zapotrzebowania na obiekty agroturystyczne w regionie, co przełoży się na stworzenie nowych miejsc pracy na obszarach wiejskich.</t>
  </si>
  <si>
    <t>Celem operacji jest kultywowanie, rozpowszechnianie i promowanie lokalnej tradycji kulinarnej województwa łódzkiego w nowoczesnej odsłonie, tworzonej na bazie produktów tradycyjnych, ekologicznych i regionalnych. Cel zostanie osiągnięty poprzez organizację i przeprowadzenie cyklu warsztatów kulinarnych z gotowania metodą tradycyjną dla mieszkańców obszarów wiejskich. Na warsztatach omówione zostaną również zagadnienia związane z RHD, MLO, sprzedażą bezpośrednią i systemami jakości żywności. Efektem operacji będzie rozpowszechnienie i promowanie postaw ekologicznych, zdrowego stylu życia oraz aktywizacja i integracja mieszkańców województwa.</t>
  </si>
  <si>
    <t>Celem operacji jest promocja dziedzictwa kulinarnego województwa łódzkiego wśród mieszkańców województwa łódzkiego oraz promowanie prawidłowej higieny i wartości płynących z ze zdrowej żywności wśród najmłodszych mieszkańców województwa. Efektem operacji będzie upowszechnienie tradycyjnej kuchni regionalnej, zachowań dotyczących właściwej higieny  a także wzrost świadomości dotyczącej znaczenia produktów wysokiej jakości w dobie pandemii koronawirusa.</t>
  </si>
  <si>
    <t xml:space="preserve">Wyjazd dla przedstawicieli LGD mający na celu podniesienie kompetencji, w ramach którego przeprowadzone zostaną szkolenie i warsztaty dla osób, które chciałyby zająć się przetwórstwem rolno-spożywczym bądź już prowadzą taką działalność. Będą to jednodniowe warsztaty, podczas których uczestnicy wezmą udział w części teoretycznej, jak również będą mogli zdobyć wiedzę praktyczną poprzez swój udział w procesie produkcji sera, wędlin, soku oraz mąki. Przewidziany jest wyjazd, w którym weźmie udział około 35 uczestników. Będą to osoby z województwa łódzkiego zainteresowane Rolniczym Handlem Detalicznym i MLO. </t>
  </si>
  <si>
    <t>1/
90</t>
  </si>
  <si>
    <t xml:space="preserve">Liczba filmów/ spotów
Liczba emisji spotu </t>
  </si>
  <si>
    <t xml:space="preserve"> Film/spot promocyjny - pokazanie przykładów dobrych praktyk PROW 2014-2020 - ciekawych i innowacyjnych projektów, promujących przedsiębiorców korzystających ze wsparcia w ramach PROW 2014-2020 jak również zmodernizowaną infrastrukturę, miejsca rekreacji dla mieszkańców. </t>
  </si>
  <si>
    <t>Plan operacyjny KSOW na lata 2020-2021 (z wyłączeniem działania 8 Plan komunikacyjny) - JR KSOW w woj. łódzkim - luty 2022</t>
  </si>
  <si>
    <t>Plan operacyjny KSOW na lata 2020-2021 (z wyłączeniem działania 8 Plan komunikacyjny) - JR KSOW w woj. mazowieckim - luty 2022 r.</t>
  </si>
  <si>
    <t xml:space="preserve"> Projekty na medal</t>
  </si>
  <si>
    <t xml:space="preserve">20 000,00
</t>
  </si>
  <si>
    <r>
      <rPr>
        <b/>
        <sz val="10"/>
        <rFont val="Calibri"/>
        <family val="2"/>
        <charset val="238"/>
        <scheme val="minor"/>
      </rPr>
      <t>CEL:</t>
    </r>
    <r>
      <rPr>
        <sz val="10"/>
        <rFont val="Calibri"/>
        <family val="2"/>
        <charset val="238"/>
        <scheme val="minor"/>
      </rPr>
      <t xml:space="preserve"> promocja zrównoważonego rozwoju obszarów wiejskich poprzez promowanie zachowanego dziedzictwa kulturowego, co zapewni wyeksponowanie wartości opolskiej kultury tj. folkloru, zwyczajów i tradycji wśród mieszkańców regionu, w tym najmłodszego pokolenia. </t>
    </r>
    <r>
      <rPr>
        <b/>
        <sz val="10"/>
        <rFont val="Calibri"/>
        <family val="2"/>
        <charset val="238"/>
        <scheme val="minor"/>
      </rPr>
      <t>PRZEDMIOT</t>
    </r>
    <r>
      <rPr>
        <sz val="10"/>
        <rFont val="Calibri"/>
        <family val="2"/>
        <charset val="238"/>
        <scheme val="minor"/>
      </rPr>
      <t xml:space="preserve">: planuje się realizację warsztatów rękodzielniczych w ramach targów promujących efekty wdrażania funduszy unijnych. Warsztaty będą miały charakter otwarty. Warsztaty zapewnią realizacje </t>
    </r>
    <r>
      <rPr>
        <b/>
        <sz val="10"/>
        <rFont val="Calibri"/>
        <family val="2"/>
        <charset val="238"/>
        <scheme val="minor"/>
      </rPr>
      <t>TEMATU:</t>
    </r>
    <r>
      <rPr>
        <sz val="10"/>
        <rFont val="Calibri"/>
        <family val="2"/>
        <charset val="238"/>
        <scheme val="minor"/>
      </rPr>
      <t xml:space="preserve"> promocja jakości życia na wsi lub promocja wsi jako miejsca do życia i rozwoju zawodowego.</t>
    </r>
  </si>
  <si>
    <t>Plan operacyjny KSOW na lata 2020-2021 (z wyłączeniem działania 8 Plan komunikacyjny) - JR KSOW w woj. podkarpackim - luty 2022</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</si>
  <si>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</si>
  <si>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r>
      <t xml:space="preserve">Cel operacji: </t>
    </r>
    <r>
      <rPr>
        <sz val="11"/>
        <rFont val="Calibri"/>
        <family val="2"/>
        <charset val="238"/>
        <scheme val="minor"/>
      </rPr>
      <t xml:space="preserve"> Podniesienie poziomu wiedzy i kompetencji  LGD i Samorządów Województw w procesie wdrażania RLKS.</t>
    </r>
    <r>
      <rPr>
        <b/>
        <sz val="11"/>
        <rFont val="Calibri"/>
        <family val="2"/>
        <charset val="238"/>
        <scheme val="minor"/>
      </rPr>
      <t xml:space="preserve"> Przedmiot operacji:</t>
    </r>
    <r>
      <rPr>
        <sz val="11"/>
        <rFont val="Calibri"/>
        <family val="2"/>
        <charset val="238"/>
        <scheme val="minor"/>
      </rPr>
      <t xml:space="preserve"> Wsparcie kompetencyjne LGD oraz Samorządów Województw w procesie wdrażania LSR/RLKS poprzez zorganizowanie spotkania dotyczącego wymiany doświadczeń i upowszechnianie dobrych praktyk w zakresie RLKS. </t>
    </r>
  </si>
  <si>
    <t>Wymiana dobrych praktyk we wdrażaniu wielofunduszowych lokalnych strategii rozwoju</t>
  </si>
  <si>
    <t>Ogół społeczeństwa, odwiedzający wydarzenie plenerowe, potencjalni konsumenci  produktów rolno- spożywczych</t>
  </si>
  <si>
    <t>1/1200</t>
  </si>
  <si>
    <t>Liczba stoisk wystawienniczych/ Szacowana liczba odwiedzających stoiska wystawiennicze</t>
  </si>
  <si>
    <r>
      <t xml:space="preserve">Cel operacji: </t>
    </r>
    <r>
      <rPr>
        <sz val="11"/>
        <rFont val="Calibri"/>
        <family val="2"/>
        <charset val="238"/>
        <scheme val="minor"/>
      </rPr>
      <t xml:space="preserve">Prezentacja  tradycyjnych, regionalnych produktów żywnościowych wysokiej jakości oraz promocja dziedzictwa kulturowego i kulinarnego mniejszości tatarskiej związanej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</si>
  <si>
    <t>Zaprezentowanie dorobku podlaskiego rolnictwa w obszarze dziedzictwa kulinarnego  i kulturowego woj. podlaskiego</t>
  </si>
  <si>
    <t>Liczba tytułów publikacji</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</si>
  <si>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przedsięwzięcia związanego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</si>
  <si>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"Higiena wytwarzania produktów pszczelich" - Wykonanie redakcji i korekty poradnika - I etap prac</t>
  </si>
  <si>
    <t>Plan operacyjny KSOW na lata 2020-2021 (z wyłączeniem działania 8 Plan komunikacyjny) - JR KSOW w woj. podlaskim - luty 2022 r.</t>
  </si>
  <si>
    <t>Plan operacyjny KSOW na lata 2020-2021 (z wyłączeniem działania 8 Plan komunikacyjny) - JR KSOW w woj. pomorskim- luty 2022</t>
  </si>
  <si>
    <t xml:space="preserve">Celem operacji jest zachęcenie pomorskich rolników do przetwórstwa wyprodukowanej przez siebie żywności i sprzedaż tych przetworzonych produktów w ramach rolniczego handlu detalicznego (RHD). Operacja zostanie zrealizowana poprzez organizację  konkursu i emisję artykułu w Internecie. Ideą  konkursu jest zainteresowanie przetwórstwem żywności i sprzedażą produktów wytworzonych z własnej uprawy, hodowli lub chowu, zwiększenie zainteresowania produktami lokalnymi wśród konsumentów oraz promocja i szerzenie dobrych praktyk w zakresie wytwarzania i sprzedaży produktów rolno- spożywczych charakterystycznych dla województwa pomorskiego, w tym wzrost jego atrakcyjności poprzez rozwój lokalnej przedsiębiorczości. Celem artykułu jest  promocja produktów żywnościowych wytworzonych w ramach RHD przez pomorskich rolników. </t>
  </si>
  <si>
    <t xml:space="preserve"> rolnicy, koła gospodyń wiejskich, zainteresowani podjęciem działalności w zakresie przetwórstwa rolnego, ogół społeczeństwa</t>
  </si>
  <si>
    <t>artykuł w internecie</t>
  </si>
  <si>
    <t>liczba artykułów w internecie</t>
  </si>
  <si>
    <t>sztuka /1</t>
  </si>
  <si>
    <t>Plan operacyjny KSOW na lata 2020-2021 (z wyłączeniem działania 8 Plan komunikacyjny) - JR KSOW w woj. śląskim - luty 2022</t>
  </si>
  <si>
    <t>22</t>
  </si>
  <si>
    <t>29</t>
  </si>
  <si>
    <t>Plan operacyjny KSOW na lata 2020-2021 (z wyłączeniem działania 8 Plan komunikacyjny) - JR KSOW w woj. świętokrzyskim - luty 2022</t>
  </si>
  <si>
    <t>Plan operacyjny KSOW na lata 2020-2021 (z wyłączeniem działania 8 Plan komunikacyjny) - JR KSOW w woj. warmińsko-mazurskim - luty 2022</t>
  </si>
  <si>
    <t>1
20</t>
  </si>
  <si>
    <t>liczba konkursów
liczba laureatów i wyróżnionych</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</si>
  <si>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luty 2022</t>
    </r>
  </si>
  <si>
    <t>Plan operacyjny KSOW na lata 2020-2021 (z wyłączeniem działania 8 Plan komunikacyjny) - JR KSOW w woj. zachodniopomorskim - luty 2022</t>
  </si>
  <si>
    <t>19</t>
  </si>
  <si>
    <t>9</t>
  </si>
  <si>
    <t>Aleja Zachodniopomorskie Smaki - Produkty Tradycyjne Pomorza Zachodniego w ramach "Jarmarku Bożonarodzeniowego"</t>
  </si>
  <si>
    <t>Plan operacyjny KSOW na lata 2020-2021 (z wyłączeniem działania 8 Plan komunikacyjny) - CDR (KSOW) - luty 2022</t>
  </si>
  <si>
    <t>Doradcy z ośrodków doradztwa rolniczego, izb rolniczych, prywatnych podmiotów doradczych,  nauczyciele szkół rolniczych, przedstawiciele Instytutów, uczelni rolniczych, rolnicy, przedstawiciele organizatora</t>
  </si>
  <si>
    <t xml:space="preserve">Gala finałowa konkursu 
</t>
  </si>
  <si>
    <t xml:space="preserve">Konferencja jubileuszowa </t>
  </si>
  <si>
    <t>liczba uczestników  stacjonarnie</t>
  </si>
  <si>
    <t xml:space="preserve">                                                                                                                  liczba uczestników   on line</t>
  </si>
  <si>
    <t xml:space="preserve">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oraz badania rynkowe. W ramach operacji utworzona zostanie platforma e-learningowa obejmująca 7 modułów tematycznych do samokształcenia w podziale na kurs podstawowy złożony z 4 modułów tematycznych i 3 kursy uzupełniające oraz przeprowadzone zostanie  szkolenie e-learningowe  dla kadr doradczych turystyki wiejskiej w Polsce, w tym szczególnie specjalistów ośrodków doradztwa rolniczego. Przeszkolona zostanie grupa  160 osób . 
Opracowany zostanie  podręcznik trenera turystyki wiejskiej w wersji elektronicznej, obejmujący kluczowe treści oraz narzędzia szkoleniowe i przykłady  w podziale na części  tematyczne.  W podręcznik zostaną wyposażeni uczestnicy szkoleń e-learningowych. Projekt będzie promował podejście do agroturystyki jako dziedziny przedsiębiorczości oraz narzędzia zrównoważonego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t>
  </si>
  <si>
    <t xml:space="preserve">analiza i diagnoza </t>
  </si>
  <si>
    <t>platforma e-learningowa</t>
  </si>
  <si>
    <t>liczba  modułów</t>
  </si>
  <si>
    <t>szkolenie -elearningowe</t>
  </si>
  <si>
    <t xml:space="preserve">podręcznik trenera  </t>
  </si>
  <si>
    <t>publikacja elektroniczna</t>
  </si>
  <si>
    <t>liczba publikacji / liczba egz.</t>
  </si>
  <si>
    <t>1 /300</t>
  </si>
  <si>
    <t>platforma doradcza</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</si>
  <si>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</si>
  <si>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r>
      <t>Celem projektu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scheme val="minor"/>
      </rPr>
      <t>.</t>
    </r>
    <r>
      <rPr>
        <sz val="11"/>
        <rFont val="Calibri"/>
        <family val="2"/>
        <scheme val="minor"/>
      </rPr>
      <t xml:space="preserve"> Spotkanie poświęcone wręczeniu nagród i prezentacji najciekawszych przykładów jak również dyskusja na temat jak projekty współpracy mogą zachęcać środowiska lokalne do współpracy. Broszura prezentująca najlepsze projekty współpracy międzyterytorialnej i międzynarodowej.</t>
    </r>
  </si>
  <si>
    <t xml:space="preserve">Celem operacji jest upowszechnianie dobrych praktyk w rolnictwie ekologicznym w tym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zamieszczony  na stronie w wersji elektronicznej "Przewodnik ochrony roślin w rolnictwie ekologicznym", zostanie zrealizowana recenzja i korekta materiałów informacyjnych pn. „Gospodarowanie ekologiczne – co każdy rolnik wiedzieć powinien” - zawierający informacje nt. rolnictwa i rynku produktów ekologicznych oraz zostanie opublikowana na stronie w wersji elektronicznej, zostaną również opracowane 3 tytuły filmów instruktarzowych  z rolnictwa ekologicznego.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popularyzację i promowanie osiągnieć doradców w zakresie innowacji dotyczących rolnictwa ekologicznego". "Test wiedzy o rolnictwie ekologicznym" przyczyni się do popularyzacji systemu rolnictwa ekologicznego wśród młodzieży. Operacja przyczyni się do zacieśnienia współpracy pomiędzy uczestnikami, a także umożliwi wymianę wiedzy i doświadczeń. </t>
  </si>
  <si>
    <t>Przewodnik ochrony roślin w rolnictwie ekologicznym (opracowanie i opublikowanie w wersji elektronicznej na stronie )</t>
  </si>
  <si>
    <t>liczba opracowanych broszur</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</si>
  <si>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</si>
  <si>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</si>
  <si>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</si>
  <si>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</si>
  <si>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67</t>
  </si>
  <si>
    <t>"Test wiedzy o rolnictwie ekologicznym" dla uczniów szkół rolniczych - poziom krajowy</t>
  </si>
  <si>
    <t>Materiały informacyjne z zakresu rolnictwa ekologicznego pn. „Gospodarowanie ekologiczne – co każdy rolnik wiedzieć powinien” (recenzja i korekta oraz opublikowanie w wersji elektronicznej na stronie)</t>
  </si>
  <si>
    <t>Plan operacyjny KSOW na lata 2020-2021 (z wyłączeniem działania 8 Plan komunikacyjny) - JR KSOW w woj. dolnośląskim - luty 2022</t>
  </si>
  <si>
    <t>Plan operacyjny KSOW na lata 2020-2021 (z wyłączeniem działania 8 Plan komunikacyjny) - JR KSOW w woj. kujawsko-pomorskim - luty 2022</t>
  </si>
  <si>
    <t>Plan operacyjny KSOW na lata 2020-2021 (z wyłączeniem działania 8 Plan komunikacyjny) - JR KSOW w woj. lubelskim - luty 2022</t>
  </si>
  <si>
    <t>Plan operacyjny KSOW na lata 2020-2021 (z wyłączeniem działania 8 Plan komunikacyjny) - JR KSOW w woj. lubuskim - luty 2022</t>
  </si>
  <si>
    <t>Plan operacyjny KSOW na lata 2020-2021 (z wyłączeniem działania 8 Plan komunikacyjny) - JR KSOW w woj. małopolskim - luty 2022 r.</t>
  </si>
  <si>
    <t>Plan operacyjny KSOW na lata 2020-2021 operacje własne (z wyłączeniem działania 8 Plan komunikacyjny) JR KSOW w woj. opolskim - luty 20222</t>
  </si>
  <si>
    <t xml:space="preserve"> rolnicy, producenci rzepaku, doradcy rolniczy, środowisko naukowe zainteresowane pracami badawczy i w zakresie biologizacji rolnictwa</t>
  </si>
  <si>
    <t>Celem realizacji operacji jest utrzymanie, rozwijanie tradycji i obyczajów regionalnych, prezentowanie osiągnięć lokalnych twórców sztuki ludowej, promocja rynków produktów regionalnych oraz inicjatyw lokalnych. Istotne jest również pogłębianie więzi z regionem oraz integracja środowisk twórczych w województwie warmińsko-mazurskim.</t>
  </si>
  <si>
    <t>Organizacja wyjazdu studyjnego do województwa małopolskiego</t>
  </si>
  <si>
    <t>Celem realizacji operacji jest organizacja wizyty studyjnej producentów i przetwórców żywności naturalnej, tradycyjnej, lokalnej, regionalnej w celu zwiększenia poziomu wiedzy uczestników w obszarze małego przetwórstwa oraz wymiany doświadczeń w rozwijaniu krótkich łańcuchów dostaw.</t>
  </si>
  <si>
    <t>290 803,44</t>
  </si>
  <si>
    <t>Szkolenie dla lokalnych grup działania z zakresu rozwoju przedsiębiorczości na obszarach wiejskich</t>
  </si>
  <si>
    <t xml:space="preserve">45 000,00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</si>
  <si>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zostaną przygotowane i przeprowadzone szkolenia  e-learningowe z zakresu tworzenia i funkcjonowania marki lokalnej oraz rozwoju działalności rolniczej i pozarolniczej na obszarach górskich i podgórskich, zorganizowane zostanie szkolenie wyjazdowe prezentujące od strony praktycznej inicjatywy przedsiębiorcze na obszarach górskich i podgórskich, przygotowane zostanie opracowanie  dotyczące identyfikacji  dobrych przykładów przedsiębiorczości na obszarach górskich i podgórskich.  W ostatnim etapie, w celu upowszechnienia wiedzy tematycznej i dobrych przykładów zorganizowana zostanie konferencja.</t>
  </si>
  <si>
    <t>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operacje złoża się:  1) ogólnopolska 1-dniowa konferencja popularno-naukowa prowadzona hybrydowo (stacjonarnie ze streamingiem  w czasie rzeczywistym na platformie wideokonferencyjnej). Konferencja będzie ukierunkowana na  bieżącą sytuację turystyki wiejskiej związaną z kryzysem wywołanym pandemią COVID-19 oraz poszukiwanie  w zasobach dziedzictwa kulturowego oraz innowacjach społecznych dróg wychodzenia turystyki z kryzysu wywołanego pandemią.   2) Publikacja konferencyjna  obejmująca artykuły, doniesienia i komunikaty dotyczące  rezultatów teoretycznych, metodycznych i empirycznych studiów oraz badań w zakresie tematu wiodącego przygotowane przez zainteresowane ośrodki naukowe.</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</si>
  <si>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Cel będzie realizowany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Utworzenie platformy doradczej do prowadzenie za pośrednictwem internetu e-doradztwa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</si>
  <si>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 xml:space="preserve">Celem operacji  jest wsparcie tworzenia łańcuchów dostaw żywności poprzez upowszechnienie wiedzy i dobrych przykładów w tym zakresie. Przedmiotem operacji jest opracowanie w formie broszury elektronicznej obejmujące podstawową wiedzę na temat łańcuchów dostaw żywności oraz przykłady organizowania i funkcjonowania różnych form współpracy pomiędzy producentami, podmiotami zajmującymi się przetwórstwem a konsumentami w tym zakresie. </t>
  </si>
  <si>
    <t>3/355</t>
  </si>
  <si>
    <t>1/2</t>
  </si>
  <si>
    <t>200/190</t>
  </si>
  <si>
    <t>Ministerstwo Rolnictwa i Rozwoju Wsi</t>
  </si>
  <si>
    <t>Plan operacyjny KSOW na lata 2020-2021 (z wyłączeniem działania 8 Plan komunikacyjny) - Ministerstwo Rolnictwa i Rozwoju Wsi - marzec 2022</t>
  </si>
  <si>
    <t>Organizacja XLIV oraz XLV Ogólnopolskiego Konkursu Jakości Prac Scaleniowych promującego doświadczenia i najlepsze stosowane praktyki wraz z seminarium podsumowującym XLV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</si>
  <si>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</si>
  <si>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</si>
  <si>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</si>
  <si>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8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</si>
  <si>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</si>
  <si>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 xml:space="preserve"> II, III, IV</t>
  </si>
  <si>
    <t>Departament Nieruchomości I Infrastruktury Wsi</t>
  </si>
  <si>
    <t>Ministerstwo Rolnictwa i Rozwoju Wsi, ul. Wspólna 30, 00-930 Warszawa</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</si>
  <si>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</si>
  <si>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</si>
  <si>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</si>
  <si>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</si>
  <si>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Departament Rolnictwa Ekologicznego i Jakości Żywności</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</si>
  <si>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</si>
  <si>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</si>
  <si>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</si>
  <si>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</si>
  <si>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</si>
  <si>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</si>
  <si>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Komunikacji i Promocji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</si>
  <si>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</si>
  <si>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</si>
  <si>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</si>
  <si>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</si>
  <si>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6
0</t>
  </si>
  <si>
    <t>Spotkania Informacyjne:
Ogół społeczności ze szczególnym uwzględnieniem udziału uczniów i nauczycieli szkół rolniczych prowadzonych przez MRiRW 
(ok. 800 os. łącznie w 2020 i 2021). 
Pośrednio: ogół społeczeństwa, podmioty uczestniczące w rozwoju obszarów wiejskich, ze szczególnym uwzględnieniem nauczycieli szkół rolniczych i młodzieży zamieszkującej obszary wiejskie i miejskie.</t>
  </si>
  <si>
    <t xml:space="preserve">Departament Oświaty i Polityki Społecznej </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</si>
  <si>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</si>
  <si>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</si>
  <si>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</si>
  <si>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4</t>
  </si>
  <si>
    <t>Ogół społeczeństwa ze szczególnym uwzględnieniem młodzieży i kadry pedagogicznej szkół ponadpodstawowych. Szacowana liczba uczestników finałowych - ok. 142.</t>
  </si>
  <si>
    <t>--</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</si>
  <si>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</si>
  <si>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</si>
  <si>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</si>
  <si>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</si>
  <si>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</si>
  <si>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</si>
  <si>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</si>
  <si>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1. Liczba imprez targowych krajowych - 8
2. Artykuły w prasie i Internecie - 5
3. Konkursy - 2
4.Audycje/programy spoty w TVP  -7
5. Szkolenia/ seminaria - 4
</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</si>
  <si>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</si>
  <si>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</si>
  <si>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</si>
  <si>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</si>
  <si>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</si>
  <si>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Departament Strategii i Rozwoju</t>
  </si>
  <si>
    <t>Organizacja spotkań dla jednostek doradztwa rolniczego i partnerów AKIS</t>
  </si>
  <si>
    <t xml:space="preserve">Temat i cele: Wymiana wiedzy pomiędzy podmiotami uczestniczącymi w rozwoju obszarów wiejskich. Jako cele szczegółowe należy uznać wymianę wiedzy w zakresie wdrażania PROW 2014-2020 oraz Planu Strategicznego dla WPR na lata 2023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</si>
  <si>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</si>
  <si>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</si>
  <si>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</si>
  <si>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1
100</t>
  </si>
  <si>
    <t>1 i 2</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</si>
  <si>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</si>
  <si>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</si>
  <si>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Ogół społeczeństwa, a w szczególności beneficjenci i potencjalni beneficjenci PROW 2014-2020
oraz partnerzy KSOW, mieszkańcy obszarów wiejskich osoby zainteresowane rozwojem wsi.</t>
  </si>
  <si>
    <t>Departament  Pomocy Technicznej</t>
  </si>
  <si>
    <t>3000 wersja polska
500 wersja angielska</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</si>
  <si>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</si>
  <si>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</si>
  <si>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 xml:space="preserve">
wyjazd studyjny</t>
  </si>
  <si>
    <t>0
2</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</si>
  <si>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</si>
  <si>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</si>
  <si>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</si>
  <si>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</si>
  <si>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</si>
  <si>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</si>
  <si>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</si>
  <si>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</si>
  <si>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Płatności Bezpośrednich</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</si>
  <si>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</si>
  <si>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</si>
  <si>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</si>
  <si>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</si>
  <si>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</si>
  <si>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</si>
  <si>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</si>
  <si>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</si>
  <si>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</si>
  <si>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</si>
  <si>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</si>
  <si>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</si>
  <si>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liczba konferencji
liczba uczestników</t>
  </si>
  <si>
    <t>1
200</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</si>
  <si>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</si>
  <si>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Szkolenia dla doradców z wykorzystania technologii informacyjno-komunikacyjnych</t>
  </si>
  <si>
    <t xml:space="preserve">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techniką cyfrową umożliwi lepszą wymianę wiedzy pomiędzy różnymi podmiotami ze szczególnym uwzględnieniem jednostek doradztwa rolniczego i instytutów badawczych.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</si>
  <si>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</si>
  <si>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</si>
  <si>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</si>
  <si>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1
600</t>
  </si>
  <si>
    <t xml:space="preserve">Organizacja wirtualnych wizyt studyjnych do zagród edukacyjnych </t>
  </si>
  <si>
    <t>Działanie szczególnie sprzyja promocji zrównoważonego rozwoju obszarów wiejskich, poprzez promowanie innowacyjnego podejścia do aktywności gospodarczej na obszarach wiejskich, łączącej rolnictwo z profesjonalnymi usługami społecznymi stanowiącymi sens idei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Dywersyfikacja w rolnictwie i rozwój przedsiębiorczości pozarolniczej na wsi są priorytetami polityki rolnej Unii Europejskiej. Dywersyfikacja i rozwój przedsiębiorczości nie jest możliwa bez transferu wiedzy i wprowadzania innowacji w gospodarstwie rolnym Takim innowacyjnym projektem jest prowadzenie zagrody edukacyjnej przez rolnika i dalszy transfer jego wiedzy i doświadczenia w stronę dzieci w wieku przedszkolnym i szkolnym, kadry nauczycielskiej i rodziców. Prowadzenie zagrody edukacyjnej przez rolnika i jego domowników, to odpowiedź na potrzeby reorientacji małych gospodarstw w kierunku pozarolniczym i tworzenie możliwości zatrudnienia poza rolnictwem bez zmiany miejsca zamieszkania, jak również rozwój infrastruktury społecznej na obszarach wiejskich oraz aktywizacji mieszkańców obszarów wiejskich i wykorzystanie potencjałów endogenicznych na rzecz rozwoju lokalnego.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</si>
  <si>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filmy</t>
  </si>
  <si>
    <t>ilość</t>
  </si>
  <si>
    <t xml:space="preserve">Bezpośrednio –  ogół społeczeństwa, poprzez swobodny dostęp do filmów, które zostaną zamieszczone na stronie internetowej Ogólnopolskiej Sieci Zagród Edukacyjnych (OSZE) oraz na stronie internetowej KSOW, ponadto kilka tysięcy osób, przedstawicieli (nauczyciele i kadra zarządzająca, dzieci) przedszkoli i szkół podstawowych działających na terenie każdego województwa (16 województw), doradcy zatrudnieni w 16 wojewódzkich ośrodkach doradztwa rolniczego oraz specjaliści z zakresu metodyki nauczania i pedagogiki, pracownicy naukowi uczelni zainteresowani tą tematyką - poprzez dystrybucję informacji oraz linków do filmów. Pośrednio – rodzice dzieci uczęszczających do ww. placówek oświatowych, które w przyszłości skorzystają z tej formy prowadzenia zajęć edukacyjnych, pracownicy naukowi uczelni i instytutów badawczych zainteresowani tą tematyką.   </t>
  </si>
  <si>
    <t>Seminarium "Działania leśne PROW 2014-2020" z wyjazdem studyjnym</t>
  </si>
  <si>
    <t>Cele:
(1)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Tematy:
1. Upowszechnianie wiedzy w zakresie wdrażania działań leśnych PROW, realizowanych w ramach działania PROW 2014-2020: Inwestycje w rozwój obszarów leśnych i poprawę żywotności lasów.
2. Wspieranie tworzenia sieci współpracy pomiędzy podmiotami zaangażowanymi w realizację działań leśnych PROW, realizowanych w ramach działania PROW 2014-2020: Inwestycje w rozwój obszarów leśnych i poprawę żywotności lasów.</t>
  </si>
  <si>
    <t>seminarium /
 wyjazd studyjny</t>
  </si>
  <si>
    <t>ilość / ilość uczestników</t>
  </si>
  <si>
    <t>1 / 50
1 / 50</t>
  </si>
  <si>
    <t xml:space="preserve">Grupa docelowa: przedstawiciele różnych podmiotów zaangażowanych w realizację działań leśnych PROW. Dobór uczestników będzie uwzględniał szerokie spektrum podmiotów zajmujących się w ramach swych kompetencji problematyką leśną.  </t>
  </si>
  <si>
    <t>II, III, IV</t>
  </si>
  <si>
    <t>"Świat się kręci wokół wsi" - organizacja konkursu filmowego</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</si>
  <si>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szczególnie dla ludzi młodych;
2) prezentacja i kreacja wizerunku rolnika jako człowieka wszechstronnego, przedsiębiorczego, ciekawego nowych rozwiązań w produkcji żywności, uprawie roślin, chowie, hodowli zwierząt;
3) wzmocnienie w społeczeństwie  pozytywnego wizerunku zawodu rolnika.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t>
  </si>
  <si>
    <t>ilość
ilość uczestników</t>
  </si>
  <si>
    <t>Bezpośrednio: 
- młodzież od 16 do 25 roku życia
- rolnicy do 40 roku życia
Pośrednio: ogół społeczeństwa</t>
  </si>
  <si>
    <t>1
23</t>
  </si>
  <si>
    <t xml:space="preserve">Ogólnopolski konkurs ,,DORADCA ROKU" </t>
  </si>
  <si>
    <t xml:space="preserve">Głównym celem konkursu jest ułatwienie wymiany wiedzy i dobrych praktyk w zakresie  innowacji poprzez  podnoszenie jakości i efektywności usług doradczych  w ramach działalności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transferu wiedzy na różne tematy oraz przyczyni się do podniesienia jakości Programu i zwiększenia zainteresowanych stron we wdrażaniu dobrych przykładów innowacji w celu rozwoju obszarów wiejskich. W ramach konkursu zostaną zaprezentowane dobre praktyki zarówno w działaniach innowacyjnych jak i doradczo-edukacyjnych, w ramach których doradcy rolniczy pomagają rolnikom ubiegać się o środki finansowane. 
Tematy:
1) upowszechnianie wiedzy w zakresie innowacyjnych rozwiązań w rolnictwie, produkcji żywności, leśnictwie i na obszarach wiejskich,                       
2) podnoszenie poziomu wiedzy i umiejętności doradców rolniczych. </t>
  </si>
  <si>
    <t>1
160</t>
  </si>
  <si>
    <t>1. 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Zakłada się, że w konkursie weźmie udział co  najmniej 160 osób.  Ostatecznymi odbiorcami efektów konkursu będą potencjalni beneficjenci PROW 2014 -2020, korzystający z usług doradczych.</t>
  </si>
  <si>
    <t>Kierunki rozwoju rolnictwa na najbliższe lata w ramach WPR w kontekście Europejskiego Zielonego Ładu.</t>
  </si>
  <si>
    <t xml:space="preserve">Celem głównym realizacji operacji jest zwiększenie poziomu wiedzy ogółu społeczeństwa na temat kolejnego okresu programowania - przyszłości polskiego rolnictwa i nadchodzących zmian, zwiększenie udziału osób zainteresowanych we wdrażaniu inicjatyw na rzecz rozwoju obszarów wiejskich, a także informowanie społeczeństwa i potencjalnych beneficjentów o polityce rozwoju obszarów wiejskich i wsparciu finansowym w kolejnych latach realizacji WPR.
Celem szczególnym jest promocja oraz informowanie o takich obszarach i możliwościach rozwoju rolnictwa i obszarów wiejskich jak: produkcja eko/odbudowa rolnictwa ekologicznego; krótkie łańcuchy dostaw, promocja lokalnych producentów żywności, m.in. platformy www.polskiebazarek.pl (krótkie łańcuchy to zmniejszenie śladu węglowego, promocja lokalnych producentów żywności to promocja żywności bez konserwantów, prosto z pola); poprawa dobrostanu zwierząt.
Tematy:
- upowszechnianie wiedzy w zakresie innowacyjnych rozwiązań w rolnictwie, produkcji żywności, leśnictwie i na obszarach wiejskich;
- wspieranie rozwoju przedsiębiorczości na obszarach wiejskich przez podnoszenie poziomu wiedzy i umiejętności;
- upowszechnianie wiedzy w zakresie tworzenia krótkich łańcuchów dostaw;
- upowszechnianie wiedzy w zakresie optymalizacji wykorzystywania przez mieszkańców obszarów wiejskich zasobów środowiska naturalnego;
- wspieranie rozwoju społeczeństwa cyfrowego na obszarach wiejskich przez podnoszenie poziomu wiedzy w tym zakresie;
-  promocja jakości życia na wsi lub promocja wsi jako miejsca do życia i rozwoju zawodowego.
- wzrost liczby osób, zarówno ogółu społeczeństwa jak i potencjalnych beneficjentów, poinformowanych o polityce rozwoju obszarów wiejskich i o możliwościach finansowania.
</t>
  </si>
  <si>
    <t>spot</t>
  </si>
  <si>
    <t>Ogół społeczeństwa, rolnicy zainteresowani nową perspektywą finansową 2023-2027, mieszkańcy obszarów wiejskich.</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</si>
  <si>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</si>
  <si>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</si>
  <si>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</si>
  <si>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</si>
  <si>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</si>
  <si>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</si>
  <si>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</si>
  <si>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</si>
  <si>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</si>
  <si>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</si>
  <si>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</si>
  <si>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</si>
  <si>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</si>
  <si>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</si>
  <si>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</si>
  <si>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</si>
  <si>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</si>
  <si>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r>
      <t xml:space="preserve">Plan operacyjny KSOW na lata 2020-2021 (z wyłączeniem działania 8 Plan komunikacyjny) - CDR (SIR) - </t>
    </r>
    <r>
      <rPr>
        <b/>
        <sz val="16"/>
        <color theme="1"/>
        <rFont val="Calibri"/>
        <family val="2"/>
        <charset val="238"/>
        <scheme val="minor"/>
      </rPr>
      <t>luty 2022</t>
    </r>
  </si>
  <si>
    <t>Harmonogram / termin realizacji (w ujęciu kwartalnym)</t>
  </si>
  <si>
    <t>Budżet brutto operacji  (w zł)</t>
  </si>
  <si>
    <t xml:space="preserve">Wnioskodawca </t>
  </si>
  <si>
    <t>Broker innowacji doradcą XXI wieku</t>
  </si>
  <si>
    <t>Operacja zakłada przygotowanie merytoryczne i praktyczne podmiotów zajmujących się tworzeniem i przygotowaniem projektów realizowanych przez Grupy Operacyjne EPI w ramach działania "Współpraca", w celu wsparcia skutecznych działań brokeringowych. W ramach operacji zostanie przeprowadzony  cykl czterech szkoleń dotyczących skutecznego brokeringu, promowania i upowszechniania innowacji w rolnictwie i na obszarach wiejskich, ze szczególnym uwzględnieniem metodyki tworzenia i funkcjonowania Grup Operacyjnych EPI. Szkolenie będzie prowadzone przez specjalistów z zakresu negocjacji w agrobiznesie, mediacji, coachingu, transferu wiedzy oraz metod pracy z wielopodmiotowymi strukturami w zakresie transferu innowacyjnych technologii.</t>
  </si>
  <si>
    <t>pracownicy jednostek doradztwa rolniczego, osoby pełniące funkcję brokerów innowacji, brokerzy z instytutów naukowych, uczelni wyższych, osoby zainteresowane tworzeniem Grup Operacyjnych EPI</t>
  </si>
  <si>
    <t xml:space="preserve">I-IV
</t>
  </si>
  <si>
    <t>ul. Rakowiecka 36 lok. 150, 02-532 Warszawa</t>
  </si>
  <si>
    <t>liczba uczestników szkolenia nr 1</t>
  </si>
  <si>
    <t>dzień I: 50
dzień II: 50</t>
  </si>
  <si>
    <t>liczba uczestników szkolenia nr 2</t>
  </si>
  <si>
    <t>dzień I: 50
dzień II: 49</t>
  </si>
  <si>
    <t>liczba uczestników szkolenia nr 3</t>
  </si>
  <si>
    <t>dzień I: 51
dzień II: 49</t>
  </si>
  <si>
    <t>liczba uczestników szkolenia nr 4</t>
  </si>
  <si>
    <t>I Szczyt Polskich Grup Operacyjnych EPI</t>
  </si>
  <si>
    <t xml:space="preserve">Celem operacji jest zapoczątkowanie sieciowania polskich Grup Operacyjnych EPI oraz promocja projektów, wraz z ich rezultatami, realizowanych przez te Grupy. Podczas pierwszego w Polsce szczytu Grup Operacyjnych planowane jest przeprowadzenie prezentacji działań GO oraz paneli tematycznych związanych z pracami GO, a także  konsultacje z przedstawicielami Grup  i brokerami innowacji, sesje networkigowe, panel poświęcony kontynuacji działania "Współpraca" w ramach WPR na lata 2023-2027 oraz przyszłości Grup Operacyjnych. W ramach konferencji udostępniono powierzchnię wystawienniczą, na której zaprezentowano materiały informacyjno-promocyjne Grup Operacyjnych EPI. </t>
  </si>
  <si>
    <t>reprezentanci Grup Operacyjnych EPI, pracownicy jednostek doradztwa rolniczego, przedstawiciele ARiMR i MRiRW,  zainteresowani działaniem "Współpraca", laureaci konkursu "Moje własne innowacje"</t>
  </si>
  <si>
    <t>liczba uczestników dzień I</t>
  </si>
  <si>
    <t>liczba uczestników dzień II</t>
  </si>
  <si>
    <t>110 + 2 wolnych słuchaczy</t>
  </si>
  <si>
    <t>Partnerstwo dla Rozwoju IV</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</si>
  <si>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</si>
  <si>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rolnicy, przedstawiciele doradztwa, naukowcy, przedsiębiorcy oraz inne osoby i podmioty zainteresowane tworzeniem Grup Operacyjnych EPI</t>
  </si>
  <si>
    <t xml:space="preserve"> liczba uczestników</t>
  </si>
  <si>
    <t>szkolenie pierwsze: 
I dzień - 49, II dzień - 50; szkolenie drugie: 52</t>
  </si>
  <si>
    <t>III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</si>
  <si>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</si>
  <si>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Partnerzy zarejestrowani w bazie Partnerów SIR, potencjalni Partnerzy SIR, przedstawiciele doradztwa rolniczego, przedstawiciele Grup Operacyjnych EPI</t>
  </si>
  <si>
    <t>liczba uczestników 
dzień I</t>
  </si>
  <si>
    <t>135 + 3 wolnych słuchaczy</t>
  </si>
  <si>
    <t>liczba uczestników 
dzień II</t>
  </si>
  <si>
    <t>135 + 2 wolnych słuchaczy</t>
  </si>
  <si>
    <t>Spotkania informacyjno-szkoleniowe dla pracowników WODR oraz CDR wykonujących i wspierających zadania na rzecz SIR</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</si>
  <si>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</si>
  <si>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spotkanie informacyjno-szkoleniowe</t>
  </si>
  <si>
    <t>liczba spotkań</t>
  </si>
  <si>
    <t>Pracownicy CDR i WODR, przedstawiciele MRiRW oraz ARiMR</t>
  </si>
  <si>
    <t>Liczba uczestników spotkania nr 1</t>
  </si>
  <si>
    <t>dzień I: 33
dzień II: 38</t>
  </si>
  <si>
    <t>Liczba uczestników spotkania nr 2</t>
  </si>
  <si>
    <t>dzień I: 38
dzień II: 40</t>
  </si>
  <si>
    <t>Liczba uczestników spotkania nr 3</t>
  </si>
  <si>
    <t>dzień I: 36
dzień II: 31</t>
  </si>
  <si>
    <t>Liczba uczestników spotkania nr 4</t>
  </si>
  <si>
    <t>dzień I: 46
dzień II: 42</t>
  </si>
  <si>
    <t>Innowacyjne narzędzia ICT do planowania rozwoju gospodarstw szansą na wzrost konkurencyjności polskiego rolnictwa</t>
  </si>
  <si>
    <t xml:space="preserve">Celem operacji jest zwiększenie poziomu wiedzy dotyczącej innowacyjnych metod zarządzania produkcją rolniczą, zarówno roślinną, jak i  zwierzęcą, przy wykorzystaniu narzędzi teleinformatycznych. Operacja będzie dotyczyła m.in. innowacyjnych metod zarządzania finansami gospodarstw rolnych,  w tym również w zakresie prowadzenia rachunkowości zarządczej. Grupą docelową operacji będą rolnicy, pracownicy jednostek doradztwa rolniczego, przedstawiciele nauki oraz inne osoby zainteresowane tematyką operacji, jako podmioty, które będą mogły wdrażać analogiczne rozwiązania w Polsce,  m.in. z wykorzystaniem doświadczeń polskiego FADN. Odbiorcy operacji nabędą wiedzę w zakresie tworzenia oraz kooperacji w ramach Grup Operacyjnych EPI, zasadności ich funkcjonowania, a także możliwości uzyskania wsparcia w celu wdrażanie innowacyjnych rozwiązań w tematyce operacji w ramach Działania "Współpraca". Operacja da też możliwość szczegółowej identyfikacji problemów w zakresie zarządzania produkcją rolniczą w obszarze ekonomii, a także poszukiwania możliwości wspólnego rozwiązania tych problemów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</si>
  <si>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 xml:space="preserve">seminarium </t>
  </si>
  <si>
    <t>liczba seminariów</t>
  </si>
  <si>
    <t>rolnicy, przedstawiciele doradztwa rolniczego, przedstawiciele nauki, zainteresowani tematyką operacji</t>
  </si>
  <si>
    <t xml:space="preserve">V Forum Wiedzy i innowacji
</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</si>
  <si>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dla poprawy konkurencyjności polskiego rolnictwa" będzie uhonorowaniem najlepszych rozwiązań technologicznych, produkcyjnych, organizacyjnych propagujących innowacyjne rozwiązania dla sektora rolniczego. </t>
  </si>
  <si>
    <t>Konferencja online</t>
  </si>
  <si>
    <t xml:space="preserve">przedstawiciele doradztwa rolniczego, przedstawiciele nauki, rolnicy, przedsiębiorcy, instytucje pracujące na rzecz rolnictwa </t>
  </si>
  <si>
    <t>Centrum Doradztwa Rolniczego w Brwinowie Oddział w Radomiu</t>
  </si>
  <si>
    <t>ul. Chorzowska 16/18, 
26-600 Radom</t>
  </si>
  <si>
    <t xml:space="preserve">liczba
 uczestników </t>
  </si>
  <si>
    <t>Konkurs „Najciekawsze innowacyjne rozwiązania dla poprawy konkurencyjności polskiego rolnictwa”.</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</si>
  <si>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 trzy broszury oraz 10 metodyk które poświęcone  są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Stoisko informacyjno-promocyjne na Targach Bio Expo będzie miejscem promocji działań związanych z rolnictwem ekologicznym oraz da możliwość udzielania konsultacji w zakresie innowacyjnych rozwiązań. Operacja przyczyni się do zacieśnienia współpracy pomiędzy uczestnikami, a także umożliwi wymianę wiedzy i doświadczeń. </t>
  </si>
  <si>
    <t>konferencja jednodniowa w formie webinarium</t>
  </si>
  <si>
    <t xml:space="preserve">rolnicy, przedstawiciele doradztwa rolniczego, przedstawiciele nauki, administracja rządowa i samorządowa,  instytucje pracujące na rzecz rolnictwa  ekologicznego, osoby zainteresowane tematem </t>
  </si>
  <si>
    <t xml:space="preserve">
III-IV </t>
  </si>
  <si>
    <t xml:space="preserve"> materiał informacyjny  - druk </t>
  </si>
  <si>
    <t>liczba materiałów</t>
  </si>
  <si>
    <t>łączny nakład</t>
  </si>
  <si>
    <t>25000</t>
  </si>
  <si>
    <t xml:space="preserve">Konkurs </t>
  </si>
  <si>
    <t>liczba uczestników gali finałowej</t>
  </si>
  <si>
    <t>stoisko informacyjno-promocyjne na targach</t>
  </si>
  <si>
    <t xml:space="preserve">liczba stoisk informacyjno-promocyjnych </t>
  </si>
  <si>
    <t xml:space="preserve">Wiedza i innowacje </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</si>
  <si>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Podczas konferencji prezentowane będą wyniki badań naukowych prowadzonych przez instytuty naukowe.  Za pomocą relacji filmowej zaprezentowane będzie praktyczne wdrażanie wyników prowadzonych badań. 
</t>
  </si>
  <si>
    <t>konferencja  online</t>
  </si>
  <si>
    <t xml:space="preserve">rolnicy, przedstawiciele doradztwa rolniczego, przedstawiciele nauki, administracja rządowa i samorządowa, instytucje pracujące na rzecz rolnictwa  </t>
  </si>
  <si>
    <t xml:space="preserve">III -IV </t>
  </si>
  <si>
    <t xml:space="preserve">łączna liczba uczestników </t>
  </si>
  <si>
    <t xml:space="preserve">Innowacyjna działalność gospodarcza - instrukcje wdrożenia usług na bazie trzech ogrodów: pokazowego, edukacyjnego, terapeutycznego. </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</si>
  <si>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</si>
  <si>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Informacja/publikacje w internecie (film)</t>
  </si>
  <si>
    <t>liczba zrealizowanych filmów</t>
  </si>
  <si>
    <t>mieszkańcy obszarów wiejskich, rolnicy, przedsiębiorcy, przedstawiciele organizacji pozarządowych, przedstawiciele podmiotów doradczych oraz inne osoby lub przedstawiciele podmiotów zaineresowanych tematyką operacji.</t>
  </si>
  <si>
    <t>Centrum Doradztwa Rolniczego w Brwinowie Odział w Krakowie</t>
  </si>
  <si>
    <t>Instrukcja PDF w Internecie</t>
  </si>
  <si>
    <t>liczba instrukcji</t>
  </si>
  <si>
    <t>szkolenia e-learningowe</t>
  </si>
  <si>
    <t>łączna liczba uczestników</t>
  </si>
  <si>
    <t xml:space="preserve">wydruk instrukcji wdrożeniowych </t>
  </si>
  <si>
    <t xml:space="preserve">liczba publikacja </t>
  </si>
  <si>
    <t>Wykorzystanie innowacji w gospodarowaniu na trwałych użytkach zielonych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</si>
  <si>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</si>
  <si>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szkolenie z wyjazdem studyjnym</t>
  </si>
  <si>
    <t xml:space="preserve"> liczba wyjazdów studyjnych</t>
  </si>
  <si>
    <t xml:space="preserve">przedstawiciele doradztwa rolniczego, rolnicy, mieszkańcy obszarów wiejskich </t>
  </si>
  <si>
    <r>
      <rPr>
        <sz val="12"/>
        <rFont val="Calibri"/>
        <family val="2"/>
        <scheme val="minor"/>
      </rPr>
      <t>I-IV</t>
    </r>
    <r>
      <rPr>
        <sz val="11"/>
        <rFont val="Calibri"/>
        <family val="2"/>
        <scheme val="minor"/>
      </rPr>
      <t xml:space="preserve">
</t>
    </r>
  </si>
  <si>
    <t>Centrum Doradztwa Rolniczego w Brwinowie Oddział w Poznaniu</t>
  </si>
  <si>
    <t>ul. Winogrady 63, 
61-659 Poznań</t>
  </si>
  <si>
    <t>Dzień Przedsiębiorcy Rolnego</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</si>
  <si>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</si>
  <si>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konferencja online</t>
  </si>
  <si>
    <t>rolnicy, mieszkańcy obszarów wiejskich, przedstawiciele doradztwa rolniczego, przedstawiciele nauki, brokerzy innowacji, przedstawiciele instytucji pozarządowych i samorządowych</t>
  </si>
  <si>
    <t xml:space="preserve">I-IV
</t>
  </si>
  <si>
    <t>materiały konferencyjne</t>
  </si>
  <si>
    <t>Ogólnopolski Konkurs "Doradca Roku"</t>
  </si>
  <si>
    <t>Nauka doradza praktyce rolniczej</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</si>
  <si>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</si>
  <si>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 xml:space="preserve">filmy krótkometrażowe 
</t>
  </si>
  <si>
    <t>rolnicy, mieszkańcy obszarów wiejskich, przedstawiciele doradztwa rolniczego, osoby i instytucje zainteresowane tematem</t>
  </si>
  <si>
    <t>łączna liczba wyświetleń</t>
  </si>
  <si>
    <t>Konkurs: Moje własne innowacje</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</si>
  <si>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</si>
  <si>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rolnicy, mieszkańcy obszarów wiejskich, przedstawiciele doradztwa rolniczego,  osoby i instytucje zainteresowane tematem</t>
  </si>
  <si>
    <t>liczba zidentyfikowanych i opublikowanych dobrych praktyk</t>
  </si>
  <si>
    <t>Razem możemy więcej - ułatwiamy tworzenie sieci kontaktów oraz promujemy dobre praktyki w zakresie wdrażania innowacji</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</si>
  <si>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</si>
  <si>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publikacja w formie broszur i ulotek</t>
  </si>
  <si>
    <t>liczba ulotek polskojęzycznych</t>
  </si>
  <si>
    <t>rolnicy, mieszkańcy obszarów wiejskich, przedstawiciele  doradztwa rolniczego, przedstawiciele nauki, przedsiębiorcy działające na terenie i na rzecz obszarów wiejskich, przedstawiciele zagranicznych instytucji pełniących rolę analogiczną do SIR w Polsce</t>
  </si>
  <si>
    <t xml:space="preserve">II-IV
</t>
  </si>
  <si>
    <t xml:space="preserve">
</t>
  </si>
  <si>
    <t>liczba ulotek anglojęzycznych</t>
  </si>
  <si>
    <t>liczba broszur polskojęzycznych</t>
  </si>
  <si>
    <t xml:space="preserve">Koncepcja  nt. "Wykorzystanie nowoczesnych rozwiązań teleinformatycznych dla transferu wiedzy i innowacji w rolnictwie" </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</si>
  <si>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</si>
  <si>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koncepcja</t>
  </si>
  <si>
    <t>MRiRW, jednostki doradztwa rolniczego, jednostki naukowo-badawcze</t>
  </si>
  <si>
    <t>ul. Winogrady 63
61-659 Poznań</t>
  </si>
  <si>
    <t>17</t>
  </si>
  <si>
    <t xml:space="preserve">Wsparcie dla tworzenia Lokalnych Partnerstw ds. Wody (LPW) </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</si>
  <si>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</si>
  <si>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spotkania online zespołu  ekspertów</t>
  </si>
  <si>
    <t>przedstawiciele nauki, jednostek doradztwa rolniczego, Państwowego Gospodarstwa Wodnego Wody Polskie, administracji rządowej i samorządowej, osoby zainteresowane tematem</t>
  </si>
  <si>
    <t>ul. Pszczelińska 99, 
05-840 Brwinów</t>
  </si>
  <si>
    <t>liczba raportów</t>
  </si>
  <si>
    <t>szkolenia doradców ds. wody: 1 szkolenie w formie online, 2 szkolenia w formie hybrydowej stacjonarne/online</t>
  </si>
  <si>
    <t>Wyjazd studyjny</t>
  </si>
  <si>
    <t>spotkania on-line informacyjno-szkoleniowe koordynatorów LPW</t>
  </si>
  <si>
    <t>łączna  liczba uczestników spotkań</t>
  </si>
  <si>
    <t xml:space="preserve">Nowoczesne systemy produkcji rolniczej ograniczające zanieczyszczenia środowiska. </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</si>
  <si>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</si>
  <si>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liczba odcinków</t>
  </si>
  <si>
    <t xml:space="preserve">przedstawiciele JDR oraz prywatnych podmiotów doradczych, przedstawiciele IR, rolnicy, przedstawiciele szkół rolniczych, mieszkańcy obszarów wiejskich, przedstawiciele instytutów naukowych, uczelni rolniczych  oraz zainteresowani tematyką       </t>
  </si>
  <si>
    <t xml:space="preserve">konferencja w formie hybrydowej </t>
  </si>
  <si>
    <t>137 ( 44 osoby stacjonarnie, 93 online)</t>
  </si>
  <si>
    <t>relacja filmowa z konferencji</t>
  </si>
  <si>
    <t>liczba relacji</t>
  </si>
  <si>
    <t>1 (relacja składająca się z 2 części)</t>
  </si>
  <si>
    <t>Gospodarstwa demonstracyjne- siecią współpracy</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</si>
  <si>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</si>
  <si>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 xml:space="preserve">spotkania online </t>
  </si>
  <si>
    <t xml:space="preserve"> przedstawiciele Instytucji naukowych, przedstawiciele szkół rolniczych, jednostek doradztwa rolniczego, rolnicy, osoby zainteresowane tematem </t>
  </si>
  <si>
    <t>ul. Pszczelińska 99,
05-840 Brwinów</t>
  </si>
  <si>
    <t>spotkanie stacjonarne</t>
  </si>
  <si>
    <t xml:space="preserve">publikacje x 1 </t>
  </si>
  <si>
    <t>1x 800</t>
  </si>
  <si>
    <t xml:space="preserve">konferencja online </t>
  </si>
  <si>
    <t xml:space="preserve">
szkolenie  online </t>
  </si>
  <si>
    <t>badania społeczne / opracowanie</t>
  </si>
  <si>
    <t>liczba opracowań</t>
  </si>
  <si>
    <t>opracowanie merytoryczno-techniczne dot. strony internetowej Krajowej Sieci Gospodarstw Demonstracyjnych</t>
  </si>
  <si>
    <t>liczba usług</t>
  </si>
  <si>
    <t xml:space="preserve">Transfer wiedzy- Doradztwo edukacji rolniczej </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</si>
  <si>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 Przedmiotem operacji jest opracowanie dotyczące potrzeb szkół rolniczych w zakresie wzmocnienia wymiany wiedzy i doświadczenia, zwłaszcza z jednostkami naukowymi i doradztwem. W ramach operacji zostaną również zorganizowane spotkania dotyczące wyżej wymienionego zakresu, w których wezmą udział przedstawiciele szkół rolniczych, doradztwa oraz administracji rządowej.</t>
  </si>
  <si>
    <t>badanie społeczne, analiza</t>
  </si>
  <si>
    <t xml:space="preserve"> przedstawiciele szkół rolniczych, przedstawiciele doradztwa rolniczego, zainteresowani tematem</t>
  </si>
  <si>
    <t>konferencja hybrydowa</t>
  </si>
  <si>
    <t>110 (33 osoby stacjonarnie, 77 online)</t>
  </si>
  <si>
    <t>Agroleśnictwo -innowacyjne rozwiązania w rolnictwie</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</si>
  <si>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</si>
  <si>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przedstawiciele doradztwa, przedstawiciele świata nauki, rolnicy, przedstawiciele administracji rządowej i samorządowej, nauczyciele rolniczy, mieszkańcy obszarów wiejskich - osoby zainteresowane tematyką agroleśnictwa</t>
  </si>
  <si>
    <t>Centrum Doradztwa Rolniczego w Brwinowie
Oddział w Poznaniu</t>
  </si>
  <si>
    <t xml:space="preserve">wyjazd studyjny </t>
  </si>
  <si>
    <t>liczba wyjazdów</t>
  </si>
  <si>
    <t xml:space="preserve">liczba filmów </t>
  </si>
  <si>
    <t>Racjonalne gospodarowanie zasobami naturalnymi w rolnictwie</t>
  </si>
  <si>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Przedmiotem operacji jest  realizacja konferencji w formie online oraz realizacja filmu prezentującego dobre praktyki, stosowane w gospodarstwach rolnych, dotyczące racjonalnego gospodarowania zasobami naturalnymi. </t>
  </si>
  <si>
    <t xml:space="preserve">rolnicy, przedsiębiorcy, mieszkańcy obszarów wiejskich, jednostki doradztwa rolniczego, administracja rządowa i samorządowa, przedstawiciele nauki </t>
  </si>
  <si>
    <t xml:space="preserve">Rozwój innowacyjnych technologii odnawialnych źródeł energii na obszarach wiejskich </t>
  </si>
  <si>
    <t xml:space="preserve">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 W ramach operacji zorganizwoano dwudniową konferencję w formie online dla 83 uczestnikó oraz opracowano publikację pt. "Rozwój innowacyjnych technologii odnawialnych źródeł energii na obszarach wiejskich". </t>
  </si>
  <si>
    <t xml:space="preserve">Konferencja online </t>
  </si>
  <si>
    <t>przedstawiciele podmiotów doradczych, nauka, rolnicy, przedsiębiorcy, administracja rządowa i samorządowa, osoby zainteresowane tematyką</t>
  </si>
  <si>
    <t xml:space="preserve">Od pola do stołu- analiza procesu </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</si>
  <si>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</si>
  <si>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badania społeczne/ analiza</t>
  </si>
  <si>
    <t>liczba publikacji / desk research</t>
  </si>
  <si>
    <t xml:space="preserve"> przedstawiciele doradctwa, rolnicy, mieszkańcy obszarów wiejskich, podmioty prywatne, osoby zainteresowane tematem                </t>
  </si>
  <si>
    <t>liczba publikacji / publikacja wyników badań ilościowych</t>
  </si>
  <si>
    <t>Cykl szkoleń e-learningowych                                     "Mała retencja wodna w gospodarstwach rolnych"</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</si>
  <si>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</si>
  <si>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szkolenia e-lerningowe</t>
  </si>
  <si>
    <t>przedstawiciele jednostek doradztwa rolniczego, osoby i podmioty zainteresowane tematyką operacji</t>
  </si>
  <si>
    <t>ul. Pszczelińska 99,
 05-840 Brwinów</t>
  </si>
  <si>
    <t>Profesjonalna produkcja ziemniaka</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</si>
  <si>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</si>
  <si>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rolnicy, przedstawiciele podmiotów doradczych, osoby zainteresowane tematem</t>
  </si>
  <si>
    <t xml:space="preserve">VI Forum Wiedzy i innowacji w Rolnictwie
</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</si>
  <si>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</si>
  <si>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Konferencja w formie hybrydowej</t>
  </si>
  <si>
    <t xml:space="preserve">przedstawiciele doradztwa rolniczego, przedstawiciele nauki, rolnicy, przedsiębiorcy, administracja rządowa i samorządowa, instytucje pracujące na rzecz rolnictwa </t>
  </si>
  <si>
    <t>205 
(123- on-line                              82- stacjonarnie)</t>
  </si>
  <si>
    <t>Konkurs "Najciekawsze innowacyjne rozwiązania w rolnictwie"</t>
  </si>
  <si>
    <t>Dzień Przedsiębiorcy Rolnego 2021</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</si>
  <si>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promowania osiągnięć doradców w zakresie innowacji w rolnictwie i na obszarach wiejskich.   </t>
  </si>
  <si>
    <t>Wsparcie cyfryzacji usług informacyjnych i doradczych dla rolników, mieszkańców obszarów wiejskich i podmiotów z otoczenia rolnictwa</t>
  </si>
  <si>
    <t>Celem operacji jest wsparcie cyfryzacji rolnictwa poprzez zwiększenie poziomu wiedzy oraz poprawę dostępności i możliwości efektywnego świadczenia usług informacyjnych i doradczych dla rolników i mieszkańców obszarów wiejskich, przy wykorzystaniu narzędzi teleinformatycznych. Przedmiotem operacji jest przygotowanie opracowania dotyczącego pilotażowych e-usług, bazujących na koncepcji: "Wykorzystanie nowoczesnych rozwiązań teleinformatycznych dla transferu wiedzy i innowacji w rolnictwie". Usługi będą wykorzystywane przez rolników, mieszkańców obszarów wiejskich, doradztwo rolnicze, jednostki naukowo-badawcze, przedsiębiorców do wspierania transferu wiedzy i innowacji. Dzięki przygotowywanym e-usługom nastąpi zwiększenie dostępności informacji, a także ułatwienie podejmowania decyzji w zakresie zarówno zarządzania gospodarstwem rolnym, produkcji i hodowli jak i współpracy w zakresie realizacji projektów i szeroko rozumianej wymiany wiedzy i dobrych praktyk.</t>
  </si>
  <si>
    <t>opracowanie</t>
  </si>
  <si>
    <t>rolnicy, mieszkańcy obszarów wiejskich, jednostki doradztwa rolniczego, jednostki naukowo-badawcze, przedsiębiorcy i instytucje z otoczenia rolnictwa</t>
  </si>
  <si>
    <t>Racjonalne gospodarowanie zasobami naturalnymi w rolnictwie II</t>
  </si>
  <si>
    <t>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oraz rolnictwa regenarytywnego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 Przedmiotem operacji jest  realizacja konferencji oraz warsztatów w gospodarstwie rolnym,  dotyczących racjonalnego gospodarowania zasobami naturalnymi.</t>
  </si>
  <si>
    <t>konferencja w formie hybrydowej</t>
  </si>
  <si>
    <t>182 
(122- on-line                              60- stacjonarnie)</t>
  </si>
  <si>
    <t>warsztaty w gospodarstwie rolnym</t>
  </si>
  <si>
    <t>Plan operacyjny KSOW na lata 2020-2021 (z wyłączeniem działania 8 Plan komunikacyjny) - Dolnośląski ODR - luty 2022</t>
  </si>
  <si>
    <t>Technologia uprawy winorośli w teorii i praktyce</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</si>
  <si>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</si>
  <si>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Liczba warsztatów
Liczba uczestników warsztatów,
w tym liczba doradców</t>
  </si>
  <si>
    <t>1
14
2</t>
  </si>
  <si>
    <t>mieszkańcy obszarów wiejskich, rolnicy, właściciele gospodarstw agroturystycznych, doradcy, osoby  zainteresowane podejmowaniem i rozwojem przedsiębiorczości na obszarach wiejskich oraz wdrażaniem innowacyjnych rozwiązań na obszarach wiejskich</t>
  </si>
  <si>
    <t>Dolnośląski Ośrodek Doradztwa Rolniczego z siedzibą we Wrocławiu</t>
  </si>
  <si>
    <t>ul. Zwycięska 8,
53-033 Wrocław</t>
  </si>
  <si>
    <t>Działania Zespołu Tematycznego związanego 
z zagadnieniami chowu i hodowli bydła mięsnego</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</si>
  <si>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</si>
  <si>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spotkanie,
spotkanie online,
wyjazd studyjny,
film</t>
  </si>
  <si>
    <t xml:space="preserve">Liczba spotkań
Liczba uczestników spotkań,
w tym liczba doradców
Liczba spotkań online
Liczba uczestników spotkań online
Liczba wyjazdów studyjnych
Liczba uczestników wyjazdów studyjnych, w tym liczba doradców
Liczba filmów
</t>
  </si>
  <si>
    <t>2
140
6
1
70
1
25
4
1</t>
  </si>
  <si>
    <t xml:space="preserve">dolnośląscy rolnicy, producenci, hodowcy bydła, doradcy, przedstawiciele świata nauki, mieszkańcy obszarów wiejskich zainteresowani tematyką
</t>
  </si>
  <si>
    <t>Innowacje w dolnośląskim winiarstwie</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</si>
  <si>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</si>
  <si>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szkolenie online,
broszura</t>
  </si>
  <si>
    <t>Liczba szkoleń online
Liczba uczestników szkoleń online
Liczba broszur
Nakład (egz.)</t>
  </si>
  <si>
    <t>1
35
1
1 500</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</si>
  <si>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</si>
  <si>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Dolnośląski Targ Rolny</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</si>
  <si>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</si>
  <si>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ulotka,
spot w radio,
informacje i publikacje w Internecie</t>
  </si>
  <si>
    <t>Liczba targów
Szacowana liczba uczestników targów
Liczba ulotek
Nakład (egz.)
Liczba spotów reklamowych w radio
Liczba postów na portalu społecznościowym</t>
  </si>
  <si>
    <t>10
6 000
1
120 000
230
10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</si>
  <si>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</si>
  <si>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Od rolnika do koszyka</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</si>
  <si>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</si>
  <si>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Liczba konferencji
Liczba uczestników konferencji, w tym doradców,
w tym liczba przedstawicieli LGD</t>
  </si>
  <si>
    <t>1
60
8
3</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</si>
  <si>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</si>
  <si>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Rolnictwo ekologiczne szansą dla polskiego rolnictwa</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</si>
  <si>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</si>
  <si>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spotkanie,
szkolenie</t>
  </si>
  <si>
    <t>Liczba spotkań
Liczba uczestników spotkań,
w tym liczba doradców
Liczba szkoleń
Liczba uczestników szkoleń, w tym liczba doradców</t>
  </si>
  <si>
    <t>1
15
5
1
40
9</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</si>
  <si>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</si>
  <si>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Dolnośląskie Partnerstwo ds. Wody (DPW)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</si>
  <si>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</si>
  <si>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spotkanie online,
raport</t>
  </si>
  <si>
    <t>Liczba spotkań 
Liczba uczestników spotkań
Liczba spotkań online
Liczba uczestników spotkań online
Liczba raportów
Nakład (egz.)</t>
  </si>
  <si>
    <t>2
70
2
110
1
200</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</si>
  <si>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</si>
  <si>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Nowoczesna i bezpieczna uprawa ziemniaka w województwie dolnośląskim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</si>
  <si>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</si>
  <si>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szkolenie online</t>
  </si>
  <si>
    <t>Liczba szkoleń online
Liczba uczestników szkoleń online</t>
  </si>
  <si>
    <t>1
100</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</si>
  <si>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</si>
  <si>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Rolnictwo ekologiczne - lepsza strona dolnośląskiego rolnictwa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</si>
  <si>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</si>
  <si>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konkurs,
konferencja online,
szkolenie online,
broszura,
ulotka</t>
  </si>
  <si>
    <t>Liczba konkursów
Liczba konferencji online
Liczba uczestników konferencji online
Liczba szkoleń online
Liczba uczestników szkoleń online
Liczba broszur
Nakład (egz.)
Liczba ulotek
Nakład (egz.)</t>
  </si>
  <si>
    <t xml:space="preserve">2
1
60
1
25
1
1 000
1
1 000
</t>
  </si>
  <si>
    <t xml:space="preserve">rolnicy, przedstawiciele doradztwa rolniczego, przedstawiciele nauki, przedstawiciele jednostek samorządowych, instytucje pracujące na rzecz rolnictwa  ekologicznego </t>
  </si>
  <si>
    <t>Innowacyjne rozwiązania w dolnośląskiej enoturystyce.</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</si>
  <si>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</si>
  <si>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szkolenie online,
film szkoleniowy</t>
  </si>
  <si>
    <t>Liczba szkoleń online
Liczba uczestników szkoleń online
Liczba filmów szkoleniowych</t>
  </si>
  <si>
    <t>3
45
1</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</si>
  <si>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</si>
  <si>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Główne cele operacji to przede wszystkim: zachęcenie uczestników (rolników, producentów żywności) do współpracy w zakresie tworzenia grup operacyjnych EPI ukierunkowanych na realizację innowacyjnych projektów w zakresie krótkich łańcuchów dostaw;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</si>
  <si>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targi,
informacje i publikacje w Internecie</t>
  </si>
  <si>
    <t>Liczba targów</t>
  </si>
  <si>
    <t>20</t>
  </si>
  <si>
    <t>Szacowana liczba uczestników targów</t>
  </si>
  <si>
    <t>12 000</t>
  </si>
  <si>
    <t>Liczba postów na portalu społecznościowym</t>
  </si>
  <si>
    <t>144</t>
  </si>
  <si>
    <t>Spotkanie Zespołu tematycznego związanego z serowarstwem. Dojrzeć do serowarstwa.</t>
  </si>
  <si>
    <t>Operacja poprzez realizację wyjazdu studyjnego ma na celu poszukiwanie partnerów KSOW chcących realizować innowacyjne projekty w ramach działania "Współpraca", a zatem w swoim założeniu ma przysłużyć się tworzeniu grup operacyjnych EPI na rzecz innowacji w zakresie serowarstwa. Podsumowaniem wyjazdu studyjnego, podczas którego uczestnicy będą mieli możliwość skorzystania z praktycznej wiedzy fachowej w zakresie serowarstwa, samodzielnego wyprodukowania serów oraz zobaczenia, jak powinna funkcjonować serowarnia będzie spotkanie, na którym utworzony zostanie  Zespół Tematyczny ds. serowarstwa.</t>
  </si>
  <si>
    <t>wyjazd studyjny,
spotkanie</t>
  </si>
  <si>
    <t>Liczna wyjazdów studyjnych</t>
  </si>
  <si>
    <t>rolnicy, producenci rolni, doradcy, mieszkańcy obszarów wiejskich i inne osoby zainteresowane wdrażaniem innowacji w rolnictwie i na obszarach wiejskich, z wykorzystaniem środków dostępnych w ramach działania „Współpraca", zainteresowane prowadzeniem lokalnego przetwórstwa oraz  realizacją przedsięwzięć w zakresie produkcji, promocji wprowadzania do obrotu regionalnej żywności wysokiej jakości w oparciu o zasadę krótkich łańcuchów dostaw</t>
  </si>
  <si>
    <t>Liczba uczestników wyjazdów studyjnych</t>
  </si>
  <si>
    <t>Liczba spotkań</t>
  </si>
  <si>
    <t>Liczba uczestników spotkań</t>
  </si>
  <si>
    <t>30</t>
  </si>
  <si>
    <t>Targ sera "Wielkie SER-wowanie"</t>
  </si>
  <si>
    <t xml:space="preserve">Poprzez organizację targu możliwe będzie poszukiwanie partnerów KSOW (rolnicy, producenci żywności) do współpracy w zakresie tworzenia grup operacyjnych EPI ukierunkowanych na realizację innowacyjnych projektów w zakresie krótkich łańcuchów dostaw. Dodatkowo celem operacji jest wskazanie możliwości zrównoważonego rozwoju gospodarstw rodzinnych, w obszarze przetwórstwa mlecznego, promocja produktów, nawiązanie relacji biznesowych oraz bezpośrednich relacji producent-klient (krótki łańcuch dostaw), podniesienie poziomu wiedzy na temat produkcji farmerskiej, a także przybliżenie i wskazanie dostępności produktów wytworzonych lokalnie konsumentom na terenie Dolnego Śląska. </t>
  </si>
  <si>
    <t>targ</t>
  </si>
  <si>
    <t>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</si>
  <si>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Wiosna w winnicy</t>
  </si>
  <si>
    <t xml:space="preserve">Poprzez realizację operacji uczestnicy będą mieli możliwość skorzystania z fachowej wiedzy i doświadczeń w zakresie prowadzenia młodej winnicy. Fachowa wiedza przekazana na warsztatach, pozwoli na wdrażanie nowych innowacyjnych rozwiązań w gospodarstwach przyszłych bądź początkujących uczestników-winiarzy. Uczestnicy dowiedzą się między innymi o podstawowych zasadach cięcia winorośli, stosowanych wiosennych środkach ochrony i nawożenia czy systemach prowadzenia winorośli. W części praktycznej uczestnicy będą mieli możliwość nauczyć się pierwszego cięcia jednorocznej winnicy, jak i kilkuletniej.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 </t>
  </si>
  <si>
    <t>Liczba warsztatów</t>
  </si>
  <si>
    <t>Liczba uczestników warsztatów</t>
  </si>
  <si>
    <t>Produkcja win musujących w małej winiarni</t>
  </si>
  <si>
    <t xml:space="preserve">Realizacja operacji pozwoli dolnośląskim winiarzom na skorzystanie z  fachowej wiedzy i doświadczeń niemieckich winiarzy z regionu Hesja, na którym funkcjonuje ponad 400 winnic, o łącznej powierzchni uprawna winorośli ponad 26 tys. ha. To właśnie tutaj od 1872 roku funkcjonuje Uniwersytet Geisenheim z Wydziałem Enologii oraz własną winnicą i winiarnią produkującą wina, w tym bardzo  wysokiej kategorii wina musujące. Zaplanowana w ramach operacji wizyta studyjna do niemieckich gospodarstw winiarskich oraz spotkanie z przedstawicielami Uniwersytetu Geisenheim pozwolą transfer wiedzy z nauki do praktyki w oparciu o profesjonalną bazę dydaktyczną i innowacyjne przedsięwzięcia, stanowiące źródło inspiracji dla uczestników. </t>
  </si>
  <si>
    <t>Liczba wyjazdów studyjnych</t>
  </si>
  <si>
    <t>dolnośląscy winiarze, rolnicy, mieszkańcy obszarów wiejskich, właściciele gospodarstw agroturystycznych, doradcy, osoby  zainteresowane podejmowaniem i rozwojem przedsiębiorczości na obszarach wiejskich oraz wdrażaniem innowacyjnych rozwiązań na obszarach wiejskich</t>
  </si>
  <si>
    <t>25</t>
  </si>
  <si>
    <t>Cykl filmów "Wino integruje ludzi"</t>
  </si>
  <si>
    <t xml:space="preserve">Operacja ma na celu opracowanie cyklu filmów ukazujących codzienną pracę dolnośląskich winiarzy, stanowiąc przy tym źródło inspiracji i wiedzy, a także dobrych praktyk dla początkujących oraz zainteresowanych rozpoczęciem takiej działalności beneficjentów. Dolnośląscy winiarze, to ludzie przedsiębiorczy, kreatywni, niebojący się wyzwań, realizujący we współpracy z innymi podmiotami innowacyjne przedsięwzięcia i projekty, ukierunkowane na rozwój i transfer nauki do praktyki. Bohaterowie filmów podzielą się swoją wiedzą, spostrzeżeniami, doświadczeniami, radościami, ponieważ prowadzenie winnicy to nie tylko obowiązki, ale również satysfakcja z wyprodukowanego wina, zadowolenia enoturystów odwiedzających gospodarstwo czy tworzenia pewnej wspólnoty winiarskiej. Cykl filmów zaktywizuje mieszkańców obszarów wiejskich do budowania sieci kontaktów i podejmowania innowacyjnych przedsięwzięć wpływających na rozwój przedsiębiorczości, a także wskaże możliwości wdrażania nowych rozwiązań w produkcji winiarskiej. Poznanie ludzi posiadających wiedzę i doświadczenie w tej trudnej tematyce pozwoli na podniesienie poziomu wiedzy oraz wskaże możliwości nawiązania kontaktu z praktykami, zachęci do współpracy. </t>
  </si>
  <si>
    <t>dolnośląscy winiarze, rolnicy, producenci lokalnej żywności, twórcy rękodzieła mieszkańcy obszarów wiejskich, właściciele gospodarstw agroturystycznych, doradcy, osoby  zainteresowane tematyką oraz podejmowaniem i rozwojem przedsiębiorczości na obszarach wiejskich oraz wdrażaniem innowacyjnych rozwiązań na obszarach wiejskich</t>
  </si>
  <si>
    <t>Zespół Tematyczny związany z zagadnieniami chowu i hodowli bydła mięsnego</t>
  </si>
  <si>
    <t>Realizacja operacji pozwoli zapoznać uczestników z działaniem "Współpraca" oraz możliwościami wdrażania innowacyjnych projektów. W późniejszym okresie zaś, do tworzenia grup operacyjnych EPI, ukierunkowanych na realizację innowacyjnych projektów, związanych z chowem i hodowlą bydła mięsnego. Realizowanie w ramach operacji cyklu spotkań Zespołu Tematycznego związanego z zagadnieniami chowu i hodowli bydła mięsnego, umożliwi poznanie, wymianę wiedzy i doświadczeń, pomiędzy dolnośląskimi rolnikami, hodowcami bydła, doradcami, przedsiębiorcami czy przedstawicielami świata nauki. Poprzez udział w spotkaniach uczestnicy będą mieli bezpośredni wpływ na wybór tematów omawianych podczas kolejnych spotkań, ukierunkowanych na ich potrzeby. Natomiast uczestnictwo w wyjeździe studyjnym wpłynie na wymianę wiedzy fachowej, dobrych praktyk w zakresie wdrażania innowacji w rolnictwie i na obszarach wiejskich, ułatwi transfer wiedzy od nauki do praktyki. Wyjazd studyjny będzie sprzyjał bezpośrednim rozmowom, umożliwiającym zawiązywanie znajomości i tworzenie się kontaktów, a także zapoznanie się z innowacyjnymi rozwiązaniami w gospodarstwach rolnych. Wielopodmiotowy skład Zespołu Tematycznego stanowi natomiast doskonały zalążek do stworzenia partnerstwa na rzecz innowacji, takiego jak grupa operacyjna EPI.</t>
  </si>
  <si>
    <t>spotkanie/spotkanie online,
wyjazd studyjny</t>
  </si>
  <si>
    <t>Liczba spotkań/spotkań online</t>
  </si>
  <si>
    <t>dolnośląscy rolnicy, producenci, hodowcy bydła, doradcy, przedstawiciele świata nauki, mieszkańcy obszarów wiejskich zainteresowani tematyką</t>
  </si>
  <si>
    <t>Liczba uczestników spotkań/spotkań online</t>
  </si>
  <si>
    <t>120</t>
  </si>
  <si>
    <t>Dolnośląskie Partnerstwo ds. Wody (DPW) na terenie powiatu górowskiego</t>
  </si>
  <si>
    <t>Celem operacji jest zainicjowanie współpracy oraz stworzenie sieci kontaktów miedzy lokalnym społeczeństwem a instytucjami i urzędami, w zakresie gospodarki wodnej na obszarach wiejskich powiatu górowskiego, ze szczególnym uwzględnieniem rolnictwa. Przedmiotem operacji jest powołanie Dolnośląskiego Partnerstwa ds. Wody, obejmującego swym zasięgiem powiat górowski, w którego skład wejdą przedstawiciele  administracji publicznej, rolników, doradztwa rolniczego oraz nauki. Tematem operacji będzie: wzajemne poznanie zakresów działania i potrzeb związanych z gospodarowaniem wodą członków DPW powiatu gorówskiego, diagnoza sytuacji w zakresie zarządzania zasobami wody pod kątem potrzeb rolnictwa i mieszkańców obszarów wiejskich powiatu górowskiego, analiza problemów oraz potencjalnych możliwości ich rozwiązania, upowszechnianie dobrych praktyk w zakresie gospodarki wodnej i oszczędnego gospodarowania nią w rolnictwie i na obszarach wiejskich powiatu górowskiego.</t>
  </si>
  <si>
    <t>spotkanie/spotkanie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</si>
  <si>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górowskiego zainteresowane tematem</t>
  </si>
  <si>
    <t>90</t>
  </si>
  <si>
    <t>Dolnośląskie Partnerstwo ds. Wody (DPW) na terenie powiatu oleśnickiego</t>
  </si>
  <si>
    <t>Celem operacji jest zainicjowanie współpracy oraz stworzenie sieci kontaktów miedzy lokalnym społeczeństwem a instytucjami i urzędami, w zakresie gospodarki wodnej na obszarach wiejskich powiatu oleśnickiego, ze szczególnym uwzględnieniem rolnictwa. Przedmiotem operacji jest powołanie Dolnośląskiego Partnerstwa ds. Wody, obejmującego swym zasięgiem powiat oleśnicki, w którego skład wejdą przedstawiciele  administracji publicznej, rolników, doradztwa rolniczego oraz nauki. Tematem operacji będzie: wzajemne poznanie zakresów działania i potrzeb związanych z gospodarowaniem wodą członków DPW powiatu oleśnickiego, diagnoza sytuacji w zakresie zarządzania zasobami wody pod kątem potrzeb rolnictwa i mieszkańców obszarów wiejskich powiatu oleśnickiego, analiza problemów oraz potencjalnych możliwości ich rozwiązania, upowszechnianie dobrych praktyk w zakresie gospodarki wodnej i oszczędnego gospodarowania nią w rolnictwie i na obszarach wiejskich powiatu oleśnickiego.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</si>
  <si>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oleśnickiego zainteresowane tematem</t>
  </si>
  <si>
    <t>Dolnośląskie Partnerstwo ds. Wody (DPW) na terenie powiatu oławskiego</t>
  </si>
  <si>
    <t>Celem operacji jest zainicjowanie współpracy oraz stworzenie sieci kontaktów miedzy lokalnym społeczeństwem a instytucjami i urzędami, w zakresie gospodarki wodnej na obszarach wiejskich powiatu oławskiego, ze szczególnym uwzględnieniem rolnictwa. Przedmiotem operacji jest powołanie Dolnośląskiego Partnerstwa ds. Wody, obejmującego swym zasięgiem powiat oławski, w którego skład wejdą przedstawiciele  administracji publicznej, rolników, doradztwa rolniczego oraz nauki. Tematem operacji będzie: wzajemne poznanie zakresów działania i potrzeb związanych z gospodarowaniem wodą członków DPW powiatu oławskiego, diagnoza sytuacji w zakresie zarządzania zasobami wody pod kątem potrzeb rolnictwa i mieszkańców obszarów wiejskich powiatu oławskiego, analiza problemów oraz potencjalnych możliwości ich rozwiązania, upowszechnianie dobrych praktyk w zakresie gospodarki wodnej i oszczędnego gospodarowania nią w rolnictwie i na obszarach wiejskich powiatu oławskiego.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</si>
  <si>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oławskiego zainteresowane tematem</t>
  </si>
  <si>
    <t>Dolnośląskie Partnerstwo ds. Wody (DPW) na terenie powiatu milickiego</t>
  </si>
  <si>
    <t>Celem operacji jest zainicjowanie współpracy oraz stworzenie sieci kontaktów miedzy lokalnym społeczeństwem a instytucjami i urzędami, w zakresie gospodarki wodnej na obszarach wiejskich powiatu milickiego, ze szczególnym uwzględnieniem rolnictwa. Przedmiotem operacji jest powołanie Dolnośląskiego Partnerstwa ds. Wody, obejmującego swym zasięgiem powiat milicki, w którego skład wejdą przedstawiciele  administracji publicznej, rolników, doradztwa rolniczego oraz nauki. Tematem operacji będzie: wzajemne poznanie zakresów działania i potrzeb związanych z gospodarowaniem wodą członków DPW powiatu milickiego, diagnoza sytuacji w zakresie zarządzania zasobami wody pod kątem potrzeb rolnictwa i mieszkańców obszarów wiejskich powiatu milickiego, analiza problemów oraz potencjalnych możliwości ich rozwiązania, upowszechnianie dobrych praktyk w zakresie gospodarki wodnej i oszczędnego gospodarowania nią w rolnictwie i na obszarach wiejskich powiatu milickiego.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</si>
  <si>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milickiego zainteresowane tematem</t>
  </si>
  <si>
    <t>Dolnośląskie Partnerstwo ds. Wody (DPW) na terenie powiatu strzelińskiego</t>
  </si>
  <si>
    <t>Celem operacji jest zainicjowanie współpracy oraz stworzenie sieci kontaktów miedzy lokalnym społeczeństwem a instytucjami i urzędami, w zakresie gospodarki wodnej na obszarach wiejskich powiatu strzelińskiego, ze szczególnym uwzględnieniem rolnictwa. Przedmiotem operacji jest powołanie Dolnośląskiego Partnerstwa ds. Wody, obejmującego swym zasięgiem powiat strzeliński, w którego skład wejdą przedstawiciele  administracji publicznej, rolników, doradztwa rolniczego oraz nauki. Tematem operacji będzie: wzajemne poznanie zakresów działania i potrzeb związanych z gospodarowaniem wodą członków DPW powiatu strzelińskiego, diagnoza sytuacji w zakresie zarządzania zasobami wody pod kątem potrzeb rolnictwa i mieszkańców obszarów wiejskich powiatu strzelińskiego, analiza problemów oraz potencjalnych możliwości ich rozwiązania, upowszechnianie dobrych praktyk w zakresie gospodarki wodnej i oszczędnego gospodarowania nią w rolnictwie i na obszarach wiejskich powiatu strzelińskiego.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</si>
  <si>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strzelińskiego zainteresowane tematem</t>
  </si>
  <si>
    <t>Dolnośląskie Partnerstwo ds. Wody (DPW) na terenie powiatu średzkiego</t>
  </si>
  <si>
    <t>Celem operacji jest zainicjowanie współpracy oraz stworzenie sieci kontaktów miedzy lokalnym społeczeństwem a instytucjami i urzędami, w zakresie gospodarki wodnej na obszarach wiejskich powiatu średzkiego, ze szczególnym uwzględnieniem rolnictwa. Przedmiotem operacji jest powołanie Dolnośląskiego Partnerstwa ds. Wody, obejmującego swym zasięgiem powiat średzki, w którego skład wejdą przedstawiciele  administracji publicznej, rolników, doradztwa rolniczego oraz nauki. Tematem operacji będzie: wzajemne poznanie zakresów działania i potrzeb związanych z gospodarowaniem wodą członków DPW powiatu średzkiego, diagnoza sytuacji w zakresie zarządzania zasobami wody pod kątem potrzeb rolnictwa i mieszkańców obszarów wiejskich powiatu średzkiego, analiza problemów oraz potencjalnych możliwości ich rozwiązania, upowszechnianie dobrych praktyk w zakresie gospodarki wodnej i oszczędnego gospodarowania nią w rolnictwie i na obszarach wiejskich powiatu średzkiego.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</si>
  <si>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średzkiego zainteresowane tematem</t>
  </si>
  <si>
    <t>Dolnośląskie Partnerstwo ds. Wody (DPW) na terenie powiatu trzebnickiego</t>
  </si>
  <si>
    <t>Celem operacji jest zainicjowanie współpracy oraz stworzenie sieci kontaktów miedzy lokalnym społeczeństwem a instytucjami i urzędami, w zakresie gospodarki wodnej na obszarach wiejskich powiatu trzebnickiego, ze szczególnym uwzględnieniem rolnictwa. Przedmiotem operacji jest powołanie Dolnośląskiego Partnerstwa ds. Wody, obejmującego swym zasięgiem powiat trzebnicki, w którego skład wejdą przedstawiciele  administracji publicznej, rolników, doradztwa rolniczego oraz nauki. Tematem operacji będzie: wzajemne poznanie zakresów działania i potrzeb związanych z gospodarowaniem wodą członków DPW powiatu trzebnickiego, diagnoza sytuacji w zakresie zarządzania zasobami wody pod kątem potrzeb rolnictwa i mieszkańców obszarów wiejskich powiatu trzebnickiego, analiza problemów oraz potencjalnych możliwości ich rozwiązania, upowszechnianie dobrych praktyk w zakresie gospodarki wodnej i oszczędnego gospodarowania nią w rolnictwie i na obszarach wiejskich powiatu trzebnickiego.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</si>
  <si>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trzebnickiego zainteresowane tematem</t>
  </si>
  <si>
    <t>Dolnośląskie Partnerstwo ds. Wody (DPW) na terenie powiatu wołowskiego</t>
  </si>
  <si>
    <t>Celem operacji jest zainicjowanie współpracy oraz stworzenie sieci kontaktów miedzy lokalnym społeczeństwem a instytucjami i urzędami, w zakresie gospodarki wodnej na obszarach wiejskich powiatu wołowskiego, ze szczególnym uwzględnieniem rolnictwa. Przedmiotem operacji jest powołanie Dolnośląskiego Partnerstwa ds. Wody, obejmującego swym zasięgiem powiat wołowski, w którego skład wejdą przedstawiciele  administracji publicznej, rolników, doradztwa rolniczego oraz nauki. Tematem operacji będzie: wzajemne poznanie zakresów działania i potrzeb związanych z gospodarowaniem wodą członków DPW powiatu wołowskiego, diagnoza sytuacji w zakresie zarządzania zasobami wody pod kątem potrzeb rolnictwa i mieszkańców obszarów wiejskich powiatu wołowskiego, analiza problemów oraz potencjalnych możliwości ich rozwiązania, upowszechnianie dobrych praktyk w zakresie gospodarki wodnej i oszczędnego gospodarowania nią w rolnictwie i na obszarach wiejskich powiatu wołowskiego.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</si>
  <si>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wołowskiego zainteresowane tematem</t>
  </si>
  <si>
    <t>Dolnośląskie Partnerstwo ds. Wody (DPW) na terenie powiatu wrocławskiego</t>
  </si>
  <si>
    <t>Celem operacji jest zainicjowanie współpracy oraz stworzenie sieci kontaktów miedzy lokalnym społeczeństwem a instytucjami i urzędami, w zakresie gospodarki wodnej na obszarach wiejskich powiatu wrocławskiego, ze szczególnym uwzględnieniem rolnictwa. Przedmiotem operacji jest powołanie Dolnośląskiego Partnerstwa ds. Wody, obejmującego swym zasięgiem powiat wrocławski, w którego skład wejdą przedstawiciele  administracji publicznej, rolników, doradztwa rolniczego oraz nauki. Tematem operacji będzie: wzajemne poznanie zakresów działania i potrzeb związanych z gospodarowaniem wodą członków DPW powiatu wrocławskiego, diagnoza sytuacji w zakresie zarządzania zasobami wody pod kątem potrzeb rolnictwa i mieszkańców obszarów wiejskich powiatu wrocławskiego, analiza problemów oraz potencjalnych możliwości ich rozwiązania, upowszechnianie dobrych praktyk w zakresie gospodarki wodnej i oszczędnego gospodarowania nią w rolnictwie i na obszarach wiejskich powiatu wrocławskiego.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</si>
  <si>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wrocławskiego zainteresowane tematem</t>
  </si>
  <si>
    <t>Dolnośląskie Partnerstwo ds. Wody (DPW) na terenie powiatu głogowskiego</t>
  </si>
  <si>
    <t>Celem operacji jest zainicjowanie współpracy oraz stworzenie sieci kontaktów miedzy lokalnym społeczeństwem a instytucjami i urzędami, w zakresie gospodarki wodnej na obszarach wiejskich powiatu głogowskiego, ze szczególnym uwzględnieniem rolnictwa. Przedmiotem operacji jest powołanie Dolnośląskiego Partnerstwa ds. Wody, obejmującego swym zasięgiem powiat głogowski, w którego skład wejdą przedstawiciele  administracji publicznej, rolników, doradztwa rolniczego oraz nauki. Tematem operacji będzie: wzajemne poznanie zakresów działania i potrzeb związanych z gospodarowaniem wodą członków DPW powiatu głogowskiego, diagnoza sytuacji w zakresie zarządzania zasobami wody pod kątem potrzeb rolnictwa i mieszkańców obszarów wiejskich powiatu głogowskiego, analiza problemów oraz potencjalnych możliwości ich rozwiązania, upowszechnianie dobrych praktyk w zakresie gospodarki wodnej i oszczędnego gospodarowania nią w rolnictwie i na obszarach wiejskich powiatu głogowskiego.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</si>
  <si>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głogowskiego zainteresowane tematem</t>
  </si>
  <si>
    <t>110</t>
  </si>
  <si>
    <t>Dolnośląskie Partnerstwo ds. Wody (DPW) na terenie powiatu jaworskiego</t>
  </si>
  <si>
    <t>Celem operacji jest zainicjowanie współpracy oraz stworzenie sieci kontaktów miedzy lokalnym społeczeństwem a instytucjami i urzędami, w zakresie gospodarki wodnej na obszarach wiejskich powiatu jaworskiego, ze szczególnym uwzględnieniem rolnictwa. Przedmiotem operacji jest powołanie Dolnośląskiego Partnerstwa ds. Wody, obejmującego swym zasięgiem powiat jaworski, w którego skład wejdą przedstawiciele  administracji publicznej, rolników, doradztwa rolniczego oraz nauki. Tematem operacji będzie: wzajemne poznanie zakresów działania i potrzeb związanych z gospodarowaniem wodą członków DPW powiatu jaworskiego, diagnoza sytuacji w zakresie zarządzania zasobami wody pod kątem potrzeb rolnictwa i mieszkańców obszarów wiejskich powiatu jaworskiego, analiza problemów oraz potencjalnych możliwości ich rozwiązania, upowszechnianie dobrych praktyk w zakresie gospodarki wodnej i oszczędnego gospodarowania nią w rolnictwie i na obszarach wiejskich powiatu jaworskiego.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</si>
  <si>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jaworskiego zainteresowane tematem</t>
  </si>
  <si>
    <t>Dolnośląskie Partnerstwo ds. Wody (DPW) na terenie powiatu legnickiego</t>
  </si>
  <si>
    <t>Celem operacji jest zainicjowanie współpracy oraz stworzenie sieci kontaktów miedzy lokalnym społeczeństwem a instytucjami i urzędami, w zakresie gospodarki wodnej na obszarach wiejskich powiatu legnickiego, ze szczególnym uwzględnieniem rolnictwa. Przedmiotem operacji jest powołanie Dolnośląskiego Partnerstwa ds. Wody, obejmującego swym zasięgiem powiat legnicki, w którego skład wejdą przedstawiciele  administracji publicznej, rolników, doradztwa rolniczego oraz nauki. Tematem operacji będzie: wzajemne poznanie zakresów działania i potrzeb związanych z gospodarowaniem wodą członków DPW powiatu legnickiego, diagnoza sytuacji w zakresie zarządzania zasobami wody pod kątem potrzeb rolnictwa i mieszkańców obszarów wiejskich powiatu legnickiego, analiza problemów oraz potencjalnych możliwości ich rozwiązania, upowszechnianie dobrych praktyk w zakresie gospodarki wodnej i oszczędnego gospodarowania nią w rolnictwie i na obszarach wiejskich powiatu legnickiego.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</si>
  <si>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legnickiego zainteresowane tematem</t>
  </si>
  <si>
    <t>Dolnośląskie Partnerstwo ds. Wody (DPW) na terenie powiatu polkowickiego</t>
  </si>
  <si>
    <t>Celem operacji jest zainicjowanie współpracy oraz stworzenie sieci kontaktów miedzy lokalnym społeczeństwem a instytucjami i urzędami, w zakresie gospodarki wodnej na obszarach wiejskich powiatu polkowickiego, ze szczególnym uwzględnieniem rolnictwa. Przedmiotem operacji jest powołanie Dolnośląskiego Partnerstwa ds. Wody, obejmującego swym zasięgiem powiat polkowicki, w którego skład wejdą przedstawiciele  administracji publicznej, rolników, doradztwa rolniczego oraz nauki. Tematem operacji będzie: wzajemne poznanie zakresów działania i potrzeb związanych z gospodarowaniem wodą członków DPW powiatu polkowickiego, diagnoza sytuacji w zakresie zarządzania zasobami wody pod kątem potrzeb rolnictwa i mieszkańców obszarów wiejskich powiatu polkowickiego, analiza problemów oraz potencjalnych możliwości ich rozwiązania, upowszechnianie dobrych praktyk w zakresie gospodarki wodnej i oszczędnego gospodarowania nią w rolnictwie i na obszarach wiejskich powiatu polkowickiego.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</si>
  <si>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polkowickiego zainteresowane tematem</t>
  </si>
  <si>
    <t>Dolnośląskie Partnerstwo ds. Wody (DPW) na terenie powiatu złotoryjskiego</t>
  </si>
  <si>
    <t>Celem operacji jest zainicjowanie współpracy oraz stworzenie sieci kontaktów miedzy lokalnym społeczeństwem a instytucjami i urzędami, w zakresie gospodarki wodnej na obszarach wiejskich powiatu złotoryjskiego, ze szczególnym uwzględnieniem rolnictwa. Przedmiotem operacji jest powołanie Dolnośląskiego Partnerstwa ds. Wody, obejmującego swym zasięgiem powiat złotoryjski, w którego skład wejdą przedstawiciele  administracji publicznej, rolników, doradztwa rolniczego oraz nauki. Tematem operacji będzie: wzajemne poznanie zakresów działania i potrzeb związanych z gospodarowaniem wodą członków DPW powiatu złotoryjskiego, diagnoza sytuacji w zakresie zarządzania zasobami wody pod kątem potrzeb rolnictwa i mieszkańców obszarów wiejskich powiatu złotoryjskiego, analiza problemów oraz potencjalnych możliwości ich rozwiązania, upowszechnianie dobrych praktyk w zakresie gospodarki wodnej i oszczędnego gospodarowania nią w rolnictwie i na obszarach wiejskich powiatu złotoryjskiego.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</si>
  <si>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złotoryjskiego zainteresowane tematem</t>
  </si>
  <si>
    <t>Dolnośląskie Partnerstwo ds. Wody (DPW) na terenie powiatu lubińskiego</t>
  </si>
  <si>
    <t>Celem operacji jest zainicjowanie współpracy oraz stworzenie sieci kontaktów miedzy lokalnym społeczeństwem a instytucjami i urzędami, w zakresie gospodarki wodnej na obszarach wiejskich powiatu lubińskiego, ze szczególnym uwzględnieniem rolnictwa. Przedmiotem operacji jest powołanie Dolnośląskiego Partnerstwa ds. Wody, obejmującego swym zasięgiem powiat lubiński, w którego skład wejdą przedstawiciele  administracji publicznej, rolników, doradztwa rolniczego oraz nauki. Tematem operacji będzie: wzajemne poznanie zakresów działania i potrzeb związanych z gospodarowaniem wodą członków DPW powiatu lubińskiego, diagnoza sytuacji w zakresie zarządzania zasobami wody pod kątem potrzeb rolnictwa i mieszkańców obszarów wiejskich powiatu lubińskiego, analiza problemów oraz potencjalnych możliwości ich rozwiązania, upowszechnianie dobrych praktyk w zakresie gospodarki wodnej i oszczędnego gospodarowania nią w rolnictwie i na obszarach wiejskich powiatu lubińskiego.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</si>
  <si>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lubińskiego zainteresowane tematem</t>
  </si>
  <si>
    <t>130</t>
  </si>
  <si>
    <t>Dolnośląskie Partnerstwo ds. Wody (DPW) na terenie powiatu świdnickiego</t>
  </si>
  <si>
    <t>Celem operacji jest zainicjowanie współpracy oraz stworzenie sieci kontaktów miedzy lokalnym społeczeństwem a instytucjami i urzędami, w zakresie gospodarki wodnej na obszarach wiejskich powiatu świdnickiego, ze szczególnym uwzględnieniem rolnictwa. Przedmiotem operacji jest powołanie Dolnośląskiego Partnerstwa ds. Wody, obejmującego swym zasięgiem powiat świdnicki, w którego skład wejdą przedstawiciele  administracji publicznej, rolników, doradztwa rolniczego oraz nauki. Tematem operacji będzie: wzajemne poznanie zakresów działania i potrzeb związanych z gospodarowaniem wodą członków DPW powiatu świdnickiego, diagnoza sytuacji w zakresie zarządzania zasobami wody pod kątem potrzeb rolnictwa i mieszkańców obszarów wiejskich powiatu świdnickiego, analiza problemów oraz potencjalnych możliwości ich rozwiązania, upowszechnianie dobrych praktyk w zakresie gospodarki wodnej i oszczędnego gospodarowania nią w rolnictwie i na obszarach wiejskich powiatu świdnickiego.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</si>
  <si>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świdnickiego zainteresowane tematem</t>
  </si>
  <si>
    <t>Dolnośląskie Partnerstwo ds. Wody (DPW) na terenie powiatu wałbrzyskiego</t>
  </si>
  <si>
    <t>Celem operacji jest zainicjowanie współpracy oraz stworzenie sieci kontaktów miedzy lokalnym społeczeństwem a instytucjami i urzędami, w zakresie gospodarki wodnej na obszarach wiejskich powiatu wałbrzyskiego, ze szczególnym uwzględnieniem rolnictwa. Przedmiotem operacji jest powołanie Dolnośląskiego Partnerstwa ds. Wody, obejmującego swym zasięgiem powiat wałbrzyski, w którego skład wejdą przedstawiciele  administracji publicznej, rolników, doradztwa rolniczego oraz nauki. Tematem operacji będzie: wzajemne poznanie zakresów działania i potrzeb związanych z gospodarowaniem wodą członków DPW powiatu wałbrzyskiego, diagnoza sytuacji w zakresie zarządzania zasobami wody pod kątem potrzeb rolnictwa i mieszkańców obszarów wiejskich powiatu wałbrzyskiego, analiza problemów oraz potencjalnych możliwości ich rozwiązania, upowszechnianie dobrych praktyk w zakresie gospodarki wodnej i oszczędnego gospodarowania nią w rolnictwie i na obszarach wiejskich powiatu wałbrzyskiego.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</si>
  <si>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wałbrzyskiego zainteresowane tematem</t>
  </si>
  <si>
    <t>Dolnośląskie Partnerstwo ds. Wody (DPW) na terenie powiatu ząbkowickiego</t>
  </si>
  <si>
    <t>Celem operacji jest zainicjowanie współpracy oraz stworzenie sieci kontaktów miedzy lokalnym społeczeństwem a instytucjami i urzędami, w zakresie gospodarki wodnej na obszarach wiejskich powiatu ząbkowickiego, ze szczególnym uwzględnieniem rolnictwa. Przedmiotem operacji jest powołanie Dolnośląskiego Partnerstwa ds. Wody, obejmującego swym zasięgiem powiat ząbkowicki, w którego skład wejdą przedstawiciele  administracji publicznej, rolników, doradztwa rolniczego oraz nauki. Tematem operacji będzie: wzajemne poznanie zakresów działania i potrzeb związanych z gospodarowaniem wodą członków DPW powiatu ząbkowickiego, diagnoza sytuacji w zakresie zarządzania zasobami wody pod kątem potrzeb rolnictwa i mieszkańców obszarów wiejskich powiatu ząbkowickiego, analiza problemów oraz potencjalnych możliwości ich rozwiązania, upowszechnianie dobrych praktyk w zakresie gospodarki wodnej i oszczędnego gospodarowania nią w rolnictwie i na obszarach wiejskich powiatu ząbkowickiego.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</si>
  <si>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ząbkowickiego zainteresowane tematem</t>
  </si>
  <si>
    <t>Dolnośląskie Partnerstwo ds. Wody (DPW) na terenie powiatu dzierżoniowskiego</t>
  </si>
  <si>
    <t>Celem operacji jest zainicjowanie współpracy oraz stworzenie sieci kontaktów miedzy lokalnym społeczeństwem a instytucjami i urzędami, w zakresie gospodarki wodnej na obszarach wiejskich powiatu dzierżoniowskiego, ze szczególnym uwzględnieniem rolnictwa. Przedmiotem operacji jest powołanie Dolnośląskiego Partnerstwa ds. Wody, obejmującego swym zasięgiem powiat dzierżoniowski, w którego skład wejdą przedstawiciele  administracji publicznej, rolników, doradztwa rolniczego oraz nauki. Tematem operacji będzie: wzajemne poznanie zakresów działania i potrzeb związanych z gospodarowaniem wodą członków DPW powiatu dzierżoniowskiego, diagnoza sytuacji w zakresie zarządzania zasobami wody pod kątem potrzeb rolnictwa i mieszkańców obszarów wiejskich powiatu dzierżoniowskiego, analiza problemów oraz potencjalnych możliwości ich rozwiązania, upowszechnianie dobrych praktyk w zakresie gospodarki wodnej i oszczędnego gospodarowania nią w rolnictwie i na obszarach wiejskich powiatu dzierżoniowskiego.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</si>
  <si>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dzierżoniowskiego zainteresowane tematem</t>
  </si>
  <si>
    <t>Dolnośląskie Partnerstwo ds. Wody (DPW) na terenie powiatu kłodzkiego</t>
  </si>
  <si>
    <t>Celem operacji jest zainicjowanie współpracy oraz stworzenie sieci kontaktów miedzy lokalnym społeczeństwem a instytucjami i urzędami, w zakresie gospodarki wodnej na obszarach wiejskich powiatu kłodzkiego, ze szczególnym uwzględnieniem rolnictwa. Przedmiotem operacji jest powołanie Dolnośląskiego Partnerstwa ds. Wody, obejmującego swym zasięgiem powiat kłodzki, w którego skład wejdą przedstawiciele  administracji publicznej, rolników, doradztwa rolniczego oraz nauki. Tematem operacji będzie: wzajemne poznanie zakresów działania i potrzeb związanych z gospodarowaniem wodą członków DPW powiatu kłodzkiego, diagnoza sytuacji w zakresie zarządzania zasobami wody pod kątem potrzeb rolnictwa i mieszkańców obszarów wiejskich powiatu kłodzkiego, analiza problemów oraz potencjalnych możliwości ich rozwiązania, upowszechnianie dobrych praktyk w zakresie gospodarki wodnej i oszczędnego gospodarowania nią w rolnictwie i na obszarach wiejskich powiatu kłodzkiego.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</si>
  <si>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kłodzkiego zainteresowane tematem</t>
  </si>
  <si>
    <t>Dolnośląskie Partnerstwo ds. Wody (DPW) na terenie powiatu bolesławieckiego</t>
  </si>
  <si>
    <t>Celem operacji jest zainicjowanie współpracy oraz stworzenie sieci kontaktów miedzy lokalnym społeczeństwem a instytucjami i urzędami, w zakresie gospodarki wodnej na obszarach wiejskich powiatu bolesławieckiego, ze szczególnym uwzględnieniem rolnictwa. Przedmiotem operacji jest powołanie Dolnośląskiego Partnerstwa ds. Wody, obejmującego swym zasięgiem powiat bolesławiecki, w którego skład wejdą przedstawiciele  administracji publicznej, rolników, doradztwa rolniczego oraz nauki. Tematem operacji będzie: wzajemne poznanie zakresów działania i potrzeb związanych z gospodarowaniem wodą członków DPW powiatu bolesławieckiego, diagnoza sytuacji w zakresie zarządzania zasobami wody pod kątem potrzeb rolnictwa i mieszkańców obszarów wiejskich powiatu bolesławieckiego, analiza problemów oraz potencjalnych możliwości ich rozwiązania, upowszechnianie dobrych praktyk w zakresie gospodarki wodnej i oszczędnego gospodarowania nią w rolnictwie i na obszarach wiejskich powiatu bolesławieckiego.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</si>
  <si>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bolesławieckiego zainteresowane tematem</t>
  </si>
  <si>
    <t>Dolnośląskie Partnerstwo ds. Wody (DPW) na terenie powiatu karkonoskiego</t>
  </si>
  <si>
    <t>Celem operacji jest zainicjowanie współpracy oraz stworzenie sieci kontaktów miedzy lokalnym społeczeństwem a instytucjami i urzędami, w zakresie gospodarki wodnej na obszarach wiejskich powiatu karkonoskiego, ze szczególnym uwzględnieniem rolnictwa. Przedmiotem operacji jest powołanie Dolnośląskiego Partnerstwa ds. Wody, obejmującego swym zasięgiem powiat karkonoski, w którego skład wejdą przedstawiciele  administracji publicznej, rolników, doradztwa rolniczego oraz nauki. Tematem operacji będzie: wzajemne poznanie zakresów działania i potrzeb związanych z gospodarowaniem wodą członków DPW powiatu karkonoskiego, diagnoza sytuacji w zakresie zarządzania zasobami wody pod kątem potrzeb rolnictwa i mieszkańców obszarów wiejskich powiatu karkonoskiego, analiza problemów oraz potencjalnych możliwości ich rozwiązania, upowszechnianie dobrych praktyk w zakresie gospodarki wodnej i oszczędnego gospodarowania nią w rolnictwie i na obszarach wiejskich powiatu karkonoskiego.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</si>
  <si>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karkonoskiego zainteresowane tematem</t>
  </si>
  <si>
    <t>Dolnośląskie Partnerstwo ds. Wody (DPW) na terenie powiatu lubańskiego</t>
  </si>
  <si>
    <t>Celem operacji jest zainicjowanie współpracy oraz stworzenie sieci kontaktów miedzy lokalnym społeczeństwem a instytucjami i urzędami, w zakresie gospodarki wodnej na obszarach wiejskich powiatu lubańskiego, ze szczególnym uwzględnieniem rolnictwa. Przedmiotem operacji jest powołanie Dolnośląskiego Partnerstwa ds. Wody, obejmującego swym zasięgiem powiat lubański, w którego skład wejdą przedstawiciele  administracji publicznej, rolników, doradztwa rolniczego oraz nauki. Tematem operacji będzie: wzajemne poznanie zakresów działania i potrzeb związanych z gospodarowaniem wodą członków DPW powiatu lubańskiego, diagnoza sytuacji w zakresie zarządzania zasobami wody pod kątem potrzeb rolnictwa i mieszkańców obszarów wiejskich powiatu lubańskiego, analiza problemów oraz potencjalnych możliwości ich rozwiązania, upowszechnianie dobrych praktyk w zakresie gospodarki wodnej i oszczędnego gospodarowania nią w rolnictwie i na obszarach wiejskich powiatu lubańskiego.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</si>
  <si>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lubańskiego zainteresowane tematem</t>
  </si>
  <si>
    <t>Dolnośląskie Partnerstwo ds. Wody (DPW) na terenie powiatu lwóweckiego</t>
  </si>
  <si>
    <t>Celem operacji jest zainicjowanie współpracy oraz stworzenie sieci kontaktów miedzy lokalnym społeczeństwem a instytucjami i urzędami, w zakresie gospodarki wodnej na obszarach wiejskich powiatu lwóweckiego, ze szczególnym uwzględnieniem rolnictwa. Przedmiotem operacji jest powołanie Dolnośląskiego Partnerstwa ds. Wody, obejmującego swym zasięgiem powiat lwówecki, w którego skład wejdą przedstawiciele administracji publicznej, rolników, doradztwa rolniczego oraz nauki. Tematem operacji będzie: wzajemne poznanie zakresów działania i potrzeb związanych z gospodarowaniem wodą członków DPW powiatu lwóweckiego, diagnoza sytuacji w zakresie zarządzania zasobami wody pod kątem potrzeb rolnictwa i mieszkańców obszarów wiejskich powiatu lwóweckiego, analiza problemów oraz potencjalnych możliwości ich rozwiązania, upowszechnianie dobrych praktyk w zakresie gospodarki wodnej i oszczędnego gospodarowania nią w rolnictwie i na obszarach wiejskich powiatu lwóweckiego.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</si>
  <si>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lwóweckiego zainteresowane tematem</t>
  </si>
  <si>
    <t>Dolnośląskie Partnerstwo ds. Wody (DPW) na terenie powiatu zgorzeleckiego</t>
  </si>
  <si>
    <t>Celem operacji jest zainicjowanie współpracy oraz stworzenie sieci kontaktów miedzy lokalnym społeczeństwem a instytucjami i urzędami, w zakresie gospodarki wodnej na obszarach wiejskich powiatu zgorzeleckiego, ze szczególnym uwzględnieniem rolnictwa. Przedmiotem operacji jest powołanie Dolnośląskiego Partnerstwa ds. Wody, obejmującego swym zasięgiem powiat zgorzelecki, w którego skład wejdą przedstawiciele administracji publicznej, rolników, doradztwa rolniczego oraz nauki. Tematem operacji będzie: wzajemne poznanie zakresów działania i potrzeb związanych z gospodarowaniem wodą członków DPW powiatu zgorzeleckiego, diagnoza sytuacji w zakresie zarządzania zasobami wody pod kątem potrzeb rolnictwa i mieszkańców obszarów wiejskich powiatu zgorzeleckiego, analiza problemów oraz potencjalnych możliwości ich rozwiązania, upowszechnianie dobrych praktyk w zakresie gospodarki wodnej i oszczędnego gospodarowania nią w rolnictwie i na obszarach wiejskich powiatu zgorzeleckiego.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</si>
  <si>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zgorzeleckiego zainteresowane tematem</t>
  </si>
  <si>
    <t>Dolnośląskie Partnerstwo ds. Wody (DPW) na terenie powiatu kamiennogórskiego</t>
  </si>
  <si>
    <t>Celem operacji jest dalsza współpraca oraz tworzenie sieci kontaktów miedzy lokalnym społeczeństwem a instytucjami i urzędami, w zakresie gospodarki wodnej na obszarach wiejskich powiatu kamiennogórskiego, ze szczególnym uwzględnieniem rolnictwa. Doświadczenia nabyte podczas pilotażowej operacji "Dolnośląskie Partnerstwo ds. Wody (DPW)" pozwolą na stworzenie platformy wymiany dotychczasowych doświadczeń związanych z szeroko pojętymi zasobami wodnymi. Podczas zaplanowanego spotkania uwzględnione będą potrzeby wszystkich zainteresowanych (m.in. wskazywanie z jakich źródeł mogą skorzystać przy planowaniu i realizacji np. zadań związanych z małą retencją; doradzanie w zakresie gospodarowania wodą). Dodatkowo omawiane i rozwiązywane będą także "problemy wodne" oraz planowane działania "wodne" w powiecie kamiennogórskim.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</si>
  <si>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kamiennogórskiego zainteresowane tematem</t>
  </si>
  <si>
    <t>Racjonalne wykorzystanie zasobów wodnych na Dolnym Śląsku</t>
  </si>
  <si>
    <t>Planowana w ramach operacji konferencja ma na celu podsumowanie prac i wniosków opracowanych przez Dolnośląskie Partnerstwa ds. Wody na terenie województwa dolnośląskiego. Fachowa wiedza przekazywana podczas konferencji wskaże nie tylko, możliwości racjonalnego wykorzystania zasobów wodnych na Dolnym Śląsku, ale również pozwoli na przedstawienie rekomendacji  dla MRiRW w zakresie gospodarowania ograniczonymi zasobami wodnymi (na potrzeby gospodarstw domowych, rolnictwa i do innych zastosowań). Przedstawione przez DPW z różnych powiatów wyniki diagnozy sytuacji, w zakresie zarządzania zasobami wody pod kątem potrzeb rolnictwa i mieszkańców obszarów wiejskich, pozwolą na przeprowadzenie analizy problemów oraz potencjalnych możliwości ich rozwiązania. Możliwe będzie także upowszechnienie dobrych praktyk w zakresie gospodarki wodnej w województwie dolnośląskim.</t>
  </si>
  <si>
    <t>konferencja/konferencja online</t>
  </si>
  <si>
    <t>Liczba konferencji/konferencji online</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</si>
  <si>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 z województwa dolnośląskiego</t>
  </si>
  <si>
    <t>Liczba uczestników konferencji/konferencji online</t>
  </si>
  <si>
    <t>100</t>
  </si>
  <si>
    <t>Tworzenie sieci kontaktów sprzyjających innowacjom w rozwoju usług turystycznych na obszarach wiejskich Dolnego Śląska</t>
  </si>
  <si>
    <t xml:space="preserve">Operacja poprzez realizację konferencji, wydanie katalogu dobrych praktyk i organizację konkursu ma na celu utworzenie sieci kontaktów, wymianę wiedzy i doświadczeń pomiędzy rolnikami, producentami rolnymi, doradcami, przedstawicielami instytucji oraz mieszkańcami obszarów wiejskich zaangażowanymi we wdrażanie innowacji w rolnictwie, a także prezentację dobrych praktyk na obszarach wiejskich. Konferencją będzie doskonałą okazją do zaprezentowania innowacyjnych rozwiązań, które mogą usprawnić tworzenie i funkcjonowanie sieci kontaktów, np. sieciowanie produktów turystycznych, wspólne budowanie marki regionu, networking sprzyjający wymianie doświadczeń. Podczas konferencji zaprezentowane zostaną również oferty laureatów wojewódzkiego konkursu na „Najlepszą zagrodę edukacyjną z Dolnego Śląska”, jako przykładu dobrych praktyk. Konkurs jako forma realizacji operacji umożliwi wyłonienie najlepszych obiektów, a opracowany katalog zwierający opisy gospodarstw agroturystycznych i zagród edukacyjnych z Dolnego Śląska, będzie stanowić gotową bazę dobrych praktyk około 100 obiektów, umożliwiającą zarówno wymianę kontaktów, jak i prezentację innowacji na obszarach wiejskich. </t>
  </si>
  <si>
    <t>konferencja,
konkurs,
katalog</t>
  </si>
  <si>
    <t>rolnicy, mieszkańcy obszarów wiejskich, doradcy rolniczy, wiejscy oferenci usług turystycznych, przedstawiciele instytucji,  właścicieli gospodarstw agroturystycznych i zagród edukacyjnych, mieszkańcy obszarów wiejskich oraz osoby zaangażowane we wdrażanie innowacji na obszarach wiejskich Dolnego Śląska</t>
  </si>
  <si>
    <t>Liczba katalogów</t>
  </si>
  <si>
    <t>Nakład (egz.)</t>
  </si>
  <si>
    <t>Zrównoważony chów bydła w kontekście Zielonego Ładu</t>
  </si>
  <si>
    <t>Głównym celem operacji poprzez realizowaną konferencję jest podniesienie poziomu wiedzy uczestników na temat zrównoważonego chowu bydła, w kontekście powstrzymywania zmian klimatu, przeciwdziałania utracie różnorodności biologicznej i zmniejszania poziomu zanieczyszczeń. Dodatkowo operacja poprzez wspieranie transferu wiedzy i innowacji w rolnictwie i na obszarach wiejskich przyczyni się do realizacji działań na rzecz tworzenia sieci kontaktów w województwie dolnośląskim.</t>
  </si>
  <si>
    <t>Poprawa konkurencyjności dolnośląskich winiarzy</t>
  </si>
  <si>
    <t>Głównym celem operacji jest wielopłaszczyznowe poprawienie konkurencyjności dolnośląskich winiarzy mającej wpływ na siłę ekonomiczną czy produkcyjną dolnośląskich gospodarstw winiarskich; pozyskanie wiedzy przez dolnośląskich producentów wina w zakresie stosowania środków ochrony roślin w świetle zmieniających się przepisów prawa oraz pozyskanie wiedzy i umiejętności z zakresu szeroko rozumianej obsługi konsumentów. Powyższy cel zostanie osiągnięty poprzez realizację trzech szkoleń oraz druk broszury.</t>
  </si>
  <si>
    <t>szkolenie/szkolenie online</t>
  </si>
  <si>
    <t>Liczba szkoleń/szkoleń online</t>
  </si>
  <si>
    <t xml:space="preserve">właściciele winnic i winiarni, producenci zainteresowani poszerzeniem oferty gospodarstwa, osoby zainteresowane rozpoczęciem działalności winiarskiej, osoby zawodowo zainteresowane tematyką polskiego wina, osoby związane zawodowo z branżą winiarską, doradcy; w przypadku broszury każda osoba posługująca się językiem polskim, zainteresowana atrakcyjną formą wypoczynku na wsi, enologią i  dolnośląską ofertą enoturystyczną </t>
  </si>
  <si>
    <t>Liczba uczestników szkoleń/szkoleń online</t>
  </si>
  <si>
    <t>Liczba broszur</t>
  </si>
  <si>
    <t>Plan operacyjny KSOW na lata 2020-2021 (z wyłączeniem działania 8 Plan komunikacyjny) - Kujawsko-pomorski ODR - luty 2021</t>
  </si>
  <si>
    <t>Krajowe Dni Pola Minikowo 2020 – innowacyjne rozwiązania w uprawie roślin</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</si>
  <si>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</si>
  <si>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Wideokonferencja</t>
  </si>
  <si>
    <t>Liczba wideokonferencji</t>
  </si>
  <si>
    <t>Rolnicy, przedstawiciele doradztwa rolniczego, pracownicy uczelni i jednostek naukowych, przedsiębiorcy, studenci kierunków rolniczych, zainteresowani tematyką operacji</t>
  </si>
  <si>
    <t xml:space="preserve"> 
I - IV</t>
  </si>
  <si>
    <t xml:space="preserve">Kujawsko-Pomorski Ośrodek Doradztwa Rolniczego </t>
  </si>
  <si>
    <t>Minikowo                                   89-122 Minikowo</t>
  </si>
  <si>
    <t>Liczba uczestników</t>
  </si>
  <si>
    <t>Relacja z poletek demonstracyjnych</t>
  </si>
  <si>
    <t>Liczba relacji</t>
  </si>
  <si>
    <t>Liczba wyświetleń</t>
  </si>
  <si>
    <t>Film</t>
  </si>
  <si>
    <t>Liczba nagranych filmów</t>
  </si>
  <si>
    <t>Łączna liczba wyświetleń</t>
  </si>
  <si>
    <t>Innowacje w krótkich łańcuchach dostaw żywności w województwie kujawsko-pomorskim.</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</si>
  <si>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</si>
  <si>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Felieton</t>
  </si>
  <si>
    <t>Liczba nagranych felietonów</t>
  </si>
  <si>
    <t>mieszkańcy obszarów wiejskich, rolnicy,  przetwórcy, przedsiębiorcy, pracownicy naukowi, doradcy rolniczy, potencjalni członkowie grup operacyjnych, z województwa kujawsko-pomorskiego</t>
  </si>
  <si>
    <t>II -  IV</t>
  </si>
  <si>
    <t>Liczba emisji</t>
  </si>
  <si>
    <t>Innowacyjne rozwiązania w przedsiębiorczości na obszarach wiejskich – dobre przykłady z Dolnego Śląska i Małopolski.</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</si>
  <si>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</si>
  <si>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</si>
  <si>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 xml:space="preserve">Lokalne Partnerstwa Wodne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</si>
  <si>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</si>
  <si>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</si>
  <si>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Raport</t>
  </si>
  <si>
    <t>Program dla polskiego ziemniaka. Bioasekuracja oraz innowacyjne rozwiązania w zakresie agrotechniki, ochrony i przechowalnictwa ziemniaka</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</si>
  <si>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</si>
  <si>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Szkolenie</t>
  </si>
  <si>
    <t>Liczba szkoleń
Liczba uczestników szkolenia</t>
  </si>
  <si>
    <t>1
30</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</si>
  <si>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</si>
  <si>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 xml:space="preserve">Liczba konferencji
Liczba uczestników </t>
  </si>
  <si>
    <t>1
50</t>
  </si>
  <si>
    <t xml:space="preserve">Upowszechnianie wiedzy oraz dobrych praktyk w przetwórstwie i rolnictwie ekologicznym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</si>
  <si>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</si>
  <si>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 xml:space="preserve">rolnicy ekologiczni, rolnicy zainteresowani przestawieniem gospodarstwa na system rolnictwa ekologicznego, doradcy rolni
</t>
  </si>
  <si>
    <t>Liczba odsłon</t>
  </si>
  <si>
    <t>Krajowe Dni Pola Minikowo 2021 – Europejski Zielony Ład na pol@ch w Polsce</t>
  </si>
  <si>
    <t xml:space="preserve">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całej Polski. Będzie to możliwe dzięki zorganizowaniu cyklu wideokonferencji, materiału filmowego, demonstracji oraz relacji "na żywo" z Krajowych Dni Pola. </t>
  </si>
  <si>
    <t>Relacja "na żywo" z wydarzenia</t>
  </si>
  <si>
    <t>Liczba dni relacji</t>
  </si>
  <si>
    <t>Demonstracja polowa</t>
  </si>
  <si>
    <t xml:space="preserve">Liczba demonstracji </t>
  </si>
  <si>
    <t>Materiał filmowy</t>
  </si>
  <si>
    <t>Liczba materiałów</t>
  </si>
  <si>
    <t xml:space="preserve">Audycja w radio </t>
  </si>
  <si>
    <t>Liczba szkoleń</t>
  </si>
  <si>
    <t>Dużo zdrowego miodu od pszczelego rodu - innowacyjne rozwiązania w gospodarstwach pasiecznych.</t>
  </si>
  <si>
    <t>Operacja ma na celu zapoznanie uczestników z innowacyjnymi rozwiązaniami w zakresie wytwarzania miodów i produktów pszczelich oraz wskazanie dobrych przykładów dotyczących dywersyfikacji dochodów w gospodarstwach pasiecznych. Uczestnicy operacji zdobędą wiedzę na temat organizacji pracy w pasiekach, nowoczesnych linii technologicznych i sprzętu pszczelarskiego do produkcji miodu, będą mieli również okazję zobaczenia tych elementów w praktyce. Zapoznają się także z innowacyjnymi metodami walki z chorobami owadów użytkowych, zdobędą wiedzę na temat ekonomiki w gospodarstwach pasiecznych, wykorzystania apiterapii, tradycji pszczelarskich i kulinarnych w celu zróżnicowania dochodów pasiek. Przedsięwzięcie będzie realizowane dwuetapowo. Pierwszym etapem będzie krajowy wyjazd studyjny. Drugim zaś konferencja podczas wydarzenia targowego Kujawsko-Pomorskie Miodowe Lato organizowanego przez KPODR O/Zarzeczewo oraz konferencja pt. "Kierunki innowacji w pasiekach". Dzięki temu wiedza zdobyta podczas wyjazdu studyjnego, oprócz rozpowszechnienia w wydawnictwach KPODR, trafi do szerokiego grona przedstawicieli środowiska pszczelarskiego.</t>
  </si>
  <si>
    <t>pszczelarze, rolnicy, mieszkańcy obszarów wiejskich, przedstawiciele doradztwa rolniczego, pracownicy naukowi, zainteresowani tematyką</t>
  </si>
  <si>
    <t>Forum Grup EPI województwa                                  kujawsko-pomorskiego</t>
  </si>
  <si>
    <t>Podczas Forum Grup Operacyjnych EPI w województwie kujawsko-pomorskim,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</si>
  <si>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Forum</t>
  </si>
  <si>
    <t>liczba forum</t>
  </si>
  <si>
    <t>konsorcjanci Grup Operacyjnych EPI realizujących swoje projekty na terenie woj. kujawsko-pomorskiego, osoby zainteresowane tematem innowacji w rolnictwie</t>
  </si>
  <si>
    <t xml:space="preserve"> II-IV</t>
  </si>
  <si>
    <t xml:space="preserve">Upowszechnianie wiedzy oraz dobrych praktyk w przetwórstwie i rolnictwie ekologicznym. </t>
  </si>
  <si>
    <r>
      <t xml:space="preserve">Celem operacji jest poszerzenie wiedzy uczestników z zakresu agrotechniki w rolnictwie ekologicznym.  Zapoznanie uczestników z przetwórstwem produktów ekologicznych  - prezentacja  dobrych przykładów z województwa małopolskiego. Zachęcenie uczestników do podejmowania inicjatywy przetwarzania produktów we własnych gospodarstwach poprzez dzielenie się doświadczeniem w zakresie przetwórstwa.  Nawiązanie współpracy między uczestnikami wyjazdu oraz odwiedzanymi gospodarstwami.   Konkurs ma na celu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t>
    </r>
    <r>
      <rPr>
        <b/>
        <u/>
        <sz val="11"/>
        <rFont val="Calibri"/>
        <family val="2"/>
        <charset val="238"/>
        <scheme val="minor"/>
      </rPr>
      <t xml:space="preserve"> </t>
    </r>
  </si>
  <si>
    <r>
      <t xml:space="preserve">rolnicy i przetwórcy ekologiczni, certyfikowane gospodarstwa ekologiczne, rolnicy konwencjonalni zainteresowania prowadzeniem gospodarstwa metodami ekologicznymi, przedstawiciele doradztwa  rolniczego                                                                 </t>
    </r>
    <r>
      <rPr>
        <b/>
        <u/>
        <sz val="11"/>
        <rFont val="Calibri"/>
        <family val="2"/>
        <charset val="238"/>
        <scheme val="minor"/>
      </rPr>
      <t/>
    </r>
  </si>
  <si>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dziesięć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</si>
  <si>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</si>
  <si>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Spotkanie online</t>
  </si>
  <si>
    <t>Liczba spotkań online</t>
  </si>
  <si>
    <t>Broszura</t>
  </si>
  <si>
    <t>Ilość egzemplarzy</t>
  </si>
  <si>
    <t>Opracowanie</t>
  </si>
  <si>
    <t>Liczba opracowań</t>
  </si>
  <si>
    <t>Zielony ład blisko nas</t>
  </si>
  <si>
    <t xml:space="preserve">Operacja ma na celu popularyzację oraz upowszechnienie praktycznych zasad, które dotyczą Europejskiego Zielonego Ładu. Szczególnie strategii na rzecz różnorodności biologicznej oraz „od pola do stołu”, które kładą nacisk na nową i lepszą równowagę między przyrodą, systemami żywnościowymi, a różnorodnością biologiczną. Tak aby chronić zdrowie i dobrobyt obywateli, a równocześnie zwiększać konkurencyjność i odporność UE.  Przedmiotem operacji jest opracowanie filmów z zakresu m.in. pestycydów, środków przeciwdrobnoustrojowych, sieci szerokopasmowego internetu, rolnictwa ekologicznego, elementów krajobrazu i składników pokarmowych. Operacja będzie obejmowała również innowacje społeczne na wsi na rzecz rozwoju obszarów wiejskich.  Przedmiotem operacji jest opracowanie i realizacja 13 filmów z zakresu przedmiotowej tematyki operacji, które udostępnione zostaną za pośrednictwem mediów cyfrowych oraz wykorzystywane będą jako materiały dydaktyczne. To z kolei pozwoli osiągnąć zamierzone cele operacji.  </t>
  </si>
  <si>
    <t>Liczba nagranych materiałów filmowych</t>
  </si>
  <si>
    <t>mieszkańcy obszarów wiejskich, rolnicy, doradcy rolniczy, zainteresowani tematyką operacji</t>
  </si>
  <si>
    <t>Plan operacyjny KSOW na lata 2020-2021 (z wyłączeniem działania 8 Plan komunikacyjny) - Lubelski ODR - luty 2022</t>
  </si>
  <si>
    <t xml:space="preserve">Innowacyjne rozwiązania w nawadnianiu warzyw gruntowych </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</si>
  <si>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</si>
  <si>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rolnicy,
przedstawiciele doradztwa rolniczego,  przedsiębiorcy, przedstawiciele instytucji rolniczych, około rolniczych i naukowych</t>
  </si>
  <si>
    <t>Lubelski Ośrodek Doradztwa Rolniczego w Końskowoli</t>
  </si>
  <si>
    <t>Końskowola ul. Pożowska 8, 24-130 Końskowola</t>
  </si>
  <si>
    <t>materiał publikowany w internecie</t>
  </si>
  <si>
    <t>Wykorzystanie nowych technologii  uprawy sposobem na łagodzenie skutków niekorzystnego oddziaływania warunków glebowo-klimatycznych na wzrost i rozwój kukurydzy</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</si>
  <si>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</si>
  <si>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webinarium</t>
  </si>
  <si>
    <t>rolnicy,
przedstawiciele doradztwa rolniczego,  przedsiębiorcy, przedstawiciele instytucji rolniczych, około rolniczych i naukowych, osoby zainteresowane tematyką</t>
  </si>
  <si>
    <t>Innowacyjne technologie w produkcji drobiarskiej</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</si>
  <si>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</si>
  <si>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</si>
  <si>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</si>
  <si>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Środowiskowe uwarunkowania zdrowia na obszarach wiejskich</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</si>
  <si>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</si>
  <si>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rolnicy, producenci rolni, przedstawiciele doradztwa rolniczego, członkowie stowarzyszeń działających na terenach wiejskich, firmy poszukujące żywności wysokiej jakości, osoby zainteresowane tematyką</t>
  </si>
  <si>
    <t>Organizacja kanałów i możliwości sprzedaży produktów ekologicznych.</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</si>
  <si>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</si>
  <si>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 osoby zainteresowane tematyką</t>
  </si>
  <si>
    <t>Dzień Ziemniaka - Innowacyjne technologie uprawy ziemniaka oraz możliwości wykorzystania skrobi w przemyśle</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</si>
  <si>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</si>
  <si>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 xml:space="preserve">konferencja </t>
  </si>
  <si>
    <t>pokazy polowe</t>
  </si>
  <si>
    <t>film relacja</t>
  </si>
  <si>
    <t>relacja w telewizji</t>
  </si>
  <si>
    <t>Innowacyjne wdrożenia oraz doświadczenia w organizacji grup operacyjnych w województwie lubelskim</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</si>
  <si>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</si>
  <si>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wyjazd studyjny, warsztaty</t>
  </si>
  <si>
    <t xml:space="preserve">II ABC serowarstwa w województwie lubelskim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</si>
  <si>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</si>
  <si>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rolnicy</t>
  </si>
  <si>
    <t>Nowoczesne rozwiązania w zakładaniu i prowadzeniu pasieki</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</si>
  <si>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</si>
  <si>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rolnicy, początkujący pszczelarze</t>
  </si>
  <si>
    <t>Ekologiczna uprawa owoców miękkich – malina i borówka</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</si>
  <si>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</si>
  <si>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rolnicy,
przedstawiciele doradztwa rolniczego, przedsiębiorcy, przedstawiciele instytucji rolniczych, około rolniczych i naukowych przedstawiciele stowarzyszeń, osoby zainteresowane tematyką</t>
  </si>
  <si>
    <t>Cykl filmów instruktażowych w zakresie nowoczesnych technologii uprawy roślin polowych</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</si>
  <si>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</si>
  <si>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rolnicy,
przedstawiciele doradztwa rolniczego, przedsiębiorcy, przedstawiciele instytucji rolniczych, około rolniczych i naukowych przedstawiciele stowarzyszeń</t>
  </si>
  <si>
    <t>Dobre i zdrowe – przetwarzanie i sprzedaż produktów z gospodarstwa rolnego</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</si>
  <si>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</si>
  <si>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film promocyjny</t>
  </si>
  <si>
    <t>potencjalni członkowie grup operacyjnych, rolnicy, mieszkańcy obszarów wiejskich, pracownicy naukowi, pracownicy jednostek doradztwa rolniczego</t>
  </si>
  <si>
    <t>emisja telewizyjna</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</si>
  <si>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</si>
  <si>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</si>
  <si>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</si>
  <si>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wydruk raportu</t>
  </si>
  <si>
    <t>Nowoczesna i bezpieczna hodowla ziemniaka w województwie lubelskim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</si>
  <si>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</si>
  <si>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</si>
  <si>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Innowacje w lubelskim serowarstwie</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</si>
  <si>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</si>
  <si>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Innowacyjne technologie w chowie i hodowli trzody chlewnej</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</si>
  <si>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</si>
  <si>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uprawy rzepaku na terenie województwa lubelskiego</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</si>
  <si>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Webinarium będzie okazją do przybliżenia zagadnień związanych z innowacjami oraz możliwościami uzyskania wsparcia w ramach działania "Współpraca".</t>
  </si>
  <si>
    <t>Nowe technologie uprawy roślin bobowatych grubonasiennych oraz soi</t>
  </si>
  <si>
    <t>Celem operacji jest upowszechnianie wiedzy na temat innowacyjnych technologii uprawy roślin bobowatych grubonasiennych (groch, bobik, łubiny) oraz soi, których wykorzystanie będzie sprzyjało łagodzeniu skutków niekorzystnego oddziaływania warunków glebowo-klimatycznych na wzrost i rozwój ww. gatunków oraz umożliwi uzyskanie zadowalających plonów o dobrej jakości.  Uprawa roślin bobowatych grubonasiennych ma duże znaczenie gospodarcze. Rośliny te wiążą wolny azot z powietrza (obniża się koszty nawożenia azotowego). Pozostawiają bardzo dobre stanowisko dla rośliny następczej np. zbóż, rzepaku czy kukurydzy. Rośliny bobowate mogą być uprawiane w każdym gospodarstwie z uwzględnieniem warunków glebowo-klimatycznych. Webinarium będzie okazją do przybliżenia zagadnień związanych z innowacjami oraz możliwościami uzyskania wsparcia w ramach działania "Współpraca".</t>
  </si>
  <si>
    <t>Świadomość konsumenta a kształtowanie rynków produkcji ekologicznej w Polsce</t>
  </si>
  <si>
    <t xml:space="preserve">Celem operacji jest ukierunkowanie zarówno producentów i konsumentów na działania zmierzające do rozwoju produkcji ekologicznej w Polsce. W obecnym czasie, kiedy priorytetem staje się zwiększanie powierzchni upraw ekologicznym bardzo ważną kwestią jest kształtowanie świadomości ekologicznej. Zarówno świadomość konsumencka, jak również świadomość klimatyczna mają duży wpływ na kształtowanie nawyków żywieniowych wśród społeczeństwa kształtujących popyt na produkty ekologiczne. Duże znaczenie ma również edukacja ekologiczna rolników, którzy potencjalnie mogą przestawiać swoje gospodarstwa na metody ekologiczne.  W ramach konferencji zostaną przedstawione dobre praktyki gospodarowania metodą ekologiczną, opowiedziane przez rolników, którzy już od kilkunastu lat  prowadzą z powodzeniem swoje gospodarstwa właśnie w ten sposób. Poruszone zostaną również zagadnienia związane ze zmianami klimatycznymi na świecie i ich wpływem na życie człowieka. </t>
  </si>
  <si>
    <t>rolnicy, producenci rolni, przedstawiciele doradztwa rolniczego, członkowie stowarzyszeń działających na terenach wiejskich, firmy poszukujące żywności wysokiej jakości</t>
  </si>
  <si>
    <t>Rola agroleśnictwa w przeciwdziałaniu zmianom klimatu</t>
  </si>
  <si>
    <t xml:space="preserve">Celem operacji jest zwiększenie świadomości rolników i mieszkańców obszarów wiejskich na temat wpływu zadrzewień na produkcję rolną i klimat oraz zapoznanie z agroleśnictwem uznanym za jedną z najważniejszych innowacji ostatnich czasów. W ramach przeprowadzonych wykładów zostaną przedstawione informacje na temat gospodarowania w systemach rolno-drzewnych. Zostaną omówione gatunki polecane do nasadzeń w naszych warunkach klimatycznych, oraz przykłady z innych państw, w jaki sposób odbywa się uprawa w tego typu założeniach. Omówione zostaną korzyści wprowadzania nasadzeń drzew i krzewów w produkcji zwierzęcej. Przedstawione zostaną przykłady założeń leśno-pastwiskowych, które zapewniają korzystne warunki dla zwierząt - stanowią miejsce schronienia, bogate źródło paszy, miejsce odpoczynku, ale także wzbogacają bioróżnorodność na pastwiskach, mogą stanowić bariery dla zwierząt, ograniczające ich przemieszczanie miedzy kwaterami. Przeprowadzenie webinarium  przyczyni się do wzrostu świadomości rolników i mieszkańców obszarów wiejskich, dotyczącej znaczenia zadrzewień dla lokalnych ekosystemów, ale także w kontekście globalnym. Wpłynie na świadome podejmowanie decyzji podczas planowania zagospodarowania przestrzeni na obszarach wiejskich.
</t>
  </si>
  <si>
    <t xml:space="preserve">Innowacje w winiarstwie </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</si>
  <si>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Przetwórstwo produktów rolnych, jest doskonałą szansą na poprawę dochodowości gospodarstw, zwłaszcza tych małych. Gatunkiem idealnie wpisującym się w ten segment działalności rolniczej jest wyrób wina z winogron. Aby jednak zapewnić surowiec do produkcji wina trzeba na szerszą skalę wprowadzać winorośl do produkcji i doskonalić technologię jej uprawy. Poprzez organizację warsztatów chcemy pomóc lokalnym przetwórcom w podniesieniu poziomu wiedzy w zakresie innowacyjnych rozwiązań uprawy winorośli, nowoczesnego podejścia do technologii przetwórstwa owoców winorośli, wpływającego na podniesienie walorów produkowanego wina oraz wspieranie transferu wiedzy.</t>
  </si>
  <si>
    <t>rolnicy, przetwórcy, posiadacze winnic, producenci wina, osoby zainteresowane tematyką</t>
  </si>
  <si>
    <t>Innowacje w przetwórstwie produktów pochodzenia zwierzęcego</t>
  </si>
  <si>
    <t xml:space="preserve">Celem operacji jest wspieranie rozwoju innowacyjnej przedsiębiorczości na obszarach wiejskich Lubelszczyzny w zakresie przetwórstwa mięsa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Warsztaty obejmują poznawanie oryginalnych starych receptur i nowych technologii masarskich. Niektóre z nich są chronione przed zapomnieniem i przekazywane z pokolenia na pokolenie. Na kursie dla początkujących można nauczyć się wyrobu wędlin domowym sposobem. Jest to bardzo przydatne w dobie wysoko przetwarzanych wyrobów masarskich, których jakość jest zaniżana, aby obniżyć koszty produkcji. Zdobyta wiedza teoretyczna i praktyczna z pewnością odmieni dotychczasowy sposób życia i odżywiania.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t>
  </si>
  <si>
    <t>rolnicy, przetwórcy, osoby zainteresowane tematyką</t>
  </si>
  <si>
    <t>Innowacje w zielarstwie i kosmetyce naturalnej</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</si>
  <si>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Dogłębne poznanie roślin leczniczych i spożywczych jest gwarantem udanego ich stosowania.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</si>
  <si>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mieszkańcy obszarów wiejskich, osoby zainteresowane tematyką</t>
  </si>
  <si>
    <t>W stronę innowacji: wyjazd studyjny do woj. dolnośląskiego - regionu produkcji serów</t>
  </si>
  <si>
    <t xml:space="preserve">Celem operacji jest zachęcenie uczestników do współpracy w zakresie tworzenia grup operacyjnych EPI ukierunkowanych na realizację innowacyjnych projektów oraz podniesienie poziomu wiedzy i wymiana doświadczeń pomiędzy polskimi producentami sera. Wyjazd studyjny przyczyni się także do budowy powiązań i sieci kontaktów pomiędzy rolnikami, oraz rolnikami a innymi uczestnikami łańcucha innowacji zainteresowanych tworzeniem grup operacyjnych. Uzupełnienie wiedzy wśród osób, które rozpoczynają lub planują swoją przygodę z serowarstwem farmerskim/rzemieślniczym jest szczególnie ważne, gdyż staje się gwarancją produkcji serów o pożądanych cechach jakościowych, bezpiecznych dla konsumenta przy jednoczesnym osiąganiu korzystnego wyniku ekonomicznego. Stworzenie odpowiedniej płaszczyzny dla uczestników wyjazdu  zainteresowanych podniesieniem poziomu wiedzy i umiejętności zachęci do tworzenia potencjalnych grup operacyjnych w ramach działania „Współpraca” oraz sieci kontaktów ukierunkowanych na wspólne innowacyjne przedsięwzięcia w rolnictwie i na obszarach wiejskich. </t>
  </si>
  <si>
    <t>rolnicy, przetwórcy, osoby zainteresowane tworzeniem grup operacyjnych w zakresie przetwórstwa mleka</t>
  </si>
  <si>
    <t>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Ze względu na duże zainteresowanie warsztatami przeprowadzonymi w 2020 roku, organizowana jest II edycja.  Uczestnicy warsztatów zdobędą wiedzę i umiejętności z zakresu zakładania i prowadzenia pasieki oraz wykorzystania nowoczesnych narzędzi w monitorowaniu i zarządzaniu pasieką. Dodatkowo powstanie film relacja, który będzie zamieszczony na stronie internetowej i kanale youtube.</t>
  </si>
  <si>
    <t>rolnicy, początkujący pszczelarze, osoby zainteresowane tematyką</t>
  </si>
  <si>
    <t xml:space="preserve">film relacja </t>
  </si>
  <si>
    <t>Nowoczesne technologie w uprawie maliny i jeżyny</t>
  </si>
  <si>
    <t>Celem operacji jest poprawa wydajności i jakości produkowanych owoców poprzez poszerzenie przez rolników wiedzy potrzebnej do prowadzenia nowoczesnej uprawy oraz bezpiecznej ochrony tego gatunku. Potrzeba dużej wiedzy aby prowadzić bezpieczną i skuteczną ochronę i uzyskać wysoki plon, dobrej jakości bez pozostałości pestycydów. Aby wyjść naprzeciw potrzebom rolników dotyczącym poszerzenia wiedzy na temat uprawy, doboru odmian i ochrony potrzebne są szkolenia z tego zakresu. Webinarium będzie okazją do przybliżenia zagadnień związanych z innowacjami oraz możliwościami uzyskania wsparcia w ramach działania "Współpraca".</t>
  </si>
  <si>
    <t>Nowoczesna agrotechnika warzyw kapustnych</t>
  </si>
  <si>
    <t>Celem operacji i jest zaprezentowanie nowych odmian i nowoczesnych technologii uprawy co wpłynie na wydajniejszą produkcję i zaprocentuje lepszą jakością finalnego surowca. Organizowana wideokonferencja ma poruszyć te wszystkie zagadnienia przedstawiając najnowsze rozwiązania agro-technologiczne pozwalające zadbać o bezpieczeństwo żywności, zwiększyć wydajność i poprawić jakość finalnego surowca. Webinarium będzie okazją do przybliżenia zagadnień związanych z innowacjami oraz możliwościami uzyskania wsparcia w ramach działania "Współpraca".</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</si>
  <si>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każdego powiatu województwa lubelskiego, w których skład wejdą przedstawiciele  administracji publicznej, rolników, doradztwa rolniczego,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</si>
  <si>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 xml:space="preserve">webinarium </t>
  </si>
  <si>
    <t>spotkania</t>
  </si>
  <si>
    <t>Zielony AgroPiknik Młodych Rolników</t>
  </si>
  <si>
    <t>Celem operacji jest przedstawienie założeń Zielonego Ładu, wskazanie praktycznych przykładów poprzez zaprezentowanie niektórych elementów technologii produkcji mających na celu ochronę gleb, bioróżnorodności, ograniczenia emisji związków azotu, przeciwdziałania zmianom klimatu i zapobieganie skutkom suszy. Na poletkach pokazowych i w nasadzeniach zaprezentujemy rozwiązania, które mogą być przykładem tzw. ekoschematów, które rolnik będzie mógł zastosować w swoim gospodarstwie. Zaprezentujemy również innowacyjne rozwiązania w maszynach i urządzeniach pozwalające na osiągnięcie głównych celów Zielonego Ładu takich jak zmniejszenie zużycia nawozów i środków ochrony roślin i inne zagadnienia związane ze strategią „od Pola do stołu". Podczas wykładów i panelu dyskusyjnego z udziałem ekspertów przekazano wiedzę teoretyczną. Prezentowane rozwiązania można zobaczyć na przygotowanych poletkach demonstracyjnych, które uczestnicy mogą zwiedzać. Nowoczesny sprzęt oraz ciekawe rozwiązania do zastosowania w praktyce zostaną zaprezentowane na stoiskach firmowych, które będą zorganizowane na polu doświadczalno-wdrożeniowym LODR w Końskowoli. Stoiska ze specjalistami dadzą możliwość podniesienia wiedzy przez uczestników, stanowiąc tym samym doskonałą okazję do wymiany doświadczeń oraz szerokiej dyskusji w wybranych aspektach. Jest to przedsięwzięcie, które umożliwi młodym rolnikom dostęp do wiedzy i innowacji w zakresie nowoczesnych technologii, które będą obejmowały kwestie dotyczące doskonalenia szeroko rozumianej agrotechniki, w celu uzyskania zadowalających plonów  o dobrej jakości.</t>
  </si>
  <si>
    <t>wykłady/panel dyskusyjny</t>
  </si>
  <si>
    <t>rolnicy, osoby planujące rozpocząć działalność rolniczą, 
przedstawiciele doradztwa rolniczego,  przedsiębiorcy, przedstawiciele instytucji rolniczych, około rolniczych i naukowych, przedstawiciele organizacji i stowarzyszeń, osoby zainteresowane tematyką</t>
  </si>
  <si>
    <t>Produkcja świń w dobie zmieniających się warunków produkcji z uwzględnieniem wpływu na środowisko</t>
  </si>
  <si>
    <t>Celem operacji jest upowszechnianie wiedzy na temat innowacyjnych technologii w produkcji świń. Podczas webinarium przedstawione będą alternatywy do stosowania poekstrakcyjnej śruty sojowej w żywieniu świń. Zgodnie z założeniami Programów wieloletnich: „Ulepszanie krajowych źródeł białka roślinnego, ich produkcji, systemu obrostu i wykorzystania w paszach” oraz „Zwiększenie wykorzystania krajowego białka paszowego dla produkcji wysokiej jakości produktów zwierzęcych w warunkach zrównoważonego rozwoju” chcemy przedstawić możliwości stosowania w żywieniu krajowych roślinnych pasz wysokobiałkowych. Warto zachęcać do stosowania i promować zarówno krajowe pasze wysokobiałkowe (łubiny, bobik, groch, wyka, soja) jak i pasze rzepakowe które wciąż nie są wystarczająco wykorzystywane a potrafią obniżyć koszty produkcji. Podczas webinarium będzie poruszony również temat przechowywania odchodów zwierzęcych oraz wykorzystania ich w biogazowniach rolniczych.</t>
  </si>
  <si>
    <t>Nowoczesne technologie uprawy roślin polowych w praktyce</t>
  </si>
  <si>
    <t xml:space="preserve">Celem operacji jest przekazanie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zostały na polach doświadczalno-wdrożeniowych LODR w Końskowoli w oparciu o prowadzone doświadczenia i obserwacje na kolekcjach roślin, w ramach operacji realizowanej w 2020 roku "Cykl filmów instruktażowych w zakresie nowoczesnych technologii uprawy roślin polowych". Przedmiotem operacji jest emisja filmów w telewizji regionalnej TVP3 Lublin, jako efektywna forma upowszechniania wiedzy i doświadczeń we wdrażaniu innowacji, ukazująca dobre praktyki.  </t>
  </si>
  <si>
    <t>rolnicy,
przedstawiciele doradztwa rolniczego, przedsiębiorcy, przedstawiciele instytucji rolniczych, około rolniczych i naukowych, osoby zainteresowane tematyką</t>
  </si>
  <si>
    <t>Cykl filmów  w zakresie doskonalenia produkcji zwierzęcej</t>
  </si>
  <si>
    <t>Celem operacji jest promowanie doskonalenia produkcji zwierzęcej poprzez wykorzystanie osiągnięć nauki. Filmy instruktażowe to przekazywanie wiedzy i informacji merytorycznych potrzebnych rolnikom. Będą one nagrywane w gospodarstwach rolników i obiektach doświadczalnych Uniwersytetu Przyrodniczego w Lublinie. Filmy zamieszczone będą na stronie internetowej ośrodka oraz na portalu społecznościowym ośrodka.  Realizacja operacji zapewni ułatwienie wymiany wiedzy fachowej w zakresie wdrażania innowacji w rolnictwie. Realizacja filmów jest  to efektywna forma upowszechniania wiedzy i doświadczeń we wdrażaniu innowacji, ukazująca dobre praktyki.</t>
  </si>
  <si>
    <t xml:space="preserve">Zespół tematyczny ds. serowarstwa </t>
  </si>
  <si>
    <t>Celem operacji jest inicjowanie wymiany wiedzy i doświadczeń, identyfikacja bieżących problemów oraz poszukiwanie możliwości ich rozwiązania pomiędzy przedstawicielami różnych środowisk w zakresie serowarstwa. Tematyka spotkań ściśle odpowiada na potrzeby i problemy zgłaszane przez uczestników. Utworzenie Zespołu Tematycznego ds. serowarstwa umożliwi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</si>
  <si>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rolnicy, producenci rolni, hodowcy, mieszkańcy obszarów wiejskich, osoby zainteresowane tworzeniem grup operacyjnych w zakresie przetwórstwa mleka, osoby zainteresowane wdrażaniem innowacji w rolnictwie i na obszarach wiejskich</t>
  </si>
  <si>
    <t>Plan operacyjny KSOW na lata 2020-2021 (z wyłączeniem działania 8 Plan komunikacyjny) - Lubuski ODR - luty 2022 r.</t>
  </si>
  <si>
    <t xml:space="preserve"> </t>
  </si>
  <si>
    <t>Innowacje w uprawie, przetwórstwie i dystrybucji lubelskich ziół oraz dobre praktyki mazowieckich pszczelarzy.</t>
  </si>
  <si>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Agroleśnictwo w Dolinie Zielawy będzie najlepszym motywatorem i źródłem informacji dla uczestników zainteresowanych mechanizmem wsparcia finansowego w ramach Działania "Współpraca".  </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</si>
  <si>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</si>
  <si>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</si>
  <si>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</si>
  <si>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</si>
  <si>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filmów krótkometrażowych z wizyt w gospodarstwach ekologicznych na terenie województwa lubuskiego. W filmach, które zostaną zamieszczone na stronie internetowej Ośrodka i serwisie społecznościowym (krajowym SIR) zostaną zaprezentowane innowacyjne rozwiązania w ramach rolnictwa ekologicznego. Filmy będą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</si>
  <si>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</si>
  <si>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Mieszkańcy obszarów wiejskich, ekolodzy, rolnicy, instytucje naukowe i samorządowe, przedsiębiorcy, przetwórcy oraz specjaliści LODR i inni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</si>
  <si>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</si>
  <si>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Wzbogaceniem operacji będzie zrealizowanie filmu stanowiącego kompendium wiedzy w zakresie hodowli alpak przekazanej przez właściciela wizytowanego gospodarstwa prowadzącego hodowlę alpak w województwie lubuskim. Ponadto, zwieńczeniem operacji będzie opracowanie materiału informacyjnego w postaci broszury będącego źródłem wiedzy w dziedzinie hodowli alpak w gospodarstwie i rolę alpakoterapii. Operacja, będzie okazją na uświadomienie uczestnikom o wszechstronnych możliwościach produkcyjnych alpak takich jak: włókno, turystyka i rekreacja oraz alpakoterapia, które mogą zostać wykorzystane dla rozwoju małych gospodarstw jak również stać się dodatkowym alternatywnym źródłem dochodu.    </t>
  </si>
  <si>
    <t>Właściciele gospodarstw agroturystycznych, mieszkańcy obszarów wiejskich, rolnicy, hodowcy, specjaliści LODR i inni zainteresowani nowatorską hodowlą alpak.</t>
  </si>
  <si>
    <t xml:space="preserve">III - IV   </t>
  </si>
  <si>
    <t>pokaz</t>
  </si>
  <si>
    <t xml:space="preserve"> liczba pokazów</t>
  </si>
  <si>
    <t>drukowane materiały informacyjne</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</si>
  <si>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</si>
  <si>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</si>
  <si>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</si>
  <si>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</si>
  <si>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</si>
  <si>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</si>
  <si>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100 + 5 wolnych słuchaczy</t>
  </si>
  <si>
    <t>Rolnicy, producenci rolni, hodowcy, mieszkańcy obszarów wiejskich, właściciele gospodarstw agroturystycznych,  jednostki naukowe i samorządowe, specjaliści LODR i inne osoby zainteresowane wdrażaniem innowacji w rolnictwie i na obszarach wiejskich.</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</si>
  <si>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</si>
  <si>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</si>
  <si>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 xml:space="preserve">Grupę docelową będą stanowić rolnicy, przedsiębiorcy branży rolnej, przedstawiciele świata nauki oraz jednostki doradcze zainteresowani stworzeniem Grupy Operacyjnej w aspekcie nowatorskich systemów zarządzania wodą oraz budowaniem sieci kontaktów na poczet europejskiego partnerstwa innowacji. </t>
  </si>
  <si>
    <t>Gospodarstwa opiekuńcze przykładem innowacyjnej formy działalności dla lubuskich gospodarstw.</t>
  </si>
  <si>
    <t xml:space="preserve">Realizacja operacji przyczyni się do powstania filmu krótkometrażowego w zakresie innowacyjnej formy działalności jaką jest prowadzenie gospodarstwa opiekuńczego.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</si>
  <si>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</si>
  <si>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</si>
  <si>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</si>
  <si>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przedstawiającego poszczególne etapy uprawy winorośli i produkcji wina na terenie województwa lubuskiego. Ponadto, celem operacji będzie pokazanie potrzeb oraz problemów, nad których rozwiązaniami mogą pracować przyszłe Grupy Operacyjne bazujące na doświadczeniu lubuskich winiarzy. Ponadto, przedmiotem operacji będzie zorganizowanie warsztatów dot. cięcia zimowego winorośli, zamykającego tematykę uprawy i pielęgnacji winorośli. Przy tym, w ramach operacji zostaną opracowane materiały informacyjne dot. winnic na terenie województwa lubuskiego stanowiące podstawę do weryfikacji potencjalnych partnerów do Grup Operacyjnych zainteresowanych innowacyjnymi rozwiązaniami w uprawie i pielęgnacji winorośli oraz zarządzania winnicą. Nawiązane kontakty przyczynią się do wzbogacenia bazy o potencjalnych partnerów do Grup Operacyjnych w ramach Działania "Współpraca".</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</si>
  <si>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</si>
  <si>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</si>
  <si>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</si>
  <si>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</si>
  <si>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Innowacyjne metody produkcji roślinnej w ramach organizowanych "Dni Pola" w Złotniku</t>
  </si>
  <si>
    <t xml:space="preserve">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Przedmiotem operacji jest bezpośrednia demonstracja upraw połączona z przekazem fachowej wiedzy w zakresie innowacyjnej produkcji roślinnej. Postęp hodowlany roślin uprawnych jak i w obszarze technologii uprawy, nawożenia, ochrony roślin i nawadniania w połączeniu z wykorzystaniem nowatorskiej technologii (zastosowanie dronów) doskonale wpisuje się w przedmiot operacji. Przedmiotem operacji będzie zorganizowanie "Dni Pola" w Złotniku. Na polach uprawnych zaprezentowany zostanie potencjał hodowlany szerokiej gamy gatunków roślin uprawnych. Celem operacji będzie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 Wzbogaceniem operacji będzie powstanie filmu z przedmiotowych „Dni Pola” zorganizowanych w czerwcu 2020 r. w Złotniku. </t>
  </si>
  <si>
    <t>warsztaty polowe</t>
  </si>
  <si>
    <t>Rolnicy, mieszkańcy obszarów wiejskich, przedsiębiorcy, doradcy i specjaliści rolniczy, potencjalni członkowie Grup Operacyjnych z województwa lubuskiego</t>
  </si>
  <si>
    <t>Nowoczesna i bezpieczna hodowla ziemniaka w województwie lubuskim</t>
  </si>
  <si>
    <t>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2 szkolenia (Złotnik, Ośno Lubuskie) połączone adekwatnie z 2 pokazami polowymi (Złotnik, Połęcko) będą miały charakter innowacyjno-edukacyjny w połączeniu z praktyczną stroną hodowli ziemniaka. Zdobyta wiedza pozwoli na transfer wiedzy w zakresie dobrych praktyk wdrażania innowacji w rolnictwie i na obszarach wiejskich oraz promowania innowacyjnych technologii uprawy ziemniaka w województwie lubuskim. Powstały w ramach operacji film w części merytorycznej przedstawia dokładne założenia "Programu dla polskiego Ziemniaka" zaprezentowane przez jednostki naukowe (PIORIN, IHAR) W filmie ponadto, godne uwagi będą prezentacje innowacyjnych rozwiązań występujących w gospodarstwach na terenie woj. lubuskiego. Film będzie przedstawiał wiele informacji w zakresie dobrych praktyk wdrażania innowacji w rolnictwie i na obszarach wiejskich oraz promowania innowacyjnych technologii uprawy ziemniaka w województwie lubuskim.</t>
  </si>
  <si>
    <t xml:space="preserve">liczba szkoleń </t>
  </si>
  <si>
    <t>Producenci, przetwórcy i dystrybutorzy ziemniaka lub zamierzający podjąć taką produkcję w celu zwiększenia rentowności swoich gospodarstw rolnych, doradcy i specjaliści rolniczy,  producenci mogący być prekursorami w prawie ziemniaka w województwie lubuskim, inne podmioty oraz inne podmioty i osoby zainteresowane tematyką</t>
  </si>
  <si>
    <t>2 x 50</t>
  </si>
  <si>
    <t>pokaz polowy</t>
  </si>
  <si>
    <t>liczba pokazów</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</si>
  <si>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</si>
  <si>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</si>
  <si>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</si>
  <si>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</si>
  <si>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Krótkie Łańcuchy Dostaw - alternatywą dla gospodarstw w województwie lubuskim</t>
  </si>
  <si>
    <t>Celem operacji w każdej z form jest wsparcie nawiązania kontaktów pomiędzy potencjalnymi członkami Grup Operacyjnych w aspekcie Krótkich Łańcuchów Dostaw Żywności będących zainteresowanymi złożeniem wniosków w ramach Działania "Współpraca". Wpływ pandemii ma aktualnie ogromny wpływ na zachowania konsumentów na rynku żywności. Podczas spotkań zostaną zaprezentowane tematy dotyczące możliwości uzyskania wsparcia finansowego w ramach działania "Współpraca" oraz zagadnienia rynku żywności, konsekwencji zaistniałej sytuacji epidemiologicznej dla organizacji sprzedaży produktów rolnych w aspekcie Krótkich Łańcuchów Dostaw. Wzbogaceniem operacji będzie powstanie materiałów informacyjnych w postaci broszury będącej kompendium wiedzy w zakresie Krótkich Łańcuchów Dostaw w tym sprzedaży i dostaw bezpośrednich produktów rolnych, działalności RHD.</t>
  </si>
  <si>
    <t>spotkania informacyjne</t>
  </si>
  <si>
    <t>40 + 13 wolnych słuchaczy</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</si>
  <si>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</si>
  <si>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</si>
  <si>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</si>
  <si>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</si>
  <si>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</si>
  <si>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 xml:space="preserve">Rolnicy, przetwórcy, mieszkańcy obszarów wiejskich, przedstawiciele doradztwa rolniczego i nauki, administracja rządowa i samorządowa,  instytucje pracujące na rzecz rolnictwa  ekologicznego </t>
  </si>
  <si>
    <t>Konkurs Najlepszy Doradca Ekologiczny</t>
  </si>
  <si>
    <t>Konkurs na Najlepsze Gospodarstwo Ekologiczne w województwie lubuskim</t>
  </si>
  <si>
    <t>materiał informacyjny</t>
  </si>
  <si>
    <t>Innowacje w chowie i hodowli bydła mięsnego w Polsce i na świecie.</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</si>
  <si>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ramach konferencji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Przy tym, porównanie rozwoju polskiej hodowli z produkcją światową. Wizytacje w gospodarstwach rolnych bezpośrednio po konferencji pozwolą na konfrontację zdobytej wiedzy z praktyką. Warsztaty, podczas których każdy z uczestników będzie mógł indywidualnie wykonać zabiegi pod przewodnictwem wykwalifikowanego specjalisty będzie doskonałym źródłem wiedzy praktycznej w przedmiotowej dziedzinie. Konieczność dokonywania zabiegu dekornizacji w celu zapewnienia bezpieczeństwa zwierząt hodowlanych i zaprezentowanie zabiegów w ramach operacji jest w pełni uzasadnione. Praktyczne warsztaty zrealizowane w danym gospodarstwie z udziałem żywych zwierząt pozwolą na konfrontację zdobytej wiedzy z praktyką. Przy tym, wzbogaceniem operacji będzie zorganizowanie spotkania w formie debaty, której celem będzie wymiana poglądów i doświadczeń pomiędzy przedstawicielami lubuskich hodowców bydła a instytucjami wspierającymi ich działalność (ARiMR, KOWR) przy udziale LODR w Kalsku. Debata z udziałem przedstawicieli jednostki KOWR może być zainicjowaniem współpracy z LODR w ramach stworzenia potencjalnej grupy operacyjnej EPI w zakresie planowanego naboru wniosków dot. działania "Współpraca". Wydarzenie pozwoli na zaprezentowanie aktualnej sytuacji w sektorze produkcji zwierzęcej, wskazanie szans i problemów lubuskich hodowców oraz propozycji wykorzystania potencjału warunków naturalnych województwa lubuskiego. Z przeprowadzonego spotkania w formie debaty zostanie zrealizowany materiał filmowy dostępny dla szerokiego grona odbiorców. Takie połączenie różnorodnych form realizacji operacji najbardziej wpisuje się w efektywną współpracę rolników z hodowcami, przedsiębiorcami, przetwórcami oraz jednostkami naukowymi i doradczymi dla rozwoju sieci na rzecz innowacji. </t>
  </si>
  <si>
    <t>150 + 28 wolnych słuchaczy</t>
  </si>
  <si>
    <t>Rolnicy, hodowcy bydła, przedsiębiorcy, przetwórcy, przedstawiciele instytucji naukowych, samorządowych i doradczych oraz inni zainteresowani innowacjami w chowie i hodowli bydła w Polsce oraz na świecie.</t>
  </si>
  <si>
    <t>II - III</t>
  </si>
  <si>
    <t>Celem konferencji połączonej z wizytacjami w gospodarstwach rolnych jest przekazanie wiedzy teoretycznej potwierdzonej praktyką w zakresie rolnictwa regeneratywnego i ekologicznego, uprawy ziół, skracaniu łańcucha dostaw żywności, rozwoju innowacyjnych form działalności na terenach wiejskich. Upowszechnienie wiedzy i nowych umiejętności w zakresie przetwórstwa rolno-spożywczego i sprzedaży produktów rolnych z własnego gospodarstwa.</t>
  </si>
  <si>
    <t>Mieszkańcy obszarów wiejskich, właściciele gospodarstw ekologicznych, rolnicy, instytucje naukowe i samorządowe, przedsiębiorcy, przetwórcy oraz specjaliści LODR i inni zainteresowani innowacyjnymi aspektami tematyki zdrowej żywności.</t>
  </si>
  <si>
    <t>Innowacje podczas Targów Rolniczych</t>
  </si>
  <si>
    <r>
      <t xml:space="preserve">Przekazanie wiedzy w dziedzinie innowacyjnych rozwiązań technologicznych oraz hodowli zwierząt, w tym użytkowych z naciskiem na nowatorską hodowlę alpak w gospodarstwie i rolę alpakoterapii. Wystawa zwierząt podczas targów rolniczych będzie okazją do przekazu informacji w zakresie hodowli  dla szerokiego grona zainteresowanych. Pokaz zwierząt oraz wystawców produktów lokalnych wysokiej jakości, w tym biorących udział w projekcie Krótkich Łańcuchów Dostaw w ramach działania "Współpraca" będzie doskonałą platformą dla transferu wiedzy w zakresie innowacji na poczet rozwoju </t>
    </r>
    <r>
      <rPr>
        <i/>
        <sz val="11"/>
        <rFont val="Calibri"/>
        <family val="2"/>
        <charset val="238"/>
        <scheme val="minor"/>
      </rPr>
      <t xml:space="preserve">Sieci na rzecz innowacji w rolnictwie i na obszarach wiejskich. </t>
    </r>
  </si>
  <si>
    <t>Właściciele gospodarstw agroturystycznych, mieszkańcy obszarów wiejskich, rolnicy, hodowcy, specjaliści LODR, uczestnicy targów rolniczych.</t>
  </si>
  <si>
    <t>Spotkania Zespołów Tematycznych ds. innowacji</t>
  </si>
  <si>
    <t>Celem poszczególnych Zespołów Tematycznych ds. innowacji jest inicjowanie wymiany wiedzy i doświadczeń, identyfikacji bieżących problemów oraz poszukiwanie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inicjatyw na poczet rozwoju innowacji w rolnictwie. W ramach drukowanych materiałów informacyjnych zostaną przekazane treści merytoryczne z materiałem fotograficznym związane z innowacyjnymi rozwiązaniami stosowanymi w rolnictwie na terenie województwa lubuskiego. Zakres tematyczny opracowań dotyczy form sprzedaży produktów rolnych z własnego gospodarstwa, idei Krótkich Łańcuchów Dostaw Żywności. Ponadto, zagadnienia rolnictwa regeneratywnego oraz nowatorskich inicjatywy na obszarach wiejskich. Realizacja broszur uzasadniona jest potrzebą przedstawienia i przekazania wiedzy z wybranych zakresów tematycznych, bieżących problemów oraz propozycja ich rozwiązania, prezentacji innowacyjnych rozwiązań jakie są stosowane na terenie województwa lubuskiego.</t>
  </si>
  <si>
    <t>Innowacyjna technologia uprawy winorośli i produkcji wina - Gruzja kolebką światowego winiarstwa</t>
  </si>
  <si>
    <t xml:space="preserve">Celem wyjazdu jest zapoznanie uczestników, głównie lubuskich winiarzy z gruzińską innowacyjną (kachetyjską) metodą produkcji wina. W ramach wyjazdu zostaną przekazane informacje poświęcone wsparciu jakie potencjalni partnerzy mogą uzyskać w ramach działania "Współpraca", jakie gruziński rząd oferuje producentom produktów regionalnych. Podniesienie poziomu wiedzy i wymiana doświadczeń pomiędzy polskimi producentami wina a producentami z Gruzji będzie inicjacją do nawiązania wzajemnych kontaktów w ramach powstania potencjalnych grup operacyjnych.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wina co przyczyni się do przekazania doświadczeń a przy tym wskazania nowych ścieżek rozwoju, możliwości zastosowania innowacyjnych rozwiązań uprawy winorośli oraz nawiązanie współpracy na poczet utworzenia grup operacyjnych w ramach działania "Współpraca". </t>
  </si>
  <si>
    <t>Uczestnicy spotkań zespołów tematycznych, rolnicy, przedsiębiorcy,  winiarze, przedstawicieli instytucji naukowych, samorządowych i doradczych zainteresowani innowacjami w uprawie winorośli.</t>
  </si>
  <si>
    <t>Innowacyjne formy prowadzenia winorośli</t>
  </si>
  <si>
    <t>Celem operacji jest podniesienie świadomości w zakresie nowoczesnej uprawy winorośli, innowacyjnego podejścia do technologii przetwórstwa owoców wpływającego na podniesienie walorów produkowanego wina oraz znaczenie winiarstwa w województwie lubuskim. Ponadto, poszerzenie wiedzy ze wskazaniem nowych rozwiązań w uprawie winorośli w polskich warunkach klimatycznych. Połączenie szkolenia z pokazem praktycznym dot. cięcia i formowania winorośli będzie wzbogaceniem operacji o praktyczną wiedzę. Przy tym, zrealizowanie filmu przedstawiającego innowacyjne rozwiązania w systemie ochrony roślin w uprawie ekologicznej będzie źródłem wiedzy dla szerokiego grona odbiorców. Przedmiotem operacji będzie pokazanie potrzeb oraz problemów, nad których rozwiązaniami mogą pracować lubuscy winiarze. Nawiązane kontakty z winnicami przyczynią się do wzbogacenia bazy o potencjalnych partnerów sieci na rzecz innowacji w rolnictwie.</t>
  </si>
  <si>
    <t>szkolenie + pokaz</t>
  </si>
  <si>
    <t>Winiarze, rolnicy, uczestnicy spotkań zespołów tematycznych, przetwórcy, przedstawiciele instytucji naukowych, samorządowych i doradczych oraz inni zainteresowani innowacjami w uprawie winorośli na poczet rozwoju sieci innowacji w rolnictwie na terenie województwa lubuskiego.</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</si>
  <si>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wzorem pilotażowej operacji na terenie powiatu świebodzińskiego w 2020 r. W skład przedmiotowych partnerstw należeć będą przedstawiciele administracji publicznej, rolników, doradztwa rolniczego i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 Ponadto, wzbogaceniem operacji będzie opracowanie materiałów informacyjnych w postaci broszur dot. sześciu powiatów objętych w 2021 r. Lokalnym Partnerstwem ds. wody ze wskazaniem charakterystyki gospodarki wodnej danego powiatu i planowanych nowatorskich rozwiązań dla poprawy retencji wody.</t>
  </si>
  <si>
    <t>Przedstawiciele administracji publicznej reprezentujący sektor gospodarki wodnej, spółek wodnych,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</si>
  <si>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"DNI POLA" w województwie lubuskim. Innowacyjne rozwiązania wspierające produkcję roślinną z naciskiem na produkcję polskiego białka.</t>
  </si>
  <si>
    <t xml:space="preserve">Przedmiotem operacji jest bezpośrednia demonstracja upraw połączona z przekazem fachowej wiedzy w zakresie innowacyjnej produkcji roślinnej. Celem operacji jest wymiana doświadczeń pomiędzy uczestnikami w obszarze postępu technologii uprawy, ochrony roślin, nawożenia oraz nawadniania, a także innowacji w sektorze rolnictwa precyzyjnego. Będzie to możliwe dzięki zorganizowaniu przedmiotowych warsztatów polowych połączonych z demonstracją pól uprawnych. „Dni Pola” odpowiednio w dwóch regionach (południowy i północny) woj. lubuskiego przyczynią się do poznania i wskazania nowych ścieżek rozwoju oraz możliwości zastosowania innowacyjnych rozwiązań w rolnictwie. W ramach operacji wezmą udział początkujący jak i doświadczone osoby wykorzystujące nowatorskie rozwiązania w produkcji roślinnej, co przyczyni się do nawiązania współpracy lubuskich rolników. Powstały film z przeprowadzonych "DNI POLA" będzie doskonałym przykładem dobrej praktyki dla szerokiego grona zainteresowanych. </t>
  </si>
  <si>
    <t>Rolnicy, mieszkańcy obszarów wiejskich, przedsiębiorcy, doradcy i specjaliści rolniczy, jednostki naukowe  i samorządowe oraz inne osoby zainteresowane innowacjami w produkcji roślinnej.</t>
  </si>
  <si>
    <t>120 + 3 wolnych słuchaczy</t>
  </si>
  <si>
    <t>Zwierzęta użytkowe - kierunek chowu i hodowli na przykładzie polskich doświadczeń.</t>
  </si>
  <si>
    <t xml:space="preserve">Głównym celem operacji będzie poznanie innowacyjnych kierunków działań prowadzonych przez Instytut Zootechniki PIB w Balicach w perspektywie nawiązania współpracy w ramach projektowych założeń i zadań potencjalnych grup operacyjnych. Ponadto wyjazd studyjny będzie zachęceniem do działania i konfrontacji między uczestnikami jako potencjalnymi partnerami dla utworzenia grup operacyjnych EPI. Działanie "Współpraca" to nadal nowe narzędzie w programach operacyjnych na lata 2014-2020, które daje unikalną możliwość budowy szerokiego partnerstwa umożliwiającego efektywną współpracę rolników, hodowców, mieszkańców obszarów wiejskich z jednostkami naukowymi na rzecz innowacji. Wizyta w jednostkach naukowych może być początkiem partnerstwa w ramach sieci, wymiany wzajemnej wiedzy oraz przeniesieniem dobrych praktyk i innowacji między województwami.  Zapoznanie uczestników z wiedzą prezentowaną przez naukowców i specjalistów przedmiotowego Instytutu, prowadzącego prace rozwojowe, obejmujących hodowlę wszystkich gatunków zwierząt gospodarskich, produkcję bezpiecznej żywności w warunkach przyjaznych dla zwierząt i środowiska przyrodniczego, a także wykorzystanie zwierząt gospodarskich dla celów biomedycznych. Ponadto, celem operacji będzie poznanie zakresu działań prowadzonych przez instytut, dotyczących hodowli i produkcji zwierzęcej, zdolnej do konkurowania na rynku europejskim opierającej się na najnowszych osiągnięciach nauki polskiej i światowej w dziedzinie hodowli i produkcji zwierzęcej. 
</t>
  </si>
  <si>
    <t>Rolnicy, producenci rolni, hodowcy, mieszkańcy obszarów wiejskich, właściciele gospodarstw ekologicznych,  jednostki naukowe i samorządowe, specjaliści LODR i inne osoby zainteresowane wdrażaniem innowacji w rolnictwie i na obszarach wiejskich.</t>
  </si>
  <si>
    <t>Innowacyjne praktyki w przetwórstwie surowców pochodzenia zwierzęcego, organizacja rynków zbytu oraz agroturystyka na Podlasiu wzorem innowacji.</t>
  </si>
  <si>
    <t>Celem operacji będzie poznanie innowacyjnych metod dystrybucji towarów oraz zdobycie wiedzy z zakresu finansowania przedsięwzięć w ramach działania "Współpraca". Przy tym, przedstawienie trendów na rynku żywności, konsekwencji zaistniałej sytuacji epidemiologicznej dla organizacji sprzedaży produktów rolnych w aspekcie Krótkich Łańcuchów Dostaw. Wyjazd będzie przygotowaniem w zakresie tworzenia się grup operacyjnych na terenie województwa lubuskiego. Wizytacje w gospodarstwach rolnych zajmujących się agroturystyką, produkcją produktów rolnych i ich przetwórstwem będą podstawą do identyfikacji problemów i innowacyjnych rozwiązań w gospodarstwach rolnych. Celem operacji w formie wyjazdu studyjnego będzie transfer wiedzy na temat sprzedaży bezpośredniej produktów rolnych w ramach rozwijającego się nurtu produkcji i przetwórstwa żywności wysokiej jakości we własnym gospodarstwie (RHD, MLO itp.). Przy tym, ukazanie wysoko rozwiniętego handlu produktami rolniczymi na terenie Podlasia oraz prorozwojowych przedsięwzięć produkcyjno-przetwórczych. Operacja przyczyni się do zapoznania się z nowymi rozwiązaniami, które mogą zostać zastosowane w praktyce w gospodarstwach rolnych w ramach projektów grup operacyjnych dot. działania "Współpraca". W ramach operacji przedstawione zostaną zagadnienia związane z nową ideą produkcji i dystrybucji żywności wysokiej jakości w warunkach przyjaznych dla środowiska przyrodniczego (aspekty produkcji ekologicznej). Operacja pozwoli na sklasyfikowanie potrzeb i problemów przetwórstwa surowców, jak również dziedziny agroturystyki. Wizytacje w gospodarstwach rolnych zajmujących się agroturystyką, produkcją produktów rolnych i ich przetwórstwem będą podstawą do identyfikacji problemów i innowacyjnych rozwiązań w gospodarstwach rolnych.</t>
  </si>
  <si>
    <t>Rolnicy, przetwórcy, producenci żywności, każdy potencjalny producent produktów wytworzonych lokalnie, mieszkańcy obszarów wiejskich zainteresowani wytwarzaniem produktów wysokiej jakości, właściciele gospodarstw agroturystycznych, jednostki samorządowe i doradcze, specjaliści LODR i inne osoby zainteresowane przedmiotem operacji.</t>
  </si>
  <si>
    <t>Plan operacyjny KSOW na lata 2020-2021 (z wyłączeniem działania 8 Plan komunikacyjny) - Łódzki ODR - luty 2022</t>
  </si>
  <si>
    <t>„Rolniczy Handel Detaliczny – innowacyjny kierunek promocji i sprzedaży produktów pszczelich”</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</si>
  <si>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</si>
  <si>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konferencja
liczba uczestników operacji</t>
  </si>
  <si>
    <t>pszczelarze, rolnicy, mieszkańcy obszarów wiejskich, pracownicy naukowi, doradcy rolniczy, pracownicy jednostek doradztwa rolniczego</t>
  </si>
  <si>
    <t>Łódzki Ośrodek Doradztwa Rolniczego</t>
  </si>
  <si>
    <t>Łódzki Ośrodek Doradztwa Rolniczego z siedzibą w Bratoszewicach     ul. Nowości 32;  95-011 Bratoszewice</t>
  </si>
  <si>
    <t>Przeciwdziałanie skutkom suszy na przykładzie innowacyjnych metod uprawy kukurydzy na ziarno</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</si>
  <si>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za. w Bratoszewicach.     </t>
  </si>
  <si>
    <t>konferencja
film krótkometrażowy,
emisja telewizyjna</t>
  </si>
  <si>
    <t xml:space="preserve">
konferencja       
liczba uczestników operacji
liczba nagranych filmów
 liczba emisji telewizyjnych</t>
  </si>
  <si>
    <t xml:space="preserve">
1
 30 
1
1                                                                                       </t>
  </si>
  <si>
    <t>rolnicy, mieszkańcy obszarów wiejskich, pracownicy naukowi, doradcy rolniczy,  pracownicy jednostek doradztwa rolniczego</t>
  </si>
  <si>
    <t>Od pola do stołu – przetwarzanie i sprzedaż produktów z gospodarstwa rolnego</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</si>
  <si>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</si>
  <si>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 xml:space="preserve"> film krótkometrażowy,
emisja telewizyjna,
ulotka</t>
  </si>
  <si>
    <t>liczba nagranych filmów
liczba emisji telewizyjnych
 ilość ulotek</t>
  </si>
  <si>
    <t>1
1
5000</t>
  </si>
  <si>
    <t>potencjalni członkowie grup operacyjnych, rolnicy, mieszkańcy obszarów wiejskich, pracownicy naukowi, doradcy rolniczy, pracownicy jednostek doradztwa rolniczego</t>
  </si>
  <si>
    <t>Polski Ocet Owocowy -  współpraca z Instytutem Biotechnologii Przemysłu Rolno-Spożywczego im. prof. Wacława Dąbrowskiego</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</si>
  <si>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</si>
  <si>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film krótkometrażowy,
emisja telewizyjna</t>
  </si>
  <si>
    <t xml:space="preserve">
liczba nagranych filmów
liczba emisji telewizyjnych</t>
  </si>
  <si>
    <t xml:space="preserve">                                      1 
1 </t>
  </si>
  <si>
    <t>Innowacyjna uprawa ziemniaka w województwie łódzkim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</si>
  <si>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</si>
  <si>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 xml:space="preserve">
ilość szkoleń
liczba uczestników szkoleń</t>
  </si>
  <si>
    <t>2
100</t>
  </si>
  <si>
    <t>producenci ziemniaka lub zamierzający podjąć taką produkcję, rolnicy, mieszkańcy obszarów wiejskich, pracownicy naukowi, doradcy rolniczy, pracownicy jednostek doradztwa rolniczego, inne podmioty zainteresowane tematyką</t>
  </si>
  <si>
    <t>Lokalne Partnerstwo do spraw Wody</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</si>
  <si>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</si>
  <si>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 xml:space="preserve">
ilość spotkań    
liczba uczestników spotkań</t>
  </si>
  <si>
    <t>4  
                                    200</t>
  </si>
  <si>
    <t>potencjalni partnerzy LPW</t>
  </si>
  <si>
    <t>XIII edycja ogólnopolskiego Konkursu na Najlepsze Gospodarstwo Ekologiczne - finał wojewódzki</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</si>
  <si>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</si>
  <si>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</si>
  <si>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</si>
  <si>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 xml:space="preserve"> doradcy rolniczy, pracownicy jednostek doradztwa rolniczego, pracownicy naukowi, instytucje pracujące na rzecz rolnictwa  ekologicznego</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</si>
  <si>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</si>
  <si>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liczba wyjazdów
ilość uczestników wyjazdu                                    </t>
  </si>
  <si>
    <t xml:space="preserve">1
30                                                                                                                                                                                                                                                                                                                                                                                                            </t>
  </si>
  <si>
    <t xml:space="preserve">Innowacje w prowadzeniu pasieki i hodowli pszczół  </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</si>
  <si>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</si>
  <si>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 xml:space="preserve">                                                    liczba wyjazdów
                                                      liczba uczestników wyjazdu</t>
  </si>
  <si>
    <t>1                  
                                     30</t>
  </si>
  <si>
    <t>Innowacje w uprawie i pielęgnacji winorośli. Wymagania prawno - ekonomiczne prowadzenia winnicy.</t>
  </si>
  <si>
    <t xml:space="preserve">Celem operacji jest nawiązanie bliższej współpracy na rzecz tworzenia innowacyjnych projektów w zakresie uprawy winorośli i produkcji wina w ramach działania "Współpraca". Wyjazd studyjny poszerzy wiedzę uczestników w zakresie nowych rozwiązań w uprawie i pielęgnacji winorośli oraz zapozna z przepisami prawno-ekonomicznymi dotyczącymi założenia i prowadzenia winnic. Organizacja operacji pozwoli na zdobycie wiedzy praktycznej w ww. tematyce oraz pokaże możliwości współpracy i wdrożenia innowacji w gospodarstwach poprzez działanie "Współpraca". Dzięki operacji zostaną nawiązane kontakty między uczestnikami, które będą płaszczyzną wymiany wiedzy i mogą zaowocować powstaniem  grupy operacyjnej w tym zakresie na terenie województwa łódzkiego . </t>
  </si>
  <si>
    <t xml:space="preserve">                                                    liczba wyjazdów
                                                   liczba uczestników wyjazdu</t>
  </si>
  <si>
    <t>sadownicy, rolnicy, mieszkańcy obszarów wiejskich, pracownicy naukowi, doradcy rolniczy, pracownicy jednostek doradztwa rolniczego</t>
  </si>
  <si>
    <t>Przetwórstwo w kierunku produktów fermentowanych w ramach RHD.</t>
  </si>
  <si>
    <t xml:space="preserve">Operacja ma na celu popularyzację rzadko wykorzystywanych innowacyjnych rozwiązań dotyczących przetwórstwa i produkcji żywności fermentowanej oraz możliwości sprzedaży produktów fermentowanych w ramach RHD. W ramach operacji zostaną omówione możliwości wprowadzenia przetwórstwa produktów fermentowanych m.in. serów, wina, pieczywa na zakwasie, różnego rodzaju kiszonek do gospodarstw edukacyjnych na terenie województwa łódzkiego jako rozszerzenie ich dotychczasowej działalności. W ramach operacji planowany jest wyjazd studyjny podczas którego zostaną przeprowadzone wykłady z tematyki przetwórstwa i właściwości żywności fermentowanej oraz wizyty praktyczne w gospodarstwach zajmujących się przetwórstwem oraz produkcją produktów fermentowanych. Realizacja operacji może przyczynić się do wzrostu producentów rolnych zajmujących się przetwórstwem i produkcją produktów fermentowanych w regionie, co sprawi, że staną się oni bardziej konkurencyjni na rynku i bardziej widoczni dla konsumenta. </t>
  </si>
  <si>
    <t xml:space="preserve">                                                    liczba wyjazdów
                                             liczba uczestników wyjazdu</t>
  </si>
  <si>
    <t>1                 
                                   30</t>
  </si>
  <si>
    <t>rolnicy, przetwórcy RHD, przedstawiciele Kół Gospodyń Wiejskich, mieszkańcy obszarów wiejskich, pracownicy naukowi, doradcy rolniczy, pracownicy jednostek doradztwa rolniczego</t>
  </si>
  <si>
    <t xml:space="preserve">Łódzki Ośrodek Doradztwa Rolniczego z siedziba w Bratoszewicach </t>
  </si>
  <si>
    <t>Prezentacja postępu hodowlanego w produkcji roślinnej</t>
  </si>
  <si>
    <t xml:space="preserve">Celem operacji jest zaprezentowanie uczestnikom postępu hodowlanego w produkcji roślinnej oraz innowacyjnych rozwiązań agrotechnicznych m.in. w uprawach zbóż, rzepaku, roślin bobowatych. Konferencja ma za zadanie bezpośrednie przedstawienie najnowszej wiedzy i praktycznych rozwiązań, a także wymianę doświadczeń jej uczestników. Konferencja pozwoli przybliżyć te zagadnienia w sposób teoretyczny oraz praktyczny podczas wizyty na poletkach demonstracyjnych ŁODR, gdzie będzie można zobaczyć około 300 odmian różnych gatunków roślin, głównie zbóż, rzepaku i bobowatych. </t>
  </si>
  <si>
    <t xml:space="preserve">konferencja                                                                             </t>
  </si>
  <si>
    <t xml:space="preserve">
liczba konferencji   
liczba uczestników konferencji</t>
  </si>
  <si>
    <t>2     
80</t>
  </si>
  <si>
    <t>rolnicy, mieszkańcy obszarów wiejskich, pracownicy naukowi, doradcy rolniczy, pracownicy jednostek doradztwa rolniczego oraz innych instytucji związanych z branżą rolniczą, osoby zainteresowane tematem</t>
  </si>
  <si>
    <t>Współpraca i tworzenie partnerstw w branży pszczelarskiej</t>
  </si>
  <si>
    <t>Celem operacji jest aktywizowanie uczestników w kierunku nawiązania bliższej współpracy na rzecz tworzenia innowacyjnych projektów w zakresie pszczelarstwa w ramach działania "Współpraca". Operacja zrealizowana w formie wyjazdu studyjnego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t>
  </si>
  <si>
    <t>1              
                                    30</t>
  </si>
  <si>
    <t>pszczelarze, rolnicy, przedstawiciele instytucji działających na rzecz rolnictwa, mieszkańcy obszarów wiejskich, pracownicy naukowi, doradcy rolniczy, pracownicy jednostek doradztwa rolniczego</t>
  </si>
  <si>
    <t>XIV edycja Konkursu na najlepsze gospodarstwo ekologiczne w 2021 r.- etap wojewódzki</t>
  </si>
  <si>
    <t>Celem operacji jest szerzenie dobrych praktyk w zakresie rolnictwa ekologicznego, propagowanie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</si>
  <si>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ekologiczni, mieszkańcy obszarów wiejskich, doradcy rolniczy, pracownicy jednostek doradztwa rolniczego, instytucje pracujące na rzecz rolnictwa ekologicznego oraz osoby zainteresowane tematem</t>
  </si>
  <si>
    <t>Lokalne Partnerstwo do spraw Wody 2021</t>
  </si>
  <si>
    <t xml:space="preserve">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</si>
  <si>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 xml:space="preserve"> webinaria                                                                        </t>
  </si>
  <si>
    <t xml:space="preserve">      
ilość webinariów                                                                                                                </t>
  </si>
  <si>
    <t>rolnicy, mieszkańcy obszarów wiejskich, spółki wodne, przedstawiciele doradztwa, pracownicy jednostek doradztwa rolniczego, przedstawiciele administracji publicznej, pracownicy naukowi, potencjalni partnerzy LPW</t>
  </si>
  <si>
    <t>211 394, 72</t>
  </si>
  <si>
    <t xml:space="preserve">liczba uczestników  webinariów                                  
                   </t>
  </si>
  <si>
    <t xml:space="preserve">ilość spotkań         </t>
  </si>
  <si>
    <t xml:space="preserve">liczba uczestników 
spotkań                                                                                                                                                                                                     </t>
  </si>
  <si>
    <t xml:space="preserve">    konferencje dwudniowe           </t>
  </si>
  <si>
    <t xml:space="preserve">liczba konferencji           </t>
  </si>
  <si>
    <t xml:space="preserve">liczba uczestników konferencji            </t>
  </si>
  <si>
    <t>ilość warsztatów</t>
  </si>
  <si>
    <t>Plan rozwoju gospodarki wodą na terenach wiejskich na lata 2022-2030</t>
  </si>
  <si>
    <t>ilość planów</t>
  </si>
  <si>
    <t>Rozwój kanałów sprzedaży produktów rolnych w ramach RHD i MLO</t>
  </si>
  <si>
    <t xml:space="preserve">Celem operacji jest omówienie innowacyjnych kierunków promocji, a przede wszystkim sprzedaży produktów w ramach RHD i MLO. Poprzez bezpośrednią wymianę doświadczeń pomiędzy samymi producentami, doradcami rolniczymi, jak i specjalistami z dziedziny promocji i sprzedaży produktów w ramach RHD i MLO, uczestnicy spotkania zdobędą nową wiedzę na temat możliwości wykorzystania social mediów do poszerzenia swojej działalności. Szkolenie ma za zadanie ukazanie prostych innowacyjnych metod marketingowych na rynkach w XXI wieku. Szkolenie pozwoli przybliżyć te zagadnienia w sposób teoretyczny oraz praktyczny podczas wizyt w gospodarstwach zajmujących się RHD i MLO, które korzystają z dobrych praktyk sprzedażowych z sukcesem. Dzięki operacji producenci produktów wytwarzanych w gospodarstwach będą mogli bez trudu zwiększyć swoje możliwości sprzedażowe, a co za tym idzie również  finansowe co bez wątpienia przełoży się bezpośrednio na rozwój gospodarstw w woj. łódzkim. </t>
  </si>
  <si>
    <t xml:space="preserve">                                                                 ilość szkoleń   
liczba uczestników szkoleń </t>
  </si>
  <si>
    <t>1  
40</t>
  </si>
  <si>
    <t xml:space="preserve">rolnicy, przetwórcy RHD/MLO, członkowie Kół Gospodyń Wiejskich, mieszkańcy obszarów wiejskich, pracownicy naukowi,  doradcy rolniczy, pracownicy jednostek doradztwa rolniczego </t>
  </si>
  <si>
    <t>Innowacyjne rozwiązania technologiczne w chowie trzody chlewnej, z uwzględnieniem dobrostanu zwierząt</t>
  </si>
  <si>
    <t>Celem operacji jest zaprezentowanie uczestnikom innowacyjnych rozwiązań w chowie trzody chlewnej, z uwzględnieniem dobrostanu zwierząt. Szkolenie ma za zadanie bezpośrednie przedstawienie najnowszej wiedzy i praktycznych rozwiązań, a także wymianę doświadczeń jej uczestników. Szkolenie przyczyni się do poszerzenia wiedzy jakie nowoczesne technologie i rozwiązania stosować, aby hodowla była jak najbardziej efektywna i opłacalna. Operacja pozwoli na zapoznanie się z najnowszymi badaniami w tym zakresie. Dzięki spotkaniu nawiązane zostaną kontakty między naukowcami i hodowcami, które w przyszłości będą płaszczyzną wymiany wiedzy w tym zakresie.</t>
  </si>
  <si>
    <t xml:space="preserve">                                                               ilość szkoleń
liczba uczestników szkoleń</t>
  </si>
  <si>
    <t>1
40</t>
  </si>
  <si>
    <t xml:space="preserve"> rolnicy, hodowcy trzody chlewnej, producenci trzody chlewnej, mieszkańcy obszarów wiejskich, przedstawiciele instytucji rolniczych, około rolniczych i naukowych, doradcy rolniczy, pracownicy jednostek doradztwa rolniczego </t>
  </si>
  <si>
    <t>Plan operacyjny KSOW na lata 2020-2021 (z wyłączeniem działania 8 Plan komunikacyjny) - Małopolski ODR - luty 2022</t>
  </si>
  <si>
    <t>Małe przetwórstwo w gospodarstwie rolnym.</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</si>
  <si>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</si>
  <si>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Rolnicy, mieszkańcy obszarów wiejskich, przedstawiciele instytucji i organizacji działających na rzecz rolnictwa, pracownicy jednostek doradztwa rolniczego, osoby zainteresowane tematem.</t>
  </si>
  <si>
    <t>Małopolski Ośrodek Doradztwa Rolniczego</t>
  </si>
  <si>
    <t>ul. Osiedlowa 9,  32-082 Karniowice</t>
  </si>
  <si>
    <t>Produkcja zielarska jako dodatkowe źródło dochodu w gospodarstwie.</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</si>
  <si>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25 osób.  Tematem operacji jest wspieranie rozwoju przedsiębiorczości oraz wspieranie dywersyfikacji dochodu na obszarach wiejskich.</t>
  </si>
  <si>
    <t>liczba zorganizowanych wyjazdów studyjnych</t>
  </si>
  <si>
    <t>Rolnicy, przedstawiciele instytucji i organizacji działających na rzecz rolnictwa, pracownicy jednostek doradztwa rolniczego.</t>
  </si>
  <si>
    <t>liczba uczestników wyjazdów studyjnych</t>
  </si>
  <si>
    <t>Współpraca na rzecz rozwoju innowacyjnej Małopolski.</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</si>
  <si>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</si>
  <si>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audycja telewizyjna</t>
  </si>
  <si>
    <t>liczba audycji telewizyjnych</t>
  </si>
  <si>
    <t>Rolnicy, mieszkańcy obszarów wiejskich, przedstawiciele instytucji i organizacji działających na rzecz rolnictwa, mieszkańcy województwa małopolskiego,</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</si>
  <si>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</si>
  <si>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</si>
  <si>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spotkanie, ekspertyza, film,  publikacja</t>
  </si>
  <si>
    <t>liczba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</si>
  <si>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</si>
  <si>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planowana liczba uczestników spotkań lub spotkań zdalnych</t>
  </si>
  <si>
    <t xml:space="preserve">liczba opracowanych ekspertyz  (raportów) / liczba wydanych egzemplarzy </t>
  </si>
  <si>
    <t>2 / 100</t>
  </si>
  <si>
    <t>liczba publikacji / liczba egzemplarzy publikacji</t>
  </si>
  <si>
    <t>3 / 1000</t>
  </si>
  <si>
    <t xml:space="preserve">Nowoczesna i bezpieczna uprawa ziemniaka w Małopolsce. </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</si>
  <si>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</si>
  <si>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liczba konferencji w trybie zdalnym</t>
  </si>
  <si>
    <t>Rolnicy, mieszkańcy obszarów wiejskich, przedstawiciele instytucji i organizacji działających na rzecz rolnictwa, przedsiębiorcy, pracownicy jednostek doradztwa rolniczego.</t>
  </si>
  <si>
    <t>Rolnictwo ekologiczne szansą dla rolników i konsumentów w Małopolsce.</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</si>
  <si>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</si>
  <si>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konkurs, szkolenie, publikacja</t>
  </si>
  <si>
    <t>Rolnicy, mieszkańcy obszarów wiejskich, przedstawiciele instytucji i organizacji działających na rzecz rolnictwa, pracownicy publicznych i prywatnych jednostek doradztwa rolniczego, doradcy rolniczy.</t>
  </si>
  <si>
    <t>liczba szkoleń w trybie zdalnym</t>
  </si>
  <si>
    <t>liczba egzemplarzy publikacji</t>
  </si>
  <si>
    <t>Lokalne Partnerstwo ds. Wody (LPW) w Małopolsce.</t>
  </si>
  <si>
    <t xml:space="preserve">Celem operacji jest  wsparcie tworzenia sieci kontaktów pomiędzy lokalnym społeczeństwem a instytucjami i urzędami w zakresie gospodarki wodnej na obszarach wiejskich ze szczególnym uwzględnieniem rolnictwa.  Operacja jest kontynuacją działań rozpoczętych podczas pilotażu w roku 2020.  Przedmiotem operacji jest tworzenie Partnerstw ds. Wody, obejmujących swym zasięgiem kolejne powiaty województwa małopolskiego.  Tematem operacji jest:  wzajemne poznanie zakresów działania i potrzeb związanych z gospodarowaniem wodą członków LPW,   identyfikacja  problemów w obszarze zarządzania zasobami wody pod kątem potrzeb rolnictwa i mieszkańców obszarów wiejskich  oraz potencjalnych możliwości ich rozwiązania a także upowszechnianie dobrych praktyk w zakresie gospodarki wodnej i oszczędnego gospodarowania nią w rolnictwie i na obszarach wiejskich.   </t>
  </si>
  <si>
    <t xml:space="preserve">konferencje w trybie zdalnym, audycje telewizyjne, publikacje  </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</si>
  <si>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</si>
  <si>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liczba uczestników konferencji w trybie zdalnym</t>
  </si>
  <si>
    <t>liczba publikacji elektronicznych</t>
  </si>
  <si>
    <t>Innowacyjne formy funkcjonowania krótkich łańcuchów dostaw żywności</t>
  </si>
  <si>
    <t>Celem operacji jest  zaprezentowanie udanych przykładów przedsięwzięć  dotyczących innowacyjnych form przetwórstwa i sprzedaży produktów rolnych oraz wsparcie tworzenia krótkich łańcuchów dostaw.   Przedmiotem operacji będzie wyprodukowanie oraz wyemitowanie w telewizji naziemnej o zasięgu regionalnym 2 programów (reportaży).  Tematem operacji będzie upowszechnianie wiedzy w zakresie tworzenia krótkich łańcuchów dostaw i małego przetwórstwa.</t>
  </si>
  <si>
    <t>Rolnicy, mieszkańcy obszarów wiejskich, przedstawiciele instytucji i organizacji działających na rzecz rolnictwa, osoby zainteresowane tematem, mieszkańcy województwa małopolskiego.</t>
  </si>
  <si>
    <t>Agroturystyka w dobie zagrożenia epidemiologicznego</t>
  </si>
  <si>
    <t xml:space="preserve">Celem operacji jest wzmocnienie branży agroturystycznej, przygotowanie jej na zakończenie pandemii wirusa SARS-CoV-2 oraz aktywizowanie do podejmowania odpowiednich działań. Wobec wyzwań powodujących zmiany w branży przedstawione zostaną nowe możliwości i kierunki rozwoju w zmienionej rzeczywistości gospodarczej.  Przedsięwzięcie pokaże możliwości wzmocnienia i nawiązywania kontaktów pomiędzy gospodarstwami agroturystycznymi a podmiotami działającymi na rzecz rozwoju turystyki wiejskiej.  Przedmiotem operacji jest organizacja konferencji dla 100 uczestników, opracowanie i wydanie publikacji oraz katalogu gospodarstw agroturystycznych. Tematem operacji jest wspieranie rozwoju przedsiębiorczości na obszarach wiejskich przez podnoszenie poziomu wiedzy i umiejętności uczestników. </t>
  </si>
  <si>
    <t>konferencja, publikacja</t>
  </si>
  <si>
    <t>liczba konferencji stacjonarnych lub w trybie zdalnym</t>
  </si>
  <si>
    <t xml:space="preserve">Rolnicy, właściciele gospodarstw agroturystycznych,  mieszkańcy obszarów wiejskich, przedstawiciele podmiotów doradczych, przedstawiciele instytucji i organizacji działających na rzecz rolnictwa, osoby zainteresowane tematem. </t>
  </si>
  <si>
    <t>liczba uczestników konferencji stacjonarnych lub w trybie zdalnym</t>
  </si>
  <si>
    <t>łączna liczba egzemplarzy publikacji</t>
  </si>
  <si>
    <t>Innowacyjna Małopolska - tradycyjne potrawy lokalne</t>
  </si>
  <si>
    <t>Celem operacji jest promocja produktów lokalnych oraz wsparcie ich sprzedaży w ramach krótkich łańcuchów dostaw żywności, które w ostatnim czasie stają się jedną z ważniejszych innowacji organizacyjnych oraz marketingowych. Realizacja operacji sprzyjać będzie nawiązywaniu kontaktów pomiędzy producentami żywności a konsumentami zainteresowanymi produktami lokalnymi.  Przedmiotem operacji jest organizacja dwuetapowego  konkursu  produktów regionalnych  w roku 2021  (o zasięgu małopolskim) w dwóch kategoriach.  W czasie operacji dystrybuowane będą materiały promocyjne, przewidziano degustację produktów tradycyjnych.  Tematem operacji będzie popularyzacja sprzedaży żywności w ramach krótkich łańcuchów dostaw.</t>
  </si>
  <si>
    <t>Rolnicy, mieszkańcy obszarów wiejskich, przedstawiciele instytucji i organizacji działających na rzecz rolnictwa, mieszkańcy województwa małopolskiego, osoby zainteresowane tematem.</t>
  </si>
  <si>
    <t>Dywersyfikacja produkcji w gospodarstwach ekologicznych szansą na zwiększenie dochodowości</t>
  </si>
  <si>
    <t>Celem operacji jest promocja dobrych praktyk i innowacyjnych rozwiązań w rolnictwie ekologicznym.  W ramach operacji wydane zostaną dwie publikacje dotyczące uprawy roślin miododajnych w systemie rolnictwa ekologicznego oraz uprawy i pozyskiwania roślin zielarskich.  Tematem operacji będzie upowszechnianie wiedzy w zakresie optymalizacji wykorzystywania przez mieszkańców obszarów wiejskich zasobów środowiska naturalnego.</t>
  </si>
  <si>
    <t xml:space="preserve"> publikacja</t>
  </si>
  <si>
    <t>Rolnicy, mieszkańcy obszarów wiejskich, przedstawiciele instytucji i organizacji działających na rzecz rolnictwa, pracownicy publicznych i prywatnych jednostek doradztwa rolniczego, doradcy rolniczy, osoby zainteresowane tematem.</t>
  </si>
  <si>
    <t>Plan operacyjny KSOW na lata 2020-2021 (z wyłączeniem działania 8 Plan komunikacyjny) - Mazowiecki ODR - luty 2022</t>
  </si>
  <si>
    <t>Harmonogram / termin realizacji
(w ujęciu kwartalnym)</t>
  </si>
  <si>
    <t xml:space="preserve">Budżet brutto operacji  
(w zł)
</t>
  </si>
  <si>
    <t>Jednostka</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</si>
  <si>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</si>
  <si>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</si>
  <si>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rolnicy - producenci mleka i wołowiny</t>
  </si>
  <si>
    <t>Mazowiecki Ośrodek Doradztwa Rolniczego z siedzibą w Warszawie</t>
  </si>
  <si>
    <t>02-456 Warszawa, ul. Czereśniowa 98</t>
  </si>
  <si>
    <t>ilość uczestników szkoleń</t>
  </si>
  <si>
    <t>60</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</si>
  <si>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</si>
  <si>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</si>
  <si>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</si>
  <si>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</si>
  <si>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</si>
  <si>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rolnicy, mieszkańcy obszarów wiejskich, przedstawiciele doradztwa rolniczego, przedsiębiorcy</t>
  </si>
  <si>
    <t>publikacja/materiał drukowany</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</si>
  <si>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</si>
  <si>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</si>
  <si>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rolnicy, mieszkańcy obszarów wiejskich, przedstawiciele doradztwa rolniczego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</si>
  <si>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</si>
  <si>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</si>
  <si>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rolnicy, mieszkańcy obszarów wiejskich, producenci żywności, przedstawiciele KGW, organizacje pozarządowe, 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</si>
  <si>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</si>
  <si>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</si>
  <si>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</si>
  <si>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</si>
  <si>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</si>
  <si>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rozwiązania w uprawie papryki pod osłonami wysokimi</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</si>
  <si>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</si>
  <si>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</si>
  <si>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</si>
  <si>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</si>
  <si>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</si>
  <si>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</si>
  <si>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</si>
  <si>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</si>
  <si>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</si>
  <si>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w 2020 roku, obejmującego swym zasięgiem jeden z powiatów, w którego skład wejdą przedstawiciele  administracji publicznej, rolników, doradztwa rolniczego, nauki, a także opracowanie raportu podsumowującego spotkania LPW. Przedmiotem operacji w 2021 roku jest powołanie Lokalnych Partnerstw Wodnych w pozostałych 36 powiatach województwa mazowieckiego, w tym przeprowadzenie cyklu szkoleń w 36 powiatach i stworzenie ekspertyzy w 8 powiatach.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</si>
  <si>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</si>
  <si>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ekspertyza</t>
  </si>
  <si>
    <t>informacje i publikacje w internecie</t>
  </si>
  <si>
    <t>ilość filmów</t>
  </si>
  <si>
    <t>Rolnictwo ekologiczne - nowe wyzwania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</si>
  <si>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</si>
  <si>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prowadzący gospodarstwa ekologiczne i rolnicy zainteresowani przestawieniem swoich gospodarstw na ekologiczne metody produkcji</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</si>
  <si>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</si>
  <si>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</si>
  <si>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 osoby zainteresowane tematem</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</si>
  <si>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</si>
  <si>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</si>
  <si>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</si>
  <si>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</si>
  <si>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</si>
  <si>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</si>
  <si>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</si>
  <si>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</si>
  <si>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</si>
  <si>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</si>
  <si>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 osoby zainteresowane tematem</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</si>
  <si>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</si>
  <si>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</si>
  <si>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</si>
  <si>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</si>
  <si>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</si>
  <si>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rolnicy, przedstawiciele doradztwa rolniczego, mieszkańcy obszarów wiejskich, partnerzy SIR, jednostki naukowo-badawcze</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</si>
  <si>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</si>
  <si>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</si>
  <si>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ilość nagrodzonych</t>
  </si>
  <si>
    <t>właściciele gospodarstw agroturystycznych i turystyki wiejskiej, rolnicy, mieszkańcy obszarów wiejskich, przedsiębiorcy, Koła Gospodyń Wiejskich, organizacje pozarządowe, doradcy</t>
  </si>
  <si>
    <t>ilość wyróżnionych</t>
  </si>
  <si>
    <t>publikacja "Agroturystyka wschodniego Mazowsza - przykłady innowacyjnych rozwiązań"</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</si>
  <si>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</si>
  <si>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</si>
  <si>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</si>
  <si>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Efektywna współpraca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</si>
  <si>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</si>
  <si>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</si>
  <si>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</si>
  <si>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</si>
  <si>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</si>
  <si>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Agroakcja: kooperacja!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</si>
  <si>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</si>
  <si>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audycja w telewizji</t>
  </si>
  <si>
    <t>liczba audycji</t>
  </si>
  <si>
    <t>rolnicy, przedstawiciele doradztwa rolniczego, mieszkańcy obszarów wiejskich</t>
  </si>
  <si>
    <t>Apiturystyka</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</si>
  <si>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</si>
  <si>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rolnicy, pracownicy jednostek doradztwa rolniczego, przedsiębiorcy, mieszkańcy obszarów wiejskich, pszczelarze</t>
  </si>
  <si>
    <t>Współpraca miedzy nauką a praktyką - przykłady innowacyjnych rozwiązań</t>
  </si>
  <si>
    <t>Celem operacji jest poszerzanie współpracy i wymiany wiedzy pomiędzy partnerami systemu Wiedzy i Innowacji w Rolnictwie (AKIS), w szczególności pomiędzy nauką a praktyką rolniczą.</t>
  </si>
  <si>
    <t>rolnicy, przedstawiciele doradztwa rolniczego, mieszkańcy obszarów wiejskich, partnerzy SIR, partnerzy systemu AKIS</t>
  </si>
  <si>
    <t xml:space="preserve">Wsparcie w innowacyjnej działalności pozarolniczej </t>
  </si>
  <si>
    <t xml:space="preserve">Celem operacji jest ułatwianie wymiany wiedzy fachowej oraz dobrych praktyk w zakresie wdrażania innowacji w rolnictwie i na obszarach wiejskich w zakresie działalności pozarolniczej. Cel zostanie zrealizowany poprzez wspieranie rozwoju innowacyjnych form przedsiębiorczości pozarolniczej. Operacja przyczyni się do upowszechnienia wiedzy z zakresu prowadzenia działalności turystycznej na terenach wiejskich oraz przetwórstwa żywności w gospodarstwie rolnym. Operacja będzie stanowiła wsparcie podejmowania innowacyjnych działań w kierunku rozwijania i doskonalenia działalności pozarolniczej tj. prowadzenie działalności turystycznej, agroturystycznej i edukacyjnej  oraz wytwarzania i sprzedaży produktów na rynek lokalny. </t>
  </si>
  <si>
    <t>ilość konferencji</t>
  </si>
  <si>
    <t>mieszkańcy obszarów wiejskich  zainteresowani małym przetwórstwem lokalnym oraz  prowadzeniem działalności turystycznej, agroturystycznej i edukacyjnej,  przedstawiciele KGW, organizacji pozarządowych,  pracownicy JDR, osoby zainteresowane tematem</t>
  </si>
  <si>
    <t>ilość uczestników konferencji</t>
  </si>
  <si>
    <t>Innowacje łąkowo-pastwiskowe w produkcji mleka i wołowiny</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</si>
  <si>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wypracowania nowych,  rozwiązań w produkcji pasz objętościowych z TUZ w zmieniających się warunkach klimatycznych, celem pozyskania zdrowej żywności. Zakres operacji obejmował będzie: zdobycie wiedzy przez uczestników szkolenia z tematyki „Innowacje łąkowo-pastwiskowe w produkcji mleka i wołowiny” oraz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produkcji mleka i wołowiny. </t>
  </si>
  <si>
    <t>rolnicy, mieszkańcy obszarów wiejskich, pracownicy JDR, przedsiębiorcy, osoby zainteresowane tworzeniem grup operacyjnych</t>
  </si>
  <si>
    <t>Formalne i nieformalne formy wspólnego i innowacyjnego działania producentów rolnych</t>
  </si>
  <si>
    <t xml:space="preserve">Operacja ma na celu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 Celem operacji jest upowszechnianie wiedzy z zakresu wspólnego i innowacyjnego działania producentów rolnych. Wskazanie uczestnikom korzyści działania grupowego, w tym m.in. obniżenie kosztów produkcji, wprowadzenie nowych technologii, lepszą organizację zbytu i przede wszystkim  zwiększenie ich siły przetargowej na rynku. </t>
  </si>
  <si>
    <t>rolnicy, mieszkańcy obszarów wiejskich, przedsiębiorcy, pracownicy JDR, przedstawiciele nauki, osoby zainteresowane tworzeniem grup operacyjnych</t>
  </si>
  <si>
    <t>Współdziałanie na rzecz rozwoju mazowieckiej wsi</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</si>
  <si>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</si>
  <si>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rolnicy, mieszkańcy obszarów wiejskich, przedsiębiorcy, przedstawiciele doradztwa rolniczego, osoby zainteresowane tematem</t>
  </si>
  <si>
    <t>Rolnictwo ekologiczne szansą na zwiększenie bioróżnorodności</t>
  </si>
  <si>
    <t xml:space="preserve">Celem operacji jest rozpowszechnienie wśród rolników oraz mieszkańców obszarów wiejskich najnowszej wiedzy na temat bioróżnorodności, która jest nierozerwalnie połączona z rolnictwem ekologicznym. To właśnie na różnorodności biologicznej rolnik  ekologiczny opiera prawidłowe funkcjonowanie swojego gospodarstwa. Podczas konferencji będą przekazane informacje na temat dobrych praktyk sprzyjających i pozytywnie oddziałowujących na środowisko przyrodnicze oraz zostaną przedstawione innowacje i możliwości ich zastosowania w rolnictwie ekologicznym. 
Konkurs na "Najlepsze Gospodarstwo Ekologiczne" zostanie zrealizowany w ramach operacji aby docenić najlepsze gospodarstwa, które są najbardziej zaangażowane w upowszechnianie metod ekologicznej produkcji a  także będące skutecznym narzędziem chroniącym bioróżnorodność. Prezentacja najlepszych, najbardziej rozwiniętych gospodarstw ekologicznych w ramach konkursu aktywizuje pozostałych rolników i mieszkańców obszarów wiejskich wpływając na przyspieszenie tempa rozwoju rolnictwa ekologicznego. Konkurs motywuje pozostałych rolników do  planowania rozwoju, modernizacji, inwestowania i wdrażania innowacji w swoich  gospodarstwach oraz do przestawiania gospodarstw konwencjonalnych na metody ekologiczne. Konkurs na "Najlepsze gospodarstwo ekologiczne" jest formą, która poprzez promowanie i rozpowszechnianie pozytywnego wizerunku rolnictwa ekologicznego w województwie mazowieckim, potencjalnie wpłynie na wzrost świadomości konsumentów w tym zakresie. Kładąc nacisk na zacieśnianie współpracy pomiędzy uczestnikami operacji należy podkreślić ich zaangażowanie w wymianę wiedzy i doświadczeń. </t>
  </si>
  <si>
    <t>rolnicy prowadzący gospodarstwa ekologiczne i rolnicy zainteresowani przestawieniem swoich gospodarstw na ekologiczne metody produkcji, mieszkańcy obszarów wiejskich</t>
  </si>
  <si>
    <t>VII Mazowiecka Konferencja Pszczelarska „Ratujmy Pszczoły”  innowacyjne rozwiązania w dobie zmian klimatu</t>
  </si>
  <si>
    <t>Celem operacji jest zapoznanie pszczelarzy, mieszkańców obszarów wiejskich oraz doradców z innowacjami w zakresie gospodarki pasiecznej w dobie zmian klimatu. Rosnąca globalna temperatura,  gwałtowne zjawiska pogodowe przynoszą szereg negatywnych konsekwencji dla zapylaczy. Zwiększenie temperatur ma wpływ na większą śmiertelność rodzin pszczelich. Celem nadrzędnym operacji jest wymiana wiedzy pomiędzy uczestnikami biorącymi udział w spotkaniu, a także podzielenie się bogatym doświadczeniem na polu gospodarki pasiecznej w dobie zmian klimatu. Aby w pełni zrozumieć zachodzące procesy przyrodnicze należy skupić się na polu nowych doświadczeń naukowych, wspierających nowoczesne rolnictwo.</t>
  </si>
  <si>
    <t>pszczelarze, rolnicy, mieszkańcy obszarów wiejskich, pracownicy JDR</t>
  </si>
  <si>
    <t>Przetwórstwo jako innowacyjny sposób na poprawę dochodowości gospodarstw rolnych</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</si>
  <si>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</si>
  <si>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ilość wyjazdów studyjnych</t>
  </si>
  <si>
    <t>mieszkańcy obszarów wiejskich  zainteresowani małym przetwórstwem lokalnym,  rolnicy, przedstawiciele KGW, organizacji pozarządowych i pracownicy JDR</t>
  </si>
  <si>
    <t>ilość uczestników wyjazdów studyjnych</t>
  </si>
  <si>
    <t>Plan operacyjny KSOW na lata 2020-2021 (z wyłączeniem działania 8 Plan komunikacyjny) - Opolski ODR - luty 2022</t>
  </si>
  <si>
    <t>q</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</si>
  <si>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</si>
  <si>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</si>
  <si>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          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</si>
  <si>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</si>
  <si>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</si>
  <si>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</si>
  <si>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</si>
  <si>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</si>
  <si>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</si>
  <si>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</si>
  <si>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</si>
  <si>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</si>
  <si>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</si>
  <si>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</si>
  <si>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</si>
  <si>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</si>
  <si>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szkolenie online
film instruktażowy - transmisja online           </t>
  </si>
  <si>
    <t>szkolenie online,
film instruktażowy - transmisja online,
liczba uczestników</t>
  </si>
  <si>
    <t xml:space="preserve">1
1                                20        </t>
  </si>
  <si>
    <t xml:space="preserve">Mieszkańcy obszarów wiejskich, rolnicy, właściciele gospodarstw agroturystycznych i zagród edukacyjnych, przedstawiciele podmiotów doradczych. </t>
  </si>
  <si>
    <t xml:space="preserve">Opolski Ośrodek Doradztwa Rolniczego </t>
  </si>
  <si>
    <t>49-330 Łosiów, ul. Główna 1</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</si>
  <si>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</si>
  <si>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</si>
  <si>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Film instruktażowy  dostępny online
Skrypt online</t>
  </si>
  <si>
    <t>Film instruktażowy   dostępny online
Skrypt online</t>
  </si>
  <si>
    <t>1 
1</t>
  </si>
  <si>
    <t>Mieszkańcy obszarów wiejskich, rolnicy, właściciele gospodarstw agroturystycznych i zagród edukacyjnych, przedstawiciele podmiotów doradczych , przedstawiciele lokalnych władz, osoby zainteresowane tematem.</t>
  </si>
  <si>
    <t xml:space="preserve">Innowacyjne elementy oferty turystycznej  jako narzędzie rozwoju Opolszczyzny </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</si>
  <si>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</si>
  <si>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filmy, webinarium, skrypty </t>
  </si>
  <si>
    <t xml:space="preserve">film
webinarium 
 liczba uczestników
skrypty 
</t>
  </si>
  <si>
    <t>3
1
25
 2</t>
  </si>
  <si>
    <t>Rolnicy, właściciele gospodarstw agroturystycznych oraz obiektów restauracyjno hotelarskich z terenów wiejskich woj. opolskiego, , członkowie stowarzyszeń oraz lokalnych grup działania, przedstawiciele JST z terenów woj. opolskiego, doradcy rolniczy, osoby zainteresowane tematem.</t>
  </si>
  <si>
    <t xml:space="preserve">IV </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</si>
  <si>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</si>
  <si>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</si>
  <si>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</si>
  <si>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</si>
  <si>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 xml:space="preserve">3
51
</t>
  </si>
  <si>
    <t xml:space="preserve">Partnerzy zarejestrowani w bazie Partnerów SIR, potencjalni partnerzy, przedstawiciele jednostek naukowych, przedsiębiorcy, pracownicy jednostek doradztwa rolniczego, rolnicy. </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</si>
  <si>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</si>
  <si>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 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</si>
  <si>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publikacja (broszura)</t>
  </si>
  <si>
    <t>publikacja (broszura)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</si>
  <si>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</si>
  <si>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</si>
  <si>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Nowoczesna produkcja mleka</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</si>
  <si>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</si>
  <si>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broszura, e-broszura</t>
  </si>
  <si>
    <t xml:space="preserve">broszura
e-broszura
liczba egzemplarzy </t>
  </si>
  <si>
    <t>1 
1 
250</t>
  </si>
  <si>
    <t xml:space="preserve">Hodowcy bydła mlecznego, rolnicy indywidualni działający na terenie województwa opolskiego, doradcy rolniczy, pracownicy jednostek doradztwa rolniczego, spółdzielnie mleczarskie, osoby zainteresowane hodowlą bydła mlecznego. </t>
  </si>
  <si>
    <t>Chów i hodowla trzody chlewnej – innowacyjne gospodarstwo produkcyjne</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</si>
  <si>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</si>
  <si>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1
1
250</t>
  </si>
  <si>
    <t xml:space="preserve">Producenci i hodowcy trzody chlewnej z województwa opolskiego, doradcy rolniczy,  pracownicy jednostek doradztwa rolniczego oraz  osoby zainteresowane hodowlą trzody chlewnej. </t>
  </si>
  <si>
    <t>Przewodnik po polu doświadczalnym OODR w Łosiowie 2020</t>
  </si>
  <si>
    <t xml:space="preserve">Celem napisania przewodnika po polu doświadczalnym jest ułatwianie transferu wiedzy i innowacji w rolnictwie. Przewodnik po polu doświadczalnym, w którym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 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"warsztatach polowych" organizowanych przez OODR w czerwcu oraz szkoleniach organizowanych przez OODR w Łosiowie ( Dzień Soi, Dzień Kukurydzy, itd.). </t>
  </si>
  <si>
    <t xml:space="preserve">publikacja (broszura)
liczba egzemplarzy
wersja online </t>
  </si>
  <si>
    <t>1
450
1</t>
  </si>
  <si>
    <t xml:space="preserve">Producenci rolni, spółki i spółdzielnie produkcyjne prowadzące produkcję roślinną na terenie województwa opolskiego i województw ościennych oraz osób zainteresowanych. </t>
  </si>
  <si>
    <t>Szkolenie z zakresu wiedzy na temat innowacyjnych rozwiązań poboru ciepła i energii elektrycznej  konwencjonalnych oraz oze.</t>
  </si>
  <si>
    <t>Przedsięwzięcie w ramach edukacji z zakresu OZE dla rolników w 11 powiatach województwa opolskiego. Celem operacji jest  zapoznanie uczestników z  innowacyjnymi  rozwiązaniami w  zastosowaniu urządzeń konwencjonalnych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</si>
  <si>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województwa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</si>
  <si>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</si>
  <si>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</si>
  <si>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</si>
  <si>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</si>
  <si>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 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</si>
  <si>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</si>
  <si>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</si>
  <si>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</si>
  <si>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</si>
  <si>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Ochrona środowiska naturalnego na obszarach wiejskich.</t>
  </si>
  <si>
    <t>Głównym celem zadania będzie rozwój wiedzy i świadomości rolników na temat produkcji rolnej, która w coraz większym stopniu musi uwzględniać działania prośrodowiskowe. 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związanych z ochroną środowiska:( wykorzystanie źródeł odnawialnych do produkcji energii w kierunku ochrony powietrza, gleb i wód, kształtowania krajobrazu, zapobiegania zmianom klimatu oraz ochrony zdrowia ludzi i zwierząt).</t>
  </si>
  <si>
    <t>Konferencja-online, konkursy</t>
  </si>
  <si>
    <t>konferencja-online
liczba uczestników
konkursy
liczba uczestników</t>
  </si>
  <si>
    <t>1
77
2
13</t>
  </si>
  <si>
    <t xml:space="preserve"> Mieszkańcy województwa opolskiego –  rolnicy i producenci rolni, doradcy rolniczy, pracownicy jednostek doradztwa rolniczego, przedstawiciele samorządów i nauki, laureaci konkursów.</t>
  </si>
  <si>
    <t>Innowacyjne rozwiązania techniczne zapobiegające zmianom klimatu - racjonalne gospodarowanie wodą w gospodarstwie rolnym i ograniczanie strat azotu w produkcji rolniczej</t>
  </si>
  <si>
    <t xml:space="preserve">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t>
  </si>
  <si>
    <t>1 
1
 500</t>
  </si>
  <si>
    <t>Doradcy rolniczy, pracownicy jednostek doradztwa rolniczego, rolnicy, mieszkańcy obszarów wiejskich oraz osoby zainteresowane tematem.</t>
  </si>
  <si>
    <t xml:space="preserve">Nowoczesne rozwiązania zwiększające bezpieczeństwo i komfort pracy rolników </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</si>
  <si>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</si>
  <si>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</si>
  <si>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</si>
  <si>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</si>
  <si>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</si>
  <si>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</si>
  <si>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 xml:space="preserve">broszura, e-broszura
</t>
  </si>
  <si>
    <t>1                                            1                                                500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</si>
  <si>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</si>
  <si>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</si>
  <si>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</si>
  <si>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</si>
  <si>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mieszkańcy terenów wiejskich, osoby zainteresowane innowacyjnymi rozwiązaniami z zakresu rolnictwa, pracownicy jednostek doradztwa rolniczego.</t>
  </si>
  <si>
    <t>Broszury informacyjne z zakresu wdrażania innowacyjnych rozwiązań w rolnictwie i na obszarach wiejskich</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</si>
  <si>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</si>
  <si>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e-broszury</t>
  </si>
  <si>
    <t xml:space="preserve">Broszury
ilość egzemplarzy
wersja online                                                                                                                     </t>
  </si>
  <si>
    <t>4
1000
4</t>
  </si>
  <si>
    <t>Szkolenia e-learningowe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</si>
  <si>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5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</si>
  <si>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szkolenia e-learningowe
liczba uczestników</t>
  </si>
  <si>
    <t>5
132</t>
  </si>
  <si>
    <t>Innowacje szansą na rozwój obszarów wiejskich – konopie włókniste</t>
  </si>
  <si>
    <t xml:space="preserve">Celem operacji jest podniesienie wiedzy w zakresie uprawy i wspólnego rozwiązywania problemów związanych z uprawą, przetwórstwem i zbytem konopi.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</si>
  <si>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</si>
  <si>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</si>
  <si>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Operacja obejmuje również opracowanie raportu z przeprowadzonych prac LPW na terenie powiatu objętego pilotażem oraz film promującego dobre praktyki w rolnictwie i gospodarstwie.</t>
  </si>
  <si>
    <t xml:space="preserve">spotkania tematyczne stacjonarne                            spotkania online/ webinaria
raport
film 
</t>
  </si>
  <si>
    <t>spotkania tematyczne stacjonarne                spotkania tematyczne online/webinaria
liczba uczestników
raport
film</t>
  </si>
  <si>
    <t xml:space="preserve">                              2                                                                                                                                                                                                                                                                                                            4                             120
1
1
</t>
  </si>
  <si>
    <t>Potencjalni partnerzy LPW, przedstawiciele jednostek naukowych, samorządów terytorialnych, spółek wodnych, rolnicy, pracownicy jednostek doradztwa rolniczego, oraz osoby zainteresowane tematem.</t>
  </si>
  <si>
    <t>Nowoczesna i bezpieczna uprawa ziemniaka w województwie opolskim</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</si>
  <si>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</si>
  <si>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on-line - wideokonferencja</t>
  </si>
  <si>
    <t>szkolenie on-line- wideokonferencja
liczba uczestników</t>
  </si>
  <si>
    <t>1
74</t>
  </si>
  <si>
    <t>Producenci ziemniaka lub zamierzający podjąć taką produkcję oraz przedstawiciele podmiotów doradczych na terenie województwa opolskiego.</t>
  </si>
  <si>
    <t xml:space="preserve"> Zatrzymaj Smog! Innowacyjne rozwiązania walki ze smogiem poprzez zastosowanie nowoczesnych metod energetycznych, w tym zastosowanie odnawialnych źródeł energii</t>
  </si>
  <si>
    <t xml:space="preserve">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t>
  </si>
  <si>
    <t>Broszura, e-broszura</t>
  </si>
  <si>
    <t xml:space="preserve">Broszura
ilość egzemplarzy
wersja online                                                                                                                     </t>
  </si>
  <si>
    <t>1
500
1</t>
  </si>
  <si>
    <t xml:space="preserve">Doradcy rolniczy, pracownicy jednostek doradztwa rolniczego, rolnicy, samorządowcy, urzędy gmin, mieszkańcy województwa opolskiego oraz osoby zainteresowane tematem. </t>
  </si>
  <si>
    <t>Innowacyjne rozwiązania zapobiegające stratom azotu oraz optymalizacja warunków glebowo-wodnych w produkcji rolniczej</t>
  </si>
  <si>
    <t>Głównym celem i założeniem szkolenia w formie wyjazdu studyjnego jest upowszechnianie dobrych praktyk oraz wyzwań środowiskowych wynikających z Wspólnej Polityki Rolnej dotyczących wprowadzanych Dyrektyw środowiskowych tj.: Programu azotanowego  oraz zapobiegania emisji fosforu. Projekt ma na celu podniesienie wiedzy w zakresie stwarzania optymalnych warunków glebowo-wodnych w produkcji rolniczej, wprowadzania innowacyjnych rozwiązań związanych z wykorzystaniem systemów nawadniających w gospodarstwie rolnym w ograniczaniu deficytu wody. Środowisko glebowe jest wyjątkowo skomplikowanym i delikatnym agrosystemem, dlatego zrozumienie procesów w nim zachodzących oraz ich optymalizacja, pozwolą na maksymalizację pozytywnych efektów w produkcji.</t>
  </si>
  <si>
    <t xml:space="preserve"> szkolenie z wyjazdem studyjnym           </t>
  </si>
  <si>
    <t>szkolenie z wyjazdem  studyjnym
liczba uczestników</t>
  </si>
  <si>
    <t xml:space="preserve">1
40 </t>
  </si>
  <si>
    <t xml:space="preserve"> Dobre przykłady zastosowania rozwiązań OZE w gminach</t>
  </si>
  <si>
    <t xml:space="preserve">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Szkolenie składać się będzie z części teoretycznej i praktycznej wykorzystania odnawialnych źródeł energii do wdrażania gospodarki niskoemisyjnej. Polska zajmuje ostatnie miejsce w Europie pod względem zanieczyszczania powietrza i konieczne jest wdrażanie innowacyjnych metod jakimi są odnawialne źródła energii do poprawy tego stanu. </t>
  </si>
  <si>
    <t xml:space="preserve"> szkolenie z wyjazdem studyjnym </t>
  </si>
  <si>
    <t>szkolenie z wyjazdem studyjnym
                                                 liczba uczestników</t>
  </si>
  <si>
    <t xml:space="preserve">   1   
     40</t>
  </si>
  <si>
    <t>Doradcy rolniczy, pracownicy jednostek doradztwa rolniczego,  rolnicy, samorządowcy, mieszkańcy województwa opolskiego.</t>
  </si>
  <si>
    <t>Dbamy o nasze środowisko – działania na rzecz ochrony środowiska na poziomie gospodarstwa</t>
  </si>
  <si>
    <t>Głównym celem zadania będzie rozwój wiedzy i podniesienie świadomości rolników na temat produkcji rolnej, która w coraz większym stopniu musi uwzględniać działania prośrodowiskowe. Ochrona środowiska to podjęcie lub zaniechanie działań umożliwiających zachowanie lub przywracanie równowagi przyrodniczej. Przedstawienie innowacyjnych działań związanych z ochroną środowiska tj. wykorzystanie źródeł odnawialnych do produkcji energii w kierunku ochrony powietrza, gleb i wód, kształtowania krajobrazu, zapobiegania zmianom klimatu oraz ochrony zdrowia ludzi i zwierząt, przyczyni się do zmniejszenia ryzyka wystąpienia szkód, bądź zachęci do efektywnego wykorzystywania zasobów naturalnych, w tym środków służących oszczędzaniu energii i stosowania odnawialnych źródeł energii.</t>
  </si>
  <si>
    <t xml:space="preserve">Konferencja online, </t>
  </si>
  <si>
    <t xml:space="preserve">konferencja online 
liczba uczestników
</t>
  </si>
  <si>
    <t xml:space="preserve">1
58
</t>
  </si>
  <si>
    <t>Mieszkańcy województwa opolskiego –  rolnicy i producenci rolni, doradcy rolniczy, pracownicy jednostek doradztwa rolniczego, przedstawiciele samorządów i nauki.</t>
  </si>
  <si>
    <t>Innowacje w praktyce - wpływ uprawy roślin strączkowych na środowisko</t>
  </si>
  <si>
    <t>Celem szkolenia połączonego z warsztatami polowymi jest zaprezentowanie dobrych praktyk rolniczych i upowszechnienie stosowanych na niewielką skalę rozwiązań jakimi jest między innymi obecność roślin strączkowych w płodozmianie . Wymiana wiedzy oraz doświadczeń pomiędzy uczestnikami szkolenia ma umożliwić rozwiązywanie problemów towarzyszących uprawie roślin strączkowych i pokazać korzyści płynące z uprawy roślin strączkowych.</t>
  </si>
  <si>
    <t>szkolenie połączone z warsztatami polowymi</t>
  </si>
  <si>
    <t>szkolenie - warsztaty polowe                                       liczba uczestników szkolenia</t>
  </si>
  <si>
    <t>1
24</t>
  </si>
  <si>
    <t>Producenci rolni i specjaliści/doradcy rolniczy, naukowcy, przedstawiciele biznesu</t>
  </si>
  <si>
    <t>Celem operacji jest aktywizacja i integracja środowisk lokalnych, aby utworzyć nowoczesne formy współpracy, jakimi są lokalne partnerstwa ds. wody, zajmujące się gospodarką wodną danego obszaru. Spotkania tematyczne pozwolą na pozyskanie wiedzy o koncepcji i roli lokalnych partnerstw wodnych oraz podniesienie świadomości nt. suszy i sposobów minimalizowania jej skutków, zapotrzebowania na wodę dla produkcji rolniczej oraz norm prawnych w zakresie prawa wodnego w funkcjonowaniu spółek wodnych. Opublikowanie diagnostycznego i nowatorskiego "Raportu z zawiązania i prac Lokalnego Partnerstwa ds. Wody powiatu krapkowickiego" ułatwi transfer wiedzy w celu  właściwego przeprowadzenia diagnozy gospodarki wodnej, będącej podstawą podejmowanych działań przyszłych partnerstw.</t>
  </si>
  <si>
    <t xml:space="preserve">spotkania tematyczne stacjonarne Spotkania tematyczne online 
druk raportu 
</t>
  </si>
  <si>
    <t xml:space="preserve">spotkania tematyczne stacjonarne  spotkania tematyczne online 
liczba uczestników
liczba egzemplarzy raportu
</t>
  </si>
  <si>
    <t xml:space="preserve">                                  2                            7
219
250
</t>
  </si>
  <si>
    <t>Potencjalni partnerzy LPW, przedstawiciele jednostek naukowych, samorządów terytorialnych, spółek wodnych, rolnicy, pracownicy jednostek doradztwa rolniczego oraz osoby zainteresowane tematem.</t>
  </si>
  <si>
    <t>Spotkania tematyczne dla kooperantów lokalnych partnerstw do spraw wody (LPW) - dobre praktyki w gospodarce wodnej</t>
  </si>
  <si>
    <t xml:space="preserve">Operacja ma na celu transfer wiedzy w obrębie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t>
  </si>
  <si>
    <t>spotkania tematyczne on-line</t>
  </si>
  <si>
    <t xml:space="preserve">spotkania tematyczne on-line
liczba uczestników
</t>
  </si>
  <si>
    <t xml:space="preserve">10
267
</t>
  </si>
  <si>
    <t>Zakładanie lokalnych partnerstw do spraw wody (LPW) - nowatorskie elementy racjonalnej gospodarki wodnej na obszarach wiejskich</t>
  </si>
  <si>
    <t>Celem operacji jest promowanie innowacyjnych rozwiązań oraz upowszechnianie doświadczeń w gospodarce wodnej, za pośrednictwem filmu, broszur i e-broszur o nowoczesnych i skutecznych działaniach zapobiegających stratom wody. Obszary tematyczne broszur będą skierowane w stronę prawa wodnego, retencji, uzdatniania wód oraz  zakładania spółek wodnych.</t>
  </si>
  <si>
    <t xml:space="preserve">
broszury, e-broszury,                     film krótkometrażowy
</t>
  </si>
  <si>
    <t xml:space="preserve">
broszury, e-broszury
łączna liczba egzemplarzy 
film</t>
  </si>
  <si>
    <t xml:space="preserve">
9
2250
1</t>
  </si>
  <si>
    <t>Nowatorskie rozwiązania w hodowli bydła mlecznego</t>
  </si>
  <si>
    <t>Celem szkolenia jest poszerzenie kompetencji hodowców bydła mlecznego, doradców rolniczych i pracowników jednostek doradztwa rolniczego z zakresu wiedzy o technologii i organizacji chowu i hodowli bydła mlecznego, a także zapoznania się z innowacyjnymi rozwiązaniami i dobrymi praktykami utrzymania bydła mlecznego. Inicjatywa polega na upowszechnianiu wiedzy poprzez zaproszenie specjalistów z danej dziedziny, którzy omawiać będą tematy w kontekście dobrostanu i żywienia jako podstawowych czynników wpływających na opłacalność produkcji mleka w Polsce. Grupa docelowa podczas spotkania będzie miała możliwość zadania pytań ekspertom oraz wymienić się doświadczeniem z innymi uczestnikami szkolenia</t>
  </si>
  <si>
    <t>szkolenie on-line</t>
  </si>
  <si>
    <t>Szkolenie                                                    liczba uczestników</t>
  </si>
  <si>
    <t>Hodowcy bydła mlecznego, rolnicy indywidualni działający na terenie województwa opolskiego, doradcy rolniczy, pracownicy jednostek doradztwa rolniczego, spółdzielnie mleczarskie oraz do osoby zainteresowane hodowlą bydła mlecznego.</t>
  </si>
  <si>
    <t>Innowacje w produkcji trzody chlewnej</t>
  </si>
  <si>
    <t xml:space="preserve">Celem szkolenia jest wymiana wiedzy, doświadczeń, przedstawienie nowości technicznych i naukowych, nawiązanie kontaktów z przedstawicielami ośrodków naukowo-badawczych i przedstawicielami firm branżowych  w zakresie chowu i hodowli trzody chlewnej w województwie opolskim. Wszystko to ma prowadzić do budowania kontaktów i transferu wiedzy: nauka – doradztwo – praktyka. Podczas operacji nastąpi przeanalizowanie zmian zachodzących na rynku trzody chlewnej i skłonienie producentów do poszukiwania nowatorskich rozwiązań   w celu utrzymania ekonomicznej rentowności produkcji. Dynamicznie zachodzące zmiany na rynku trzody sprawiają, iż hodowcy i producenci wieprzowiny poszukują najnowszych informacji, nowatorskich technologii oraz innowacyjnych rozwiązań w celu utrzymania ekonomicznej rentowności produkcji.
</t>
  </si>
  <si>
    <t xml:space="preserve">szkolenie </t>
  </si>
  <si>
    <t xml:space="preserve">szkolenie                                                       liczba uczestników </t>
  </si>
  <si>
    <t>Hodowcy trzody chlewnej, rolnicy indywidualni działający na terenie województwa opolskiego, doradcy rolniczy, pracownicy jednostek doradztwa rolniczego oraz do osoby zainteresowane hodowali chowem trzody chlewnej</t>
  </si>
  <si>
    <t>Omówienie wyników innowacyjnych doświadczeń polowych Opolskiego Ośrodka Doradztwa Rolniczego
w Łosiowie za rok 2020</t>
  </si>
  <si>
    <t>Celem wydania publikacji  jest ułatwianie transferu wiedzy i innowacji w rolnictwie. Publikacja zawiera wszystkie informacje, które dotyczą doświadczeń prowadzonych na polu OODR w Łosiowie w sezonie wegetacyjnym 2019/2020, zarówno ścisłych (PDO) jak i łanowych. Obejmują one swym zakresem nie tylko doświadczalnictwo odmianowe, ale również odmianowo - agrotechniczne i inne niezbędne dla potrzeb praktyki rolniczej. W wynikach doświadczeń polowych prezentowana jest bogata kolekcja odmian roślin uprawnych, a także nowatorskie rozwiązania agrotechniczne z wykorzystaniem do ochrony roślin preparatów z różnych grup chemicznych oraz doświadczenia nawozowe. Producent rolny skorzysta z wyników, jak również będzie mógł do nich wrócić w każdej chwili, gdy pojawią się wątpliwości odnośnie prawidłowej agrotechniki lub doboru odpowiedniej odmiany do siewu. Publikacja posłuży również rolnikom na "warsztatach polowych" organizowanych przez OODR w czerwcu oraz szkoleniach organizowanych przez OODR w Łosiowie ( Dzień Soi, Dzień Kukurydzy, itd.). Opracowanie będzie również dostępne dla producentów rolnych w wersji online na stronie internetowej Ośrodka. Niniejsza publikacja jest pewnym sposobem do propagowania nowoczesnego podejścia do procesu produkcji rolniczej.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Za pośrednictwem wyników możliwa jest wymiana informacji, doświadczeń i spostrzeżeń, co może   zainicjować poszukiwanie nowych rozwiązań w agrotechnice roślin uprawnych, dążąc do osiągnięcia wysokich plonów i jak najlepszej jakości produktu pamiętając, że najważniejsze jest zdrowie ludzi i ochrona środowiska naturalnego.</t>
  </si>
  <si>
    <t xml:space="preserve">publikacja
</t>
  </si>
  <si>
    <t>publikacja                             liczba egzemplarzy                                         wersja online</t>
  </si>
  <si>
    <t>1                          300                                 1</t>
  </si>
  <si>
    <t>Producenci rolni, doradcy rolni, spółki i spółdzielnie produkcyjne prowadzące produkcję roślinną na terenie województwa opolskiego i województw ościennych, a także firmy nasienne, chemiczne i nawozowe współpracujące z Opolskim Ośrodkiem Doradztwa Rolniczego w Łosiowie, osoby zainteresowane tematem.</t>
  </si>
  <si>
    <t>Przewodnik po innowacyjnych doświadczeniach polowych OODR w Łosiowie 2021</t>
  </si>
  <si>
    <t>Celem przewodnika jest ułatwienie pozyskania istotnych  informacji  z naciskiem na doświadczalnictwo odmianowo agrotechniczne dla szerokiego wachlarza potrzeb praktyki rolniczej. W publikacji zawarte będą wszelkie informacje o doświadczeniach tj.  terminy siewu, nazwy odmian, rodzaje oprysków, oraz inne istotne informacje), które są prowadzone na polu doświadczalnym Opolskiego Ośrodka Doradztwa Rolniczego. Doświadczenia zawarte w przewodniku będą przedstawiać kolekcje odmian, doświadczenia nawozowe, agrotechniczne oraz ścisłe (PDO). W przewodniku zawarte będą rodzaje oprysków wraz z substancjami aktywnymi i terminami wykonania zabiegów, wszelkie informacje o nawożeniu doświadczeń oraz o terminach i ilościach wysiewu. Producent rolny skorzysta z przewodnika, jak również będzie mógł do niego wrócić w każdej chwili, gdy pojawią się wątpliwości odnośnie prawidłowej agrotechniki lub doboru odpowiedniej odmiany do siewu. Przewodnik ułatwi rolnikom przyswajanie wiedzy oraz innowacji na różnych spotkaniach czy szkoleniach, jednym z takich spotkań są warsztaty polowe na polu Opolskiego Ośrodka Doradztwa Rolniczego w Łosiowie organizowane w czerwcu jak również ( Dzień soi, Dzień kukurydzy, itp.). Publikacja będzie również dostępna dla producentów rolnych w wersji online na stronie internetowej Ośrodka. Dzięki publikacji można w łatwiejszy sposób propagować nowoczesne rozwiązania w rolnictwie.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Przewodnik jest narzędziem ułatwiającym wymianę informacji, doświadczeń oraz spostrzeżeń. Wprowadzanie nowoczesnych rozwiązań agrotechnicznych pozwala rolnikowi osiągnięcie wysokich plonów oraz jak najlepszej jakości produktu, dbając o zdrowie ludzi, a co najważniejsze o ochronę środowiska naturalnego.</t>
  </si>
  <si>
    <t>1                          400                                            1</t>
  </si>
  <si>
    <t>Innowacje  w opolskim winiarstwie</t>
  </si>
  <si>
    <t>Celem operacji jest podniesienie poziomu wiedzy w zakresie wpływu zmian warunków klimatycznych na proces winifikacji oraz w  zakresie innowacyjnych rozwiązań w technologii uprawy winorośli. Poruszona zostanie tematyka z zakresu innowacyjnych rozwiązań uprawy winorośli z wykorzystaniem zasobów środowiska naturalnego,  nowoczesnego podejścia do technologii przetwórstwa owoców winorośli wpływającego na  walory produkowanego wina. Operacja dodatkowo wpłynie na budowanie sieci kontaktów pomiędzy rolnikami, mieszkańcami obszarów wiejskich, doradcami oraz przedstawicielami innych instytucji mających wpływ na kształtowanie i rozwój obszarów wiejskich. Ważnym aspektem będzie zainteresowanie możliwością współpracy partnerskiej we wdrażaniu innowacyjnych metod przetwórstwa wina.</t>
  </si>
  <si>
    <t xml:space="preserve"> spotkanie tematyczne</t>
  </si>
  <si>
    <t>spotkanie tematyczne                                 liczba uczestników</t>
  </si>
  <si>
    <t>1
32</t>
  </si>
  <si>
    <t xml:space="preserve">Przedsiębiorcy, rolnicy, osoby z branży rolniczej – winiarzy, przedstawiciele podmiotów doradczych, przedstawiciele świata nauki. </t>
  </si>
  <si>
    <t>49-330 Łosiów,
  ul. Główna 1</t>
  </si>
  <si>
    <t xml:space="preserve">Opolskie zespoły tematyczne ds. innowacji w rolnictwie - krótkie łańcuchy dostaw </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</si>
  <si>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szczególnych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</si>
  <si>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 xml:space="preserve">3
65
</t>
  </si>
  <si>
    <t xml:space="preserve">Zioła w ogrodzie - innowacyjne wykorzystanie w kuchni i kosmetyce. </t>
  </si>
  <si>
    <t xml:space="preserve">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zastosowania ich w kuchni oraz kosmetyce. Uczestnicy dowiedzą  się jakie właściwości zdrowotne i odżywcze posiadają zioła, zapoznają się z uprawą  i gatunkami ziół,  sposobem ich pozyskiwania oraz łączenia ze sobą.  </t>
  </si>
  <si>
    <t xml:space="preserve"> wyjazd studyjny</t>
  </si>
  <si>
    <t>wyjazd studyjny
liczba uczestników</t>
  </si>
  <si>
    <t xml:space="preserve">1
30
</t>
  </si>
  <si>
    <t>Rolnicy, właściciele gospodarstw agroturystycznych oraz rolnych woj. opolskiego, członkowie stowarzyszeń oraz lokalnych grup działania, doradcy rolniczy, osoby zainteresowane tematem.</t>
  </si>
  <si>
    <t>Innowacje w ofercie turystycznej - kreowanie wizerunku opolskiej wsi</t>
  </si>
  <si>
    <t>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udoskonalanie oferty turystycznej, wprowadzanie innowacji w obsłudze turystów. Wykorzystywanie walorów turystycznych obszaru,  pobudzenie kreatywności właścicieli gospodarstw agroturystycznych w celu stworzenia bogatszej oferty turystycznej.</t>
  </si>
  <si>
    <t xml:space="preserve"> konferencja
liczba uczestników</t>
  </si>
  <si>
    <t xml:space="preserve">1
70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</si>
  <si>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</si>
  <si>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Rolnictwo precyzyjne w praktyce</t>
  </si>
  <si>
    <t>Celem operacji jest propagowanie wśród producentów rolnych innowacyjnych rozwiązań oraz korzyści, które można uzyskać wprowadzając w gospodarstwie systemy rolnictwa precyzyjnego. Realizacja filmu, który przedstawi niektóre aspekty stosowania metod precyzyjnych w produkcji rolniczej, ma za zadanie podnieść świadomość wśród rolników i pokazać, że wprowadzanie zmian w gospodarowaniu jest niezbędne zarówno ze względów ekonomicznych jak i ekologicznych.</t>
  </si>
  <si>
    <t xml:space="preserve">Innowacyjne rozwiązania w gospodarstwie pasiecznym </t>
  </si>
  <si>
    <t xml:space="preserve">Operacja ma na celu wspieranie i rozwój pszczelarstwa oraz podnoszenie świadomości producentów rolnych na temat zagrożenia bioróżnorodności, ginięcia owadów zapylających, a w szczególności pszczoły miodnej. Propagując innowacyjne technologie należy podnieść poziom wiedzy i świadomość osób związanych z pszczelarstwem. Ważnym aspektem staje się zainteresowanie nowych osób tematem pszczelarstwa, pokazując proces zakładania pasieki „w nowym stylu” i dając wskazówki odnośnie opieki nad pszczołami. W związku z trwającą pandemią i niewidomym jej przebiegiem, Opolski Ośrodek Doradztwa Rolniczego w Łosiowie na potrzeby realizacji filmów i warsztatów założy własną pasiekę pokazową, kupując 3 ule wraz z rodzinami pszczelimi. Zakup będzie się składał z 2-óch  nowoczesnych uli, przy których praca opiera się na tradycyjnych metodach pasiecznych, jednocześnie redukując nakład wykonywanych czynności oraz 1 ul demonstracyjny, wyposażony w szklane ściany umożliwiając obserwację bez konieczności otwierania gniazda, zapewniając podgląd naturalnego  zachowania się  pszczół podczas ich pracy. Ul demonstracyjny jest idealnym narzędziem do przeprowadzania warsztatów i nagrywania materiałów filmowych. Wraz z ulami nastąpi zakup innowacyjnych urządzeń tj. waga, czujnik pomiarowy do ula itp. oraz akcesoriów niezbędnych do wykonywania czynności związanych z przeprowadzeniem warsztatów, pokazów, nagrań tj. zmiotka, dłuto, podkurzacz, odzież ochronna i inne. Operacja stworzy możliwość organizacji własnych przedsięwzięć oraz przygotowywanie materiałów edukacyjnych bez wariantu wyjazdów do gospodarstw pasiecznych, które często nie są gotowe na stworzenie warunków do takiej pracy.  Mini pasieka umożliwi    prowadzenie obserwacji, dokonywania odczytów i stałego monitorowania pracy pszczół w ulu, a w dalszej kolejności pozwoli na transfer wiedzy pomiędzy pszczelarzami, rolnikami oraz specjalistami z dziedziny pszczelarstwa. Filmy krótkometrażowe pokażą  innowacyjne rozwiązana podczas całego sezonu pszczelarskiego,  będą stanowiły materiał dydaktyczny podczas warsztatów oraz będą dostępne dla zainteresowanych poprzez umieszczenie ich na stronie www Ośrodka. </t>
  </si>
  <si>
    <t>filmy krótkometrażowe                                                  szkolenie z warsztatami                                                         minipasieka                                          szkolenie on-line</t>
  </si>
  <si>
    <t xml:space="preserve">   ilość filmów                                                                               liczba uczestników                                                                               ilość                                                                 liczba uczestników  </t>
  </si>
  <si>
    <t xml:space="preserve"> 7                                       30                                              1                                           54 </t>
  </si>
  <si>
    <t>pszczelarze, osoby zawodowo i hobbystycznie zajmujące się prowadzeniem pasiek o różnej skali produkcji z terenu województwa opolskiego, osoby zainteresowane tematyką, członkowie kół pszczelarskich</t>
  </si>
  <si>
    <t>49-330 Łosiów ul. Główna 1</t>
  </si>
  <si>
    <t>Dzień kukurydzy - innowacyjne rozwiązania w kierunku zwiększania bioróżnorodności</t>
  </si>
  <si>
    <t>Celem szkolenia połączonego z warsztatami polowymi jest podniesienie wiedzy w zakresie innowacyjnych metod pielęgnacji kukurydzy, zaprezentowanie bogatej gamy odmian oraz nowości z branży, a także podniesienie świadomości uczestników szkolenia o konieczności zwiększania bioróżnorodności poprzez wprowadzenie do płodozmianu kukurydzy, co wpisuje się w założenia Europejskiego Zielonego Ładu. Uczestnicy  będą mogli wysłuchać fachowych porad technologicznych ekspertów, doradców oraz przedstawicieli firm nasiennych i agrotechnicznych. Nastąpi porównanie i omówienie jakości poszczególnych odmian, pozyskanie najważniejszych informacji o ich właściwościach, wymaganiach glebowych i klimatycznych. Wymiana wiedzy oraz doświadczeń umożliwi poszukiwanie nowych rozwiązań problemów towarzyszących uprawie kukurydzy w aspekcie ochrony zdrowia ludzi, zwierząt i środowiska.</t>
  </si>
  <si>
    <t xml:space="preserve">  liczba uczestników szkolenia</t>
  </si>
  <si>
    <t xml:space="preserve">
100</t>
  </si>
  <si>
    <t>Producenci rolni, specjaliści i doradcy rolniczy, naukowcy oraz osoby zainteresowane tematem</t>
  </si>
  <si>
    <t>Plan operacyjny KSOW na lata 2020-2021 (z wyłączeniem działania 8 Plan komunikacyjny) - Podkarpacki ODR - luty 2022</t>
  </si>
  <si>
    <t xml:space="preserve"> ,,Życie mlekiem i miodem płynące"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</si>
  <si>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</si>
  <si>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konferencja                             </t>
  </si>
  <si>
    <t xml:space="preserve">1. Konferencja                2. Ilość uczestników      </t>
  </si>
  <si>
    <t xml:space="preserve">1                       300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</si>
  <si>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</si>
  <si>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Podkarpacki Ośrodek Doradztwa Rolniczego z siedzibą w Boguchwale</t>
  </si>
  <si>
    <t>ul. Suszyckich 9, 
36-040 Boguchwała</t>
  </si>
  <si>
    <t xml:space="preserve">Podkarpacki E-Bazarek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</si>
  <si>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</si>
  <si>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1. reklama w radio 
2. reklama w TV
3. Reklama na nośniku multimedialnym 
4. reklama na bilbordzie 
5. baza kontaktów
</t>
  </si>
  <si>
    <t xml:space="preserve">1. reklama w radio 
2. reklama w TV
3. Reklama na nośniku multimedialnym 
4. reklama na bilbordzie 
5. liczba zarejestrowanych uczestników  
</t>
  </si>
  <si>
    <t xml:space="preserve">1.  - 447 szt.
2. -  7 szt.
3. - 7 szt.
4. - 10 szt.
5. -  1000
</t>
  </si>
  <si>
    <t xml:space="preserve">
uczestnicy e-bazarku 
 1. Producenci rolni.
2. Przetwórcy artykułów rolno- spożywczych.
3.  Przedsiębiorcy.
 4.  Liderzy środowisk lokalnych oferujący produkty rolnicze .
</t>
  </si>
  <si>
    <t xml:space="preserve">II-IV </t>
  </si>
  <si>
    <t xml:space="preserve">Wirtualny Dzień Pola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</si>
  <si>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</si>
  <si>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 xml:space="preserve">wystawa </t>
  </si>
  <si>
    <t>1.  ilość wystawców  
2. ilość pokazów 
3. ilość godzin emisji   
4.  - ilość osób na wideo konferencji</t>
  </si>
  <si>
    <t>30
2
6
242</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</si>
  <si>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</si>
  <si>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 xml:space="preserve">II-III </t>
  </si>
  <si>
    <t>spotkania ( 3 spotkania stacjonarne oraz 2 spotkanie online)</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</si>
  <si>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</si>
  <si>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konferencja ( 1 konferencja w trybie stacjonarnym, 1 wideo konferencja )</t>
  </si>
  <si>
    <t xml:space="preserve">rolnicy, przedstawiciele doradztwa rolniczego, przedstawiciele nauki, administracja rządowa i samorządowa,  instytucje pracujące na rzecz rolnictwa  ekologicznego </t>
  </si>
  <si>
    <t>katalog - druk i opracowanie</t>
  </si>
  <si>
    <t xml:space="preserve">Konkurs Najlepsze  gospodarstwo ekologiczne </t>
  </si>
  <si>
    <t xml:space="preserve">Nowoczesna i bezpieczna produkcja ziemniaka w województwie podkarpackim </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</si>
  <si>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wideokonferencji będzie miało charakter innowacyjno-edukacyjny. Zdobyta wiedza pozwoli na transfer wiedzy w zakresie dobrych praktyk wdrażania innowacji w rolnictwie i na obszarach wiejskich oraz promowania innowacyjnych technologii uprawy ziemniaka w województwie podkarpackim . </t>
  </si>
  <si>
    <t>wideokonferencja</t>
  </si>
  <si>
    <t>Liczba wideokonferencji
Liczba uczestników wideokonferencji</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</si>
  <si>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</si>
  <si>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 xml:space="preserve"> IV</t>
  </si>
  <si>
    <t xml:space="preserve">Targi innowacji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</si>
  <si>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</si>
  <si>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ilość wystawców </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</si>
  <si>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</si>
  <si>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III- IV</t>
  </si>
  <si>
    <t>Sieciowanie  - narzędziem budowy partnerstw</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</si>
  <si>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</si>
  <si>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szkolenie wraz z  warsztatami</t>
  </si>
  <si>
    <t xml:space="preserve">„Turystyka kulinarna szansą na rozwój obszarów wiejskich" </t>
  </si>
  <si>
    <t xml:space="preserve">Celem operacji jest  wsparcie tworzenia  grup operacyjnych w ramach  Krótkich Łańcuchów Dostaw Żywności jako  nowego sposobu organizacji produkcji, dystrybucji i transakcji pomiędzy producentem żywności,  a ostatecznym konsumentem.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Założone cele wpłyną na podwyższenie wiedzy potencjalnych członków grup operacyjnych, rolników, przetwórców i służby doradczej  dotyczącej wdrażania ciekawych rozwiązań w rolnictwie oraz pozyskiwania środków w ramach działania "Współpraca".  
</t>
  </si>
  <si>
    <t>1                      250</t>
  </si>
  <si>
    <t>rolnicy , przedstawiciele nauki, instytucje pracujące na rzecz rolnictwa, osoby zainteresowane proponowaną  tematyką</t>
  </si>
  <si>
    <t xml:space="preserve">Lokalne Partnerstwo  ds. Wody (LPW) na Podkarpaciu </t>
  </si>
  <si>
    <t xml:space="preserve">Celem operacji jest nawiązanie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powiaty z województwa podkarpackiego , w którego skład wejdą min.: przedstawiciele:   administracji publicznej,  rolników, doradztwa rolniczego, nauki, instytucji rolniczych.  Poruszana tematyka podczas spotkań  związana będzie z  wzajemnym poznaniem  zakresów działania i potrzeb związanych z gospodarowaniem wodą członków LPW, diagnozą sytuacji w zakresie zarządzania zasobami wody pod kątem potrzeb rolnictwa i mieszkańców obszarów wiejskich - analiza problemów oraz potencjalnych możliwości ich rozwiązania, upowszechnianiem  dobrych praktyk w zakresie gospodarki wodnej i oszczędnego gospodarowania nią w rolnictwie i na obszarach wiejskich.
</t>
  </si>
  <si>
    <t xml:space="preserve">konferencje
w trybie on-line
w trybie stacjonarnym </t>
  </si>
  <si>
    <t>konferencja                                            ilość uczestników</t>
  </si>
  <si>
    <t>2                      250</t>
  </si>
  <si>
    <t xml:space="preserve">Spotkania                   Ilość uczestników                 </t>
  </si>
  <si>
    <t>22               450</t>
  </si>
  <si>
    <t xml:space="preserve">Wiosenne targi innowacji </t>
  </si>
  <si>
    <t xml:space="preserve">Celem operacji jest   upowszechnienie i propagowanie innowacji w produkcji roślinnej poprzez popularyzację postępu hodowlanego roślin ogrodniczych i sadowniczych  jak i w obszarze technologii uprawy, nawożenia, ochrony roślin i nawadniania pod kątem Europejskiego Zielonego Ładu. Operacja ma również  na celu tworzenie  bezpośredniej sieci kontaktów pomiędzy  rolnikami szczególnie branży  ogrodniczej oraz osobami i instytucjami oferującymi usługi na rzecz rolnictwa i ogrodnictwa.
W targach uczestniczyć będą podmioty zajmujący się różnymi branżami tj. oferującymi nowoczesny sprzęt rolniczy i ogrodniczy ,   środki do produkcji, wytwórcy żywności wysokiej jakości, rękodzieło,  przedstawiciele instytucji naukowych, specjaliści działów technologicznych PODR ,  producenci głównie branży ogrodniczej, dzięki którym będzie możliwość   na zidentyfikowanie obszarów tematycznych , które wymagają wsparcia.   Podczas targów uczestnicy zaprezentują innowacyjne i nowatorskie rozwiązania  w gospodarstwach ogrodniczych i sadowniczych , a zaobserwowane dobre praktyki  sprzyjać będą  poprawie efektywności produkcji i wzrostowi konkurencyjności gospodarstw w województwie podkarpackim . Realizacja zamierzonego celu odbywać się będzie dzięki organizacji:  stoisk  wystawienniczych promujących innowacyjne rozwiązania branży ogrodniczej, pokazów, konferencji związanej z  nawadnianiem roślin ogrodniczych, pokazów, warsztatów  . Targi będą odbywać się w trybie stacjonarnym oraz emitowane będą na żywo on-line.  Wiosenne targi będą nakierowane również na  prezentację nowoczesnych i innowacyjnych metod technologii uprawy, stosowanych nowoczesnych odmian i nasadzeń będących elementem  architektury zieleni,  nowoczesne sposoby urządzania przydomowych ogrodów, które w znaczący sposób podniosą atrakcyjność gospodarstw agroturystycznych.  Ponadto w celu zwiększenia zasięgu działania  realizowanej operacji, dotarcia do jak największej grupy odbiorców  wyprodukowany zostanie film, który emitowany będzie na stronie internetowej.   Dlatego zorganizowanie  ,, Wiosennych targów innowacji’’ będzie instrumentem do  nawiązania  kontaktów  pomiędzy poszczególnymi podmiotami. Zaobserwowane i wprowadzone rozwiązania pozwolą na współpracę z rolnikami, dokształcanie, przekazanie najnowszej wiedzy, wymiany doświadczeń , transfer innowacji od nauki do praktyki. 
</t>
  </si>
  <si>
    <t>targi
film
konferencja</t>
  </si>
  <si>
    <t xml:space="preserve">ilość wystawców 
ilość filmów </t>
  </si>
  <si>
    <t>280
1</t>
  </si>
  <si>
    <t xml:space="preserve">uczestnicy targów : podmioty reprezentujące nowe rozwiązania branży rolniczej ( w tym : roślin  ozdobnych i kwiatów ,drzew owocowych i ozdobnych oraz środków do produkcji, rolnicy, posiadacze lasów,  przedsiębiorcy, przedstawiciele instytucji naukowo-badawczych, ogrodnicy, szkółkarze i instytucji doradczych, osoby zainteresowane branżą ogrodniczą. 
</t>
  </si>
  <si>
    <t>II-IV kw.</t>
  </si>
  <si>
    <t xml:space="preserve">Jesienne targi innowacji </t>
  </si>
  <si>
    <t xml:space="preserve">Realizacja operacji przyczyni się do wymiany wiedzy pomiędzy podmiotami uczestniczącymi w rozwoju obszarów wiejskich oraz rozpowszechniania rezultatów działań na rzecz tego rozwoju. Uczestnicy targów poprzez przedstawienie swojej oferty  przyczynią się do promocji przykładów ciekawych rozwiązań innowacyjnych w produkcji i usługach w województwie podkarpackim ze szczególnym uwzględnieniem: owoców, warzyw, miodów i produktów pszczelich, materiału szkółkarskiego, nasion i kwiatów  oraz rękodzieła,  winnic, drobnego inwentarza, królików, środków stosowanych w  roślinnej i hodowli zwierząt, przetwórstwa i przedsiębiorczości.  Jest to kontynuacja operacji pn. ,,Podkarpacki E-Bazarek’’ , której uczestnicy będą na żywo obecni podczas ,,Jesiennych targów innowacji’’. 
Dlatego realizacja ww. operacji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Realizacja zamierzonego celu odbywać się będzie dzięki: organizacji stoisk  wystawienniczych promujących innowacyjne rozwiązania branży rolniczej, ogrodniczej oraz przetwórstwa, organizacji prezentacji w ramach stoisk , pozwalających na  prezentację dorobku rolnictwa i firm funkcjonujących na  obszarze z terenu województwa podkarpackiego,  pokazów  kulinarnych.    Pokazy i prezentacje skierowane będą dla  rolników i przedstawicieli agro-przedsiębiorstw, którzy wyróżniają się osiąganymi efektami technologicznymi i ekonomicznymi, rozwijają swą działalność przy pomocy funduszy unijnych oraz wykazują zaangażowanie w życie lokalnej społeczności. 
Dlatego zorganizowanie  ,, Jesiennych targów innowacji’’ będzie instrumentem do  nawiązania  kontaktów  pomiędzy poszczególnymi podmiotami. Aby zwiększyć oddziaływanie operacji,   impreza  będzie  transmitowana na żywo  on-line.  Zaobserwowane i wprowadzone rozwiązania pozwolą na współpracę z rolnikami, dokształcanie, przekazanie najnowszej wiedzy, wymiany doświadczeń , transfer innowacji od nauki do praktyki. 
</t>
  </si>
  <si>
    <t xml:space="preserve">podmioty reprezentujące innowacyjne rozwiązania w  branży rolniczej ( w tym : maszyn i sprzętu rolniczego, zwierząt hodowlanych, roślin,   rolnicy,  przedsiębiorcy, przedstawiciele instytucji naukowo-badawczych,  instytucji doradczych
</t>
  </si>
  <si>
    <t>III-IV kw.</t>
  </si>
  <si>
    <t xml:space="preserve">Rozwój obszarów wiejskich w oparciu o innowacyjne rozwiązania mające zastosowanie  w prowadzeniu turystyki wiejskiej, turystyki kulinarnej, turystyki historycznej  wykorzystujących  lokalne zasoby . </t>
  </si>
  <si>
    <t xml:space="preserve">Celem operacji jest  wspieranie  innowacji w rolnictwie, a w szczególności w produkcji żywności dobrej jakości  i na obszarach wiejskich .  Lokalna żywność produkowana w gospodarstwach lub przez małe zakłady jest elementem rozwoju obszarów wiejskich, a w ostatnich latach jest ogromne zapotrzebowanie  na taki asortyment. Dlatego oczekiwania konsumentów są determinantem  na powstanie szerokiego spektrum lokalnych  sieci żywności  i krótkich łańcuchów dostaw, sprzedaży bezpośredniej u producentów, sprzedaży z dostawą do klientów, współpracy z podmiotami zewnętrznymi.  Rozwój lokalnego sektora żywności jest przedmiotem ogromnego zainteresowania i może przynieść wymierne korzyści  gospodarcze, środowiskowe i społeczne. Wyjazd studyjny pozwoli na zaobserwowanie dobrych przykładów  skracania drogi produktów od pola do stołu oraz wsparcia  lokalnych  wytwórców i rolników.  Sprzedaż bezpośrednia stanowi istotne źródło dochodów rolników i ważne źródło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t>
  </si>
  <si>
    <t xml:space="preserve">wyjazd studyjny 
</t>
  </si>
  <si>
    <t xml:space="preserve">liczba uczestników 
</t>
  </si>
  <si>
    <t xml:space="preserve">rolnicy  w tym :właściciele  gospodarstw rolnych, agroturystycznych, mali przetwórcy), osoby zainteresowane proponowaną  tematyką, pracownicy PODR </t>
  </si>
  <si>
    <t xml:space="preserve">Tworzenie sieci kontaktów sprzyjających wprowadzaniu  innowacji w produkcji  mięsa króliczego na podkarpaciu.  </t>
  </si>
  <si>
    <t xml:space="preserve">Celem operacji jest   zainicjowanie współpracy oraz stworzenie sieci kontaktów miedzy polskimi  rolnikami , hodowcami królików ,  kontrahentami zagranicznymi oraz przeniesienie dobrych praktyk  na teren Podkarpacia w zakresie  innowacji w technologii chowu  i innowacji  w wykorzystaniu  kulinarnym mięsa króliczego. 
Zainicjowanie i rozpropagowanie w hodowli królików będzie alternatywą w produkcji zwierzęcej w kontekście występowania chorób wśród innych  gatunków ( np. ASF) .
Organizacja wyjazdu studyjnego pozwoli na zapoznanie się  z przykładami wprowadzanych innowacji  optymalizujących  chów i przetwórstwo mięsa króliczego,  z najlepszymi przykładami  w hodowli królików w celu  maksymalizacji zysku  przy jednoczesnym zatrzymaniu kosztów na takim samym poziomie.
Ponadto zapoznanie  się  z nowoczesnymi rasami pozwoli na wykorzystanie  materiału hodowlanego   najbardziej przydatnego  do wprowadzania innowacyjnych pro konsumenckich rozwiązań. 
Realizacja operacji pozwoli również na poznanie najciekawszych innowacyjnych  rozwiązań  dla poprawy konkurencyjności podkarpackiego rolnictwa w kontekście zwiększenia udziału hodowli królików i mięsa króliczego jako potencjalnej specjalizacji naszego województwa.  
Przyczyni się do wymiany doświadczeń pomiędzy osobami zajmującymi się tego typu hodowlą , osobami zainteresowanymi , pracownikami PODR.  
</t>
  </si>
  <si>
    <t xml:space="preserve">20
</t>
  </si>
  <si>
    <t>rolnicy ,  osoby zainteresowane proponowaną  tematyką, pracownicy PODR</t>
  </si>
  <si>
    <t>Plan operacyjny KSOW na lata 2020-2021 (z wyłączeniem działania 8 Plan komunikacyjny) - Podlaski ODR - luty 2022</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</si>
  <si>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</si>
  <si>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</si>
  <si>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warsztatów</t>
  </si>
  <si>
    <t>liczba uczestników operacji</t>
  </si>
  <si>
    <t>80</t>
  </si>
  <si>
    <t>Grupę docelową będą stanowili rolnicy, domownicy gospodarstw rolnych, wytwórcy produktu regionalnego,  przedstawiciele podmiotów świadczących usługi doradcze oraz inne osoby zainteresowane tematyką</t>
  </si>
  <si>
    <t>II/III/IV</t>
  </si>
  <si>
    <t>I/II/III/IV</t>
  </si>
  <si>
    <t>Podlaski Ośrodek Doradztwa Rolniczego     w Szepietowie</t>
  </si>
  <si>
    <t>Szepietowo Wawrzyńce 64       18-210 Szepietowo</t>
  </si>
  <si>
    <t>Gala Serów - konkurs</t>
  </si>
  <si>
    <t>wyjazd studyjny - 3 dni</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</si>
  <si>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</si>
  <si>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</si>
  <si>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</si>
  <si>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</si>
  <si>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</si>
  <si>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</si>
  <si>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82</t>
  </si>
  <si>
    <t>Grupę docelową będą stanowili rolnicy, hodowcy bydła mlecznego,  przedstawiciele podmiotów świadczących usługi doradcze oraz inne osoby zainteresowane tematem</t>
  </si>
  <si>
    <t>2000</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</si>
  <si>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</si>
  <si>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</si>
  <si>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</si>
  <si>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</si>
  <si>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</si>
  <si>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</si>
  <si>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</si>
  <si>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</si>
  <si>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</si>
  <si>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</si>
  <si>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</si>
  <si>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</si>
  <si>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</si>
  <si>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Innowacyjne rozwiązania w rolnictwie z zakresu uprawy roślin w warunkach suszy</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</si>
  <si>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</si>
  <si>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</si>
  <si>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</si>
  <si>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</si>
  <si>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Grupę docelową będą stanowili hodowcy bydła mlecznego, producenci mleka, osoby zainteresowane tematem, przedstawiciele firm i instytucji związanych z tematem, przedstawiciele podmiotów świadczących usługi doradcze</t>
  </si>
  <si>
    <t>Lokalne Partnerstwo ds. Wody.</t>
  </si>
  <si>
    <t>spotkanie tematyczne</t>
  </si>
  <si>
    <t>Grupę docelową będą stanowili 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</si>
  <si>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</si>
  <si>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</si>
  <si>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</si>
  <si>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Konkurs na "Najlepsze Gospodarstwo Ekologiczne" i na "Najlepszego Doradcę Ekologicznego" w woj. podlaskim</t>
  </si>
  <si>
    <t xml:space="preserve">Celem operacji jest promocja dobrych praktyk  w rolnictwie ekologicznym oraz innowacyjnych rozwiązań wdrażanych w ekologicznych gospodarstwach rolnych.  Przedsięwzięcie posłuży identyfikacji i wdrażaniu proekologicznych rozwiązań w gospodarstwach rolnych oraz rozpowszechnianiu wiedzy o jakości żywności ekologicznej. Podczas seminarium zaprezentowane zostaną przykłady dobrych praktyk w  gospodarstwach rolnych oraz możliwości rozwoju sektora rolnictwa ekologicznego w Polsce i woj. podlaskim. Poprzez organizowany w ramach operacji Konkurs na "Najlepsze Gospodarstwo Ekologiczne" promowane będą rozwiązania zmierzające zarówno do wzrostu sprzedaży produktów rolnictwa ekologicznego jak też mające na celu wprowadzenie rozwiązań innowacyjnych i przyjaznych środowisku. "Konkurs Najlepszy Doradca Ekologiczny" wpłynie na popularyzację i promowanie osiągnieć doradców w zakresie innowacji dotyczących rolnictwa ekologicznego. Cała operacja przyczyni się do zacieśnienia współpracy pomiędzy uczestnikami a światem nauki. </t>
  </si>
  <si>
    <t>Konkurs na Najlepsze Gospodarstwo Ekologiczne w woj. podlaskim</t>
  </si>
  <si>
    <t>Grupę docelową będą stanowili rolnicy, przedstawiciele doradztwa rolniczego, przedstawiciele nauki, mieszkańcy obszarów wiejskich oraz instytucje pracujące na rzecz rolnictwa ekologicznego</t>
  </si>
  <si>
    <t>II/IV</t>
  </si>
  <si>
    <t>liczba uczestników seminarium</t>
  </si>
  <si>
    <t>Konkurs na Najlepszego Doradcę Ekologicznego w woj. podlaskim</t>
  </si>
  <si>
    <t>Celem operacji „Wsparcie dla tworzenia Lokalnych partnerstw ds. Wody” jest stworzenie pierwszej w Polsce sieci pomiędzy wszystkimi kluczowymi  Partnerami na rzecz zarządzania zasobami wody w rolnictwie i na obszarach wiejskich wybranych powiatów województwa podlaskiego. Przedstawiciele nauki opracują zasady powstawania LPW, wesprą szkolenia oraz opracują raport końcowy z działań grupy pilotażowej ze wskazaniem innowacyjnych rozwiązań pozwalających na racjonalną gospodarkę wodą w rolnictwie i na obszarach wiejskich.</t>
  </si>
  <si>
    <t>I/IV</t>
  </si>
  <si>
    <t xml:space="preserve">Tradycyjne rośliny miododajne w nowoczesnej pasiece </t>
  </si>
  <si>
    <t>Celem warsztatów będzie propagowanie dobrych praktyk i innowacyjnych, rozwiązań w dziedzinie pszczelarstwa. Uczestnicy poznają gatunki roślin miododajnych, które ostatnio zostały zapomniane i są pomijane w ogrodowych aranżacjach. Coraz częściej mówi się o masowym ginięciu pszczół, gdzie jedną z przyczyn tego zjawiska jest kurcząca się z roku na rok baza pożytkować. Warto znać rośliny pszczelarskie i sadzić je w przydomowych ogródkach, miejscach użyteczności publicznej, pasach zieleni czy nawet wzdłuż dróg publicznych. Dodatkowo uczestnicy dowiedzą się jak wygląda pasieka, zobaczą narzędzia w niej wykorzystywane oraz poznają kalendarz prac pszczelarza.</t>
  </si>
  <si>
    <t>Grupę docelową będą stanowili rolnicy, domownicy gospodarstw rolnych, pszczelarze, wytwórcy produktu regionalnego,  przedstawiciele podmiotów świadczących usługi doradcze oraz inne osoby zainteresowane tematyką</t>
  </si>
  <si>
    <t>Podlaska Akademia Serowarska edycja II</t>
  </si>
  <si>
    <t>Celem operacji jest podniesienie wiedzy z zakresu promocji krótkich łańcuchów dostaw żywności, nowych/ulepszonych metod produkcji sera, innowacyjnych sposobów marketingu sprzedaży produktów serowarskich wytwarzanych na poziomie gospodarstwa. Rezultatem uczestnictwa w projekcie może być powstawanie nowych producentów rolnych wytwarzających sery na poziomie gospodarstwa rolnego, które będą sprzedawane odbiorcom ostatecznym. Co za tym idzie możliwość skrócenia łańcuchów dostaw. Przedmiotem operacji są: Warsztaty serowarskie w Podlaskim Centrum Technologii Rolno-Spożywczych, warsztaty domowe oraz Gala Serów i wyjazd studyjny obejmujące zagadnienia z przetwórstwo mleka, produkcji i sprzedaży żywności pochodzenia zwierzęcego w ramach RHD bądź MLO, ulepszone receptury serów podpuszczkowych oraz wytwarzanie serów w warunkach domowych oraz sprzedaż wytworzonych produktów bezpośrednio konsumentowi finalnemu, a więc promowanie krótkich łańcuchów dostaw.</t>
  </si>
  <si>
    <t>Grupę docelową będą stanowili rolnicy, domownicy gospodarstw rolnych zajmujących się produkcja pierwotna lub przetwórstwem surowców rolnych, przedstawiciele podmiotów świadczących usługi doradcze oraz inne osoby zainteresowane tematyką</t>
  </si>
  <si>
    <t>Przetwórstwo na małą skalę szansą dla niewielkich producentów rolnych</t>
  </si>
  <si>
    <t>Celem operacji jest rozpowszechnianie wśród mieszkańców obszarów wiejskich województwa podlaskiego przetwórstwa surowców rolnych z własnego gospodarstwa na małą skalę oraz promowanie krótkich łańcuchów dostaw. Ponadto zaprezentowane będą dobre praktyki z zakresu wprowadzania na rynek żywności produkowanej przez rolników i małe przedsiębiorstwa ze szczególnym uwzględnieniem współpracy w tym zakresie</t>
  </si>
  <si>
    <t>Wykorzystanie lawendy  w  innowacyjnym krótkim łańcuchu żywnościowym</t>
  </si>
  <si>
    <t xml:space="preserve">Operacja ma na celu przedstawienie i zapoznanie uczestników wyjazdu w sposób praktyczny i teoretyczny z produkcją lawendy, a dokładnie z możliwościami wykorzystania tego zioła w krótkim łańcuchu żywnościowym. Celem będzie zaprezentowanie krótkiego łańcucha, który w wybranym gospodarstwie prowadzony jest w sposób innowacyjny z wykorzystaniem wszelkich walorów lawendy. Przedstawienie krótkiego łańcucha żywnościowego poprzez wyjazd do gospodarstwa z największą uprawą lawendy w Polsce i jej przetwarzania w obrębie  tego gospodarstwa. Uczestnicy wyjazdu będą mogli poznać praktykę prowadzenia gospodarstwa oraz technologię przetwarzania. </t>
  </si>
  <si>
    <t>Innowacje w agroturystyce - konkurs na najlepsze gospodarstwo agroturystyczne</t>
  </si>
  <si>
    <t xml:space="preserve">Celem operacji jest promocja innowacyjnego podejścia do agroturystyki i usług agroturystycznych. Konkurs ma za zadanie promowanie agroturystyki w woj. podlaskim, inicjowanie innowacyjnego podejścia do usług w agroturystyce oraz umożliwianie wymiany doświadczeń pomiędzy uczestnikami a także poszerzenie ich wiedzy. </t>
  </si>
  <si>
    <t>Grupę docelową będą stanowili rolnicy, domownicy gospodarstw rolnych, właściciele gospodarstw agroturystycznych, wytwórcy produktu regionalnego,  przedstawiciele podmiotów świadczących usługi doradcze oraz inne osoby zainteresowane tematyką</t>
  </si>
  <si>
    <t>liczba uczestników biorących udział w podsumowaniu konkursu</t>
  </si>
  <si>
    <t>Innowacyjne formy zagospodarowania estetycznego zagrody wiejskiej w agroturystyce</t>
  </si>
  <si>
    <t>Celem operacji jest przekazanie wiedzy praktycznej i teoretycznej na temat możliwości rozszerzenia oferty gospodarstw agroturystycznych o ogrody pokazowe, ogrody edukacyjne i ogrody terapeutyczne. Funkcje rekreacyjne, edukacyjne i terapeutyczne umożliwią dywersyfikację dochodu z działalności agroturystycznej.</t>
  </si>
  <si>
    <t xml:space="preserve">Grupę docelową będą stanowili przedstawiciele i domownicy gospodarstw zajmujących się agroturystyką,  przedstawiciele podmiotów świadczących usługi doradcze oraz inne osoby zainteresowane tematyką, </t>
  </si>
  <si>
    <t xml:space="preserve">Innowacyjne pszczelarstwo </t>
  </si>
  <si>
    <t>Celem operacji jest stworzenie możliwości nawiązania współpracy pomiędzy potencjalnymi partnerami w celu utworzenia grupy operacyjnej z zakresu innowacyjnych rozwiązań w gospodarce pasiecznej. Przedmiotem operacji jest wyjazd studyjny związany z tematyką  innowacyjnych systemów prowadzenia gospodarki pasiecznej. W trakcie wyjazdu uczestnicy zwiedzą kultowe dla pszczelarzy miejsca nauki i wiedzy gdzie wysłuchają wykładów z zakresu nowoczesnych technik utrzymania pszczół. Uczestnicy zapoznają się również z zasadami funkcjonowania dużego zakładu produkcyjnego. Zdobycie takiej wiedzy pozwoli na uruchomienie dodatkowych działalności sprzedaży  i poprawę efektywności pasiek. Realizacja operacji ma na celu zapoznanie osób interesujących się pszczelarstwem, które mogą potencjalnie wchodzić w skład grupy operacyjnej w ramach działania Współpraca.</t>
  </si>
  <si>
    <t xml:space="preserve">Grupę docelową będą stanowili przedstawiciele i domownicy gospodarstw zajmujących się pszczelarstwem, przedstawiciele świata nauki,  przedstawiciele podmiotów świadczących usługi doradcze oraz inne osoby zainteresowane tematyką, </t>
  </si>
  <si>
    <t xml:space="preserve">Innowacje w zakresie odchowu cieląt </t>
  </si>
  <si>
    <t>Celem operacji jest prezentacja i wspieranie innowacji w hodowli  bydła, ze szczególnym wyróżnieniem ras wysoko produktywnych przeznaczonych do dalszej produkcji. Zaprezentowana zostanie profilaktyka i prewencja w odchowie cieliczek  przeznaczonych na remont stada oraz reprodukcję. Ponadto przedstawione będą dobre praktyki, co wpłynie na zdobycie dodatkowej wiedzy przez hodowców w zakresie innowacji w hodowli bydła.</t>
  </si>
  <si>
    <t xml:space="preserve"> Grupę docelową będą stanowili mieszkańcy obszarów wiejskich, hodowcy bydła, rolnicy,  przedstawiciele podmiotów świadczących usługi doradcze</t>
  </si>
  <si>
    <t xml:space="preserve">Nowoczesne kanały komunikacji z potencjalnym klientem w ramach krótkiego łańcucha dostaw </t>
  </si>
  <si>
    <t xml:space="preserve">Celem operacji jest informowanie rolników prowadzących pozarolniczą działalność w zakresie  wytwarzania zdrowej żywności i  produktów „hand made” o innowacjach w sprzedaży i komunikacji z potencjalnymi klientami. Założeniem działania jest wspieranie organizacji łańcucha żywnościowego i wprowadzanie do obrotu pełnowartościowych produktów rolnych, które pośrednio mogą doprowadzić do poprawy sytuacji materialnej małych przedsiębiorstw rolnych oraz do ułatwienia zarządzania ryzykiem w rolnictwie. Uczestnicy zdobędą wiedzę teoretyczną i praktyczną na temat social mediów, innowacyjnych urządzeń i sposobów ich wykorzystania w skracaniu łańcucha żywnościowego. </t>
  </si>
  <si>
    <t>webinar</t>
  </si>
  <si>
    <t>Grupę docelową będą stanowili mieszkańcy obszarów wiejskich, rolnicy,  przedstawiciele podmiotów świadczących usługi doradcze</t>
  </si>
  <si>
    <t xml:space="preserve"> Zrównoważony rozwój jako główny czynnik wpływający na postęp gospodarstw rolnych i agroprzedsiębiorstw - prezentacja przykładów</t>
  </si>
  <si>
    <t xml:space="preserve">Celem operacji jest zwiększenie świadomości producentów i przedsiębiorców rolnych w zakresie korzyści jakie niesie ze sobą wdrażanie innowacyjnych rozwiązań i współpracy między nauką i praktyką. Operacja zakłada zaprezentowanie przykładów dobrych praktyk gospodarstw rolnych i agroprzedsiębiorstw, którzy prezentują osiągnięcia technologiczne oraz posiadają  wysokie wyniki ekonomiczne przy umiejętnym wykorzystaniu  funduszy unijnych oraz przy współpracy z doradztwem i nauką. Operacja ma na celu prezentację praktycznych rozwiązań w rolnictwie oraz wsparcie transferu wiedzy i innowacji na obszarach wiejskich.  </t>
  </si>
  <si>
    <t>Grupę docelową będą stanowili mieszkańcy obszarów wiejskich, rolnicy, przedstawiciele instytucji, przedstawiciele podmiotów świadczących usługi doradcze i inne osoby zainteresowane tematyką</t>
  </si>
  <si>
    <t>Innowacyjne rozwiązania technologiczne w produkcji roślinnej - Podlaski Dzień Pola 2021</t>
  </si>
  <si>
    <t>Celem operacji jest upowszechnienie i propagowanie innowacji oraz wymiana fachowej wiedzy w obszarze produkcji roślinnej poprzez popularyzację postępu hodowlanego roślin uprawnych jak i w obszarze technologii uprawy, nawożenia, ochrony roślin i nawadniania a także innowacji w obszarze rolnictwa precyzyjnego pod kątem technologicznym, organizacyjnym i marketingowym. Celem operacji  jest również  ułatwianie tworzenia oraz funkcjonowania sieci kontaktów pomiędzy podlaskimi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Cele operacji zostaną zrealizowane poprzez przeprowadzenie warsztatów polowych i wykładu oraz wydruku publikacji, a także filmu przedstawiającego relację z organizowanego przedsięwzięcia, który zostanie zamieszczony na stronie Ośrodka i mediach społecznościowych co pozwoli dotrzeć do jak największego grona odbiorców zainteresowanych tematem.</t>
  </si>
  <si>
    <t>reklama w TV</t>
  </si>
  <si>
    <t>Grupę docelową będą stanowili rolnicy , 
właściciele lasów, przedsiębiorcy 
  przedstawiciele jednostek naukowo-badawczych, podmioty reprezentujące nowe rozwiązania branży rolniczej, mieszkańcy obszarów wiejskich,  przedstawiciele podmiotów świadczących usługi doradcze i inne osoby zainteresowane tematyką</t>
  </si>
  <si>
    <t>reklama w internecie</t>
  </si>
  <si>
    <t>warsztaty polowe/wykład</t>
  </si>
  <si>
    <r>
      <t>Plan operacyjny KSOW na lata 2020-2021 (z wyłączeniem działania 8 Plan komunikacyjny) -</t>
    </r>
    <r>
      <rPr>
        <b/>
        <sz val="11"/>
        <rFont val="Calibri"/>
        <family val="2"/>
        <charset val="238"/>
        <scheme val="minor"/>
      </rPr>
      <t xml:space="preserve"> Pomorski ODR </t>
    </r>
    <r>
      <rPr>
        <b/>
        <sz val="11"/>
        <color theme="1"/>
        <rFont val="Calibri"/>
        <family val="2"/>
        <charset val="238"/>
        <scheme val="minor"/>
      </rPr>
      <t>- luty 2022</t>
    </r>
  </si>
  <si>
    <t>Sieciowanie doradztwa, praktyki rolniczej i nauki drogą do rozwiązywania zdiagnozowanych problemów na obszarach wiejskich</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</si>
  <si>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się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</si>
  <si>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 odbiorcy zainteresowani tematyką  *mieszkańcy obszarów wiejskich, *rolnicy,                                              *doradcy/specjaliści PODR, *przedsiębiorcy sektora rolno-spożywczego,                                                 * przedstawiciele nauki i instytucji związanych z sektorem rolnym w województwie pomorskim.</t>
  </si>
  <si>
    <t>Pomorski Ośrodek Doradztwa Rolniczego w Lubaniu</t>
  </si>
  <si>
    <t>Lubań, ul, Tadeusza Maderskiego 3, 83-422 Nowy Barkoczyn</t>
  </si>
  <si>
    <t>233</t>
  </si>
  <si>
    <t>audycja radiowa</t>
  </si>
  <si>
    <t>ilość emisji</t>
  </si>
  <si>
    <t>42</t>
  </si>
  <si>
    <t>materiał filmowy</t>
  </si>
  <si>
    <t>liczba emisji w TV</t>
  </si>
  <si>
    <t xml:space="preserve">Wspieranie przedsiębiorczości i innowacji na obszarach wiejskich przez podnoszenie poziomu wiedzy i umiejętności w obszarze małej przedsiębiorczości na przykładzie województwa podlaskiego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</si>
  <si>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</si>
  <si>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 odbiorcy zainteresowani tematyką * rolnicy, *doradcy/specjaliści PODR,                 *przedsiębiorcy sektora rolno-spożywczego                            *mieszkańcy obszarów wiejskich,                        *przedstawiciele jednostek/ instytucji związanych z rozwojem sektora rolno-spożywczego
</t>
  </si>
  <si>
    <t xml:space="preserve"> webinarium  </t>
  </si>
  <si>
    <t>liczba wydarzeń</t>
  </si>
  <si>
    <t>Innowacje w prowadzeniu gospodarstwa pasiecznego.</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</si>
  <si>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</si>
  <si>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wyjazd studyjny połączony z warsztatami</t>
  </si>
  <si>
    <t>*pszczelarze posiadający nr weterynaryjny,     *przedstawiciele związków i zrzeszeń pszczelarskich, *przedstawiciele jednostek naukowych  i instytucji rolniczych                                          *doradcy/specjaliści PODR   * inni, zainteresowani tematyką</t>
  </si>
  <si>
    <t>Innowacyjne rozwiązania wspierające rozwój gospodarki pasiecznej oraz ochronę pszczoły miodnej</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</si>
  <si>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</si>
  <si>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 xml:space="preserve">*pszczelarze lub
 osoby  zainteresowane tym typem produkcji,
* rolnicy
* przedstawiciele jednostki naukowej oraz instytucji związanej z sektorem rolno-spożywczym w województwie pomorskim 
* przedstawiciele związków i zrzeszeń pszczelarskich
* doradca rolny/specjalista ODR
* mieszkańcy obszarów wiejskich 
</t>
  </si>
  <si>
    <t>ilość słuchaczy</t>
  </si>
  <si>
    <t xml:space="preserve">nakład </t>
  </si>
  <si>
    <t>e-sieciowanie</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</si>
  <si>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</si>
  <si>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	rolnicy - mieszkańcy woj. pomorskiego
•	przedsiębiorcy sektora rolno-spożywczego
•	przedstawiciele jednostek/ instytucji związanych z rozwojem sektora rolno-spożywczego
•	doradcy/specjaliści PODR w Lubaniu</t>
  </si>
  <si>
    <t>analiza</t>
  </si>
  <si>
    <t xml:space="preserve">Nowoczesna i bezpieczna uprawa ziemniaka w województwie 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</si>
  <si>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z kolei materiał filmowy to  program w formie ok. 8 minutowego reportażu. W prezentowanych materiałach będą poruszane tematy odnośnie skutków występowania bakteriozy pierścieniowej i innych chorób w uprawie ziemniaka, jej diagnozowanie, odmiany zalecane do uprawy na terenie pomorza, jak kiedyś, a jak obecnie uprawiamy ziemniaki,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</si>
  <si>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*producenci ziemniaka lub zamierzający podjąć taką produkcję w celu zwiększenia rentowności swoich gospodarstw rolnych *doradcy rolniczy  *mieszkańcy obszarów wiejskich  *inne podmioty zainteresowane tematyką</t>
  </si>
  <si>
    <t>liczba emisji</t>
  </si>
  <si>
    <t xml:space="preserve">INNOWACJE W EKOLOGICZNYM CHOWIE ZWIERZĄT </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</si>
  <si>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</si>
  <si>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*mieszkańcy obszarów wiejskich</t>
  </si>
  <si>
    <t>publikacja - broszura</t>
  </si>
  <si>
    <t xml:space="preserve">EKOBIZNES W ROLNICTWIE </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</si>
  <si>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</si>
  <si>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*rolnicy zajmujący się produkcją ekologiczną oraz zainteresowani tym typem produkcji z terenu województwa pomorskiego;
* przedstawiciele  instytucji związanych z sektorem rolno-spożywczym,
* doradcy/specjaliści PODR,
*przedsiębiorcy, których działalność jest związana z przetwórstwem rolno-spożywczym z terenu województwa pomorskiego.
* mieszkańcy obszarów wiejskich</t>
  </si>
  <si>
    <t>Lokalne partnerstwa ds. wody w powiecie kościerskim</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</si>
  <si>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</si>
  <si>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liczba emisji </t>
  </si>
  <si>
    <t xml:space="preserve">Pomorska Wieś Innowacyjna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</si>
  <si>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</si>
  <si>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film/ filmy edukacyjno-informacyjne</t>
  </si>
  <si>
    <t>komplet</t>
  </si>
  <si>
    <t xml:space="preserve">rolnicy, mieszkańcy obszarów wiejskich, przedstawiciele doradztwa rolniczego,  pracownicy firm i instytucji działających na rzecz rolnictwa. </t>
  </si>
  <si>
    <t>Gospodarstwa edukacyjne i agroturystyczne przykładem innowacyjnej formy działalności pozarolniczej dla pomorskich gospodarstw</t>
  </si>
  <si>
    <t xml:space="preserve">Celem głównym operacji jest  ułatwienie transferu wiedzy i innowacji w rolnictwie oraz na obszarach wiejskich poprzez dotarcie z informacją do rolników i domowników, mieszkańców obszarów wiejskich  oraz ich mobilizacja do podejmowania i rozwoju działalności pozarolniczej poprzez zorganizowanie konferencji, która dostarczy fachowej wiedzy, dobrych praktyk i informacji z zakresu wdrażania innowacji, przedsiębiorczości, w tym możliwości wsparcia finansowego na rozwój różnych form przedsiębiorczości na wsi oraz konkursu dla podmiotów z woj. pomorskiego  wpisanych do Ogólnopolskiej Sieci Zagród Edukacyjnych i prowadzących edukację w zagrodzie w zakresie przynajmniej dwóch celów edukacyjnych spośród niżej wymienionych:  edukacja w zakresie produkcji roślinnej, edukacja w zakresie produkcji zwierzęcej, edukacja w zakresie przetwórstwa płodów rolnych, edukacja w zakresie świadomości ekologicznej i konsumenckiej, edukacja w zakresie dziedzictwa kultury materialnej wsi, tradycyjnych zawodów, rękodzieła i twórczości ludowej. Operacja ma na celu rozpropagowanie działalności pozarolniczej, tj. zagród edukacyjnych i agroturystyki - źródeł umożliwiających pozyskanie dodatkowego dochodu w oparciu o zasoby gospodarstwa. Powyższe działania mają na celu promocję jakości życia na wsi jako miejsca do życia i rozwoju zawodowego.  Operacja będzie realizowana za pomocą dwóch form -konferencji i konkursu. Aktywizacja mieszkańców wsi w kierunku podejmowania nowych przedsięwzięć i inicjatyw w zakresie rozwoju obszarów wiejskich oraz stworzenie sprzyjających warunków do ułatwienia wymiany wiedzy fachowej oraz dobrych praktyk w zakresie wdrażania innowacji w rolnictwie i na obszarach wiejskich,  stworzy sprzyjające warunki do powstania nowych miejsc pracy na obszarach wiejskich województwa pomorskiego. </t>
  </si>
  <si>
    <t>*rolnicy  *doradcy/specjaliści PODR *odbiorcy zainteresowani tematyką  *mieszkańcy obszarów wiejskich</t>
  </si>
  <si>
    <r>
      <t>Dobre praktyki w zakresie  wspierania</t>
    </r>
    <r>
      <rPr>
        <b/>
        <strike/>
        <sz val="11"/>
        <rFont val="Calibri"/>
        <family val="2"/>
        <charset val="238"/>
        <scheme val="minor"/>
      </rPr>
      <t xml:space="preserve"> </t>
    </r>
    <r>
      <rPr>
        <b/>
        <sz val="11"/>
        <rFont val="Calibri"/>
        <family val="2"/>
        <charset val="238"/>
        <scheme val="minor"/>
      </rPr>
      <t>przedsiębiorczości  i innowacji na obszarach wiejskich na przykładzie inicjatyw podejmowanych przez rolników w województwie śląskim</t>
    </r>
  </si>
  <si>
    <t>Operacja ma na celu pokazanie rolnikom przykładów dobrych praktyk współdziałania i korzyści z tego wynikających, ułatwienie tworzenia sieci kontaktów pomiędzy rolnikami, podmiotami doradczymi a przedsiębiorcami sektora rolno-spożywczego oraz pozostałymi podmiotami zainteresowanymi wdrażaniem innowacji w rolnictwie i na obszarach wiejskich.  Ciekawe rozwiązania i pomysły mogą zostać przeniesione do własnego gospodarstwa, aby przyciągnąć klientów- turystów. Formą realizacji operacji jest wyjazd studyjny połączony z warsztatami, który ma nie tylko inspirować, ale również przełamać bariery mentalne, głównie strach przed współdziałaniem. Wyjazd przyczyni się do nabycia wiedzy z zakresu rozwoju przedsiębiorczości, małego przetwórstwa lokalnego,  skutecznej promocji i marketingu produktów lokalnych oraz ułatwienia tworzenia sieci kontaktów przy kreowaniu wspólnej marki, ukazania innowacyjnych i nowatorskich rozwiązań promujących jakość życia na wsi . Ukazanie innowacyjnych i nowatorskich rozwiązań w gospodarstwach  sprzyjać będzie poprawie efektywności produkcji i wzrostowi konkurencyjności w województwie pomorskim. Umożliwi to promowanie innowacyjnych technologii w gospodarstwach.</t>
  </si>
  <si>
    <t xml:space="preserve">wyjazd studyjny połączony z warsztatami </t>
  </si>
  <si>
    <t xml:space="preserve">* rolnicy                                                                                    * przedstawiciele doradztwa rolniczego: doradcy/specjaliści PODR,  *przedsiębiorcy,                                                                                                           *odbiorcy zainteresowani tematyką *mieszkańcy obszarów wiejskich   *pracownicy firm i instytucji działających na rzecz rolnictwa </t>
  </si>
  <si>
    <t>Innowacyjne gospodarstwo pasieczne</t>
  </si>
  <si>
    <t xml:space="preserve">Celem operacji jest zaprezentowanie uczestnikom innowacyjnych praktyk produkcyjnych w pasiekach, w tym elementów nowoczesnej gospodarki pasiecznej oraz nowych metod leczenia i zapobiegania chorobom pszczół. Wpłynie to na kształtowanie postaw proinnowacyjnych odbiorców operacji oraz spowoduje rozwój pasiek i zwiększy wiedzę ich właścicieli. Konieczne jest wdrażanie innowacyjnych rozwiązań. Istotne w tym procesie jest podjęcie współpracy i wymiana doświadczeń na temat innowacyjnych metod, co  umożliwi wymiana doświadczeń i poglądów, a co za tym idzie budowanie sieci kontaktów.                                  </t>
  </si>
  <si>
    <t xml:space="preserve">*pszczelarze oraz osoby  zainteresowane  tym typem produkcji,            *przedstawiciele związków i zrzeszeń pszczelarskich, *przedstawiciele jednostek naukowych  i instytucji rolniczych,                                                *doradcy/specjaliści PODR </t>
  </si>
  <si>
    <t>Innowacyjne technologie w hodowli trzody chlewnej w województwie pomorskim</t>
  </si>
  <si>
    <t>Celem operacji jest upowszechnianie wiedzy na temat innowacyjnych technologii w chowie i hodowli trzody chlewnej. Konferencja będzie okazją do wymiany doświadczeń między uczestnikami, przybliży zagadnienia związane z zadaniami realizowanymi przez Sieć na rzecz innowacji w rolnictwie i na obszarach wiejskich. W czasie konferencji przewidziane są wykłady prowadzone przez specjalistów, dotykające innowacyjności w działach produkcji: rozród, żywienie, odchów młodych zwierząt, tucz, budynki inwentarskie, nowe jednostki chorobowe i ich zwalczanie, a także pokaz innowacyjności w hodowli, w tym np. pokaz nowoczesnej technologii sterowania mikroklimatem budynku.  Ponadto planowana jest publikacja materiałów pokonferencyjnych w Internecie.</t>
  </si>
  <si>
    <t>*rolnicy *hodowcy trzody chlewnej *doradcy i specjaliści PODR oraz innych ośrodków *przedsiębiorcy sektora rolno-spożywczego *przedstawiciele związków hodowców *przedstawiciele nauki i instytucji związanych z sektorem rolnym *osoby  zainteresowane tematyką</t>
  </si>
  <si>
    <t>Innowacyjne technologie w hodowli bydła i produkcji mleka na terenie województwa pomorskiego</t>
  </si>
  <si>
    <t xml:space="preserve">Celem operacji jest ułatwienie przekazania wiedzy fachowej  przedstawicieli instytutów naukowych oraz ośrodków badawczych rolnikom oraz pozostałym podmiotom stanowiącym grupę docelową operacji. Zaprezentowane podczas konferencji zagadnienia dotyczące  innowacji w hodowli bydła i produkcji mleka, pozwolą na poszerzenie wiedzy dotyczącej nowoczesnych technologii, a także poprawienia ekonomiki produkcji. Materiały dydaktyczne oraz konferencja pozwolą nie tylko na zdobycie fachowej wiedzy, ale także na wymianę doświadczeń pomiędzy uczestnikami wydarzenia.                                                            </t>
  </si>
  <si>
    <t>* rolnicy *hodowcy bydła mlecznego  *przedstawiciele doradztwa rolniczego  *pracownicy firm i instytucji działających na rzecz rolnictwa *mieszkańcy obszarów wiejskich * inne osoby zainteresowane tematyką operacji</t>
  </si>
  <si>
    <t>Pomorskie partnerstwa do spraw wody</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</si>
  <si>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Pomorskiego Partnerstwa ds. Wody  w każdym powiecie woj. pomorskiego, w którego skład wejdą przedstawiciele administracji publicznej, rolników, doradztwa rolniczego oraz nauki. Tematem operacji będzie: wzajemne poznanie zakresów działania i potrzeb związanych z gospodarowaniem wodą członków Partnerstwa,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</si>
  <si>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ilość spotkań</t>
  </si>
  <si>
    <t>* przedstawiciele Państwowego Gospodarstwa Wodnego Wody Polskie  *przedstawiciele administracji publicznej, spółki wodnej, izby rolniczej, lasów państwowych, parków krajobrazowych, instytutów naukowych/ uczelni rolniczych, organizacji pozarządowych, * rolnicy  *właściciele stawów rybnych *przedstawiciele podmiotów doradczych *przedsiębiorcy mający oddziaływanie na stan wód na danym terenie *inne podmioty zainteresowane tematem</t>
  </si>
  <si>
    <t>pokazy</t>
  </si>
  <si>
    <t>wyjazd szkoleniowy</t>
  </si>
  <si>
    <t>dokumentacja podsumowująca</t>
  </si>
  <si>
    <t>Innowacyjne technologie w produkcji drobiu</t>
  </si>
  <si>
    <t>Celem operacji jest podniesienie poziomu wiedzy i wymiana doświadczeń podczas zaplanowanej  konferencji dla hodowców drobiu. Jej celem jest przekazanie producentom drobiu nowych, innowacyjnych  rozwiązań  w działach produkcji: rozród, żywienie, odchów młodych zwierząt, tucz, budynki inwentarskie, nowe jednostki chorobowe i ich zwalczanie. W czasie konferencji będą prowadzone wykłady przez specjalistów tej branży z jednostek naukowych  i podmiotów współpracujących oraz zaplanowano pokaz  nowoczesnej technologii sterowania mikroklimatem w kurniku. Ponadto planowana jest publikacja materiałów pokonferencyjnych w Internecie.</t>
  </si>
  <si>
    <t>* rolnicy *hodowcy zwierząt  *doradcy i specjaliści PODR oraz innych ośrodków  *przedsiębiorcy sektora rolno-spożywczego *przedstawiciele związków hodowców  *przedstawiciele nauki i instytucji związanych z sektorem rolnym *osoby  zainteresowane tematyką</t>
  </si>
  <si>
    <t>Kontynuacja operacji z 2020 r., której celem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kontynuacyjnej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</si>
  <si>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*rolnicy *mieszkańcy obszarów wiejskich  *przedstawiciele doradztwa rolniczego  *pracownicy firm i instytucji działających na rzecz rolnictwa </t>
  </si>
  <si>
    <t>Innowacyjne rozwiązania w chowie i hodowli bydła mięsnego</t>
  </si>
  <si>
    <t xml:space="preserve">Celem operacji jest dostarczenie aktualnej wiedzy na temat innowacyjnych rozwiązań w zakresie chowu i hodowli bydła mięsnego oraz promowanie kontaktów i wymiany doświadczeń pomiędzy rolnikami- producentami żywca wołowego, przedsiębiorcami, jednostkami naukowymi i doradczymi. Celem nawiązanych kontaktów jest wzbogacenia bazy potencjalnych partnerów sieci na rzecz innowacji w rolnictwie i na obszarach wiejskich.  Operacja będzie realizowana w formie konferencji dla producentów bydła mięsnego, którym  zapewni się materiały dydaktyczne oraz zostanie wydana broszura, zawierająca tematy merytoryczne poruszane podczas konferencji.  Wśród tematów konferencji znajdą się zagadnienia dotyczące możliwości wzbogacenia o innowacyjne rozwiązania prowadzenia produkcji bydła mięsnego w polskich warunkach, w tym związane z dostosowaniem do wymogów dyrektywy NEC, Europejskiej Strategii w sprawie Metanu oraz dobrostanu zwierząt.   </t>
  </si>
  <si>
    <t>* rolnicy * hodowcy bydła mięsnego  *doradcy rolniczy i specjaliści ODR *przedsiębiorcy związani z sektorem bydła mięsnego  *przedstawiciele instytucji naukowych i samorządowych zainteresowanych innowacjami w chowie i hodowli bydła mięsnego</t>
  </si>
  <si>
    <r>
      <t>200 egz.</t>
    </r>
    <r>
      <rPr>
        <sz val="10"/>
        <rFont val="Calibri"/>
        <family val="2"/>
        <charset val="238"/>
        <scheme val="minor"/>
      </rPr>
      <t xml:space="preserve"> (80 egz. dla uczestników konferencji + 120 egz. dla uczestników innych szkoleń, pokazów i wystaw bydła organizowanych przez PODR)</t>
    </r>
  </si>
  <si>
    <t>Plan operacyjny KSOW na lata 2020-2021 (z wyłączeniem działania 8 Plan komunikacyjny) - Śląski ODR - luty 2022</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</si>
  <si>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</si>
  <si>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</si>
  <si>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E-szkolenie</t>
  </si>
  <si>
    <t>liczba uczestników e-szkolenia</t>
  </si>
  <si>
    <t>rolnicy, przedstawiciele doradztwa, mieszkańcy obszarów wiejskich</t>
  </si>
  <si>
    <t>Śląski Ośrodek Doradztwa Rolniczego w Częstochowie</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</si>
  <si>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</si>
  <si>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</si>
  <si>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</si>
  <si>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członkowie grupy pszczelarskiej działającej przy Zespole Szkół Agrotechnicznych i Ogólnokształcących w Żywcu (ZSAiO), członkowie kół pszczelarskich, rolnicy i ich domownicy, przedstawiciele doradztwa, pracownicy oświatowi (nauczyciele ZSAiO), mieszkańcy obszarów wiejskich oraz zainteresowana tematem młodzież  z ZSAiO.</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</si>
  <si>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</si>
  <si>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</si>
  <si>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xml:space="preserve">rolnicy, przedstawiciele doradztwa, mieszkańcy obszarów wiejskich </t>
  </si>
  <si>
    <t>"Wprowadzanie nowych ras zwierząt hodowlanych do gospodarstw rolnych województwa śląskiego" Wystawa Zwierząt Hodowlanych 2020</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</si>
  <si>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</si>
  <si>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rolnicy, hodowcy zwierząt gospodarskich, osoby zainteresowane tematem</t>
  </si>
  <si>
    <t>42-200 Częstochowa, ul. Wyszyńskiego 70/126</t>
  </si>
  <si>
    <t>"Wprowadzanie nowych ras zwierząt hodowlanych do gospodarstw rolnych województwa śląskiego"</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</si>
  <si>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</si>
  <si>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 xml:space="preserve">Audycje radiowe </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</si>
  <si>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</si>
  <si>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</si>
  <si>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doradztwa,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</si>
  <si>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</si>
  <si>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</si>
  <si>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Szkolenia/e-szkolenia/ Konkurs</t>
  </si>
  <si>
    <t xml:space="preserve">liczba szkoleń/liczba e-szkoleń/ liczba konkursów/ liczba uczestników szkoleń /liczba uczestników e-szkoleń/ liczba laureatów konkursu  </t>
  </si>
  <si>
    <t>4/2/1/80/79/2</t>
  </si>
  <si>
    <t>rolnicy, mieszkańcy obszarów wiejskich, przedstawiciele doradztwa</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</si>
  <si>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</si>
  <si>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</si>
  <si>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Spotkania/e-spotkania/Ekspertyza</t>
  </si>
  <si>
    <t xml:space="preserve">liczba spotkań/ liczba e-spotkań/liczba uczestników spotkań/liczba ekspertyz </t>
  </si>
  <si>
    <t>4/2/20/1</t>
  </si>
  <si>
    <t xml:space="preserve">20 przedstawicieli kluczowych sektorów dla gospodarki wodnej m.in. podmioty publiczne, samorządy terytorialne, rolnicy, stowarzyszenia działające na rzecz przyrody czy lasów państwowych, przedstawiciele doradztwa, izby rolnicze, firmy mające znaczące oddziaływanie na wykorzystanie zasobów wód. </t>
  </si>
  <si>
    <t>"Innowacje w nowoczesnej uprawie ziemniaka - Program dla polskiego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</si>
  <si>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</si>
  <si>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 xml:space="preserve">Konferencja </t>
  </si>
  <si>
    <t xml:space="preserve">liczba konferencji,                      liczba  uczestników konferencji </t>
  </si>
  <si>
    <t>2/100</t>
  </si>
  <si>
    <t>rolnicy, producenci ziemniaka, przedstawiciele doradztwa</t>
  </si>
  <si>
    <t>"Innowacje w precyzyjnym nawadnianiu roślin ogrodniczych"</t>
  </si>
  <si>
    <r>
      <t>Celem operacji jest ułatwianie transferu wiedzy i innowacji w rolnictwie w zakresie innowacyjnych rozwiązań w precyzyjnym nawadnianiu roślin ogrodniczych. Przedmiotem operacji jest nagranie 3-odcinkowego filmu informacyjno-szkoleniowego obejmującego tematykę dotyczącą racjonalnego gospodarowania wodą  z wykorzystaniem nowoczesnych agrotechnik, w tym wykorzystania innowacyjnych rozwiązań w precyzyjnym nawadnianiu stworzonych przez polskich naukowców. Film uzupełni wiedzę i będzie dobrą formą przekazania dobrych praktyk w zakresie nowoczesnych rozwiązań, które mogą zostać zaimplementowane w gospodarstwach rolnych w zakresie nawadniania. Film będzie bazą do wymiany doświadczeń pomiędzy zainteresowanymi rolnikami, przybliży zagadnienia związane z Siecią na rzecz innowacji w rolnictwie i na obszarach wiejskich</t>
    </r>
    <r>
      <rPr>
        <u/>
        <sz val="11"/>
        <rFont val="Calibri"/>
        <family val="2"/>
        <charset val="238"/>
        <scheme val="minor"/>
      </rPr>
      <t xml:space="preserve"> </t>
    </r>
    <r>
      <rPr>
        <sz val="11"/>
        <rFont val="Calibri"/>
        <family val="2"/>
        <charset val="238"/>
        <scheme val="minor"/>
      </rPr>
      <t>oraz możliwościami uzyskania wsparcia w ramach działania "Współpraca".</t>
    </r>
  </si>
  <si>
    <t>liczba filmów/liczba odcinków</t>
  </si>
  <si>
    <t>1/3</t>
  </si>
  <si>
    <t>rolnicy, ogrodnicy, przedstawiciele doradztwa, uczelni wyższych, reprezentanci firm branżowych oraz nauczyciele szkół rolniczych, mieszkańcy obszarów wiejskich i osoby zainteresowane tematyką.</t>
  </si>
  <si>
    <t>Agroleśnictwo - innowacyjne rozwiązania w praktykach rolniczych</t>
  </si>
  <si>
    <t>Celem operacji jest zidentyfikowanie potencjalnych zainteresowanych działaniem Współpraca i tworzeniem Grup Operacyjnych EPI na przykładzie dobrych praktyk projektu „Innowacyjny model produkcji, przetwórstwa i dystrybucji ziół w Dolinie Zielawy”. To system agroleśny  uznany przez ONZ  jako najważniejsza innowacja we współczesnym rolnictwie przyczyniająca się bezpośrednio do łagodzenia zmian klimatycznych. Podczas konferencji zorganizowanej w formie webinarium przedstawione zostaną informacje nt.  tworzenia   i   funkcjonowania   Grup  Operacyjnych  na  rzecz  innowacji, zasady zrzeszania  rolników,  jednostek   naukowych,   przedsiębiorców,  posiadaczy lasów, podmiotów doradczych oraz sposób i zakres finansowania utworzonych Grup Operacyjnych. Wyjazd studyjny będzie możliwością zaprezentowania w formie dobrych praktyk działania "Współpraca" oraz pokaże  możliwości uprawy ziół w systemie alejowym na przykładzie gospodarstwa agroleśnego. Realizacja  działania  wpłynie  na  zwiększenie  innowacyjnych  rozwiązań  w  polskim  rolnictwie,  produkcji  żywności  i  na  obszarach  wiejskich.</t>
  </si>
  <si>
    <t>e-konferencja</t>
  </si>
  <si>
    <t>rolnicy, hodowcy, właściciele gospodarstw agroturystycznych, przedstawiciele doradztwa, mieszkańcy obszarów wiejskich zainteresowanych prośrodowiskowymi innowacjami w rolnictwie</t>
  </si>
  <si>
    <t>liczba uczestników wyjazdu studyjnego</t>
  </si>
  <si>
    <t>Utworzenie Lokalnych Partnerstw do spraw Wody w województwie śląskim</t>
  </si>
  <si>
    <t>Celem operacji jest stworzenie Lokalnych Partnerstw do spraw Wody, a więc sieci efektywnej współpracy pomiędzy wszystkimi kluczowymi  Partnerami na rzecz zarządzania zasobami wody w rolnictwie i na obszarach wiejskich powiatów na terenie województwa śląskiego.  Celem "Utworzenia Lokalnych Partnerstw ds. Wody w województwie śląskim" jest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t>
  </si>
  <si>
    <t>e-spotkania</t>
  </si>
  <si>
    <t>liczba e-spotkań/liczba uczestników e-spotkań</t>
  </si>
  <si>
    <t>16/343</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</si>
  <si>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</si>
  <si>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liczba webinariów/liczba uczestników webinarium</t>
  </si>
  <si>
    <t>1/101</t>
  </si>
  <si>
    <t>spotkania stacjonarne</t>
  </si>
  <si>
    <t>liczba spotkań stacjonarnych/ liczba uczestników spotkań stacjonarnych</t>
  </si>
  <si>
    <t>16/395</t>
  </si>
  <si>
    <t>analizy hydrologiczne</t>
  </si>
  <si>
    <t>liczba analiz hydrologicznych</t>
  </si>
  <si>
    <t>Dobrostan zwierząt innowacyjną metodą poprawy konkurencyjności i ekonomiki gospodarstwa</t>
  </si>
  <si>
    <t>Celem operacji jest podniesienie wiedzy uczestników na temat dobrostanu zwierząt jako innowacyjnej metody poprawy konkurencyjności i ekonomiki gospodarstwa. Aktualne przepisy unijne i krajowe wymagają od producentów rolnych zapewnienia jasno określonych wymogów w zakresie dobrostanu zwierząt. Konferencja pozwoli na wymianę wiedzy w tym zakresie i przede wszystkim pokaże w jak innowacyjny sposób można wykorzystać wymogi dobrostanu zwierząt do podniesienia konkurencyjności na rynku i poprawy ekonomiki prowadzonego gospodarstwa. Celem operacji jest ułatwianie transferu wiedzy i innowacji w zakresie dobrostanu zwierząt.</t>
  </si>
  <si>
    <t>rolnicy, przedstawiciele doradztwa, naukowcy</t>
  </si>
  <si>
    <t>Wykorzystanie probiotechnologii opartej na pożytecznych mikroorganizmach przykładem nowoczesnych i innowacyjnych technologii stosowanych w uprawach roślinnych, chowie oraz żywieniu bydła mlecznego i mięsnego w gospodarstwach rolnych w Polsce</t>
  </si>
  <si>
    <t>Celem operacji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opartych na pożytecznych mikroorganizmach (EMach) w produkcji podstawowej i żywieniu bydła mlecznego i mięsnego poprzez zastosowanie EMów jako dodatek do pasz, wody, poprawę dobrostanu zwierząt poprzez obniżenie stężenia uciążliwych odorów w oborach i wokół gospodarstw (m.in. obniżenie stężenia amoniaku); sposobów wykorzystania pożytecznych mikroorganizmów w technologii produkcji roślinnej - uprawach rolniczych i warzywniczych celem poprawy zdrowotności gleby, przywrócenia procesów strukturotwórczych gleby; celem wzmocnienia procesów mineralizacji m.in. resztek pożniwnych, tworzeniu próchnicy, a w konsekwencji uzyskiwaniu lepszego plonu, przy zachowaniu dobrej kondycji roślin podczas wegetacji. Przedmiotem operacji jest  konferencja z zakresu: "Wykorzystanie probiotechnologii opartej na pożytecznych mikroorganizmach przykładem nowoczesnych i innowacyjnych technologii stosowanych w uprawach roślinnych, chowie oraz żywieniu bydła mlecznego i mięsnego w gospodarstwach rolnych w Polsce".</t>
  </si>
  <si>
    <t>rolnicy zajmujący się uprawą roślin, i/lub chowem, żywieniem bydła mlecznego i mięsnego w woj. śląskim, naukowcy, przedstawiciele doradztwa i osoby zainteresowane tematyką</t>
  </si>
  <si>
    <t>Innowacyjne rozwiązania w hodowli i przetwórstwie małych przeżuwaczy.</t>
  </si>
  <si>
    <t>Celem operacji, organizowanej wspólnie z Instytutem Zootechniki - PIB,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dotyczących rozwiązań innowacyjnych w hodowli i przetwórstwie surowców pochodzących z hodowli małych przeżuwaczy. Tematyka wykładów będzie obejmować zagadnienia związane z hodowlą i ochroną ras rzadkich owiec,  kóz, oraz ich realia  i perspektywy. A także obejmie problematykę jakości produktów uzyskiwanych od małych przeżuwaczy oraz przetwórstwo mleka i mięsa. Konferencja będzie współorganizowana ze Stowarzyszeniem Serowarów Farmerskich i Zagrodowych. Wyjazd studyjny pozwoli na poznanie wykorzystania innowacyjnych rozwiązań w praktyce.</t>
  </si>
  <si>
    <t>rolnicy zajmujący się  chowem, żywieniem oraz przetwórstwem owiec i kóz w woj., śląskim; naukowcy; przedstawiciele doradztwa</t>
  </si>
  <si>
    <t>Innowacyjne rozwiązania technologiczne w chowie i hodowli bydła mięsnego, szansą podniesienia konkurencyjności gospodarstw rolnych w dobie pandemii i zagrożeń wirusem COVID-19.</t>
  </si>
  <si>
    <t>Celem operacji jest poszerzenie wiedzy na temat postępu hodowlanego u bydła mięsnego  i jego wpływu na opłacalność produkcji, z uwzględnieniem sytuacji pandemicznej. Celem operacji jest upowszechnianie wiedzy na temat innowacyjnych metod chowu i utrzymania dobrostanu bydła mięsnego, w celu uzyskania zadowalających wyników hodowli. Realizacja operacji jest odpowiedzią na potrzebę szukania nowych rozwiązań w hodowli bydła mięsnego aby podnosić opłacalność produkcji. Celem wydarzenia będzie podniesienie poziomu wiedzy na temat aktualnych innowacji technologicznych w produkcji bydła mięsnego oraz identyfikacja potrzeb i problemów w tym zakresie.</t>
  </si>
  <si>
    <t>Innowacyjne rozwiązania technologiczne w chowie i hodowli bydła mlecznego, szansą podniesienia konkurencyjności gospodarstw rolnych w dobie pandemii i zagrożeń wirusem COVID-19</t>
  </si>
  <si>
    <t xml:space="preserve"> Operacja pozwoli na podejmowanie inicjatyw w zakresie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 terenie województwa śląskiego. Nawiązana współpraca może stać się podwaliną dla przyszłej grupy operacyjnej wdrażającej innowacje rozwiązania technologiczne w chowie i hodowli bydła mlecznego. Uczestnicy zdobędą wiedzę na temat nowoczesnych rozwiań technologicznych, które są wykorzystywane w utrzymywaniu bydła mlecznego w aspekcie żywienia, dobrostanu, utrzymania zdrowotności czy pozyskiwania mleka. Realizacja operacji pozwoli uczestnikom na znalezienie odpowiedzi na pojawiające się pytania i trudności zaistniałe w czasie aktualnej sytuacji epidemicznej oraz pozwoli na nawiązanie współpracy pomiędzy zainteresowanymi stronami tj. naukowcami, rolnikami, hodowcami i przedstawicielami doradztwa. </t>
  </si>
  <si>
    <t>Promocja nowoczesnych praktyk w przetwórstwie i rolnictwie ekologicznym</t>
  </si>
  <si>
    <t xml:space="preserve">Celem operacji jest  usprawnienie ekologicznego systemu produkcji i przetwórstwa poprzez wymianę wiedzy i doświadczeń pomiędzy podmiotami uczestniczącymi w rozwoju obszarów wiejskich oraz dążenie do zatrzymania tendencji spadkowej ilości gospodarstw rolnych, prowadzonych w systemie rolnictwa ekologicznego. Operacja pozwoli na zniwelowane wielu problemów, które jednocześnie stanowią barierę dla rozwoju rolnictwa ekologicznego i tym samym dla rynku żywności ekologicznej. Realizacja wyjazdu zapozna uczestników z innowacyjnymi praktykami stosowanymi w przetwórstwie i rolnictwie ekologicznym oraz pozwoli na zwiększenie wiedzy na temat znaczenia ekoinnowacji w aspekcie zrównoważonego rozwoju, na które składa się ograniczenie negatywnego oddziaływania na środowisko i osiągania większej skuteczności i odpowiedzialności w zakresie wykorzystania zasobów. </t>
  </si>
  <si>
    <t xml:space="preserve"> rolnicy ekologiczni, rolnicy konwencjonalni, osoby  zainteresowane taką działalnością, przetwórcy, przedstawiciele doradztwa</t>
  </si>
  <si>
    <t>Plan operacyjny KSOW na lata 2020-2021 (z wyłączeniem działania 8 Plan komunikacyjny) - Świętokrzyski ODR - luty 2022</t>
  </si>
  <si>
    <t>"Skracanie łańcuchów dostaw poprzez sprzedaż bezpośrednią jako innowacyjny sposób na poprawę dochodowości gospodarstw rolnych"</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</si>
  <si>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</si>
  <si>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</si>
  <si>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II-IV 
kwartał</t>
  </si>
  <si>
    <t>ŚODR Modliszewice</t>
  </si>
  <si>
    <t>Modliszewice, 
ul. Piotrkowska 30, 
26-200 Końskie</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</si>
  <si>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</si>
  <si>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</si>
  <si>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</si>
  <si>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</si>
  <si>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</si>
  <si>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</si>
  <si>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</si>
  <si>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</si>
  <si>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</si>
  <si>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</si>
  <si>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2 zapowiedzi, 4 emisje </t>
  </si>
  <si>
    <t>liczba bilbordów sponsorskich 
i liczba ich emisji</t>
  </si>
  <si>
    <t>2 bilbordy, 
16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</si>
  <si>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</si>
  <si>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</si>
  <si>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</si>
  <si>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III-IV 
kwartał</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</si>
  <si>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</si>
  <si>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</si>
  <si>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</si>
  <si>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</si>
  <si>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</si>
  <si>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</si>
  <si>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</si>
  <si>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"Nawiązywanie kontaktów między podmiotami zainteresowanymi utworzeniem Lokalnego Partnerstwa ds. Wody w powiecie koneckim"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</si>
  <si>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</si>
  <si>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</si>
  <si>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nakład drukowany 
(dodatkowo, publikacja dostępna będzie online bez ograniczeń)</t>
  </si>
  <si>
    <t>"Nowoczesna uprawa ziemniaka 
z zachowaniem zasad bioasekuracji"</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</si>
  <si>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</si>
  <si>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</si>
  <si>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</si>
  <si>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</si>
  <si>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</si>
  <si>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</si>
  <si>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liczba podmiotów 
na stoisku wystawienniczym</t>
  </si>
  <si>
    <t>"Zintegrowanie usług okołorolniczych w województwie świętokrzyskim jako innowacyjne narzędzie rozwoju obszarów wiejskich"</t>
  </si>
  <si>
    <t>Celem operacji jest zainicjowanie i rozwój współpracy między podmiotami i osobami działających w branży turystycznej, gastronomicznej, Kołami Gospodyń Wiejskich, rolnikami, producentami żywności na małą skalę oraz wskazanie im innowacyjnych kierunków działań mogących prowadzić do powstania zintegrowanego systemu współpracy skupiającego różnego rodzaju działalności okołorolnicze, przy szczególnym wykorzystaniu walorów regionalnych (turystyka i agroturystyka), sieci tematycznych (szlaki kulinarne, enoturystyczne) i regionalnej żywności wysokiej jakości (żywność tradycyjna wytwarzana na bazie regionalnych receptur, sprzedaż w ramach krótkich łańcuchów dostaw) oraz w oparciu o dobre przykłady, które odniosły sukces. Operacja pozwoli zaprezentować możliwości łączenia różnych form działalności okołorolniczych, w tym przy współpracy kilku podmiotów, co umożliwi poprawę ich dochodowości, a tym samym wpłynie na rozwój obszarów wiejskich oraz kreowanie ich wizerunku jako miejsca ciekawego do wypoczynku oraz z dostępem do zdrowej żywności.
Przedmiotem operacji jest:                                                                                                                          1. Organizacja jednodniowej konferencji, podczas której nastąpi transfer wiedzy z przedmiotowej tematyki operacji, wymiana doświadczeń, nawiązanie współpracy i budowanie sieci kontaktów między uczestnikami/różnymi podmiotami i doradcami wspierającymi wdrażanie innowacji na obszarach wiejskich. Konferencja połączona zostanie z degustacją potraw i produktów tradycyjnych, regionalnych, lokalnych regionu świętokrzyskiego jako dobrego przykładu działalności okołorolniczej na obszarach wiejskich.                                                                                                                                                            2. Opracowanie publikacji (w tym: projekt graficzny, skład, korekta redakcyjna, druk i dostawa; zbieranie materiałów i dokumentacji zdjęciowej), która wspomagać będzie transfer wiedzy nt. usług okołorolniczych jako innowacyjnego podejścia do rozwoju obszarów wiejskich na przykładzie lokalnych przedsięwzięć i w oparciu o żywność tradycyjną, jak również będzie źródłem informacji i inspiracją do rozpoczęcia bądź rozwoju działalności okołorolniczej na bazie zasobów gospodarstw rolnych. Rozpowszechnienie publikacji wśród rolników oraz podmiotów i instytucji działających na rzecz rozwoju obszarów wiejskich przyczyni się do zwiększenia skuteczności transferu wiedzy oraz umożliwi budowanie sieci kontaktów między podmiotami już prowadzącymi takie działalności oraz zupełnie nowymi (możliwość wzajemnej identyfikacji, wymiana doświadczeń, podejmowanie wspólnych inicjatyw).</t>
  </si>
  <si>
    <t>rolnicy, właściciele gospodarstw agroturystycznych, producenci żywności na małą skalę, przedsiębiorcy, członkowie  KGW,  przedstawiciele jednostek doradztwa rolniczego z województwa świętokrzyskiego oraz podmiotów i instytucji działających na rzecz  rozwoju obszarów wiejskich, osoby zainteresowane tematyką</t>
  </si>
  <si>
    <t>II-IV
kwartał</t>
  </si>
  <si>
    <t>Liczba publikacji</t>
  </si>
  <si>
    <t xml:space="preserve">Nakład </t>
  </si>
  <si>
    <t>"Przeciwdziałanie skutkom suszy w uprawach warzyw gruntowych z wykorzystaniem innowacyjnych rozwiązań"</t>
  </si>
  <si>
    <t xml:space="preserve">Celem operacji jest transfer wiedzy z zakresu innowacyjnych rozwiązań technicznych i technologicznych przeciwdziałającym skutkom suszy w zakresie uprawy warzyw gruntowych, a także wymiana doświadczeń między rolnikami z tej branży i przedstawicielami jednostek naukowych i badawczych, które przyczynią się do nawiązania partnerskiej współpracy pomiędzy różnymi instytucjami, podmiotami sfery naukowe i doradczej oraz producentami, ukierunkowanej na poprawę rentowności i konkurencyjności gospodarstw ogrodniczych, a w szerszej perspektywie da możliwość nawiązania współpracy (utworzenia grupy branżystów) ukierunkowanej na rozwój tej gałęzi rolnictwa, m.in. poprzez wdrażanie innowacyjnych rozwiązań będących efektem nawiązanej współpracy.  
Przedmiotem operacji jest organizacja dwudniowego wydarzenia tj. konferencji (przekazanie wiedzy teoretycznej) połączonej z wyjazdem studyjnym, podczas którego zaprezentowane zostaną aspekty praktyczne z zakresu przedmiotowej tematyki operacji (pokazy/prezentacje w terenie) pozwalającej osiągnąć zamierzone cele.                                    </t>
  </si>
  <si>
    <t xml:space="preserve">rolnicy z woj. świętokrzyskiego specjalizujący się w produkcji warzyw gruntowych,
przedstawiciele instytucji naukowych, w tym nauczyciele szkół rolniczych, przedstawiciele grup producenckich i rolniczych jednostek doradczych  z województwa świętokrzyskiego
</t>
  </si>
  <si>
    <t xml:space="preserve">II -III      kwartał </t>
  </si>
  <si>
    <t xml:space="preserve">„Innowacyjne rozwiązania w zakresie uprawy leszczyny i mechanicznego zbioru 
orzechów laskowych”
</t>
  </si>
  <si>
    <t xml:space="preserve">Celem operacji jest rozwój i wsparcie producentów orzechów laskowych z województwa świętokrzyskiego poprzez zapoznanie ich z innowacyjnymi rozwiązaniami w zakresie uprawy leszczyny i mechanicznego zbioru orzechów laskowych oraz transfer najnowszej wiedzy merytorycznej dotyczącej tej gałęzi produkcji (agrotechnika, uprawa, zbiór, nowoczesne rozwiązania) przekazanej przez przedstawicieli jednostek naukowych. Operacja pozwoli na nawiązanie kontaktów między samymi producentami orzechów laskowych z województwa świętokrzyskiego i na wymianę doświadczeń między nimi, a także na nawiązanie współpracy z przedstawicielami jednostek naukowych i badawczych zajmujących się problematyką upraw leszczyny, co w dalszej perspektywie da możliwość nawiązania współpracy (utworzenia grupy branżystów) ukierunkowanej na rozwój tej gałęzi rolnictwa, a tym samym na poprawę rentowności i konkurencyjności gospodarstw ogrodniczych i przedstawicieli tej branży. 
Przedmiotem operacji jest organizacja dwudniowego wydarzenia tj. konferencji (przekazanie wiedzy teoretycznej) połączonej z wyjazdem studyjnym (uzupełnienie wiedzy teoretycznej aspektami praktycznymi tj. pokazami w terenie) dla rolników z terenu województwa świętokrzyskiego z zakresu przedmiotowej tematyki operacji pozwalającego osiągnąć zamierzone cele.        </t>
  </si>
  <si>
    <t xml:space="preserve">producenci orzechów laskowych i rolnicy zainteresowani uprawą  leszczyny z woj. świętokrzyskiego,  przedstawiciele jednostek doradztwa rolniczego, szkół rolniczych, instytucji i podmiotów działających na rzecz rozwoju sektora ogrodniczego z województwa świętokrzyskiego
</t>
  </si>
  <si>
    <t xml:space="preserve">III-IV  
kwartał </t>
  </si>
  <si>
    <t xml:space="preserve">"Innowacje techniczne w pielęgnacji sadów 
i mechanicznym zbiorze owoców"
</t>
  </si>
  <si>
    <t xml:space="preserve">Celem operacji jest zaprezentowanie w postaci cyfrowej najnowszych rozwiązań technicznych i technologicznych stosowanych w pielęgnacji sadów i mechanicznym zbiorze owoców, które podnoszą konkurencyjności gospodarstw ogrodniczych oraz przekazanie najnowszej, wyspecjalizowanej wiedzy branżowej (agrotechnika, technologia, zabiegi, nawożenie, organizacja zbytu) w zakresie upraw sadowniczych. Zebrane informacje i zaprezentowane rozwiązania stanowić będą źródło wiedzy dla ogrodników z ww. zakresu, a tym samym przyczynią się do upowszechnienia informacji o innowacyjnych rozwiązaniach dostępnych dla sektora ogrodniczego oraz stanowić będą inspirację do wdrażania takich rozwiązań w swoich gospodarstwach. 
Przedmiotem operacji jest opracowanie 3 filmów z zakresu przedmiotowej tematyki operacji, które udostępnione zostaną ogrodnikom za pośrednictwem mediów cyfrowych oraz wykorzystywane będą jako materiały dydaktyczne, co z kolei pozwoli osiągnąć zamierzone cele operacji.  </t>
  </si>
  <si>
    <t>rolnicy indywidualni (producenci owoców), grupy producentów owoców, przedstawiciele jednostek doradczych, przedstawicieli szkół rolniczych, inne osoby/podmioty zainteresowane tematem</t>
  </si>
  <si>
    <t>"Stare odmiany zbóż szansą poprawy 
konkurencyjności gospodarstw ekologicznych"</t>
  </si>
  <si>
    <t>Celem operacji jest przekazanie kompleksowej wiedzy z zakresu uprawy starych odmian zbóż o wysokich walorach prozdrowotnych (agrotechnika, walory uprawowe, technologia uprawy, zdrowotność) oraz o sposobach ich wykorzystania i przetwarzania, ze szczególnym uwzględnieniem zastosowania w produkcji ekologicznej. Realizacja operacji umożliwi zaprezentowanie rolnikom z województwa świętokrzyskiego korzyści wynikających z uprawy starych odmian zbóż oraz da możliwość stworzenia sieci kontaktów (nawiązania współpracy) między gospodarstwami, które chcą uprawiać takie rodzaje zbóż oraz jednostkami naukowymi i badawczymi zajmującymi się takimi uprawami.  
Przedmiotem operacji jest organizacja dwudniowego wydarzenia tj. konferencji (podczas której nastąpi transfer wiedzy teoretycznej z przedmiotowej tematyki operacji) połączonej z częścią praktyczną - wizyta w gospodarstwie ekologicznym (uzupełnienie wiedzy teoretycznej aspektami praktycznymi tj. prezentacja wzorcowego gospodarstwa ekologicznego prowadzącego uprawy starych odmian zbóż, w tym degustacja produktów z tego gospodarstwa), podczas której nastąpi wymiana doświadczeń, nawiązanie współpracy i budowanie sieci kontaktów między rolnikami zainteresowanymi takim rodzajem produkcji oraz naukowcami prowadzącymi badania nad tymi odmianami.</t>
  </si>
  <si>
    <t>rolnicy z woj. świętokrzyskiego zajmujący się produkcją ekologiczną lub chcący przystąpić do rolnictwa ekologicznego, przedstawiciele instytutów badawczych, jednostek naukowych i doradczych, firm i innych podmiotów działających na rzecz rolnictwa ekologicznego  z województwa świętokrzyskiego</t>
  </si>
  <si>
    <t>III
kwartał</t>
  </si>
  <si>
    <t>"Konserwujące techniki uprawy gleby i siewu
szansą na poprawę dochodowości produkcji roślinnej"</t>
  </si>
  <si>
    <t>Celem operacji jest zaprezentowanie rozwiązań w produkcji roślinnej, które mogą wpłynąć na poprawę wyników produkcyjnych, ułatwić restrukturyzację i modernizację gospodarstw, ze szczególnym uwzględnieniem zmniejszenia kosztów produkcji i negatywnego wpływu warunków klimatycznych na plonowanie roślin. Operacja umożliwi przedstawienie rolnikom konkretnych rozwiązań uprawy i siewu w warunkach często pojawiających się niedoborów wody, w tym szczególnie korzyści wynikających z zaniechania uprawy płużnej na rzecz uprawy uproszczonej oraz nawiązanie współpracy rolników (praktyków) z naukowcami (twórcy badań, rozwiązań i metodyk) w ww. zakresie. 
Przedmiotem operacji jest organizacja dwudniowego krajowego wyjazdu studyjnego dla 25 osób do instytutów badawczych, które prowadzą badania z zakresu konserwujących technik uprawy gleby i siewu oraz do gospodarstw, które je stosują w praktyce, a także przeprowadzenie jednodniowej konferencji w siedzibie ŚODR Modliszewice dla 50 osób na temat upraw roślin białkowych w różnych systemach i ich wykorzystania w żywieniu zwierząt połączonej z prezentacją kolekcji roślin białkowych na polu doświadczalnym ŚODR Modliszewice i pokazem siewu w technologii bezworkowej przy wykorzystaniu najnowszych dostępnych maszyn, co pozwoli osiągnąć planowane cele operacji.</t>
  </si>
  <si>
    <t>rolnicy z woj. świętokrzyskiego prowadzący produkcję roślinną, przedstawiciele instytutów badawczych i jednostek naukowych, branżyści z jednostek doradztwa rolniczego z województwa świętokrzyskiego</t>
  </si>
  <si>
    <t>II-III
kwartał</t>
  </si>
  <si>
    <t>55</t>
  </si>
  <si>
    <t>liczba uczestników pokazu</t>
  </si>
  <si>
    <t>„Grupy producentów rolnych i ich związki jako innowacyjna forma zrzeszania się rolników w oparciu o dobre przykłady”</t>
  </si>
  <si>
    <t>Celem operacji jest nawiązywanie kontaktów między rolnikami/podmiotami zainteresowaniami uczestnictwem w różnych formach zrzeszania się, w tym zwiększenie ich wiedzy merytorycznej w tym zakresie oraz zaprezentowanie dobrych praktyk na przykładzie funkcjonowania grup producentów rolnych. Operacja umożliwi zawiązanie nowych partnerstw biznesowych/utworzenie nowych grup branżowych, które wpływ będą miały na rozwój świętokrzyskiego rolnictwa poprzez podejmowanie wspólnych inicjatyw. Nawiązane kontakty, powstałe partnerstwa i wypracowane, wzajemne zaufanie pozwolą na podejmowanie kolejnych inicjatyw, w tym m.in. realizacji projektów innowacyjnych.
Przedmiotem operacji jest organizacja dwudniowego krajowego wyjazdu studyjnego do grup producentów rolnych, które dzięki współpracy jej członków/rolników i wdrażaniu innowacyjnych rozwiązań odniosły sukces.</t>
  </si>
  <si>
    <t xml:space="preserve">rolnicy, przedsiębiorcy z branży rolnej/przetwórczej/spożywczej z woj. świętokrzyskiego, przedstawiciele  jednostek doradztwa rolniczego z woj. świętokrzyskiego, grup producenckich, jednostek naukowych, instytutów badawczych, uniwersytetów rolniczych </t>
  </si>
  <si>
    <t>"Dobór odmian i integrowana ochrona roślin jako podstawa nowoczesnej i efektywnej uprawy zbóż i bobowatych"</t>
  </si>
  <si>
    <r>
      <t xml:space="preserve">Celem operacji jest transfer najnowszej i kompleksowej wiedzy z zakresu agrotechniki, ochrony i doboru odmian w uprawach zbóż oraz bobowatych grubo- i drobnonasiennych, w tym soi, a także stosowanych w tym rodzaju produkcji innowacyjnych rozwiązań technicznych i technologicznych. Operacja umożliwi zaprezentowanie w praktyce najnowszych odmiany roślin zbożowych i bobowatych na przykładzie wzorcowo prowadzonych upraw w ramach Porejestrowego Doświadczalnictwa Odmianowego oraz zapoznanie z zasadami integrowanej ochrony, ze szczególnym uwzględnieniem identyfikacji organizmów szkodliwych i określeniem progów szkodliwości (dla szkodników, chorób, chwastów). Operacja umożliwi ponadto nawiązanie kontaktów między producentami zbóż, branżystami zajmującymi się produkcją roślinną z doradztwa rolniczego i naukowcami/pracownikami Stacji Doświadczalnej Oceny Odmiany, które zapewnią transfer wiedzy i mogą stać się podwaliną dla nowych inicjatyw (badań, metodyk, doświadczeń).
</t>
    </r>
    <r>
      <rPr>
        <sz val="11"/>
        <rFont val="Calibri"/>
        <family val="2"/>
        <scheme val="minor"/>
      </rPr>
      <t xml:space="preserve"> 
Przedmiotem operacji jest organizacja jednodniowego krajowego wyjazdu studyjnego do Stacji Doświadczalnej Oceny Odmian, który obejmować będzie przekazanie wiedzy teoretycznej w postaci wykładów (szeroki blok wykładów merytorycznych) oraz wiedzy praktycznej w postaci warsztatowej na polach doświadczalnych (rozpoznawanie szkodników, prezentacja nowych odmian zbóż), co pozwoli na osiągniecie planowanego celu operacji.</t>
    </r>
  </si>
  <si>
    <t>rolnicy/producenci zbóż i bobowatych z województwa świętokrzyskiego, branżyści/przedstawiciele jednostek doradztwa rolniczego, naukowcy/pracownicy jednostek badawczych i instytutów naukowych i Stacji Doświadczalnej Oceny Odmiany</t>
  </si>
  <si>
    <t>III kwartał</t>
  </si>
  <si>
    <t>„Nawiązywanie kontaktów pomiędzy podmiotami zainteresowanymi utworzeniem Lokalnych Partnerstw ds. Wody (LPW) w województwie świętokrzyskim”</t>
  </si>
  <si>
    <t xml:space="preserve">
Celem operacji jest zainicjowanie współpracy oraz stworzenie sieci kontaktów między lokalnym społeczeństwem a instytucjami i jednostkami samorządowymi w zakresie gospodarki wodnej na obszarach wiejskich ze szczególnym uwzględnieniem rolnictwa. Operacja ma na celu wzajemne poznanie zakresów działania i potrzeb związanych z gospodarowaniem wodą członków LPW oraz diagnozę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Przedmiotem operacji jest organizacja 10 spotkań dla 415 osób obejmujących 
swym zasięgiem wszystkie powiaty na terenie województwa świętokrzyskiego 
oraz 1 konferencji podsumowującej dla 80 osób w ramach Lokalnych Partnerstw ds. Wody, które pozwolą osiągnąć ww. cele.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</si>
  <si>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</si>
  <si>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 
kwartał</t>
  </si>
  <si>
    <t>415</t>
  </si>
  <si>
    <t>"Rolnictwo ekologiczne szansą 
zrównoważonego rozwoju obszarów wiejskich”</t>
  </si>
  <si>
    <t xml:space="preserve">Celem operacji jest budowanie sieci kontaktów między gospodarstwami ekologicznymi, szerzenie dobrych praktyk w zakresie rolnictwa ekologicznego 
oraz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przedstawicielami doradztwa rolniczego specjalizującymi się w problemach rolnictwa ekologicznego. 
Przedmiotem operacji jest zorganizowanie konkursu na "Najlepsze gospodarstwo ekologiczne w województwie świętokrzyskim w 2021 r." (w tym zapewnienie nagród dla laureatów), stoiska wystawienniczego, na którym będą mogły zaprezentować się gospodarstwa ekologiczne z województwa świętokrzyskiego oraz konferencji 
z zakresu rolnictwa ekologicznego na jednych z największych targów ekologicznych 
w Polsce „ECO-STYLE” organizowanych przez Targi Kielce. </t>
  </si>
  <si>
    <t xml:space="preserve">rolnicy indywidualni z sektora ekologicznego, przedstawiciele jednostek doradczych, podmioty certyfikujące rolnictwo ekologiczne/prowadzące i wdrażające systemy jakości, przedstawiciele jednostek naukowych/uczelni rolniczych/instytutów badawczych, firmy wspierające rozwój produkcji ekologicznej </t>
  </si>
  <si>
    <t>Plan operacyjny KSOW na lata 2020-2021 (z wyłączeniem działania 8 Plan komunikacyjny) - Warmińsko-mazurski ODR - luty 2022</t>
  </si>
  <si>
    <t>Prezentacja innowacji w rolnictwie województwa warmińsko-mazurskiego</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</si>
  <si>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Operacja realizowana będzie w roku 2020 w ilości 12 audycji, a w roku 2021 - 6 audycji </t>
  </si>
  <si>
    <t xml:space="preserve">rolnicy, mieszkańcy obszarów wiejskich, przedstawiciele doradztwa rolniczego,  pracownicy firm i instytucji działających na rzecz rolnictwa, osoby zainteresowane tematem innowacji w rolnictwie. </t>
  </si>
  <si>
    <t>Warmińsko-Mazurski Ośrodek Doradztwa Rolniczego z siedzibą w Olsztynie</t>
  </si>
  <si>
    <t>ul. Jagiellońska 91
10-356 Olsztyn</t>
  </si>
  <si>
    <t>Innowacyjne rozwiązania w agrotechnice ze szczególnym uwzględnieniem nowoczesnych maszyn rolniczych</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</si>
  <si>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</si>
  <si>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Innowacyjne działalności pozarolnicze, w tym produkcja i przetwórstwo surowców zielarskich
- alternatywa dla małych gospodarstw rolnych</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</si>
  <si>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 Operacja jest pomysłem na wzrost konkurencyjności gospodarki oraz na wzrost liczby i jakości powiązań sieciowych. Misją ściśle powiązanych ze sobą form realizacji operacji jest ocalenie wielowiekowej tradycji regionu związanej z zielarstwem we współczesnych realiach gospodarczych. Aktywna promocja innowacyjnych produktów zielarskich oraz lepsze wykorzystanie walorów przyrodniczych regionu pobudzi nie tylko do aktywizacji społeczno-gospodarczej, ale  przyniesie wzrost atrakcyjności turystycznej regionu.</t>
  </si>
  <si>
    <t>liczba webinariów</t>
  </si>
  <si>
    <t>rolnicy - właściciele małych gospodarstw, inni mieszkańcy obszarów wiejskich, w tym producenci żywności regionalnej, osoby zainteresowane rozpoczęciem działalności pozarolniczej, pracownicy nauki, pracownicy jednostek doradztwa rolniczego</t>
  </si>
  <si>
    <t>liczba tytułów</t>
  </si>
  <si>
    <t>liczb uczestników</t>
  </si>
  <si>
    <t>Innowacje marketingowe w kreowaniu wizerunku marki lokalnej</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</si>
  <si>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</si>
  <si>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producenci rolni, przetwórcy żywności, lokalni liderzy, przedstawiciele Lokalnych Grup Działania, jednostek naukowych oraz doradztwa rolniczego</t>
  </si>
  <si>
    <t>Warmińsko-Mazurski Ośrodek Doradztwa Rolniczego 
z siedzibą 
w Olsztynie</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</si>
  <si>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</si>
  <si>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</si>
  <si>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liczba uczestników  spotkania</t>
  </si>
  <si>
    <t xml:space="preserve">spotkanie on-line </t>
  </si>
  <si>
    <t xml:space="preserve">liczba spotkań </t>
  </si>
  <si>
    <t>liczba uczestników spotkania</t>
  </si>
  <si>
    <t>Nowoczesna i bezpieczna produkcja ziemniaka w województwie warmińsko-mazurskim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</si>
  <si>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</si>
  <si>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liczba webinarium</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</si>
  <si>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</si>
  <si>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Rolnictwo ekologiczne - szansa dla rolników i konsumentów z województwa warmińsko-mazurskiego</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</si>
  <si>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</si>
  <si>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 xml:space="preserve">szkolenie on-line </t>
  </si>
  <si>
    <t>rolnicy, doradcy RS, mieszkańcy obszarów wiejskich, przedstawiciele doradztwa rolniczego,  przedstawiciele samorządu rolniczego, przedstawiciele administracji rządowej i samorządowej, pracownicy jednostek wspierających rozwój rolnictwa ekologicznego</t>
  </si>
  <si>
    <t xml:space="preserve"> liczba uczestników szkolenia </t>
  </si>
  <si>
    <t>e-learning</t>
  </si>
  <si>
    <t>ilość e-learningów</t>
  </si>
  <si>
    <t xml:space="preserve"> Warmińsko-Mazurskie Dni Pola</t>
  </si>
  <si>
    <t>Operacja ma na celu budowę sieci powiązań między sferą nauki i biznesu a rolnictwem oraz ułatwienie transferu wiedzy i innowacji do praktyki rolniczej. Poprzez Powiatowe Dni Pola będzie możliwość wymiana doświadczeń i rozwiązywania problemów technologicznych oraz upowszechnianie nowych metod technologii uprawy i propagowanie dobrych praktyk rolniczych w uprawie roślin. Dni pola mają łączyć przedstawicieli instytucji rolniczych, naukowych, firm  oraz rolników działających na terenie powiatu. Spotkania polowe będą obejmowały szkolenia i pokazy poletek demonstracyjnych.</t>
  </si>
  <si>
    <t>spotkania polowe</t>
  </si>
  <si>
    <t xml:space="preserve">ilość spotkań </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</si>
  <si>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</si>
  <si>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BioTech</t>
  </si>
  <si>
    <t xml:space="preserve">Celem operacji jest poszerzenie wiedzy, oraz zaprezentowanie dobrych praktyk, wydajnych ekonomicznie, środowiskowo i społecznie w zakresie najnowszych technologii sektora rolniczego produktów wysokiej jakości (w tym ekologicznych). 
Przekazana wiedza, z jednej strony  przyczynić się ma do zwiększenia wydajności produkcji, konkurencyjności i poprawy jakości warsztatu pracy rolników z drugiej zaś do przewartościowania świadomości z „mieć” na „być”, w kontekście ochrony  środowiska i klimatu oraz do kreowania nowych postaw konsumpcyjnych naszych pokoleń. </t>
  </si>
  <si>
    <t>rolnicy, mieszkańcy obszarów wiejskich, przedstawiciele doradztwa rolniczego,  przedstawiciele samorządu rolniczego, przedstawiciele administracji rządowej i samorządowej, pracownicy jednostek wspierających rozwój rolnictwa ekologicznego</t>
  </si>
  <si>
    <t>liczba  uczestników</t>
  </si>
  <si>
    <t xml:space="preserve">ilość konferencji </t>
  </si>
  <si>
    <t>Celem operacji jest zintegrowanie środowiska, poprzez zakładanie Lokalnych Partnerstw ds. Wody w celu podejmowania wspólnych działań na rzecz racjonalnej gospodarki wodną na obszarach wiejskich ze szczególnym uwzględnieniem rolnictwa.  
Przedmiotem operacji jest powołanie 9 Lokalnych Partnerstw ds. Wody, obejmujących swym zasięgiem obszar administracyjny 9 powiatów na terenie województwa warmińsko-mazurskiego. W skład utworzonych kooperatyw wejdą przedstawiciele administracji publicznej, rolnicy, doradztwo rolnicze, nauka, przedsiębiorcy, przedstawiciele samorządu rolniczego oraz organizacji działających na rzecz rozwoju obszarów wiejskich i ochrony środowiska jak również lokalni liderzy. W wyniku prowadzonej operacji, poza utworzeniem sieci kontaktów i powiązań pomiędzy jej uczestnikami oraz upowszechnianiem wiedzy i dobrych praktyk w zakresie gospodarki wodnej i oszczędnego gospodarowania wodą w rolnictwie i na obszarach wiejskich zostanie opracowanych 9 raportów. Dokument będący analizą stanu obecnego i potrzeb oraz listą rekomendacji i inwestycji będzie mógł być traktowany jako wieloletni plan strategiczny dla powiatu, ułatwiając podejmowanie decyzji dążących do zapewnienia racjonalnej gospodarki wodą.</t>
  </si>
  <si>
    <t>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,oraz osoby zainteresowane tematem</t>
  </si>
  <si>
    <t>konferencja on-line</t>
  </si>
  <si>
    <t>Agrotronika i informatyzacja w mechanizacji rolnictwa - wyzwania w diagnostyce, serwisie i naprawie nowoczesnych urządzeń rolniczych - szansa na sukces w zawodzie przyszłości</t>
  </si>
  <si>
    <t>Celem operacji jest przekazanie wiedzy i informacji na temat nowoczesnych rozwiązań i zasad funkcjonowania systemów mechatronicznych stosowanych w pojazdach i maszynach rolniczych, tj.: agrotronikę, sensorykę, aktorykę, elektronikę, automatykę i sterowniki programowalne. Uczestnicy poznają najnowsze rozwiązania stosowane w agrotronice, które wynikającą z wprowadzania nowych technologii informatycznych w mechanizacji rolnictwa. Oprócz części teoretycznej w ramach szkolenia uczestnicy odbędą szereg ćwiczeń praktycznych na specjalistycznym sprzęcie edukacyjnym. Efektem szkolenia będzie zwiększenie świadomości i umiejętności uczestników w zakresie diagnostyki, serwisu i naprawy najnowocześniejszych urządzeń rolniczych oraz zbudowanie sieci kontaktów potencjalnych pracowników z pracodawcami - producentami i dystrybutorami sprzętu rolniczego.</t>
  </si>
  <si>
    <t>rolnicy, pracownicy jednostek doradztwa rolniczego, pracownicy jednostek i firm działających w branży rolniczej, studenci kierunków rolniczych, nauczyciele i uczniowie szkół rolniczych</t>
  </si>
  <si>
    <t>Plan operacyjny KSOW na lata 2020-2021 (z wyłączeniem działania 8 Plan komunikacyjny) - Wielkopolski ODR - luty 2022</t>
  </si>
  <si>
    <t>Różnicowanie pozarolniczej działalności na obszarach wiejskich</t>
  </si>
  <si>
    <t>Celem operacji jest promowanie działalności zagród edukacyjnych jako przykładu innowacyjności w zakresie przedsiębiorczości na obszarach wiejskich. Przedmiotem operacji jest 1 wyjazd studyjny oraz publikacja. 
Wyjazd odbędzie się na terenie Polski do czynnie działającej zagrody edukacyjnej,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Publikacja obejmie tematykę idei zagród edukacyjnych oraz charakterystykę wzorowo działających zagród edukacyjnych na terenie Wielkopolski.</t>
  </si>
  <si>
    <t>rolnicy, pracownicy jednostek doradztwa rolniczego, mieszkańcy obszarów wiejskich i osoby zainteresowane tematyką</t>
  </si>
  <si>
    <t>Wielkopolski Ośrodek Doradztwa Rolniczego w Poznaniu</t>
  </si>
  <si>
    <t>Poznań 60-163, ul. Sieradzka 29</t>
  </si>
  <si>
    <t>łączna liczba uczestników operacji</t>
  </si>
  <si>
    <t xml:space="preserve">liczba wydanych egzemplarzy publikacji </t>
  </si>
  <si>
    <t>DZIEŃ POLA- Innowacyjne rozwiązania w produkcji polowej</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</si>
  <si>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</si>
  <si>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spotkanie polowe</t>
  </si>
  <si>
    <t>liczba spotkań polowych</t>
  </si>
  <si>
    <t>producenci rolni, mieszkańcy obszarów wiejskich, pracownicy jednostki doradztwa rolniczego</t>
  </si>
  <si>
    <t>Poznań, ul. Sieradzka 29</t>
  </si>
  <si>
    <t>łączna liczba uczestników  spotkań</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</si>
  <si>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obejmujących swym zasięgiem 31 powiatów woj. wielkopolskiego, w którego skład wejdą przedstawiciele  administracji publicznej, rolników, doradztwa rolniczego, nauki, a także opracowanie raportu podsumowującego spotkania LPW w 2020r.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oraz przygotowanie LPW do finansowania tych działań.</t>
  </si>
  <si>
    <t>spotkanie online/ stacjonarne</t>
  </si>
  <si>
    <t>liczba spotkań/ spotkań online</t>
  </si>
  <si>
    <t>producenci rolni, mieszkańcy obszarów wiejskich, pracownicy jednostki doradztwa rolniczego, przedstawiciele administracji samorządowej, przedstawiciele spółek wodnych</t>
  </si>
  <si>
    <t xml:space="preserve">raport </t>
  </si>
  <si>
    <t>liczba wydanych egzemplarzy publikacji</t>
  </si>
  <si>
    <t>Wieloletni plan na rzecz gospodarki wodą w rolnictwie</t>
  </si>
  <si>
    <t xml:space="preserve">szkolenie online
</t>
  </si>
  <si>
    <t>materiał promocyjny</t>
  </si>
  <si>
    <t>liczba kompletów</t>
  </si>
  <si>
    <t>materiał  reklamowy</t>
  </si>
  <si>
    <t xml:space="preserve">Nowatorskie narzędzie służące skracaniu łańcucha dostaw żywności </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</si>
  <si>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</si>
  <si>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ulotka</t>
  </si>
  <si>
    <t xml:space="preserve"> producenci rolni, przetwórcy artykułów rolno- spożywczych, przedsiębiorcy, konsumenci</t>
  </si>
  <si>
    <t>plakat</t>
  </si>
  <si>
    <t>liczba plakatów</t>
  </si>
  <si>
    <t>roll-up</t>
  </si>
  <si>
    <t>liczba roll-upów</t>
  </si>
  <si>
    <t xml:space="preserve">dystrybucja ulotek </t>
  </si>
  <si>
    <t>Mała przedsiębiorczość na obszarach wiejskich</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</si>
  <si>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</si>
  <si>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Innowacyjna produkcja ogrodnicza</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</si>
  <si>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</si>
  <si>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Sposób na sukces - przetwarzanie i sprzedaż produktów z gospodarstwa rolnego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</si>
  <si>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</si>
  <si>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Nowoczesna i bezpieczna produkcja ziemniaka w województwie wielkopolskim</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</si>
  <si>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</si>
  <si>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liczba uczestników szkolenia</t>
  </si>
  <si>
    <t>producenci rolni, pracownicy jednostki doradztwa rolniczego</t>
  </si>
  <si>
    <t>Rolnictwo ekologiczne - szansa dla rolników i konsumentów*</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</si>
  <si>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</si>
  <si>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rolnicy, przedstawiciele nauki, administracji rządowej i samorządowej, przedstawiciele  instytucji pracujących na rzecz rolnictwa  ekologicznego, pracownicy jednostki doradztwa rolniczego</t>
  </si>
  <si>
    <t>stoisko informacyjne</t>
  </si>
  <si>
    <t>liczba stoisk informacyjnych</t>
  </si>
  <si>
    <t xml:space="preserve">Gospodarstwa demonstracyjne jako narzędzia wspierające transfer wiedzy </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</si>
  <si>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16 filmów, 2 wyjazdów studyjnych oraz 1 konferencji. Wyjazdy studyjne odbędą się do Gospodarstw Demonstracyjnych o różnym profilu produkcji. Filmy prezentować będą działalność Gospodarstw Demonstracyjnych, które prowadzą produkcję roślinną, zwierzęcą oraz sadowniczą. Filmy będą dostępne on-line na stronie internetowej Wielkopolskiego Ośrodka Doradztwa Rolniczego w Poznaniu oraz w serwisach społecznościowych. Konferencja jest przeznaczona dla Gospodarstw Demonstracyjnych, aby zacieśnić współpracę z najlepszymi producentami rolnymi w Wielkopolsce.
</t>
  </si>
  <si>
    <t>producenci rolni, mieszkańcy obszarów wiejskich, pracownicy jednostki doradztwa rolniczego, osoby zainteresowane tematyką</t>
  </si>
  <si>
    <t>Współpraca nauki z praktyką w aspekcie innowacyjnych działań wdrażanych w polskim rolnictwie</t>
  </si>
  <si>
    <t>Celem operacji jest wspieranie transferu wiedzy i innowacji w roślinnej produkcji rolnej. 
Realizacja operacji pozwoli uczestnikom na zapoznanie się z najnowszymi rozwiązaniami i innowacyjnymi technologiami w rolnictwie i w dalszej perspektywie przeniesienie prezentowanych osiągnięć na grunt własnego gospodarstwa.
Przedmiotem operacji będzie spotkanie polowe oraz konkurs przeprowadzony w jego trakcie. Podczas spotkanie odbędą się wykłady na tematy związane z innowacjami w produkcji roślinnej i zakresem ich wdrażania oraz pokazy z zakresu określania zawartości azotu za pomocą N – testera oraz zawartości pierwiastków w glebie za pomocą skanera glebowego.
Uczestnicy spotkania polowego będą mieli możliwość porównania najnowszych odmian roślin uprawnych w okresie wegetacji oraz odmian zalecanych przez Porejestrowe Doświadczalnictwo Odmianowe na poletkach doświadczalnych Wielkopolskiego Ośrodka Doradztwa Rolniczego.
W ramach operacji przeprowadzony zostanie konkurs dla uczestników dotyczący tematyki wykładów oraz pokazów.
Podczas trwania spotkania polowego zostaną zorganizowane punkty konsultacyjne, w których będzie można uzyskać informacje na temat doboru odmian, środków ochrony roślin, stosowania nawozów mineralnych oraz informacje na temat funduszy unijnych. Doradcy będą również omawiali i prezentowali wykorzystanie aplikacji EPSU (Elektroniczna Platforma Świadczenia Usług) na smartfony i tablety. Będzie także możliwość zapoznania się z Internetową Platformą Doradztwa i Wspomagania Decyzji w Integrowanej Ochronie Roślin – eDWIN, która w znaczący sposób wpłynie na jakość i ilość produkowanej w Polsce żywności.
W ramach operacjo zostanie również zrealizowany film z zakresu określania zawartości azotu za pomocą N – testera. Film będzie dostępny on-line na stronie internetowej Wielkopolskiego Ośrodka Doradztwa Rolniczego w Poznaniu oraz w serwisach społecznościowych.</t>
  </si>
  <si>
    <t>producenci rolni, mieszkańcy obszarów wiejskich, pracownicy jednostki doradztwa rolniczego, naukowcy, osoby zainteresowane tematyką</t>
  </si>
  <si>
    <t>Gospodarstwa Demonstracyjne - dobre praktyki w produkcji rolniczej i  działalności pozarolniczej</t>
  </si>
  <si>
    <t xml:space="preserve">Celem operacji jest ułatwianie wymiany wiedzy fachowej oraz dobrych praktyk w zakresie wdrażania innowacji w rolnictwie i na obszarach wiejskich w obszarze działalności pozarolniczej.
Realizacja operacji ułatwi zapoznanie się z alternatywnymi  źródłami dochodu w gospodarstwach małoobszarowych poprzez prowadzenie tzw. usług rolniczych oraz działalności pozarolniczej (m.in. agroturystycznej, przetwórczej itp.). Operacja będzie promować Gospodarstwa Demonstracyjne, które są istotnym ogniwem wsparcia transferu wiedzy; ułatwi nawiązanie kontaktów pomiędzy podmiotami, które już rozpoczęły prowadzenie dodatkowej działalności pozarolniczej a rolnikami zainteresowanymi jej założeniem; ułatwi nawiązanie kontaktu z podmiotami okołorolniczymi w celu pozyskania informacji o wsparciu finansowym na rozwój działalności pozarolniczej lub rozwój usług rolniczych.
Przedmiotem operacji będzie spotkanie polowe oraz seminarium przeprowadzone w jego trakcie. Tematyka seminarium będzie obejmować zagadnienia związane z tworzeniem sieci Gospodarstw Demonstracyjnych oraz możliwością pozyskiwania środków finansowych na rozpoczęcie prowadzenia działalności pozarolniczej i/lub rozwój usług rolniczych. W trakcie seminarium zaprezentują się podmioty prowadzące pozarolnicze formy działalności i/lub świadczących usługi rolnicze, w tym także przedstawiciele Gospodarstw Demonstracyjnych.
Podczas trwania spotkania zostaną zorganizowane stoiska, obsługiwane przez podmioty okołorolnicze oraz  podmioty prowadzące pozarolnicze formy działalności (w tym m. in. działalność przetwórczą i/lub usługową). Dzięki różnorodności podmiotów biorących udział w wydarzeniu możliwe jest zapewnienie zwiedzającym kompleksowej wiedzy na temat zakładania tego rodzaju form działalności pozarolniczej.
</t>
  </si>
  <si>
    <t>producenci rolni, przedstawiciele Gospodarstw Demonstracyjnych, mieszkańcy obszarów wiejskich, pracownicy jednostki doradztwa rolniczego, naukowcy, osoby zainteresowane tematyką</t>
  </si>
  <si>
    <t>liczba seminarium</t>
  </si>
  <si>
    <t>Rolniczy Handel Detaliczny i przetwórstwo żywności na niewielką skalę</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</si>
  <si>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Przedmiotem operacji będzie film oraz 2 wyjazdy studyjne. 
Film będzie prezentował dobre przykłady przetwórstwa na niewielką skalę; będzie to film edukacyjny mogący być inspiracją dla producentów rolnych w kierunku dywersyfikacji dochodów w gospodarstwie rolnym. Film będzie dostępny on-line na stronie internetowej Wielkopolskiego Ośrodka Doradztwa Rolniczego w Poznaniu oraz w serwisach społecznościowych.
Wyjazdy studyjne odbędą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t>
  </si>
  <si>
    <t>Konkurs „Innowacyjna wieś”</t>
  </si>
  <si>
    <t xml:space="preserve">Celem operacji jest promowanie innowacyjnych rozwiązań na obszarach wiejskich oraz pokazanie wpływu i znaczenia działań innowacyjnych, prowadzonych przez gospodarstwa rolne oraz inne podmioty prowadzące działalność gospodarczą, dla rozwoju przestrzeni wiejskiej. 
Operacja pozwoli na znalezienie i wyróżnienie rolników i innych mieszkańców obszarów wiejskich Wielkopolski, którzy podzielą się wprowadzonymi w swoich działalnościach innowacyjnymi praktykami. Przyczyni się to do aktywizacji rolników i innych mieszkańców obszarów wiejskich Wielkopolski do kreatywnego myślenia i wprowadzania ich w czyn.
Operacja wpłynie na poszerzenie bazy potencjalnych partnerów SIR oraz tworzenie sieci współpracy między rolnikami i innymi mieszkańcami obszarów wiejskich a przedstawicielami doradztwa rolniczego.
Przedmiotem operacji jest konkurs dotyczący innowacyjnych przedsięwzięć na obszarach wiejskich. Najlepsze przedsięwzięcia - wybrane w konkursie, stanowiące dobre przykłady innowacyjnych rozwiązań na obszarach wiejskich zostaną przedstawione w publikacji oraz filmach. Filmy będą dostępne on-line na stronie internetowej Wielkopolskiego Ośrodka Doradztwa Rolniczego w Poznaniu oraz w serwisach społecznościowych.
</t>
  </si>
  <si>
    <t>Innowacje w hodowli bydła</t>
  </si>
  <si>
    <t xml:space="preserve">Celem operacji jest podniesienie poziomu wiedzy na temat aktualnych innowacyjnych rozwiązań w chowie i hodowli bydła. Realizacja operacji ułatwi wymianę wiedzy i doświadczenia z zakresu innowacyjnych rozwiązań w zakresie chowu i hodowli bydła, z uwzględnieniem właściwego żywienia, i wykorzystania postępu genetycznego, co może przełożyć się w przyszłości na poprawę sytuacji ekonomicznej gospodarstw.
Przedmiotem operacji jest wyjazd studyjny do wiodących gospodarstw rolnych zajmujących się produkcją zwierzęcą na terenie Polski.
</t>
  </si>
  <si>
    <t>Poza miastem – doradztwo i praktyka rolnicza</t>
  </si>
  <si>
    <t xml:space="preserve">Celem operacji jest wymiana wiedzy na temat nowatorskich rozwiązań w rolnictwie oraz poszerzanie współpracy pomiędzy doradztwem a praktyką rolniczą w województwie wielkopolskim. 
Realizacja operacji przyczyni się do aktywizacji mieszkańców obszarów wiejskich w celu tworzenia partnerstw oraz wspierania aktywnego tworzenia sieci kontaktów pomiędzy podmiotami zainteresowanymi oraz wspierającymi wdrażanie innowacyjnych rozwiązań oraz realizację wspólnych projektów w rolnictwie, produkcji żywności, leśnictwie i na obszarach wiejskich.
</t>
  </si>
  <si>
    <t>Vademecum rolnika</t>
  </si>
  <si>
    <t xml:space="preserve">Celem operacji jest ułatwianie transferu wiedzy w zakresie nowoczesnego chowu i hodowli zwierząt w gospodarstwach. 
Realizacje operacji przyczyni się do podniesienia poziomu wiedzy na temat aktualnych innowacyjnych rozwiązań w produkcji zwierzęcej. Działania kierunkowe wspierające wzrost poziomu wiedzy mogą przyczynić się do rozwoju polskiego rolnictwa. 
Przedmiotem operacji są materiały drukowane z zakresu nowoczesnej produkcji rolnej ze szczególnym uwzględnieniem zagadnień związanych z produkcją gęsi, karpia oraz innych zwierząt gospodarskich. 
</t>
  </si>
  <si>
    <t>Plan operacyjny KSOW na lata 2020-2021 (z wyłączeniem działania 8 Plan komunikacyjny) -  Zachodniopomorski ODR  - luty 2022</t>
  </si>
  <si>
    <t xml:space="preserve">III Międzyregionalny Pokaz Alpak </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</si>
  <si>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</si>
  <si>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Pokaz alpak </t>
  </si>
  <si>
    <t xml:space="preserve">liczba pokazów </t>
  </si>
  <si>
    <t xml:space="preserve">rolnicy , mieszkańcy obszarów wiejskich , osoby zainteresowane tematyką chowu alpak </t>
  </si>
  <si>
    <t>Zachodniopomorski Ośrodek Doradztwa Rolniczego w Barzkowicach</t>
  </si>
  <si>
    <t>Barzkowice 2                            73-134 Barzkowice</t>
  </si>
  <si>
    <t xml:space="preserve">drukowane materiały informacyjne i promocyjne               </t>
  </si>
  <si>
    <t>200</t>
  </si>
  <si>
    <t xml:space="preserve">Zagrody edukacyjne jako przykład innowacyjnej przedsiębiorczości na terenach wiejskich </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</si>
  <si>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</si>
  <si>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rolnicy ,mieszkańcy obszarów wiejskich, właściciele gospodarstw agroturystyczny</t>
  </si>
  <si>
    <t>Barzkowice 2                              73-134 Barzkowice</t>
  </si>
  <si>
    <t xml:space="preserve">Innowacyjne rozwiązania w gospodarce pasiecznej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</si>
  <si>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</si>
  <si>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  konferencja + film krótkometrażowy </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</si>
  <si>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</si>
  <si>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 I -IV</t>
  </si>
  <si>
    <t>Barzkowice 2                                                    73-134 Barzkowice</t>
  </si>
  <si>
    <t>Wdrażanie działań na rzecz transferu wiedzy pomiędzy nauka a praktyką rolniczą -promowanie innowacyjnych rozwiązań w rolnictwie</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</si>
  <si>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</si>
  <si>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 xml:space="preserve">rolnicy, przedsiębiorcy , mieszkańcy obszarów wiejskich, pracownicy jednostki doradztwa rolniczego </t>
  </si>
  <si>
    <t>Barzkowice 2                                     73-134 Barzkowice</t>
  </si>
  <si>
    <t>Innowacyjne rozwiązania w gospodarstwach ekologicznych szansą rozwoju zachodniopomorskich gospodarstw.</t>
  </si>
  <si>
    <t>Celem operacji jest zachęcenie do zmiany trybu gospodarowania z konwencjonalnej na bardziej przyjazną środowisku naturalnemu  i mający pozytywny wpływ na zachowanie bioróżnorodności. Przedmiotem realizacji był wyjazd studyjny  w  gospodarstwie ekologicznym, celem było zachęcenie uczestników do zmiany trybu gospodarowania z konwencjonalnej na bardziej przyjazną środowisku naturalnemu  i mający pozytywny wpływ na zachowanie bioróżnorodności. Zostało przedstawione innowacyjne podejście do rolnictwa ekologicznego. Wizyta odbyła się w  9 hektarowym gospodarstwie ekologicznym Bio Babalscy, które posiada  również wytwórnie makaronu BIO, uczestnicy zapoznali się przetwarzaniem produktów zbożowych pochodzących z upraw ekologicznych, co przyczyniło się  do wzrostu wiedzy na temat  istoty funkcjonowania gospodarstw ekologicznych, różnorodnych kierunków gospodarowania, sposobów zwiększenia rentowności , co może przyczynić się do rozwoju obszarów wiejskich.</t>
  </si>
  <si>
    <t xml:space="preserve">rolnicy, przedstawiciele instytucji działających w obszarze rolnictwa ekologicznego, pracownicy jednostki doradztwa rolniczego </t>
  </si>
  <si>
    <t xml:space="preserve">Przetwórstwo mleka sposobem na dywersyfikacje dochodów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</si>
  <si>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</si>
  <si>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film krótkometrażowy </t>
  </si>
  <si>
    <t xml:space="preserve">rolnicy, właściciele małych  gospodarstw, mieszkańcy obszarów wiejskich </t>
  </si>
  <si>
    <t>Barzkowice 2                                       73-134 Barzkowice</t>
  </si>
  <si>
    <t xml:space="preserve">Tworzenie i funkcjonowania inkubatorów przetwórczych, dobre praktyki promocji produktów regionalnych i zasobów lokalnych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</si>
  <si>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</si>
  <si>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wyjazd studyjny + film krótkometrażowy</t>
  </si>
  <si>
    <t xml:space="preserve">pracownicy jednostki doradztwa rolniczego , mieszkańcy obszarów wiejskich , osoby zainteresowane funkcjonowaniem inkubatorów </t>
  </si>
  <si>
    <t>Barzkowice 2                                      73-134</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</si>
  <si>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</si>
  <si>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</si>
  <si>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Rolnictwo ekologiczne - szansą  dla rolników z województwa zachodniopomorskiego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</si>
  <si>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</si>
  <si>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telekonferencja </t>
  </si>
  <si>
    <t xml:space="preserve">rolnicy prowadzący gospodarstwa ekologiczne , instytucje pracujące  na rzecz rolnictwa ekologicznego </t>
  </si>
  <si>
    <t xml:space="preserve"> III-IV</t>
  </si>
  <si>
    <t xml:space="preserve">Nowoczesna i bezpieczna uprawa ziemniaka w województwie zachodniopomorskim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</si>
  <si>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</si>
  <si>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Wymiana doświadczeń i poznawanie dobrych praktyk opartych na wykorzystaniu lokalnych zasobów kreujących rozwój obszarów wiejskich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</si>
  <si>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</si>
  <si>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Nowoczesne rozwiązania w prowadzeniu pasieki </t>
  </si>
  <si>
    <t>Celem operacji jest wspieranie i rozwój pszczelarstwa z powodu coraz częściej pojawiających się informacji o ginięciu owadów zapylających, w tym pszczoły miodnej. Warto propagować tradycję pszczelarską wśród społeczeństwa, należy podnieść poziom wiedzy i świadomość osób zainteresowanych tematyką pszczelarską w zakresie aktualnych szans i problemów w pszczelarstwie.  Na potrzeby realizacji operacji będzie zakupiona (waga, czujniki do prowadzenia pomiarów, kamera),które zostaną umieszczone w jednym z uli w pasiece ZODR, w którym prowadzone będą obserwacje i odczyty oraz stałe monitorowanie pracy ula i życia pszczół dzięki zamontowanej kamerce, będzie prowadzona transmisja on-line. Na potrzeby operacji została zakupiona miodarka, która jest podstawowym wyposażeniem nawet najmnieszej pasieki, bez tego urządzenia nie można odebrać miodu z rodzin pszczelich, a większość pasiek nastawiona jest na pozyskiwanie tego właśnie specyfiku. Pasieka w ZODR Barzkowice składa się z 16 rodzin produkcyjnych i jest pasieką rozwojową, a jednocześnie aspiruje do pasieki wzorcowej. Przyszli pszczelarze lub ososby już posiadający pewne doświadczenie w prowadzeniu pasieki mogą zgłaszać się do naszego Osrodka w celu zapoznania się z całą gamą innowacyjnych rozwiązan sosowanych w pszczelarstwie. Zastosoowanie miodarki elektrycznej , kasetowej na ramke wielkop[olską z programatorem wielofunkcyjnym jest jednym z takich rozwiazań. Zakup dwóch domków do apiterapi pozwoli na stworzenie w pierwszej w województwie zachodniopomorskim i pierwszej we wszystkich ODR bazy inhalacyjnej.Apiterapia jest pojęciem bardzo szerokim i oznacza używanie produktów pszczelich w tym przede wszystkim miodu, pyłku kwiatowego i propolisu do leczenia różnego rodzaju schorzeń człowieka, ZODR Barzkowice chciałby rozwinąć bardzo młodą gałąź apiterapii a mianowicie tzw. uloterapię i w tym celu zakupiono do pasieki dwa domki do uloterapii. Zakupiono również  lampę solarną, która została postawiona na terenie pasieki ZODR, gdyż nie posiada ona dostępu do infrastruktury energetycznej, stąd też pomysł zainstalowania lampy solarnej, która jest łatwa w montażu i nie wymaga przeprowadzenia przewodów. Jako Ośrodek Doradztwa propagujemy rozwiązania przyjazne środowisku i energooszczędne. Lampa nie tylko służy jako oświetlenie ale jest również innowacyjnym i ekologicznym rozwiązaniem wykorzystania energii wiatrowej i słonecznej.</t>
  </si>
  <si>
    <t xml:space="preserve">filmy krótkometrażowe </t>
  </si>
  <si>
    <t xml:space="preserve">ilość filmów </t>
  </si>
  <si>
    <t>pszczelarze, a także osoby zawodowo i hobbystycznie zajmujące się prowadzeniem pasiek o różnej skali produkcji, osoby zainteresowane ww. tematyką pochodzące z województwa zachodniopomorskiego, związki, stowarzyszenia, zrzeszenia oraz grupy producenckie pszczelarzy, przedstawiciele jednostek naukowych oraz pracownicy jednostki doradztwa rolniczego</t>
  </si>
  <si>
    <t>IV Międzyregionalny Pokaz Alpak</t>
  </si>
  <si>
    <t>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</si>
  <si>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Zakładanie plantacji winorośli - produkcja wina szansą mną rozwój dla gospodarstw z woj. Zachodniopomorskiego </t>
  </si>
  <si>
    <t xml:space="preserve">Głównym celem operacji jest  poszukiwanie partnerów   w ramach działania „Współpraca” poprzez wspieranie  tworzenia sieci kontaktów pomiędzy rolnikami, przedsiębiorcami rolnymi, doradcami, przedstawicielami instytucji naukowych, przedstawicielami instytucji rolniczych  wspierających wdrażanie innowacji na obszarach wiejskich w zakresie zakładania plantacji winorośli i produkcji wina oraz zdobycie wiedzy dotyczącej  zakładania, uprawy winorośli i produkcji wina. Uprawa winogron oraz produkcja win jest mało znana i rozpowszechniana wśród osób szukających alternatywnych źródeł dochodu. Wyjazd studyjny umożliwi uczestnikom na wymianę doświadczeń czy zmotywuje do działań mających na celu podniesienie rentowności w swoim gospodarstwie tym bardziej iż zmieniające się warunki klimatyczne  w województwie zachodniopomorskim sprzyjają zakładaniu winnic . </t>
  </si>
  <si>
    <t>liczba  wyjazdów</t>
  </si>
  <si>
    <t>potencjalni członkowie grup operacyjnych,  właściciele winnic, producenci wina, przedsiębiorcy,  pracownicy jednostki doradztwa rolniczego</t>
  </si>
  <si>
    <t xml:space="preserve">liczba uczestników     </t>
  </si>
  <si>
    <t xml:space="preserve">Lokalne Partnerstwo  ds. Wody (LPW) województwa zachodniopomorskiego </t>
  </si>
  <si>
    <t xml:space="preserve">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tworzenie Partnerstw ds. wody obejmującym zasięg kolejne powiaty województwa zachodniopomorskiego , diagnoza sytuacji w zakresie zarządzania zasobami wody pod kątem potrzeb rolnictwa i mieszkańców obszarów wiejskich denego powiatu - analiza problemów oraz potencjalnych możliwości ich rozwiązania, upowszechnianie dobrych praktyk w zakresie gospodarki wodnej i oszczędnego gospodarowania nią w rolnictwie i na obszarach wiejskich.
</t>
  </si>
  <si>
    <t xml:space="preserve">liczba konferencji  </t>
  </si>
  <si>
    <t>XII Warsztaty polowe</t>
  </si>
  <si>
    <t>Celem operacji jest upowszechnienie informacji na temat prac i  doświadczeń prowadzonych na poletkach demonstracyjnych Ośrodka. Poprzez zaprezentowanie 66 odmian roślin uprawnych uczestnicy warsztatów będą mieli okazję do porównania wielu odmian tej samej rośliny. Dzięki temu możliwe będzie pokazanie w  jaki sposób rośliny przystosowują się do warunków panujących w danym mikroklimacie, a także porównanie do tych odmian, które uprawia się na chwilę obecną w regionie. Podczas warsztatów zostanie nakręcony film krótkometrażowy, który zostanie udostępniony szerokiemu gronu odbiorców w Internecie.</t>
  </si>
  <si>
    <t xml:space="preserve">warsztaty </t>
  </si>
  <si>
    <t>rolnicy, przedsiębiorcy , mieszkańcy obszarów wiejskich, pracownicy doradztwa rolniczego, osoby zainteresowane tematem</t>
  </si>
  <si>
    <t>Polowe pokazy innowacyjnych maszyn rolniczych -
V edycja</t>
  </si>
  <si>
    <t xml:space="preserve">Głównym celem realizacji operacji jest zapoznanie oraz ugruntowanie wiedzy uczestników operacji na temat innowacyjnych rozwiązań w rolnictwie i wykorzystanie jej w praktyce. Stoisko SIR  przybliży uczestnikom działalność Sieci na rzecz innowacji w rolnictwie i na obszarach wiejskich  i będzie miało za zadanie zachęcić zwiedzających do rejestrowania się w bazie Partnerów SIR , na stoisku zostaną również rozdane materiały promocyjno - informacyjne dotyczące SIR.  Operacja da duże możliwości do transferu wiedzy, nawiązywania kontaktów, współpracy pomiędzy rolnikami, doradcami i przedsiębiorcami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</si>
  <si>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t>
  </si>
  <si>
    <t>rolnicy, dzierżawcy, przedstawiciele grup producenckich, jednostki naukowo-badawcze oraz producenci nawozów i środków ochrony roślin, którzy współpracują z producentami maszyn rolniczych w zakresie efektywnego nawożenia i racjonalnej ochrony chemicznej osoby zainteresowane tematem</t>
  </si>
  <si>
    <t>materiały promocyjno -reklamowe</t>
  </si>
  <si>
    <t xml:space="preserve">ilość </t>
  </si>
  <si>
    <t xml:space="preserve">Pokaz bydła mięsnego </t>
  </si>
  <si>
    <t>Głównym celem operacji jest podniesienie poziomu wiedzy na temat hodowli  bydła mięsnego  oraz przekazanie niezbędnej wiedzy z zakresu innowacyjnych metod hodowli bydła i technologii produkcji. Prezentacja zwierząt podczas Barzkowickich Targów Rolnych Agro Pomerania  pozwoli na  dotarcie do szerszego grona odbiorców i  na zapoznanie uczestników pokazu z  doborem odpowiednich zwierząt oraz zasadami jakimi należy się kierować przy ich wyborze w zależności od  obranego kierunku produkcji w danym gospodarstwie z naciskiem na poprawę rentowności i opłacalności tej produkcji. Na stoisku sieci na rzecz innowacji w rolnictwie i na obszarach wiejskich  zostaną rozdane materiały promocyjno - informacyjne dotyczące SIR.</t>
  </si>
  <si>
    <t xml:space="preserve">rolnicy, przedsiębiorcy , mieszkańcy obszarów wiejskich, pracownicy doradztwa rolniczego, osoby zainteresowane tematem hodowli bydła mięsnego </t>
  </si>
  <si>
    <t xml:space="preserve">Innowacyjne rozwiązania w rolnictwie na przykładzie województwa zachodniopomorskiego </t>
  </si>
  <si>
    <t xml:space="preserve">Celem operacji jest przedstawienie innowacyjnych rozwiązań, jakie stosowane są w zachodniopomorskich gospodarstwach rolnych i pokazanie  jak ta innowacyjność przyczyniła się do rozwoju przedsiębiorczości.  Z okazji 65 lat istnienia doradztwa w województwie zachodniopomorskim, ZODR w Barzkowicach chce zademonstrować  jak rozwinęło się polskie rolnictwo  na przełomie  tych 65 lat, a tym samym zachęcić uczestników operacji do dalszego rozwoju. Celem operacji jest pokazanie, że należy nieustannie poszukiwać innowacyjnych rozwiązań, które na bieżąco będą odpowiadały na potrzeby konsumenta, zmianom środowiska, a przede wszystkim wpłyną na zwiększenie produkcji żywności z zachowaniem, a wręcz zwiększeniem jej jakości, co ma ogromne znaczenie przy zwiększającej się populacji. Konferencja przedstawi przekrój historyczny postępu w rolnictwie, uświadamiając uczestnikom konsekwencję braku tego postępu. W ramach konferencji będą poruszone tematy rolnictwa precyzyjnego, uprawy roślin o zwiększonej wydajności i odporności, skutecznej ochrony roślin, nowatorskiego podejścia w żywieniu zwierząt, oraz inne, m.in. dotyczące zarządzania czy finansowania polskiego rolnictwa.  </t>
  </si>
  <si>
    <t xml:space="preserve">rolnicy, przedsiębiorcy ,  pracownicy doradztwa rolniczego, osoby zainteresowane tematem </t>
  </si>
  <si>
    <t>materiały szkoleniowe</t>
  </si>
  <si>
    <r>
      <t xml:space="preserve">Operacje własne jednostek wsparcia sieci z wyłączeniem działania 8 </t>
    </r>
    <r>
      <rPr>
        <i/>
        <sz val="11"/>
        <color theme="1"/>
        <rFont val="Calibri"/>
        <family val="2"/>
        <charset val="238"/>
        <scheme val="minor"/>
      </rPr>
      <t xml:space="preserve">Plan komunikacyjny </t>
    </r>
  </si>
  <si>
    <t>Załącznik nr 2 do uchwały nr 63 grupy roboczej do spraw Krajowej Sieci Obszarów Wiejskich z dnia 29 kwietnia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</si>
</sst>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zł&quot;_-;\-* #,##0.00\ &quot;zł&quot;_-;_-* &quot;-&quot;??\ &quot;zł&quot;_-;_-@_-"/>
    <numFmt numFmtId="43" formatCode="_-* #,##0.00_-;\-* #,##0.00_-;_-* &quot;-&quot;??_-;_-@_-"/>
    <numFmt numFmtId="164" formatCode="#,##0.00\ &quot;zł&quot;"/>
    <numFmt numFmtId="165" formatCode="[$-415]General"/>
    <numFmt numFmtId="166" formatCode="_-* #,##0.00\ _z_ł_-;\-* #,##0.00\ _z_ł_-;_-* &quot;-&quot;??\ _z_ł_-;_-@_-"/>
    <numFmt numFmtId="167" formatCode="#,##0.00\ _z_ł"/>
    <numFmt numFmtId="168" formatCode="[$-415]mmm\-yy"/>
    <numFmt numFmtId="169" formatCode="yy\-mm"/>
    <numFmt numFmtId="170" formatCode="&quot;zł&quot;#,##0.00_);[Red]\(&quot;zł&quot;#,##0.00\)"/>
    <numFmt numFmtId="171" formatCode="_(* #,##0.00_);_(* \(#,##0.00\);_(* &quot;-&quot;??_);_(@_)"/>
    <numFmt numFmtId="172" formatCode="#,##0.00&quot; zł&quot;"/>
    <numFmt numFmtId="173" formatCode="#,##0.000"/>
    <numFmt numFmtId="174" formatCode="#,##0.00\ _z_ł;\-#,##0.00\ _z_ł"/>
    <numFmt numFmtId="175" formatCode="[$-415]#,##0.00"/>
    <numFmt numFmtId="176" formatCode="[$-415]0.00"/>
    <numFmt numFmtId="177" formatCode="[$-415]0"/>
    <numFmt numFmtId="178" formatCode="dd\-mmm"/>
  </numFmts>
  <fonts count="75"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name val="Arial CE"/>
      <charset val="238"/>
    </font>
    <font>
      <sz val="10"/>
      <name val="Calibri"/>
      <family val="2"/>
      <charset val="238"/>
      <scheme val="minor"/>
    </font>
    <font>
      <sz val="11"/>
      <color theme="1"/>
      <name val="Calibri"/>
      <family val="2"/>
      <scheme val="minor"/>
    </font>
    <font>
      <sz val="11"/>
      <name val="Calibri"/>
      <family val="2"/>
      <charset val="238"/>
    </font>
    <font>
      <sz val="11"/>
      <color indexed="8"/>
      <name val="Calibri"/>
      <family val="2"/>
      <charset val="238"/>
      <scheme val="minor"/>
    </font>
    <font>
      <sz val="9"/>
      <color theme="1"/>
      <name val="Calibri"/>
      <family val="2"/>
      <charset val="238"/>
      <scheme val="minor"/>
    </font>
    <font>
      <sz val="12"/>
      <color theme="1"/>
      <name val="Calibri"/>
      <family val="2"/>
      <scheme val="minor"/>
    </font>
    <font>
      <b/>
      <sz val="12"/>
      <color theme="1"/>
      <name val="Calibri"/>
      <family val="2"/>
      <charset val="238"/>
      <scheme val="minor"/>
    </font>
    <font>
      <sz val="10"/>
      <name val="Arial"/>
      <family val="2"/>
      <charset val="238"/>
    </font>
    <font>
      <i/>
      <sz val="11"/>
      <color theme="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sz val="10"/>
      <name val="Calibri"/>
      <family val="2"/>
      <charset val="238"/>
      <scheme val="minor"/>
    </font>
    <font>
      <sz val="11"/>
      <name val="Arial"/>
      <family val="2"/>
      <charset val="238"/>
    </font>
    <font>
      <sz val="11"/>
      <color rgb="FFFF0000"/>
      <name val="Calibri"/>
      <family val="2"/>
      <charset val="238"/>
    </font>
    <font>
      <b/>
      <sz val="11"/>
      <name val="Calibri"/>
      <family val="2"/>
      <charset val="238"/>
    </font>
    <font>
      <strike/>
      <sz val="11"/>
      <name val="Calibri"/>
      <family val="2"/>
      <charset val="238"/>
      <scheme val="minor"/>
    </font>
    <font>
      <sz val="14"/>
      <color theme="1"/>
      <name val="Calibri"/>
      <family val="2"/>
      <charset val="238"/>
      <scheme val="minor"/>
    </font>
    <font>
      <sz val="9"/>
      <name val="Calibri"/>
      <family val="2"/>
      <charset val="238"/>
      <scheme val="minor"/>
    </font>
    <font>
      <sz val="12"/>
      <name val="Arial CE"/>
      <charset val="238"/>
    </font>
    <font>
      <sz val="12"/>
      <name val="Calibri"/>
      <family val="2"/>
      <charset val="238"/>
      <scheme val="minor"/>
    </font>
    <font>
      <b/>
      <sz val="14"/>
      <color theme="1"/>
      <name val="Calibri"/>
      <family val="2"/>
      <charset val="238"/>
      <scheme val="minor"/>
    </font>
    <font>
      <sz val="11"/>
      <color rgb="FF9C6500"/>
      <name val="Calibri"/>
      <family val="2"/>
      <charset val="238"/>
      <scheme val="minor"/>
    </font>
    <font>
      <sz val="8"/>
      <name val="Calibri"/>
      <family val="2"/>
      <charset val="238"/>
      <scheme val="minor"/>
    </font>
    <font>
      <sz val="11"/>
      <color rgb="FF006100"/>
      <name val="Calibri"/>
      <family val="2"/>
      <charset val="238"/>
      <scheme val="minor"/>
    </font>
    <font>
      <b/>
      <sz val="10"/>
      <color theme="1"/>
      <name val="Calibri"/>
      <family val="2"/>
      <charset val="238"/>
      <scheme val="minor"/>
    </font>
    <font>
      <sz val="11"/>
      <name val="Calibri"/>
      <family val="2"/>
      <scheme val="minor"/>
    </font>
    <font>
      <strike/>
      <sz val="11"/>
      <name val="Calibri"/>
      <family val="2"/>
      <scheme val="minor"/>
    </font>
    <font>
      <sz val="12"/>
      <name val="Calibri"/>
      <family val="2"/>
      <scheme val="minor"/>
    </font>
    <font>
      <sz val="11"/>
      <color rgb="FF000000"/>
      <name val="Calibri"/>
      <family val="2"/>
      <charset val="238"/>
    </font>
    <font>
      <sz val="11"/>
      <color theme="1"/>
      <name val="Calibri"/>
      <family val="2"/>
      <charset val="238"/>
    </font>
    <font>
      <b/>
      <sz val="14"/>
      <name val="Calibri"/>
      <family val="2"/>
      <charset val="238"/>
    </font>
    <font>
      <sz val="12"/>
      <color theme="1"/>
      <name val="Times New Roman"/>
      <family val="1"/>
      <charset val="238"/>
    </font>
    <font>
      <sz val="12"/>
      <color rgb="FF000000"/>
      <name val="Times New Roman"/>
      <family val="1"/>
      <charset val="238"/>
    </font>
    <font>
      <b/>
      <sz val="12"/>
      <name val="Calibri"/>
      <family val="2"/>
      <charset val="238"/>
      <scheme val="minor"/>
    </font>
    <font>
      <sz val="12"/>
      <color indexed="8"/>
      <name val="Calibri"/>
      <family val="2"/>
      <charset val="238"/>
      <scheme val="minor"/>
    </font>
    <font>
      <sz val="14"/>
      <color rgb="FFFF0000"/>
      <name val="Calibri"/>
      <family val="2"/>
      <charset val="238"/>
      <scheme val="minor"/>
    </font>
    <font>
      <b/>
      <sz val="16"/>
      <color theme="1"/>
      <name val="Calibri"/>
      <family val="2"/>
      <scheme val="minor"/>
    </font>
    <font>
      <sz val="11"/>
      <color indexed="8"/>
      <name val="Calibri"/>
      <family val="2"/>
    </font>
    <font>
      <b/>
      <sz val="11"/>
      <color indexed="8"/>
      <name val="Calibri"/>
      <family val="2"/>
      <scheme val="minor"/>
    </font>
    <font>
      <sz val="11"/>
      <color theme="1"/>
      <name val="Arial"/>
      <family val="2"/>
      <charset val="238"/>
    </font>
    <font>
      <b/>
      <u/>
      <sz val="11"/>
      <name val="Calibri"/>
      <family val="2"/>
      <charset val="238"/>
      <scheme val="minor"/>
    </font>
    <font>
      <sz val="11"/>
      <color rgb="FF000000"/>
      <name val="Calibri"/>
      <family val="2"/>
      <charset val="238"/>
      <scheme val="minor"/>
    </font>
    <font>
      <i/>
      <sz val="11"/>
      <name val="Calibri"/>
      <family val="2"/>
      <charset val="238"/>
      <scheme val="minor"/>
    </font>
    <font>
      <sz val="12"/>
      <name val="Calibri"/>
      <family val="2"/>
      <charset val="238"/>
    </font>
    <font>
      <sz val="12"/>
      <color indexed="8"/>
      <name val="Calibri"/>
      <family val="2"/>
      <charset val="238"/>
    </font>
    <font>
      <sz val="10"/>
      <color theme="1"/>
      <name val="Arial CE"/>
      <charset val="238"/>
    </font>
    <font>
      <b/>
      <sz val="11"/>
      <color rgb="FF000000"/>
      <name val="Calibri"/>
      <family val="2"/>
      <charset val="238"/>
    </font>
    <font>
      <sz val="11"/>
      <name val="Times New Roman"/>
      <family val="1"/>
      <charset val="238"/>
    </font>
    <font>
      <b/>
      <sz val="9"/>
      <color indexed="81"/>
      <name val="Tahoma"/>
      <family val="2"/>
    </font>
    <font>
      <sz val="9"/>
      <color indexed="81"/>
      <name val="Tahoma"/>
      <family val="2"/>
    </font>
    <font>
      <b/>
      <strike/>
      <sz val="11"/>
      <name val="Calibri"/>
      <family val="2"/>
      <charset val="238"/>
      <scheme val="minor"/>
    </font>
    <font>
      <i/>
      <sz val="11"/>
      <name val="Calibri"/>
      <family val="2"/>
      <charset val="238"/>
    </font>
    <font>
      <sz val="11"/>
      <name val="Calibri"/>
      <family val="2"/>
    </font>
    <font>
      <sz val="12"/>
      <name val="Calibri"/>
      <family val="2"/>
    </font>
    <font>
      <b/>
      <sz val="11"/>
      <name val="Calibri"/>
      <family val="2"/>
      <scheme val="minor"/>
    </font>
    <font>
      <sz val="10"/>
      <name val="Arial ce"/>
    </font>
    <font>
      <b/>
      <sz val="16"/>
      <color theme="1"/>
      <name val="Calibri"/>
      <family val="2"/>
      <charset val="238"/>
      <scheme val="minor"/>
    </font>
    <font>
      <sz val="28"/>
      <name val="Calibri"/>
      <family val="2"/>
      <charset val="238"/>
      <scheme val="minor"/>
    </font>
    <font>
      <u/>
      <sz val="11"/>
      <name val="Calibri"/>
      <family val="2"/>
      <charset val="238"/>
      <scheme val="minor"/>
    </font>
    <font>
      <sz val="12"/>
      <color rgb="FF000000"/>
      <name val="Calibri"/>
      <family val="2"/>
      <charset val="238"/>
    </font>
  </fonts>
  <fills count="24">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99CC00"/>
        <bgColor rgb="FF92D050"/>
      </patternFill>
    </fill>
    <fill>
      <patternFill patternType="solid">
        <fgColor rgb="FFFFEB9C"/>
      </patternFill>
    </fill>
    <fill>
      <patternFill patternType="solid">
        <fgColor rgb="FFC6EFCE"/>
      </patternFill>
    </fill>
    <fill>
      <patternFill patternType="solid">
        <fgColor rgb="FF92D050"/>
        <bgColor rgb="FF000000"/>
      </patternFill>
    </fill>
    <fill>
      <patternFill patternType="solid">
        <fgColor rgb="FFFFFFFF"/>
        <bgColor rgb="FF000000"/>
      </patternFill>
    </fill>
    <fill>
      <patternFill patternType="solid">
        <fgColor rgb="FF99CC00"/>
        <bgColor rgb="FF000000"/>
      </patternFill>
    </fill>
    <fill>
      <patternFill patternType="solid">
        <fgColor theme="0"/>
        <bgColor rgb="FF000000"/>
      </patternFill>
    </fill>
    <fill>
      <patternFill patternType="solid">
        <fgColor rgb="FF99CC00"/>
        <bgColor indexed="64"/>
      </patternFill>
    </fill>
    <fill>
      <patternFill patternType="solid">
        <fgColor rgb="FF92D050"/>
        <bgColor rgb="FF92D050"/>
      </patternFill>
    </fill>
    <fill>
      <patternFill patternType="solid">
        <fgColor rgb="FF99CC00"/>
        <bgColor rgb="FF99CC00"/>
      </patternFill>
    </fill>
    <fill>
      <patternFill patternType="solid">
        <fgColor theme="0"/>
        <bgColor rgb="FF99CC00"/>
      </patternFill>
    </fill>
    <fill>
      <patternFill patternType="solid">
        <fgColor rgb="FF99CC00"/>
        <bgColor rgb="FF77BC65"/>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0"/>
        <bgColor rgb="FFA8D08D"/>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s>
  <cellStyleXfs count="78">
    <xf numFmtId="0" fontId="0" fillId="0" borderId="0"/>
    <xf numFmtId="44" fontId="6" fillId="0" borderId="0" applyFont="0" applyFill="0" applyBorder="0" applyAlignment="0" applyProtection="0"/>
    <xf numFmtId="165" fontId="8" fillId="0" borderId="0" applyBorder="0" applyProtection="0"/>
    <xf numFmtId="0" fontId="6" fillId="0" borderId="0"/>
    <xf numFmtId="0" fontId="11" fillId="6" borderId="0" applyBorder="0" applyProtection="0"/>
    <xf numFmtId="0" fontId="10" fillId="5" borderId="0" applyNumberFormat="0" applyBorder="0" applyAlignment="0" applyProtection="0"/>
    <xf numFmtId="0" fontId="3" fillId="0" borderId="0"/>
    <xf numFmtId="0" fontId="15" fillId="0" borderId="0"/>
    <xf numFmtId="0" fontId="15" fillId="0" borderId="0"/>
    <xf numFmtId="43" fontId="6" fillId="0" borderId="0" applyFont="0" applyFill="0" applyBorder="0" applyAlignment="0" applyProtection="0"/>
    <xf numFmtId="0" fontId="19" fillId="0" borderId="0"/>
    <xf numFmtId="0" fontId="21" fillId="0" borderId="0"/>
    <xf numFmtId="0" fontId="21" fillId="0" borderId="0"/>
    <xf numFmtId="0" fontId="36" fillId="9"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0" fontId="38" fillId="10" borderId="0" applyNumberFormat="0" applyBorder="0" applyAlignment="0" applyProtection="0"/>
    <xf numFmtId="0" fontId="10" fillId="5"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5" fillId="0" borderId="0"/>
    <xf numFmtId="0" fontId="43" fillId="0" borderId="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1452">
    <xf numFmtId="0" fontId="0" fillId="0" borderId="0" xfId="0"/>
    <xf numFmtId="0" fontId="0" fillId="0" borderId="0" xfId="0"/>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9" fillId="0" borderId="0" xfId="0" applyFont="1"/>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7" fillId="0" borderId="0" xfId="0" applyFont="1"/>
    <xf numFmtId="4" fontId="7" fillId="0" borderId="0" xfId="0" applyNumberFormat="1" applyFont="1"/>
    <xf numFmtId="166" fontId="0" fillId="0" borderId="2" xfId="0" applyNumberFormat="1" applyBorder="1"/>
    <xf numFmtId="164" fontId="18" fillId="0" borderId="0" xfId="0" applyNumberFormat="1" applyFont="1" applyAlignment="1">
      <alignment horizontal="center" vertical="center"/>
    </xf>
    <xf numFmtId="0" fontId="0" fillId="3" borderId="0" xfId="0" applyFill="1"/>
    <xf numFmtId="0" fontId="1" fillId="0" borderId="0" xfId="0" applyFont="1"/>
    <xf numFmtId="0" fontId="4" fillId="0" borderId="2" xfId="0" applyFont="1" applyBorder="1" applyAlignment="1">
      <alignment horizontal="center" vertical="center"/>
    </xf>
    <xf numFmtId="164" fontId="0" fillId="3" borderId="0" xfId="0" applyNumberFormat="1" applyFill="1" applyAlignment="1">
      <alignment horizontal="center" vertical="center"/>
    </xf>
    <xf numFmtId="0" fontId="7" fillId="0" borderId="0" xfId="0" applyFont="1" applyAlignment="1">
      <alignment wrapText="1"/>
    </xf>
    <xf numFmtId="0" fontId="12" fillId="0" borderId="0" xfId="0" applyFont="1"/>
    <xf numFmtId="1" fontId="23" fillId="2" borderId="2" xfId="0"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8" borderId="5" xfId="0" applyFill="1" applyBorder="1" applyAlignment="1">
      <alignment horizontal="center" vertical="center" wrapText="1"/>
    </xf>
    <xf numFmtId="1" fontId="0" fillId="8" borderId="2" xfId="0" applyNumberFormat="1" applyFill="1" applyBorder="1" applyAlignment="1">
      <alignment horizontal="center" vertical="center" wrapText="1"/>
    </xf>
    <xf numFmtId="0" fontId="0" fillId="8" borderId="5" xfId="0" applyFill="1" applyBorder="1" applyAlignment="1">
      <alignment horizontal="center" vertical="center"/>
    </xf>
    <xf numFmtId="0" fontId="28" fillId="0" borderId="0" xfId="0" applyFont="1" applyAlignment="1">
      <alignment horizontal="left" vertical="center" wrapText="1"/>
    </xf>
    <xf numFmtId="0" fontId="1" fillId="0" borderId="0" xfId="0" applyFont="1" applyAlignment="1">
      <alignment vertical="top"/>
    </xf>
    <xf numFmtId="0" fontId="31" fillId="0" borderId="0" xfId="0" applyFont="1" applyAlignment="1">
      <alignment vertical="top" wrapText="1"/>
    </xf>
    <xf numFmtId="0" fontId="33" fillId="0" borderId="0" xfId="0" applyFont="1" applyAlignment="1">
      <alignment horizontal="center" vertical="center"/>
    </xf>
    <xf numFmtId="0" fontId="33" fillId="0" borderId="0" xfId="0" applyFont="1"/>
    <xf numFmtId="4" fontId="34" fillId="3" borderId="2" xfId="0" applyNumberFormat="1" applyFont="1" applyFill="1" applyBorder="1" applyAlignment="1">
      <alignment horizontal="center" vertical="center"/>
    </xf>
    <xf numFmtId="170" fontId="34" fillId="3" borderId="2" xfId="0" applyNumberFormat="1" applyFont="1" applyFill="1" applyBorder="1" applyAlignment="1">
      <alignment horizontal="center" vertical="center"/>
    </xf>
    <xf numFmtId="164" fontId="34" fillId="0" borderId="0" xfId="0" applyNumberFormat="1" applyFont="1" applyAlignment="1">
      <alignment horizontal="center" vertical="center"/>
    </xf>
    <xf numFmtId="0" fontId="34" fillId="0" borderId="0" xfId="0" applyFont="1"/>
    <xf numFmtId="0" fontId="35" fillId="0" borderId="0" xfId="0" applyFont="1" applyAlignment="1">
      <alignment vertical="top"/>
    </xf>
    <xf numFmtId="1" fontId="2" fillId="4" borderId="2" xfId="0" applyNumberFormat="1" applyFont="1" applyFill="1" applyBorder="1" applyAlignment="1">
      <alignment horizontal="center" vertical="center" wrapText="1"/>
    </xf>
    <xf numFmtId="166" fontId="0" fillId="0" borderId="0" xfId="0" applyNumberFormat="1"/>
    <xf numFmtId="0" fontId="0" fillId="0" borderId="0" xfId="0" applyAlignment="1">
      <alignment wrapText="1"/>
    </xf>
    <xf numFmtId="4" fontId="0" fillId="0" borderId="2" xfId="0" applyNumberFormat="1" applyBorder="1" applyAlignment="1">
      <alignment horizontal="center"/>
    </xf>
    <xf numFmtId="0" fontId="4" fillId="3" borderId="0" xfId="0" applyFont="1" applyFill="1"/>
    <xf numFmtId="16"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xf>
    <xf numFmtId="4" fontId="5" fillId="3" borderId="2" xfId="0" applyNumberFormat="1" applyFont="1" applyFill="1" applyBorder="1" applyAlignment="1">
      <alignment horizontal="center" vertical="center" wrapText="1"/>
    </xf>
    <xf numFmtId="49" fontId="4" fillId="3" borderId="2" xfId="0" quotePrefix="1" applyNumberFormat="1" applyFont="1" applyFill="1" applyBorder="1" applyAlignment="1">
      <alignment horizontal="center" vertical="center"/>
    </xf>
    <xf numFmtId="4" fontId="4" fillId="3" borderId="2" xfId="3" applyNumberFormat="1" applyFont="1" applyFill="1" applyBorder="1" applyAlignment="1">
      <alignment horizontal="center" vertical="center" wrapText="1"/>
    </xf>
    <xf numFmtId="0" fontId="4" fillId="3" borderId="2" xfId="0" applyFont="1" applyFill="1" applyBorder="1" applyAlignment="1">
      <alignment horizontal="center" wrapText="1"/>
    </xf>
    <xf numFmtId="49"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4" fillId="3" borderId="2" xfId="0" applyFont="1" applyFill="1" applyBorder="1" applyAlignment="1">
      <alignment horizontal="left" vertical="center"/>
    </xf>
    <xf numFmtId="4" fontId="14" fillId="3" borderId="2" xfId="0" applyNumberFormat="1" applyFont="1" applyFill="1" applyBorder="1" applyAlignment="1">
      <alignment vertical="center"/>
    </xf>
    <xf numFmtId="0" fontId="16" fillId="3" borderId="2"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32" fillId="3" borderId="2"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xf numFmtId="0" fontId="3" fillId="3" borderId="2" xfId="0" applyFont="1" applyFill="1" applyBorder="1"/>
    <xf numFmtId="164" fontId="4" fillId="3" borderId="0" xfId="0" applyNumberFormat="1" applyFont="1" applyFill="1" applyAlignment="1">
      <alignment horizontal="center" vertical="center"/>
    </xf>
    <xf numFmtId="49" fontId="34" fillId="3" borderId="2" xfId="0" applyNumberFormat="1" applyFont="1" applyFill="1" applyBorder="1" applyAlignment="1">
      <alignment horizontal="center" vertical="center" wrapText="1"/>
    </xf>
    <xf numFmtId="17" fontId="34" fillId="3" borderId="2" xfId="0" applyNumberFormat="1" applyFont="1" applyFill="1" applyBorder="1" applyAlignment="1">
      <alignment horizontal="center" vertical="center" wrapText="1"/>
    </xf>
    <xf numFmtId="4" fontId="16" fillId="3" borderId="2" xfId="0" applyNumberFormat="1" applyFont="1" applyFill="1" applyBorder="1" applyAlignment="1">
      <alignment horizontal="center" vertical="center"/>
    </xf>
    <xf numFmtId="4" fontId="16"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3" fillId="0" borderId="0" xfId="0" applyFont="1" applyAlignment="1">
      <alignment horizontal="center" vertical="center"/>
    </xf>
    <xf numFmtId="0" fontId="3" fillId="0" borderId="0" xfId="0" applyFont="1"/>
    <xf numFmtId="4" fontId="0" fillId="0" borderId="2" xfId="0" applyNumberFormat="1" applyBorder="1" applyAlignment="1">
      <alignment horizontal="center" vertical="center"/>
    </xf>
    <xf numFmtId="0" fontId="32" fillId="3" borderId="2" xfId="0" applyFont="1" applyFill="1" applyBorder="1" applyAlignment="1">
      <alignment horizontal="center" vertical="center" wrapText="1"/>
    </xf>
    <xf numFmtId="17" fontId="32" fillId="3" borderId="2" xfId="0" applyNumberFormat="1" applyFont="1" applyFill="1" applyBorder="1" applyAlignment="1">
      <alignment horizontal="center" vertical="center" wrapText="1"/>
    </xf>
    <xf numFmtId="4" fontId="32" fillId="3" borderId="2" xfId="0" applyNumberFormat="1" applyFont="1" applyFill="1" applyBorder="1" applyAlignment="1">
      <alignment horizontal="center" vertical="center"/>
    </xf>
    <xf numFmtId="4" fontId="32" fillId="3" borderId="2" xfId="0" applyNumberFormat="1" applyFont="1" applyFill="1" applyBorder="1" applyAlignment="1">
      <alignment horizontal="right" vertical="center"/>
    </xf>
    <xf numFmtId="0" fontId="32" fillId="3" borderId="2" xfId="0" applyFont="1" applyFill="1" applyBorder="1"/>
    <xf numFmtId="0" fontId="37" fillId="3" borderId="2" xfId="0" applyFont="1" applyFill="1" applyBorder="1" applyAlignment="1">
      <alignment horizontal="left" vertical="center" wrapText="1"/>
    </xf>
    <xf numFmtId="0" fontId="37" fillId="3" borderId="2" xfId="0" applyFont="1" applyFill="1" applyBorder="1" applyAlignment="1">
      <alignment horizontal="center" vertical="center" wrapText="1"/>
    </xf>
    <xf numFmtId="49" fontId="37" fillId="3" borderId="2" xfId="0" applyNumberFormat="1" applyFont="1" applyFill="1" applyBorder="1" applyAlignment="1">
      <alignment horizontal="center" vertical="center" wrapText="1"/>
    </xf>
    <xf numFmtId="17" fontId="37" fillId="3" borderId="2" xfId="0" applyNumberFormat="1" applyFont="1" applyFill="1" applyBorder="1" applyAlignment="1">
      <alignment horizontal="center" vertical="center" wrapText="1"/>
    </xf>
    <xf numFmtId="0" fontId="37" fillId="3" borderId="2" xfId="0" applyFont="1" applyFill="1" applyBorder="1" applyAlignment="1">
      <alignment horizontal="center" vertical="center"/>
    </xf>
    <xf numFmtId="0" fontId="37" fillId="3" borderId="2" xfId="0" applyFont="1" applyFill="1" applyBorder="1"/>
    <xf numFmtId="4" fontId="37" fillId="3" borderId="2" xfId="0" applyNumberFormat="1" applyFont="1" applyFill="1" applyBorder="1" applyAlignment="1">
      <alignment horizontal="center" vertical="center"/>
    </xf>
    <xf numFmtId="4" fontId="37" fillId="3" borderId="2" xfId="0" applyNumberFormat="1" applyFont="1" applyFill="1" applyBorder="1" applyAlignment="1">
      <alignment horizontal="right" vertical="center"/>
    </xf>
    <xf numFmtId="49" fontId="32" fillId="3" borderId="2" xfId="0" applyNumberFormat="1"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5" xfId="0" applyFont="1" applyFill="1" applyBorder="1" applyAlignment="1">
      <alignment horizontal="center" vertical="center" wrapText="1"/>
    </xf>
    <xf numFmtId="0" fontId="37" fillId="3" borderId="5" xfId="0" applyFont="1" applyFill="1" applyBorder="1" applyAlignment="1">
      <alignment horizontal="left" vertical="center" wrapText="1"/>
    </xf>
    <xf numFmtId="49" fontId="37" fillId="3" borderId="5" xfId="0" applyNumberFormat="1" applyFont="1" applyFill="1" applyBorder="1" applyAlignment="1">
      <alignment horizontal="center" vertical="center" wrapText="1"/>
    </xf>
    <xf numFmtId="0" fontId="37" fillId="3" borderId="2" xfId="0" applyFont="1" applyFill="1" applyBorder="1" applyAlignment="1">
      <alignment vertical="center" wrapText="1"/>
    </xf>
    <xf numFmtId="0" fontId="37" fillId="3" borderId="5" xfId="0" applyFont="1" applyFill="1" applyBorder="1" applyAlignment="1">
      <alignment vertical="center" wrapText="1"/>
    </xf>
    <xf numFmtId="0" fontId="0" fillId="0" borderId="0" xfId="0"/>
    <xf numFmtId="4" fontId="0" fillId="0" borderId="0" xfId="0" applyNumberFormat="1"/>
    <xf numFmtId="2" fontId="0" fillId="7" borderId="2" xfId="0" applyNumberFormat="1" applyFill="1" applyBorder="1" applyAlignment="1">
      <alignment horizontal="center"/>
    </xf>
    <xf numFmtId="0" fontId="0" fillId="7" borderId="2" xfId="0" applyFill="1" applyBorder="1"/>
    <xf numFmtId="0" fontId="1" fillId="7" borderId="2" xfId="0" applyFont="1" applyFill="1" applyBorder="1"/>
    <xf numFmtId="0" fontId="1" fillId="0" borderId="2" xfId="0" applyFont="1" applyBorder="1" applyAlignment="1">
      <alignment horizontal="center"/>
    </xf>
    <xf numFmtId="4" fontId="0" fillId="3" borderId="2" xfId="0" applyNumberFormat="1" applyFill="1" applyBorder="1" applyAlignment="1">
      <alignment horizontal="center"/>
    </xf>
    <xf numFmtId="0" fontId="0" fillId="4" borderId="2" xfId="0" applyFill="1" applyBorder="1"/>
    <xf numFmtId="0" fontId="0" fillId="3" borderId="2" xfId="0" applyFill="1" applyBorder="1" applyAlignment="1">
      <alignment horizontal="center"/>
    </xf>
    <xf numFmtId="0" fontId="16" fillId="3" borderId="2" xfId="0" applyFont="1" applyFill="1" applyBorder="1" applyAlignment="1">
      <alignment horizontal="center" vertical="center"/>
    </xf>
    <xf numFmtId="0" fontId="32" fillId="3" borderId="5" xfId="0"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17" fontId="37" fillId="3" borderId="5" xfId="0" applyNumberFormat="1" applyFont="1" applyFill="1" applyBorder="1" applyAlignment="1">
      <alignment horizontal="center" vertical="center" wrapText="1"/>
    </xf>
    <xf numFmtId="0" fontId="32" fillId="3" borderId="5" xfId="0" applyFont="1" applyFill="1" applyBorder="1"/>
    <xf numFmtId="4" fontId="32" fillId="3" borderId="5" xfId="0" applyNumberFormat="1" applyFont="1" applyFill="1" applyBorder="1" applyAlignment="1">
      <alignment horizontal="center" vertical="center"/>
    </xf>
    <xf numFmtId="4" fontId="32" fillId="3" borderId="5" xfId="0" applyNumberFormat="1" applyFont="1" applyFill="1" applyBorder="1" applyAlignment="1">
      <alignment horizontal="right" vertical="center"/>
    </xf>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4" fillId="0" borderId="5" xfId="0" applyNumberFormat="1" applyFont="1" applyBorder="1" applyAlignment="1">
      <alignment horizontal="center" vertical="center"/>
    </xf>
    <xf numFmtId="4" fontId="2" fillId="2" borderId="2" xfId="0" applyNumberFormat="1" applyFont="1" applyFill="1" applyBorder="1" applyAlignment="1">
      <alignment horizontal="center" vertical="center" wrapText="1"/>
    </xf>
    <xf numFmtId="0" fontId="0" fillId="3" borderId="0" xfId="0" applyFill="1" applyAlignment="1">
      <alignment wrapText="1"/>
    </xf>
    <xf numFmtId="4" fontId="4" fillId="0" borderId="2" xfId="0" applyNumberFormat="1" applyFont="1" applyBorder="1" applyAlignment="1">
      <alignment horizontal="center" vertical="center"/>
    </xf>
    <xf numFmtId="0" fontId="0" fillId="0" borderId="2" xfId="0" applyBorder="1" applyAlignment="1">
      <alignment horizontal="center"/>
    </xf>
    <xf numFmtId="0" fontId="0" fillId="4" borderId="5" xfId="0" applyFill="1" applyBorder="1" applyAlignment="1">
      <alignment horizontal="center"/>
    </xf>
    <xf numFmtId="0" fontId="22" fillId="0" borderId="0" xfId="0" applyFont="1"/>
    <xf numFmtId="0" fontId="26" fillId="3" borderId="2" xfId="0" applyFont="1" applyFill="1" applyBorder="1" applyAlignment="1">
      <alignment horizontal="left" vertical="center" wrapText="1"/>
    </xf>
    <xf numFmtId="4" fontId="0" fillId="3" borderId="5" xfId="0" applyNumberFormat="1" applyFill="1" applyBorder="1" applyAlignment="1">
      <alignment horizontal="center"/>
    </xf>
    <xf numFmtId="0" fontId="0" fillId="0" borderId="5" xfId="0" applyBorder="1" applyAlignment="1">
      <alignment horizontal="center"/>
    </xf>
    <xf numFmtId="0" fontId="0" fillId="4" borderId="7" xfId="0" applyFill="1" applyBorder="1" applyAlignment="1">
      <alignment horizontal="center" vertical="center"/>
    </xf>
    <xf numFmtId="0" fontId="0" fillId="4" borderId="2" xfId="0" applyFill="1" applyBorder="1" applyAlignment="1">
      <alignment horizontal="center"/>
    </xf>
    <xf numFmtId="0" fontId="0" fillId="4" borderId="1" xfId="0" applyFill="1" applyBorder="1" applyAlignment="1">
      <alignment horizontal="center" vertic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4" borderId="1" xfId="0" applyFill="1" applyBorder="1" applyAlignment="1">
      <alignment horizontal="center"/>
    </xf>
    <xf numFmtId="0" fontId="0" fillId="0" borderId="2" xfId="0" applyBorder="1" applyAlignment="1">
      <alignment horizontal="center"/>
    </xf>
    <xf numFmtId="4" fontId="4" fillId="0" borderId="2" xfId="0" applyNumberFormat="1" applyFont="1" applyBorder="1" applyAlignment="1">
      <alignment horizontal="center" vertical="center"/>
    </xf>
    <xf numFmtId="0" fontId="13" fillId="0" borderId="0" xfId="0" applyFont="1" applyAlignment="1">
      <alignment horizontal="center" vertical="center"/>
    </xf>
    <xf numFmtId="0" fontId="4" fillId="3" borderId="0" xfId="0" applyFont="1" applyFill="1" applyAlignment="1">
      <alignment vertical="center"/>
    </xf>
    <xf numFmtId="4" fontId="4" fillId="0" borderId="2" xfId="0" applyNumberFormat="1" applyFont="1" applyBorder="1" applyAlignment="1">
      <alignment horizontal="center" vertical="center"/>
    </xf>
    <xf numFmtId="0" fontId="39" fillId="0" borderId="0" xfId="0" applyFont="1"/>
    <xf numFmtId="0" fontId="17" fillId="2" borderId="1" xfId="0" applyFont="1" applyFill="1" applyBorder="1" applyAlignment="1">
      <alignment vertical="center" wrapText="1"/>
    </xf>
    <xf numFmtId="0" fontId="17" fillId="2" borderId="2" xfId="0"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0" fontId="17" fillId="2" borderId="5" xfId="0" applyFont="1" applyFill="1" applyBorder="1" applyAlignment="1">
      <alignment vertical="center" wrapText="1"/>
    </xf>
    <xf numFmtId="4" fontId="17" fillId="2" borderId="2" xfId="0" applyNumberFormat="1" applyFont="1" applyFill="1" applyBorder="1" applyAlignment="1">
      <alignment horizontal="center" vertical="center" wrapText="1"/>
    </xf>
    <xf numFmtId="1" fontId="40" fillId="3" borderId="2" xfId="0" applyNumberFormat="1" applyFont="1" applyFill="1" applyBorder="1" applyAlignment="1">
      <alignment horizontal="center" vertical="center" wrapText="1"/>
    </xf>
    <xf numFmtId="17" fontId="40" fillId="3" borderId="2" xfId="0" quotePrefix="1" applyNumberFormat="1" applyFont="1" applyFill="1" applyBorder="1" applyAlignment="1">
      <alignment horizontal="center" vertical="center" wrapText="1"/>
    </xf>
    <xf numFmtId="43" fontId="40" fillId="3" borderId="2" xfId="18" applyFont="1" applyFill="1" applyBorder="1" applyAlignment="1">
      <alignment horizontal="center" vertical="center" wrapText="1"/>
    </xf>
    <xf numFmtId="43" fontId="40" fillId="3" borderId="2" xfId="18" applyFont="1" applyFill="1" applyBorder="1" applyAlignment="1">
      <alignment horizontal="center" vertical="center"/>
    </xf>
    <xf numFmtId="16" fontId="40" fillId="3" borderId="2" xfId="0" applyNumberFormat="1" applyFont="1" applyFill="1" applyBorder="1" applyAlignment="1">
      <alignment horizontal="center" vertical="center" wrapText="1"/>
    </xf>
    <xf numFmtId="4" fontId="41" fillId="3" borderId="2" xfId="0" applyNumberFormat="1" applyFont="1" applyFill="1" applyBorder="1" applyAlignment="1">
      <alignment horizontal="center" vertical="center" wrapText="1"/>
    </xf>
    <xf numFmtId="0" fontId="4" fillId="3" borderId="0" xfId="0" applyFont="1" applyFill="1" applyAlignment="1">
      <alignment vertical="center" wrapText="1"/>
    </xf>
    <xf numFmtId="0" fontId="0" fillId="7" borderId="2" xfId="0" applyFill="1" applyBorder="1" applyAlignment="1">
      <alignment wrapText="1"/>
    </xf>
    <xf numFmtId="0" fontId="0" fillId="0" borderId="0" xfId="0" applyAlignment="1">
      <alignment horizontal="center" vertical="center" wrapText="1"/>
    </xf>
    <xf numFmtId="4" fontId="0" fillId="0" borderId="2" xfId="0" applyNumberFormat="1" applyBorder="1"/>
    <xf numFmtId="4" fontId="44" fillId="0" borderId="0" xfId="0" applyNumberFormat="1" applyFont="1"/>
    <xf numFmtId="0" fontId="4" fillId="3" borderId="2" xfId="0" applyFont="1" applyFill="1" applyBorder="1" applyAlignment="1">
      <alignment wrapText="1"/>
    </xf>
    <xf numFmtId="0" fontId="0" fillId="4" borderId="2" xfId="0" applyFill="1" applyBorder="1" applyAlignment="1">
      <alignment horizontal="center" vertical="center" wrapText="1"/>
    </xf>
    <xf numFmtId="0" fontId="34" fillId="3" borderId="2" xfId="0" applyFont="1" applyFill="1" applyBorder="1" applyAlignment="1">
      <alignment horizontal="center" vertical="center"/>
    </xf>
    <xf numFmtId="2" fontId="4" fillId="3" borderId="2"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17"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0" xfId="0" applyFont="1" applyFill="1" applyAlignment="1">
      <alignment horizontal="center" vertical="center"/>
    </xf>
    <xf numFmtId="0" fontId="16" fillId="3" borderId="0" xfId="0" applyFont="1" applyFill="1" applyAlignment="1">
      <alignment horizontal="center" vertical="center"/>
    </xf>
    <xf numFmtId="4" fontId="4" fillId="3" borderId="2" xfId="0" applyNumberFormat="1" applyFont="1" applyFill="1" applyBorder="1" applyAlignment="1">
      <alignment horizontal="center" wrapText="1"/>
    </xf>
    <xf numFmtId="0" fontId="0" fillId="7" borderId="2" xfId="0" applyFill="1" applyBorder="1" applyAlignment="1">
      <alignment horizontal="center"/>
    </xf>
    <xf numFmtId="0" fontId="4" fillId="3" borderId="1"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xf>
    <xf numFmtId="4" fontId="4" fillId="3"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4" fillId="4" borderId="2" xfId="0" applyFont="1" applyFill="1" applyBorder="1" applyAlignment="1">
      <alignment horizontal="center"/>
    </xf>
    <xf numFmtId="4" fontId="4" fillId="3" borderId="2" xfId="0" applyNumberFormat="1" applyFont="1" applyFill="1" applyBorder="1" applyAlignment="1">
      <alignment horizontal="center" vertical="center" wrapText="1"/>
    </xf>
    <xf numFmtId="0" fontId="23" fillId="2" borderId="5" xfId="0" applyFont="1" applyFill="1" applyBorder="1" applyAlignment="1">
      <alignment horizontal="center" vertical="center"/>
    </xf>
    <xf numFmtId="0" fontId="23" fillId="2" borderId="5"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24" fillId="2" borderId="5" xfId="0" applyFont="1" applyFill="1" applyBorder="1" applyAlignment="1">
      <alignment horizontal="center" vertical="center"/>
    </xf>
    <xf numFmtId="0" fontId="23" fillId="2" borderId="2" xfId="0" applyFont="1" applyFill="1" applyBorder="1" applyAlignment="1">
      <alignment horizontal="center" vertical="center" wrapText="1"/>
    </xf>
    <xf numFmtId="4" fontId="0" fillId="8" borderId="2" xfId="0" applyNumberFormat="1" applyFill="1" applyBorder="1" applyAlignment="1">
      <alignment horizontal="center" vertical="center" wrapText="1"/>
    </xf>
    <xf numFmtId="0" fontId="0" fillId="8" borderId="2" xfId="0"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0" fillId="0" borderId="2" xfId="0" applyBorder="1" applyAlignment="1">
      <alignment horizontal="center"/>
    </xf>
    <xf numFmtId="17" fontId="4" fillId="3" borderId="2" xfId="0" applyNumberFormat="1"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4" fillId="3" borderId="2" xfId="0" applyFont="1" applyFill="1" applyBorder="1" applyAlignment="1">
      <alignment horizontal="center"/>
    </xf>
    <xf numFmtId="166" fontId="4" fillId="3" borderId="2" xfId="0" applyNumberFormat="1" applyFont="1" applyFill="1" applyBorder="1"/>
    <xf numFmtId="0" fontId="0" fillId="4" borderId="2" xfId="0" applyFill="1" applyBorder="1" applyAlignment="1">
      <alignment horizont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34" fillId="3" borderId="5" xfId="0" applyFont="1" applyFill="1" applyBorder="1" applyAlignment="1">
      <alignment horizontal="center" vertical="center"/>
    </xf>
    <xf numFmtId="0" fontId="34" fillId="3" borderId="2" xfId="0" applyFont="1" applyFill="1" applyBorder="1" applyAlignment="1">
      <alignment horizontal="center" vertical="center" wrapText="1"/>
    </xf>
    <xf numFmtId="0" fontId="0" fillId="0" borderId="0" xfId="0"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7"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40" fillId="3" borderId="1" xfId="0" applyFont="1" applyFill="1" applyBorder="1" applyAlignment="1">
      <alignment horizontal="left" vertical="center" wrapText="1"/>
    </xf>
    <xf numFmtId="4" fontId="1" fillId="0" borderId="2" xfId="0" applyNumberFormat="1" applyFont="1" applyBorder="1"/>
    <xf numFmtId="0" fontId="44" fillId="0" borderId="0" xfId="0" applyFont="1"/>
    <xf numFmtId="0" fontId="44" fillId="11" borderId="2" xfId="0" applyFont="1" applyFill="1" applyBorder="1" applyAlignment="1">
      <alignment horizontal="center"/>
    </xf>
    <xf numFmtId="0" fontId="44" fillId="12" borderId="0" xfId="0" applyFont="1" applyFill="1"/>
    <xf numFmtId="0" fontId="16" fillId="12" borderId="0" xfId="0" applyFont="1" applyFill="1" applyAlignment="1">
      <alignment horizontal="center"/>
    </xf>
    <xf numFmtId="0" fontId="8" fillId="13" borderId="5" xfId="0" applyFont="1" applyFill="1" applyBorder="1" applyAlignment="1">
      <alignment horizontal="center" vertical="center" wrapText="1"/>
    </xf>
    <xf numFmtId="0" fontId="8" fillId="13" borderId="5" xfId="0" applyFont="1" applyFill="1" applyBorder="1" applyAlignment="1">
      <alignment horizontal="center" vertical="center"/>
    </xf>
    <xf numFmtId="4" fontId="8" fillId="13" borderId="2" xfId="0"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1" fontId="8" fillId="13" borderId="2" xfId="0" applyNumberFormat="1" applyFont="1" applyFill="1" applyBorder="1" applyAlignment="1">
      <alignment horizontal="center" vertical="center" wrapText="1"/>
    </xf>
    <xf numFmtId="0" fontId="44" fillId="11" borderId="2" xfId="0" applyFont="1" applyFill="1" applyBorder="1" applyAlignment="1">
      <alignment horizontal="center" vertical="center"/>
    </xf>
    <xf numFmtId="0" fontId="16" fillId="14" borderId="2" xfId="0" applyFont="1" applyFill="1" applyBorder="1" applyAlignment="1">
      <alignment horizontal="center" vertical="center"/>
    </xf>
    <xf numFmtId="0" fontId="44" fillId="14" borderId="2" xfId="0" applyFont="1" applyFill="1" applyBorder="1" applyAlignment="1">
      <alignment horizontal="center" vertical="center"/>
    </xf>
    <xf numFmtId="4" fontId="44" fillId="14" borderId="2" xfId="0" applyNumberFormat="1" applyFont="1" applyFill="1" applyBorder="1" applyAlignment="1">
      <alignment horizontal="center" vertical="center"/>
    </xf>
    <xf numFmtId="17" fontId="0" fillId="0" borderId="0" xfId="0" quotePrefix="1" applyNumberFormat="1"/>
    <xf numFmtId="0" fontId="46" fillId="0" borderId="0" xfId="0" applyFont="1" applyAlignment="1">
      <alignment horizontal="justify" vertical="center"/>
    </xf>
    <xf numFmtId="0" fontId="47" fillId="0" borderId="0" xfId="0" applyFont="1" applyAlignment="1">
      <alignment horizontal="center" vertical="center"/>
    </xf>
    <xf numFmtId="0" fontId="47" fillId="0" borderId="0" xfId="0" applyFont="1" applyAlignment="1">
      <alignment vertical="center"/>
    </xf>
    <xf numFmtId="4" fontId="4" fillId="0" borderId="0" xfId="0" applyNumberFormat="1" applyFont="1" applyAlignment="1">
      <alignment horizontal="center" vertical="center"/>
    </xf>
    <xf numFmtId="4" fontId="16" fillId="3" borderId="0" xfId="0" applyNumberFormat="1" applyFont="1" applyFill="1" applyAlignment="1">
      <alignment horizontal="center" vertical="center"/>
    </xf>
    <xf numFmtId="4" fontId="16" fillId="3" borderId="0" xfId="0" applyNumberFormat="1" applyFont="1" applyFill="1" applyAlignment="1">
      <alignment horizontal="center" vertical="center" wrapText="1"/>
    </xf>
    <xf numFmtId="16" fontId="4" fillId="3" borderId="0" xfId="0" applyNumberFormat="1" applyFont="1" applyFill="1" applyAlignment="1">
      <alignment horizontal="center" vertical="center" wrapText="1"/>
    </xf>
    <xf numFmtId="0" fontId="5"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6" xfId="0" applyFont="1" applyFill="1" applyBorder="1" applyAlignment="1">
      <alignment horizontal="left" vertical="center" wrapText="1"/>
    </xf>
    <xf numFmtId="166" fontId="4" fillId="0" borderId="2" xfId="0" applyNumberFormat="1" applyFont="1" applyBorder="1" applyAlignment="1">
      <alignment horizontal="left" vertical="center"/>
    </xf>
    <xf numFmtId="0" fontId="40" fillId="3" borderId="0" xfId="0" applyFont="1" applyFill="1" applyAlignment="1">
      <alignment horizontal="left" vertical="center" wrapText="1"/>
    </xf>
    <xf numFmtId="4" fontId="0" fillId="0" borderId="2" xfId="0" applyNumberFormat="1" applyBorder="1" applyAlignment="1">
      <alignment horizontal="right"/>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17" fontId="4" fillId="3" borderId="5"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0" fontId="4" fillId="3" borderId="5" xfId="0" applyFont="1" applyFill="1" applyBorder="1"/>
    <xf numFmtId="0" fontId="4" fillId="3" borderId="2" xfId="0" applyFont="1" applyFill="1" applyBorder="1"/>
    <xf numFmtId="4" fontId="4" fillId="3" borderId="2" xfId="0" applyNumberFormat="1" applyFont="1" applyFill="1" applyBorder="1" applyAlignment="1">
      <alignment horizontal="center" vertical="center" wrapText="1"/>
    </xf>
    <xf numFmtId="0" fontId="14" fillId="3" borderId="2" xfId="0" applyFont="1" applyFill="1" applyBorder="1" applyAlignment="1">
      <alignment horizontal="left" vertical="center" wrapText="1"/>
    </xf>
    <xf numFmtId="17"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 fontId="14"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2" xfId="0" applyFont="1" applyFill="1" applyBorder="1" applyAlignment="1">
      <alignment horizontal="center" vertical="center"/>
    </xf>
    <xf numFmtId="4" fontId="40" fillId="3" borderId="2" xfId="0" applyNumberFormat="1" applyFont="1" applyFill="1" applyBorder="1" applyAlignment="1">
      <alignment horizontal="center" vertical="center"/>
    </xf>
    <xf numFmtId="0" fontId="40"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4" fontId="40" fillId="3" borderId="2" xfId="0" applyNumberFormat="1" applyFont="1" applyFill="1" applyBorder="1" applyAlignment="1">
      <alignment horizontal="center" vertical="center" wrapText="1"/>
    </xf>
    <xf numFmtId="17" fontId="40" fillId="3" borderId="2" xfId="0" applyNumberFormat="1" applyFont="1" applyFill="1" applyBorder="1" applyAlignment="1">
      <alignment horizontal="center" vertical="center" wrapText="1"/>
    </xf>
    <xf numFmtId="0" fontId="40" fillId="3" borderId="2" xfId="0" applyFont="1" applyFill="1" applyBorder="1"/>
    <xf numFmtId="49" fontId="40" fillId="3" borderId="2" xfId="0" applyNumberFormat="1" applyFont="1" applyFill="1" applyBorder="1" applyAlignment="1">
      <alignment horizontal="center" vertical="center" wrapText="1"/>
    </xf>
    <xf numFmtId="43" fontId="40" fillId="3" borderId="2" xfId="18" applyFont="1" applyFill="1" applyBorder="1" applyAlignment="1">
      <alignmen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16" fillId="14" borderId="1" xfId="0" applyFont="1" applyFill="1" applyBorder="1" applyAlignment="1">
      <alignment horizontal="center" vertical="center" wrapText="1"/>
    </xf>
    <xf numFmtId="49" fontId="16" fillId="14" borderId="2" xfId="0" applyNumberFormat="1" applyFont="1"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7" xfId="0" quotePrefix="1" applyFont="1" applyFill="1" applyBorder="1" applyAlignment="1">
      <alignment horizontal="center" vertical="center" wrapText="1"/>
    </xf>
    <xf numFmtId="0" fontId="16" fillId="14" borderId="1" xfId="0" applyFont="1" applyFill="1" applyBorder="1" applyAlignment="1">
      <alignment horizontal="center" vertical="center"/>
    </xf>
    <xf numFmtId="2" fontId="16" fillId="14" borderId="2" xfId="0" applyNumberFormat="1" applyFont="1" applyFill="1" applyBorder="1" applyAlignment="1">
      <alignment horizontal="center" vertical="center" wrapText="1"/>
    </xf>
    <xf numFmtId="16" fontId="16" fillId="14" borderId="2" xfId="0" quotePrefix="1" applyNumberFormat="1" applyFont="1" applyFill="1" applyBorder="1" applyAlignment="1">
      <alignment horizontal="center" vertical="center" wrapText="1"/>
    </xf>
    <xf numFmtId="0" fontId="16" fillId="14" borderId="2" xfId="0" quotePrefix="1" applyFont="1" applyFill="1" applyBorder="1" applyAlignment="1">
      <alignment horizontal="center" vertical="center" wrapText="1"/>
    </xf>
    <xf numFmtId="16" fontId="16" fillId="14" borderId="2" xfId="0" applyNumberFormat="1" applyFont="1" applyFill="1" applyBorder="1" applyAlignment="1">
      <alignment horizontal="center" vertical="center" wrapText="1"/>
    </xf>
    <xf numFmtId="2" fontId="4" fillId="3" borderId="5" xfId="0" applyNumberFormat="1" applyFont="1" applyFill="1" applyBorder="1" applyAlignment="1">
      <alignment horizontal="center" vertical="center"/>
    </xf>
    <xf numFmtId="0" fontId="27" fillId="3" borderId="2" xfId="0" applyFont="1" applyFill="1" applyBorder="1" applyAlignment="1">
      <alignment horizontal="center" vertical="top"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0" fillId="7" borderId="2" xfId="0" applyFill="1" applyBorder="1" applyAlignment="1"/>
    <xf numFmtId="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168" fontId="4" fillId="3" borderId="2" xfId="0" applyNumberFormat="1" applyFont="1" applyFill="1" applyBorder="1" applyAlignment="1">
      <alignment horizontal="center" vertical="center" wrapText="1"/>
    </xf>
    <xf numFmtId="169" fontId="4" fillId="3"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2" xfId="0" applyFont="1" applyFill="1" applyBorder="1" applyAlignment="1">
      <alignment horizontal="left" vertical="top" wrapText="1"/>
    </xf>
    <xf numFmtId="0" fontId="4" fillId="4" borderId="2" xfId="0" applyFont="1" applyFill="1" applyBorder="1" applyAlignment="1">
      <alignment horizontal="center"/>
    </xf>
    <xf numFmtId="0" fontId="0" fillId="0" borderId="2" xfId="0" applyBorder="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48" fillId="0" borderId="0" xfId="0" applyFont="1" applyAlignment="1">
      <alignment vertical="center"/>
    </xf>
    <xf numFmtId="4" fontId="34" fillId="0" borderId="0" xfId="0" applyNumberFormat="1" applyFont="1" applyAlignment="1">
      <alignment vertical="center"/>
    </xf>
    <xf numFmtId="4" fontId="34" fillId="0" borderId="0" xfId="0" applyNumberFormat="1" applyFont="1" applyAlignment="1">
      <alignment horizontal="center" vertical="center"/>
    </xf>
    <xf numFmtId="0" fontId="49" fillId="2"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1" fontId="49" fillId="2" borderId="2" xfId="0" applyNumberFormat="1" applyFont="1" applyFill="1" applyBorder="1" applyAlignment="1">
      <alignment horizontal="center" vertical="center" wrapText="1"/>
    </xf>
    <xf numFmtId="0" fontId="49" fillId="2" borderId="2" xfId="0" applyFont="1" applyFill="1" applyBorder="1" applyAlignment="1">
      <alignment horizontal="center" vertical="center"/>
    </xf>
    <xf numFmtId="4" fontId="49" fillId="2" borderId="2" xfId="0" applyNumberFormat="1" applyFont="1" applyFill="1" applyBorder="1" applyAlignment="1">
      <alignment horizontal="center" vertical="center" wrapText="1"/>
    </xf>
    <xf numFmtId="0" fontId="34" fillId="3" borderId="2" xfId="6" applyFont="1" applyFill="1" applyBorder="1" applyAlignment="1">
      <alignment horizontal="center" vertical="center" wrapText="1"/>
    </xf>
    <xf numFmtId="0" fontId="34" fillId="3" borderId="2" xfId="6" applyFont="1" applyFill="1" applyBorder="1" applyAlignment="1">
      <alignment vertical="center" wrapText="1"/>
    </xf>
    <xf numFmtId="4" fontId="34" fillId="3" borderId="2" xfId="0" applyNumberFormat="1" applyFont="1" applyFill="1" applyBorder="1" applyAlignment="1">
      <alignment horizontal="right" vertical="center"/>
    </xf>
    <xf numFmtId="4" fontId="34" fillId="3" borderId="2" xfId="6" applyNumberFormat="1" applyFont="1" applyFill="1" applyBorder="1" applyAlignment="1">
      <alignment vertical="center" wrapText="1"/>
    </xf>
    <xf numFmtId="0" fontId="34" fillId="0" borderId="0" xfId="0" applyFont="1" applyAlignment="1">
      <alignment vertical="center" wrapText="1"/>
    </xf>
    <xf numFmtId="0" fontId="34" fillId="3" borderId="2" xfId="0" applyFont="1" applyFill="1" applyBorder="1" applyAlignment="1">
      <alignment horizontal="left" vertical="center" wrapText="1"/>
    </xf>
    <xf numFmtId="0" fontId="34" fillId="3" borderId="2" xfId="6" quotePrefix="1" applyFont="1" applyFill="1" applyBorder="1" applyAlignment="1">
      <alignment horizontal="center" vertical="center" wrapText="1"/>
    </xf>
    <xf numFmtId="4" fontId="34" fillId="3" borderId="2" xfId="0" applyNumberFormat="1" applyFont="1" applyFill="1" applyBorder="1" applyAlignment="1">
      <alignment horizontal="right" vertical="center" wrapText="1"/>
    </xf>
    <xf numFmtId="0" fontId="7" fillId="3" borderId="0" xfId="0" applyFont="1" applyFill="1" applyAlignment="1">
      <alignment vertical="center"/>
    </xf>
    <xf numFmtId="0" fontId="34" fillId="3" borderId="5" xfId="6" applyFont="1" applyFill="1" applyBorder="1" applyAlignment="1">
      <alignment horizontal="center" vertical="center" wrapText="1"/>
    </xf>
    <xf numFmtId="0" fontId="34" fillId="3" borderId="5" xfId="6" applyFont="1" applyFill="1" applyBorder="1" applyAlignment="1">
      <alignment horizontal="left" vertical="center" wrapText="1"/>
    </xf>
    <xf numFmtId="0" fontId="34" fillId="3" borderId="5" xfId="6" applyFont="1" applyFill="1" applyBorder="1" applyAlignment="1">
      <alignment vertical="center" wrapText="1"/>
    </xf>
    <xf numFmtId="0" fontId="34" fillId="3" borderId="5" xfId="6" quotePrefix="1" applyFont="1" applyFill="1" applyBorder="1" applyAlignment="1">
      <alignment horizontal="center" vertical="center" wrapText="1"/>
    </xf>
    <xf numFmtId="4" fontId="34" fillId="3" borderId="5" xfId="6" applyNumberFormat="1" applyFont="1" applyFill="1" applyBorder="1" applyAlignment="1">
      <alignment vertical="center" wrapText="1"/>
    </xf>
    <xf numFmtId="4" fontId="34" fillId="3" borderId="5" xfId="6" applyNumberFormat="1" applyFont="1" applyFill="1" applyBorder="1" applyAlignment="1">
      <alignment horizontal="right" vertical="center" wrapText="1"/>
    </xf>
    <xf numFmtId="0" fontId="34" fillId="3" borderId="5" xfId="0" applyFont="1" applyFill="1" applyBorder="1" applyAlignment="1">
      <alignment horizontal="center" vertical="center" wrapText="1"/>
    </xf>
    <xf numFmtId="16" fontId="34" fillId="3" borderId="2" xfId="6" quotePrefix="1" applyNumberFormat="1" applyFont="1" applyFill="1" applyBorder="1" applyAlignment="1">
      <alignment horizontal="center" vertical="center" wrapText="1"/>
    </xf>
    <xf numFmtId="0" fontId="34" fillId="3" borderId="2" xfId="0" applyFont="1" applyFill="1" applyBorder="1" applyAlignment="1">
      <alignment vertical="center" wrapText="1"/>
    </xf>
    <xf numFmtId="4" fontId="34" fillId="3" borderId="2" xfId="0" applyNumberFormat="1" applyFont="1" applyFill="1" applyBorder="1" applyAlignment="1">
      <alignment vertical="center"/>
    </xf>
    <xf numFmtId="0" fontId="34" fillId="3" borderId="2" xfId="0" applyFont="1" applyFill="1" applyBorder="1" applyAlignment="1">
      <alignment horizontal="left" vertical="top" wrapText="1"/>
    </xf>
    <xf numFmtId="0" fontId="34" fillId="3" borderId="2" xfId="0" applyFont="1" applyFill="1" applyBorder="1" applyAlignment="1">
      <alignment vertical="center"/>
    </xf>
    <xf numFmtId="0" fontId="34" fillId="3" borderId="1"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3" borderId="1" xfId="0" applyFont="1" applyFill="1" applyBorder="1" applyAlignment="1">
      <alignment vertical="center" wrapText="1"/>
    </xf>
    <xf numFmtId="4" fontId="34" fillId="3" borderId="1" xfId="0" applyNumberFormat="1" applyFont="1" applyFill="1" applyBorder="1" applyAlignment="1">
      <alignment horizontal="right" vertical="center"/>
    </xf>
    <xf numFmtId="0" fontId="7" fillId="0" borderId="0" xfId="0" applyFont="1" applyAlignment="1">
      <alignment vertical="center" wrapText="1"/>
    </xf>
    <xf numFmtId="0" fontId="7" fillId="0" borderId="0" xfId="0" applyFont="1" applyAlignment="1">
      <alignment horizontal="center" vertical="center" wrapText="1"/>
    </xf>
    <xf numFmtId="0" fontId="34" fillId="0" borderId="0" xfId="0" applyFont="1" applyAlignment="1">
      <alignment horizontal="center" vertical="center" wrapText="1"/>
    </xf>
    <xf numFmtId="0" fontId="34" fillId="3" borderId="5" xfId="0" applyFont="1" applyFill="1" applyBorder="1" applyAlignment="1">
      <alignment horizontal="left" vertical="center" wrapText="1"/>
    </xf>
    <xf numFmtId="4" fontId="34" fillId="3" borderId="5" xfId="0" applyNumberFormat="1" applyFont="1" applyFill="1" applyBorder="1" applyAlignment="1">
      <alignment horizontal="right" vertical="center" wrapText="1"/>
    </xf>
    <xf numFmtId="0" fontId="0" fillId="0" borderId="0" xfId="0"/>
    <xf numFmtId="0" fontId="0" fillId="0" borderId="0" xfId="0"/>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9" fillId="0" borderId="0" xfId="0" applyFont="1"/>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0" xfId="0" applyAlignment="1">
      <alignment vertical="center"/>
    </xf>
    <xf numFmtId="0" fontId="7" fillId="0" borderId="0" xfId="0" applyFont="1"/>
    <xf numFmtId="4" fontId="7" fillId="0" borderId="0" xfId="0" applyNumberFormat="1" applyFont="1"/>
    <xf numFmtId="0" fontId="0" fillId="3" borderId="0" xfId="0" applyFill="1"/>
    <xf numFmtId="0" fontId="1" fillId="0" borderId="0" xfId="0" applyFont="1"/>
    <xf numFmtId="0" fontId="0" fillId="0" borderId="0" xfId="0" applyAlignment="1">
      <alignment horizontal="left"/>
    </xf>
    <xf numFmtId="4" fontId="34" fillId="3" borderId="2" xfId="0" applyNumberFormat="1" applyFont="1" applyFill="1" applyBorder="1" applyAlignment="1">
      <alignment horizontal="center" vertical="center"/>
    </xf>
    <xf numFmtId="0" fontId="34" fillId="0" borderId="0" xfId="0" applyFont="1"/>
    <xf numFmtId="1" fontId="2" fillId="4" borderId="2" xfId="0" applyNumberFormat="1" applyFont="1" applyFill="1" applyBorder="1" applyAlignment="1">
      <alignment horizontal="center" vertical="center" wrapText="1"/>
    </xf>
    <xf numFmtId="0" fontId="0" fillId="0" borderId="0" xfId="0" applyAlignment="1">
      <alignment wrapText="1"/>
    </xf>
    <xf numFmtId="4" fontId="0" fillId="0" borderId="2" xfId="0" applyNumberFormat="1" applyBorder="1" applyAlignment="1">
      <alignment horizontal="center"/>
    </xf>
    <xf numFmtId="0" fontId="4" fillId="3" borderId="0" xfId="0" applyFont="1" applyFill="1"/>
    <xf numFmtId="0" fontId="16" fillId="3" borderId="2" xfId="0" applyFont="1" applyFill="1" applyBorder="1" applyAlignment="1">
      <alignment horizontal="center" vertical="center" wrapText="1"/>
    </xf>
    <xf numFmtId="164" fontId="4" fillId="3" borderId="0" xfId="0" applyNumberFormat="1" applyFont="1" applyFill="1" applyAlignment="1">
      <alignment horizontal="center" vertical="center"/>
    </xf>
    <xf numFmtId="17" fontId="34" fillId="3" borderId="2" xfId="0" applyNumberFormat="1" applyFont="1" applyFill="1" applyBorder="1" applyAlignment="1">
      <alignment horizontal="center" vertical="center" wrapText="1"/>
    </xf>
    <xf numFmtId="4" fontId="16" fillId="3"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4" fontId="0" fillId="0" borderId="2" xfId="0" applyNumberFormat="1" applyBorder="1" applyAlignment="1">
      <alignment horizontal="center" vertical="center"/>
    </xf>
    <xf numFmtId="4" fontId="0" fillId="0" borderId="0" xfId="0" applyNumberFormat="1"/>
    <xf numFmtId="4" fontId="0" fillId="3" borderId="2" xfId="0" applyNumberFormat="1" applyFill="1" applyBorder="1" applyAlignment="1">
      <alignment horizontal="center"/>
    </xf>
    <xf numFmtId="0" fontId="0" fillId="4" borderId="2" xfId="0" applyFill="1" applyBorder="1"/>
    <xf numFmtId="0" fontId="0" fillId="3" borderId="2" xfId="0" applyFill="1" applyBorder="1" applyAlignment="1">
      <alignment horizontal="center"/>
    </xf>
    <xf numFmtId="0" fontId="0" fillId="3" borderId="2" xfId="0" applyFill="1" applyBorder="1" applyAlignment="1">
      <alignment horizontal="center" vertical="center"/>
    </xf>
    <xf numFmtId="4" fontId="0" fillId="3" borderId="2" xfId="0" applyNumberFormat="1" applyFill="1" applyBorder="1" applyAlignment="1">
      <alignment horizontal="center" vertical="center"/>
    </xf>
    <xf numFmtId="0" fontId="4" fillId="3" borderId="0" xfId="0" applyFont="1" applyFill="1" applyAlignment="1">
      <alignment horizontal="center"/>
    </xf>
    <xf numFmtId="0" fontId="4" fillId="0" borderId="2" xfId="0" applyFont="1" applyBorder="1" applyAlignment="1">
      <alignment horizontal="center"/>
    </xf>
    <xf numFmtId="0" fontId="13" fillId="0" borderId="0" xfId="0" applyFont="1" applyAlignment="1">
      <alignment horizontal="center" vertical="center"/>
    </xf>
    <xf numFmtId="0" fontId="4" fillId="3" borderId="0" xfId="0" applyFont="1" applyFill="1" applyAlignment="1">
      <alignment vertical="center"/>
    </xf>
    <xf numFmtId="0" fontId="17" fillId="2" borderId="2" xfId="0" applyFont="1" applyFill="1" applyBorder="1" applyAlignment="1">
      <alignment horizontal="center" vertical="center" wrapText="1"/>
    </xf>
    <xf numFmtId="1" fontId="17" fillId="2" borderId="2" xfId="0" applyNumberFormat="1"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4" fillId="4" borderId="2" xfId="0" applyFont="1" applyFill="1" applyBorder="1" applyAlignment="1">
      <alignment horizontal="center"/>
    </xf>
    <xf numFmtId="0" fontId="0" fillId="0" borderId="0" xfId="0" applyAlignment="1">
      <alignment horizontal="center" vertical="center" wrapText="1"/>
    </xf>
    <xf numFmtId="0" fontId="0" fillId="7" borderId="2" xfId="0" applyFill="1" applyBorder="1"/>
    <xf numFmtId="0" fontId="0" fillId="7" borderId="2" xfId="0" applyFill="1" applyBorder="1" applyAlignment="1">
      <alignment wrapText="1"/>
    </xf>
    <xf numFmtId="4" fontId="0" fillId="0" borderId="2" xfId="0" applyNumberFormat="1" applyBorder="1"/>
    <xf numFmtId="0" fontId="51" fillId="0" borderId="0" xfId="0" applyFont="1"/>
    <xf numFmtId="4" fontId="0" fillId="0" borderId="0" xfId="0" applyNumberFormat="1" applyAlignment="1">
      <alignment wrapText="1"/>
    </xf>
    <xf numFmtId="0" fontId="40" fillId="3" borderId="2" xfId="4" applyFont="1" applyFill="1" applyBorder="1" applyAlignment="1" applyProtection="1">
      <alignment horizontal="center" vertical="center" wrapText="1"/>
    </xf>
    <xf numFmtId="0" fontId="40" fillId="3" borderId="2" xfId="13" applyFont="1" applyFill="1" applyBorder="1" applyAlignment="1">
      <alignment horizontal="center" vertical="center" wrapText="1"/>
    </xf>
    <xf numFmtId="0" fontId="40" fillId="3" borderId="2" xfId="0" applyFont="1" applyFill="1" applyBorder="1" applyAlignment="1">
      <alignment horizontal="center" wrapText="1"/>
    </xf>
    <xf numFmtId="0" fontId="40" fillId="0" borderId="0" xfId="0" applyFont="1"/>
    <xf numFmtId="4" fontId="40" fillId="0" borderId="0" xfId="0" applyNumberFormat="1" applyFont="1"/>
    <xf numFmtId="1" fontId="52" fillId="2" borderId="2" xfId="0" applyNumberFormat="1" applyFont="1" applyFill="1" applyBorder="1" applyAlignment="1">
      <alignment horizontal="center" vertical="center" wrapText="1"/>
    </xf>
    <xf numFmtId="0" fontId="50" fillId="0" borderId="0" xfId="0" applyFont="1" applyAlignment="1">
      <alignment vertical="center"/>
    </xf>
    <xf numFmtId="4" fontId="4" fillId="0" borderId="2" xfId="0" applyNumberFormat="1" applyFont="1" applyBorder="1" applyAlignment="1">
      <alignment horizontal="center"/>
    </xf>
    <xf numFmtId="0" fontId="4" fillId="0" borderId="0" xfId="0" applyFont="1" applyAlignment="1">
      <alignment horizontal="center" vertical="center" wrapText="1"/>
    </xf>
    <xf numFmtId="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7"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4" fontId="12"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3"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top" wrapText="1"/>
    </xf>
    <xf numFmtId="0" fontId="5" fillId="0" borderId="0" xfId="0" applyFont="1"/>
    <xf numFmtId="0" fontId="0" fillId="0" borderId="0" xfId="0" applyAlignment="1">
      <alignment horizontal="center" vertical="top"/>
    </xf>
    <xf numFmtId="0" fontId="27" fillId="0" borderId="0" xfId="0" applyFont="1"/>
    <xf numFmtId="0" fontId="27" fillId="0" borderId="0" xfId="0" applyFont="1" applyAlignment="1">
      <alignment horizontal="center"/>
    </xf>
    <xf numFmtId="0" fontId="27" fillId="0" borderId="0" xfId="0" applyFont="1" applyAlignment="1">
      <alignment horizontal="left"/>
    </xf>
    <xf numFmtId="0" fontId="27" fillId="0" borderId="0" xfId="0" applyFont="1" applyAlignment="1">
      <alignment horizontal="center" vertical="top"/>
    </xf>
    <xf numFmtId="0" fontId="44" fillId="0" borderId="0" xfId="0" applyFont="1" applyAlignment="1">
      <alignment horizontal="center"/>
    </xf>
    <xf numFmtId="4" fontId="27" fillId="0" borderId="0" xfId="0" applyNumberFormat="1" applyFont="1"/>
    <xf numFmtId="0" fontId="54" fillId="4" borderId="2" xfId="3" applyFont="1" applyFill="1" applyBorder="1" applyAlignment="1">
      <alignment horizontal="center" vertical="center"/>
    </xf>
    <xf numFmtId="49" fontId="4" fillId="3" borderId="3" xfId="0" applyNumberFormat="1" applyFont="1" applyFill="1" applyBorder="1" applyAlignment="1">
      <alignment horizontal="center" vertical="top" wrapText="1"/>
    </xf>
    <xf numFmtId="0" fontId="0" fillId="3" borderId="0" xfId="0" applyFill="1" applyAlignment="1">
      <alignment vertical="center"/>
    </xf>
    <xf numFmtId="0" fontId="27" fillId="3" borderId="0" xfId="0" applyFont="1" applyFill="1"/>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56" fillId="17" borderId="19" xfId="0" applyFont="1" applyFill="1" applyBorder="1" applyAlignment="1">
      <alignment horizontal="center" vertical="center" wrapText="1"/>
    </xf>
    <xf numFmtId="0" fontId="56" fillId="17" borderId="19" xfId="0" applyFont="1" applyFill="1" applyBorder="1" applyAlignment="1">
      <alignment horizontal="center" vertical="center"/>
    </xf>
    <xf numFmtId="4" fontId="56" fillId="17" borderId="18" xfId="0" applyNumberFormat="1" applyFont="1" applyFill="1" applyBorder="1" applyAlignment="1">
      <alignment horizontal="center" vertical="center" wrapText="1"/>
    </xf>
    <xf numFmtId="0" fontId="56" fillId="17" borderId="18" xfId="0" applyFont="1" applyFill="1" applyBorder="1" applyAlignment="1">
      <alignment horizontal="center" vertical="center" wrapText="1"/>
    </xf>
    <xf numFmtId="0" fontId="56" fillId="17" borderId="19" xfId="0" applyFont="1" applyFill="1" applyBorder="1" applyAlignment="1">
      <alignment horizontal="center" vertical="top"/>
    </xf>
    <xf numFmtId="1" fontId="56" fillId="17" borderId="18" xfId="0" applyNumberFormat="1" applyFont="1" applyFill="1" applyBorder="1" applyAlignment="1">
      <alignment horizontal="center" vertical="center" wrapText="1"/>
    </xf>
    <xf numFmtId="4" fontId="44" fillId="0" borderId="0" xfId="0" applyNumberFormat="1" applyFont="1"/>
    <xf numFmtId="0" fontId="1" fillId="4" borderId="2" xfId="0" applyFont="1" applyFill="1" applyBorder="1" applyAlignment="1">
      <alignment horizontal="center" vertical="center"/>
    </xf>
    <xf numFmtId="4" fontId="0" fillId="3" borderId="0" xfId="0" applyNumberFormat="1" applyFill="1" applyAlignment="1">
      <alignment vertical="center"/>
    </xf>
    <xf numFmtId="167"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4" fillId="3" borderId="2" xfId="0" applyFont="1" applyFill="1" applyBorder="1" applyAlignment="1">
      <alignment horizontal="left" wrapText="1"/>
    </xf>
    <xf numFmtId="0" fontId="4" fillId="3" borderId="2" xfId="0" applyFont="1" applyFill="1" applyBorder="1" applyAlignment="1">
      <alignment vertical="top" wrapText="1"/>
    </xf>
    <xf numFmtId="0" fontId="4" fillId="3" borderId="0" xfId="0" applyFont="1" applyFill="1" applyAlignment="1">
      <alignment vertical="top" wrapText="1"/>
    </xf>
    <xf numFmtId="4" fontId="12" fillId="0" borderId="0" xfId="0" applyNumberFormat="1" applyFont="1"/>
    <xf numFmtId="165" fontId="34" fillId="3" borderId="2" xfId="2" applyFont="1" applyFill="1" applyBorder="1" applyAlignment="1">
      <alignment horizontal="center" vertical="center" wrapText="1"/>
    </xf>
    <xf numFmtId="3" fontId="34" fillId="3" borderId="2" xfId="0" applyNumberFormat="1" applyFont="1" applyFill="1" applyBorder="1" applyAlignment="1">
      <alignment horizontal="center" vertical="center" wrapText="1"/>
    </xf>
    <xf numFmtId="4" fontId="4" fillId="3" borderId="2" xfId="3" applyNumberFormat="1" applyFont="1" applyFill="1" applyBorder="1" applyAlignment="1">
      <alignment horizontal="center" vertical="center"/>
    </xf>
    <xf numFmtId="17" fontId="4" fillId="3" borderId="2" xfId="3" applyNumberFormat="1" applyFont="1" applyFill="1" applyBorder="1" applyAlignment="1">
      <alignment horizontal="center" vertical="center" wrapText="1"/>
    </xf>
    <xf numFmtId="0" fontId="4" fillId="3" borderId="2" xfId="3" applyFont="1" applyFill="1" applyBorder="1"/>
    <xf numFmtId="2" fontId="34" fillId="3" borderId="2" xfId="2" applyNumberFormat="1" applyFont="1" applyFill="1" applyBorder="1" applyAlignment="1">
      <alignment horizontal="center" vertical="center" wrapText="1"/>
    </xf>
    <xf numFmtId="0" fontId="34" fillId="3" borderId="4"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34" fillId="3" borderId="2" xfId="0" applyFont="1" applyFill="1" applyBorder="1" applyAlignment="1">
      <alignment horizontal="center" vertical="top" wrapText="1"/>
    </xf>
    <xf numFmtId="0" fontId="34" fillId="3" borderId="2" xfId="0" applyFont="1" applyFill="1" applyBorder="1"/>
    <xf numFmtId="0" fontId="34" fillId="3" borderId="2" xfId="0" applyFont="1" applyFill="1" applyBorder="1" applyAlignment="1">
      <alignment vertical="center"/>
    </xf>
    <xf numFmtId="1" fontId="59" fillId="2" borderId="2" xfId="0" applyNumberFormat="1" applyFont="1" applyFill="1" applyBorder="1" applyAlignment="1">
      <alignment horizontal="center" vertical="center" wrapText="1"/>
    </xf>
    <xf numFmtId="4" fontId="7" fillId="3" borderId="0" xfId="0" applyNumberFormat="1" applyFont="1" applyFill="1"/>
    <xf numFmtId="0" fontId="7" fillId="3" borderId="0" xfId="0" applyFont="1" applyFill="1"/>
    <xf numFmtId="0" fontId="20" fillId="0" borderId="0" xfId="0" applyFont="1"/>
    <xf numFmtId="0" fontId="4" fillId="0" borderId="0" xfId="3" applyFont="1" applyAlignment="1">
      <alignment horizontal="center" vertical="center" wrapText="1"/>
    </xf>
    <xf numFmtId="11" fontId="4"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xf>
    <xf numFmtId="11" fontId="3" fillId="3" borderId="2" xfId="0" applyNumberFormat="1" applyFont="1" applyFill="1" applyBorder="1" applyAlignment="1">
      <alignment horizontal="center" vertical="center"/>
    </xf>
    <xf numFmtId="175" fontId="0" fillId="0" borderId="0" xfId="0" applyNumberFormat="1"/>
    <xf numFmtId="3" fontId="0" fillId="0" borderId="2" xfId="0" applyNumberFormat="1" applyBorder="1" applyAlignment="1">
      <alignment horizontal="center"/>
    </xf>
    <xf numFmtId="0" fontId="4" fillId="3" borderId="18" xfId="0" applyFont="1" applyFill="1" applyBorder="1" applyAlignment="1">
      <alignment vertical="center" wrapText="1"/>
    </xf>
    <xf numFmtId="4" fontId="4" fillId="3" borderId="18"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4" xfId="0"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0" fontId="60" fillId="0" borderId="0" xfId="0" applyFont="1" applyAlignment="1">
      <alignment horizontal="center" vertical="center"/>
    </xf>
    <xf numFmtId="0" fontId="0" fillId="17" borderId="19" xfId="0" applyFill="1" applyBorder="1" applyAlignment="1">
      <alignment horizontal="center" vertical="center" wrapText="1"/>
    </xf>
    <xf numFmtId="0" fontId="0" fillId="17" borderId="19" xfId="0" applyFill="1" applyBorder="1" applyAlignment="1">
      <alignment horizontal="center" vertical="center"/>
    </xf>
    <xf numFmtId="175" fontId="0" fillId="17" borderId="18" xfId="0" applyNumberFormat="1" applyFill="1" applyBorder="1" applyAlignment="1">
      <alignment horizontal="center" vertical="center" wrapText="1"/>
    </xf>
    <xf numFmtId="0" fontId="0" fillId="17" borderId="18" xfId="0" applyFill="1" applyBorder="1" applyAlignment="1">
      <alignment horizontal="center" vertical="center" wrapText="1"/>
    </xf>
    <xf numFmtId="177" fontId="0" fillId="17" borderId="18" xfId="0" applyNumberFormat="1" applyFill="1" applyBorder="1" applyAlignment="1">
      <alignment horizontal="center" vertical="center" wrapText="1"/>
    </xf>
    <xf numFmtId="0" fontId="61" fillId="0" borderId="0" xfId="0" applyFont="1"/>
    <xf numFmtId="4" fontId="0" fillId="3" borderId="0" xfId="0" applyNumberFormat="1" applyFill="1"/>
    <xf numFmtId="0" fontId="0" fillId="3" borderId="0" xfId="0" applyFill="1" applyAlignment="1">
      <alignment horizontal="center"/>
    </xf>
    <xf numFmtId="4" fontId="7" fillId="0" borderId="2" xfId="0" applyNumberFormat="1" applyFont="1" applyBorder="1"/>
    <xf numFmtId="0" fontId="7" fillId="0" borderId="2" xfId="0" applyFont="1" applyBorder="1"/>
    <xf numFmtId="0" fontId="7" fillId="0" borderId="0" xfId="0" applyFont="1" applyAlignment="1">
      <alignment horizontal="center" vertical="center"/>
    </xf>
    <xf numFmtId="0" fontId="34" fillId="0" borderId="0" xfId="0" applyFont="1" applyAlignment="1">
      <alignment horizontal="center" vertical="center"/>
    </xf>
    <xf numFmtId="0" fontId="48" fillId="0" borderId="0" xfId="0" applyFont="1"/>
    <xf numFmtId="4" fontId="0" fillId="3" borderId="0" xfId="0" applyNumberFormat="1" applyFill="1" applyAlignment="1">
      <alignment horizontal="center" vertical="center"/>
    </xf>
    <xf numFmtId="4" fontId="0" fillId="0" borderId="0" xfId="0" applyNumberFormat="1" applyAlignment="1">
      <alignment horizontal="center"/>
    </xf>
    <xf numFmtId="4" fontId="0" fillId="0" borderId="0" xfId="0" applyNumberFormat="1" applyAlignment="1">
      <alignment horizontal="center" vertical="center"/>
    </xf>
    <xf numFmtId="0" fontId="0" fillId="3" borderId="0" xfId="0" applyFill="1" applyAlignment="1">
      <alignment horizontal="left"/>
    </xf>
    <xf numFmtId="0" fontId="62" fillId="3" borderId="2" xfId="0" applyFont="1" applyFill="1" applyBorder="1" applyAlignment="1">
      <alignment horizontal="center" vertical="center" wrapText="1"/>
    </xf>
    <xf numFmtId="0" fontId="4" fillId="3" borderId="2" xfId="20" applyFont="1" applyFill="1" applyBorder="1" applyAlignment="1">
      <alignment vertical="center" wrapText="1"/>
    </xf>
    <xf numFmtId="0" fontId="5" fillId="3" borderId="2" xfId="0" applyFont="1" applyFill="1" applyBorder="1" applyAlignment="1">
      <alignment vertical="center" wrapText="1"/>
    </xf>
    <xf numFmtId="4" fontId="5" fillId="3" borderId="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6" xfId="0" applyFont="1" applyFill="1" applyBorder="1" applyAlignment="1">
      <alignment wrapText="1"/>
    </xf>
    <xf numFmtId="4" fontId="4" fillId="3" borderId="26" xfId="0" applyNumberFormat="1" applyFont="1" applyFill="1" applyBorder="1" applyAlignment="1">
      <alignment horizontal="center" vertical="center" wrapText="1"/>
    </xf>
    <xf numFmtId="0" fontId="40" fillId="18" borderId="0" xfId="0" applyFont="1" applyFill="1" applyAlignment="1">
      <alignment horizontal="center" vertical="center" wrapText="1"/>
    </xf>
    <xf numFmtId="49" fontId="40" fillId="18" borderId="2" xfId="0" applyNumberFormat="1" applyFont="1" applyFill="1" applyBorder="1" applyAlignment="1">
      <alignment horizontal="center" vertical="center" wrapText="1"/>
    </xf>
    <xf numFmtId="4" fontId="67" fillId="18" borderId="5" xfId="0" applyNumberFormat="1" applyFont="1" applyFill="1" applyBorder="1" applyAlignment="1">
      <alignment vertical="center"/>
    </xf>
    <xf numFmtId="4" fontId="67" fillId="18" borderId="7" xfId="0" applyNumberFormat="1" applyFont="1" applyFill="1" applyBorder="1" applyAlignment="1">
      <alignment vertical="center"/>
    </xf>
    <xf numFmtId="4" fontId="67" fillId="18" borderId="1" xfId="0" applyNumberFormat="1" applyFont="1" applyFill="1" applyBorder="1" applyAlignment="1">
      <alignment vertical="center"/>
    </xf>
    <xf numFmtId="0" fontId="67" fillId="18" borderId="2" xfId="0" applyFont="1" applyFill="1" applyBorder="1" applyAlignment="1">
      <alignment horizontal="left" vertical="center"/>
    </xf>
    <xf numFmtId="0" fontId="67" fillId="18" borderId="4" xfId="0" applyFont="1" applyFill="1" applyBorder="1" applyAlignment="1">
      <alignment horizontal="center" vertical="center" wrapText="1"/>
    </xf>
    <xf numFmtId="0" fontId="67" fillId="18" borderId="4" xfId="0" applyFont="1" applyFill="1" applyBorder="1" applyAlignment="1">
      <alignment horizontal="center" vertical="center"/>
    </xf>
    <xf numFmtId="0" fontId="67" fillId="3" borderId="0" xfId="0" applyFont="1" applyFill="1" applyAlignment="1">
      <alignment horizontal="center" vertical="center"/>
    </xf>
    <xf numFmtId="3" fontId="67" fillId="3" borderId="1" xfId="0" applyNumberFormat="1"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5" xfId="0" applyFill="1" applyBorder="1" applyAlignment="1">
      <alignment horizontal="center" vertical="center"/>
    </xf>
    <xf numFmtId="1" fontId="0" fillId="19" borderId="2" xfId="0" applyNumberFormat="1" applyFill="1" applyBorder="1" applyAlignment="1">
      <alignment horizontal="center" vertical="center" wrapText="1"/>
    </xf>
    <xf numFmtId="0" fontId="13" fillId="0" borderId="0" xfId="0" applyFont="1"/>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Alignment="1">
      <alignment horizontal="center" wrapText="1"/>
    </xf>
    <xf numFmtId="0" fontId="67" fillId="0" borderId="0" xfId="0" applyFont="1" applyAlignment="1">
      <alignment horizontal="center" vertical="center" wrapText="1"/>
    </xf>
    <xf numFmtId="1" fontId="67" fillId="0" borderId="0" xfId="0" applyNumberFormat="1" applyFont="1" applyAlignment="1">
      <alignment horizontal="center" vertical="center" wrapText="1"/>
    </xf>
    <xf numFmtId="4" fontId="67" fillId="0" borderId="0" xfId="0" applyNumberFormat="1" applyFont="1" applyAlignment="1">
      <alignment horizontal="center" vertical="center" wrapText="1"/>
    </xf>
    <xf numFmtId="0" fontId="67" fillId="0" borderId="0" xfId="0" applyFont="1" applyAlignment="1">
      <alignment horizontal="left" wrapText="1"/>
    </xf>
    <xf numFmtId="3" fontId="40" fillId="3" borderId="2" xfId="0" applyNumberFormat="1" applyFont="1" applyFill="1" applyBorder="1" applyAlignment="1">
      <alignment horizontal="center" vertical="center"/>
    </xf>
    <xf numFmtId="0" fontId="40" fillId="3" borderId="2" xfId="0" applyFont="1" applyFill="1" applyBorder="1" applyAlignment="1">
      <alignment wrapText="1"/>
    </xf>
    <xf numFmtId="3" fontId="40"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49" fontId="4" fillId="3" borderId="5" xfId="0" applyNumberFormat="1" applyFont="1" applyFill="1" applyBorder="1" applyAlignment="1">
      <alignment horizontal="center" vertical="center" wrapText="1"/>
    </xf>
    <xf numFmtId="0" fontId="4" fillId="3" borderId="5" xfId="0" applyFont="1" applyFill="1" applyBorder="1" applyAlignment="1">
      <alignment horizontal="left" vertical="center" wrapText="1"/>
    </xf>
    <xf numFmtId="17" fontId="4" fillId="3" borderId="2"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5" xfId="0" applyFont="1" applyFill="1" applyBorder="1" applyAlignment="1">
      <alignment wrapText="1"/>
    </xf>
    <xf numFmtId="0" fontId="4" fillId="3" borderId="18" xfId="0" applyFont="1" applyFill="1" applyBorder="1" applyAlignment="1">
      <alignment horizontal="center" vertical="center" wrapText="1"/>
    </xf>
    <xf numFmtId="175"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xf>
    <xf numFmtId="168" fontId="4" fillId="3" borderId="18" xfId="0" applyNumberFormat="1" applyFont="1" applyFill="1" applyBorder="1" applyAlignment="1">
      <alignment horizontal="center" vertical="center" wrapText="1"/>
    </xf>
    <xf numFmtId="175" fontId="4" fillId="3" borderId="18"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175" fontId="4" fillId="3" borderId="2" xfId="0" applyNumberFormat="1" applyFont="1" applyFill="1" applyBorder="1" applyAlignment="1">
      <alignment horizontal="center" vertical="center"/>
    </xf>
    <xf numFmtId="0" fontId="34" fillId="3" borderId="2" xfId="0" applyFont="1" applyFill="1" applyBorder="1" applyAlignment="1">
      <alignment horizontal="center" vertical="center"/>
    </xf>
    <xf numFmtId="2" fontId="4" fillId="3" borderId="2" xfId="0" applyNumberFormat="1" applyFont="1" applyFill="1" applyBorder="1" applyAlignment="1">
      <alignment horizontal="center" vertical="center"/>
    </xf>
    <xf numFmtId="4" fontId="3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0" fillId="3" borderId="0" xfId="0" applyFont="1" applyFill="1"/>
    <xf numFmtId="0" fontId="40" fillId="3" borderId="0" xfId="0" applyFont="1" applyFill="1" applyAlignment="1">
      <alignment horizontal="center" vertical="center" wrapText="1"/>
    </xf>
    <xf numFmtId="164" fontId="40" fillId="3" borderId="0" xfId="0" applyNumberFormat="1" applyFont="1" applyFill="1" applyAlignment="1">
      <alignment horizontal="center" vertical="center"/>
    </xf>
    <xf numFmtId="0" fontId="40" fillId="3" borderId="0" xfId="0" applyFont="1" applyFill="1" applyAlignment="1">
      <alignment vertical="center"/>
    </xf>
    <xf numFmtId="0" fontId="16" fillId="3" borderId="0" xfId="0" applyFont="1" applyFill="1"/>
    <xf numFmtId="0" fontId="67" fillId="3" borderId="0" xfId="0" applyFont="1" applyFill="1"/>
    <xf numFmtId="0" fontId="4" fillId="3" borderId="2" xfId="34" applyFont="1" applyFill="1" applyBorder="1" applyAlignment="1">
      <alignment horizontal="center" vertical="center" wrapText="1"/>
    </xf>
    <xf numFmtId="4" fontId="4" fillId="3" borderId="0" xfId="0" applyNumberFormat="1" applyFont="1" applyFill="1"/>
    <xf numFmtId="49" fontId="4" fillId="3" borderId="6" xfId="0" applyNumberFormat="1" applyFont="1" applyFill="1" applyBorder="1" applyAlignment="1">
      <alignment horizontal="center" vertical="center" wrapText="1"/>
    </xf>
    <xf numFmtId="172" fontId="16" fillId="3" borderId="0" xfId="0" applyNumberFormat="1" applyFont="1" applyFill="1" applyAlignment="1">
      <alignment horizontal="center" vertical="center"/>
    </xf>
    <xf numFmtId="172"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16" fillId="3" borderId="0" xfId="0" applyFont="1" applyFill="1" applyAlignment="1">
      <alignment horizontal="center" vertical="center"/>
    </xf>
    <xf numFmtId="1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4" fontId="72" fillId="3" borderId="0" xfId="0" applyNumberFormat="1" applyFont="1" applyFill="1" applyAlignment="1">
      <alignment horizontal="center" vertical="center"/>
    </xf>
    <xf numFmtId="0" fontId="7" fillId="4" borderId="3" xfId="0" applyFont="1" applyFill="1" applyBorder="1"/>
    <xf numFmtId="0" fontId="7" fillId="4" borderId="2" xfId="0" applyFont="1" applyFill="1" applyBorder="1"/>
    <xf numFmtId="0" fontId="4" fillId="3" borderId="12" xfId="0" applyFont="1" applyFill="1" applyBorder="1"/>
    <xf numFmtId="0" fontId="2" fillId="2" borderId="3" xfId="0" applyFont="1" applyFill="1" applyBorder="1" applyAlignment="1">
      <alignment horizontal="center" vertical="center" wrapText="1"/>
    </xf>
    <xf numFmtId="0" fontId="0" fillId="4" borderId="2" xfId="0" applyFill="1" applyBorder="1" applyAlignment="1">
      <alignment horizontal="center"/>
    </xf>
    <xf numFmtId="2" fontId="4" fillId="3"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3" borderId="2" xfId="0" applyFont="1" applyFill="1" applyBorder="1"/>
    <xf numFmtId="0" fontId="4" fillId="3" borderId="2" xfId="0" applyFont="1" applyFill="1" applyBorder="1" applyAlignment="1">
      <alignment vertical="center" wrapText="1"/>
    </xf>
    <xf numFmtId="0" fontId="2" fillId="2" borderId="2" xfId="0" applyFont="1" applyFill="1" applyBorder="1" applyAlignment="1">
      <alignment horizontal="center" vertical="center"/>
    </xf>
    <xf numFmtId="0" fontId="0" fillId="0" borderId="2" xfId="0" applyBorder="1" applyAlignment="1">
      <alignment horizontal="center"/>
    </xf>
    <xf numFmtId="0" fontId="4" fillId="3" borderId="2" xfId="0" applyFont="1" applyFill="1" applyBorder="1" applyAlignment="1">
      <alignment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40" fillId="3" borderId="2" xfId="0" applyFont="1" applyFill="1" applyBorder="1" applyAlignment="1">
      <alignment horizontal="center" vertical="center"/>
    </xf>
    <xf numFmtId="17" fontId="40" fillId="3" borderId="2" xfId="0" applyNumberFormat="1" applyFont="1" applyFill="1" applyBorder="1" applyAlignment="1">
      <alignment horizontal="center" vertical="center" wrapText="1"/>
    </xf>
    <xf numFmtId="0" fontId="40" fillId="3" borderId="2" xfId="0" applyFont="1" applyFill="1" applyBorder="1"/>
    <xf numFmtId="4" fontId="52"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wrapText="1"/>
    </xf>
    <xf numFmtId="0" fontId="53" fillId="2" borderId="2" xfId="0" applyFont="1" applyFill="1" applyBorder="1" applyAlignment="1">
      <alignment horizontal="center" vertical="center"/>
    </xf>
    <xf numFmtId="0" fontId="52" fillId="2" borderId="2" xfId="0" applyFont="1" applyFill="1" applyBorder="1" applyAlignment="1">
      <alignment horizontal="center" vertical="center"/>
    </xf>
    <xf numFmtId="0" fontId="27" fillId="4" borderId="2" xfId="3" applyFont="1" applyFill="1" applyBorder="1" applyAlignment="1">
      <alignment horizontal="center" vertical="center"/>
    </xf>
    <xf numFmtId="0" fontId="59" fillId="2" borderId="5" xfId="0" applyFont="1" applyFill="1" applyBorder="1" applyAlignment="1">
      <alignment horizontal="center" vertical="center"/>
    </xf>
    <xf numFmtId="0" fontId="59" fillId="2" borderId="5" xfId="0" applyFont="1" applyFill="1" applyBorder="1" applyAlignment="1">
      <alignment horizontal="center" vertical="center" wrapText="1"/>
    </xf>
    <xf numFmtId="0" fontId="59" fillId="2" borderId="2" xfId="0" applyFont="1" applyFill="1" applyBorder="1" applyAlignment="1">
      <alignment horizontal="center" vertical="center" wrapText="1"/>
    </xf>
    <xf numFmtId="4" fontId="59" fillId="2" borderId="2" xfId="0"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2" fillId="4" borderId="2" xfId="0" applyFont="1" applyFill="1" applyBorder="1" applyAlignment="1">
      <alignment horizontal="center" vertical="center"/>
    </xf>
    <xf numFmtId="0" fontId="0" fillId="0" borderId="2" xfId="0" applyBorder="1" applyAlignment="1">
      <alignment horizontal="center" vertical="center"/>
    </xf>
    <xf numFmtId="0" fontId="0" fillId="19" borderId="2" xfId="0" applyFill="1" applyBorder="1" applyAlignment="1">
      <alignment horizontal="center" vertical="center" wrapText="1"/>
    </xf>
    <xf numFmtId="4" fontId="0" fillId="19" borderId="2" xfId="0" applyNumberFormat="1" applyFill="1" applyBorder="1" applyAlignment="1">
      <alignment horizontal="center" vertical="center" wrapText="1"/>
    </xf>
    <xf numFmtId="0" fontId="67" fillId="3" borderId="1" xfId="0" applyFont="1" applyFill="1" applyBorder="1" applyAlignment="1">
      <alignment horizontal="center" vertical="center" wrapText="1"/>
    </xf>
    <xf numFmtId="0" fontId="67" fillId="3" borderId="2" xfId="0" applyFont="1" applyFill="1" applyBorder="1" applyAlignment="1">
      <alignment horizontal="center" vertical="center" wrapText="1"/>
    </xf>
    <xf numFmtId="3" fontId="67" fillId="3" borderId="2" xfId="0" applyNumberFormat="1" applyFont="1" applyFill="1" applyBorder="1" applyAlignment="1">
      <alignment horizontal="center" vertical="center" wrapText="1"/>
    </xf>
    <xf numFmtId="0" fontId="67" fillId="3" borderId="2" xfId="0" applyFont="1" applyFill="1" applyBorder="1" applyAlignment="1">
      <alignment horizontal="center" vertical="center"/>
    </xf>
    <xf numFmtId="49" fontId="67" fillId="3" borderId="2" xfId="0" applyNumberFormat="1" applyFont="1" applyFill="1" applyBorder="1" applyAlignment="1">
      <alignment horizontal="center" vertical="center" wrapText="1"/>
    </xf>
    <xf numFmtId="0" fontId="67" fillId="18" borderId="2" xfId="0" applyFont="1" applyFill="1" applyBorder="1" applyAlignment="1">
      <alignment horizontal="center" vertical="center" wrapText="1"/>
    </xf>
    <xf numFmtId="4" fontId="67" fillId="18" borderId="2" xfId="0" applyNumberFormat="1" applyFont="1" applyFill="1" applyBorder="1" applyAlignment="1">
      <alignment horizontal="center" vertical="center"/>
    </xf>
    <xf numFmtId="0" fontId="67" fillId="18" borderId="2" xfId="0" applyFont="1" applyFill="1" applyBorder="1" applyAlignment="1">
      <alignment horizontal="center" vertical="center"/>
    </xf>
    <xf numFmtId="49" fontId="67" fillId="18" borderId="2" xfId="0" applyNumberFormat="1" applyFont="1" applyFill="1" applyBorder="1" applyAlignment="1">
      <alignment horizontal="center" vertical="center" wrapText="1"/>
    </xf>
    <xf numFmtId="0" fontId="67" fillId="18" borderId="1" xfId="0" applyFont="1" applyFill="1" applyBorder="1" applyAlignment="1">
      <alignment horizontal="center" vertical="center"/>
    </xf>
    <xf numFmtId="0" fontId="67" fillId="18" borderId="5" xfId="0" applyFont="1" applyFill="1" applyBorder="1" applyAlignment="1">
      <alignment horizontal="center" vertical="center"/>
    </xf>
    <xf numFmtId="0" fontId="40" fillId="18" borderId="2" xfId="0" applyFont="1" applyFill="1" applyBorder="1" applyAlignment="1">
      <alignment horizontal="center" vertical="center" wrapText="1"/>
    </xf>
    <xf numFmtId="166" fontId="27" fillId="0" borderId="2" xfId="0" applyNumberFormat="1" applyFont="1" applyBorder="1" applyAlignment="1">
      <alignment vertical="center"/>
    </xf>
    <xf numFmtId="0" fontId="27" fillId="0" borderId="2" xfId="0" applyFont="1" applyBorder="1" applyAlignment="1">
      <alignment horizontal="center" vertical="center"/>
    </xf>
    <xf numFmtId="166" fontId="4" fillId="3" borderId="7"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xf>
    <xf numFmtId="0" fontId="4" fillId="3" borderId="12" xfId="0" applyFont="1" applyFill="1" applyBorder="1" applyAlignment="1">
      <alignment vertical="center" wrapText="1"/>
    </xf>
    <xf numFmtId="4" fontId="4" fillId="3" borderId="1" xfId="0" applyNumberFormat="1" applyFont="1" applyFill="1" applyBorder="1" applyAlignment="1">
      <alignment vertical="center"/>
    </xf>
    <xf numFmtId="0" fontId="4" fillId="3" borderId="1" xfId="0" applyFont="1" applyFill="1" applyBorder="1" applyAlignment="1">
      <alignment vertical="center"/>
    </xf>
    <xf numFmtId="4" fontId="4" fillId="3" borderId="2" xfId="0" applyNumberFormat="1" applyFont="1" applyFill="1" applyBorder="1" applyAlignment="1">
      <alignment vertical="center"/>
    </xf>
    <xf numFmtId="0" fontId="4" fillId="4" borderId="2" xfId="0" applyFont="1" applyFill="1" applyBorder="1" applyAlignment="1">
      <alignment horizontal="center" vertical="center"/>
    </xf>
    <xf numFmtId="0" fontId="1" fillId="0" borderId="0" xfId="3" applyFont="1"/>
    <xf numFmtId="0" fontId="6" fillId="0" borderId="0" xfId="3"/>
    <xf numFmtId="0" fontId="4" fillId="0" borderId="0" xfId="3" applyFont="1" applyAlignment="1">
      <alignment horizontal="center"/>
    </xf>
    <xf numFmtId="0" fontId="6" fillId="0" borderId="0" xfId="3" applyAlignment="1">
      <alignment horizontal="center"/>
    </xf>
    <xf numFmtId="4" fontId="6" fillId="0" borderId="0" xfId="3" applyNumberFormat="1"/>
    <xf numFmtId="0" fontId="3" fillId="0" borderId="0" xfId="3" applyFont="1" applyAlignment="1">
      <alignment horizontal="center" vertical="center"/>
    </xf>
    <xf numFmtId="0" fontId="3" fillId="0" borderId="0" xfId="3" applyFont="1"/>
    <xf numFmtId="0" fontId="2" fillId="2" borderId="5" xfId="3" applyFont="1" applyFill="1" applyBorder="1" applyAlignment="1">
      <alignment horizontal="center" vertical="center" wrapText="1"/>
    </xf>
    <xf numFmtId="0" fontId="2" fillId="2" borderId="2" xfId="3" applyFont="1" applyFill="1" applyBorder="1" applyAlignment="1">
      <alignment horizontal="center" vertical="center" wrapText="1"/>
    </xf>
    <xf numFmtId="1" fontId="2" fillId="2" borderId="2" xfId="3" applyNumberFormat="1" applyFont="1" applyFill="1" applyBorder="1" applyAlignment="1">
      <alignment horizontal="center" vertical="center" wrapText="1"/>
    </xf>
    <xf numFmtId="0" fontId="2" fillId="2" borderId="5" xfId="3" applyFont="1" applyFill="1" applyBorder="1" applyAlignment="1">
      <alignment horizontal="center" vertical="center"/>
    </xf>
    <xf numFmtId="4" fontId="2" fillId="2" borderId="2" xfId="3" applyNumberFormat="1" applyFont="1" applyFill="1" applyBorder="1" applyAlignment="1">
      <alignment horizontal="center" vertical="center" wrapText="1"/>
    </xf>
    <xf numFmtId="164" fontId="6" fillId="0" borderId="0" xfId="3" applyNumberFormat="1" applyAlignment="1">
      <alignment horizontal="center" vertical="center"/>
    </xf>
    <xf numFmtId="49" fontId="4" fillId="3" borderId="2" xfId="3" applyNumberFormat="1" applyFont="1" applyFill="1" applyBorder="1" applyAlignment="1">
      <alignment horizontal="center" vertical="center" wrapText="1"/>
    </xf>
    <xf numFmtId="3" fontId="4" fillId="3" borderId="1" xfId="3" applyNumberFormat="1" applyFont="1" applyFill="1" applyBorder="1" applyAlignment="1">
      <alignment horizontal="center" vertical="center"/>
    </xf>
    <xf numFmtId="0" fontId="4" fillId="0" borderId="0" xfId="3" applyFont="1"/>
    <xf numFmtId="0" fontId="6" fillId="3" borderId="0" xfId="3" applyFill="1"/>
    <xf numFmtId="0" fontId="5" fillId="3" borderId="2" xfId="3" applyFont="1" applyFill="1" applyBorder="1" applyAlignment="1">
      <alignment horizontal="center" vertical="center" wrapText="1"/>
    </xf>
    <xf numFmtId="2" fontId="4" fillId="3" borderId="2" xfId="3" applyNumberFormat="1" applyFont="1" applyFill="1" applyBorder="1" applyAlignment="1">
      <alignment horizontal="center" vertical="center"/>
    </xf>
    <xf numFmtId="0" fontId="4" fillId="0" borderId="0" xfId="3" applyFont="1" applyAlignment="1">
      <alignment horizontal="left"/>
    </xf>
    <xf numFmtId="0" fontId="6" fillId="4" borderId="2" xfId="3" applyFill="1" applyBorder="1" applyAlignment="1">
      <alignment horizontal="center" vertical="center"/>
    </xf>
    <xf numFmtId="4" fontId="6" fillId="3" borderId="2" xfId="3" applyNumberFormat="1" applyFill="1" applyBorder="1" applyAlignment="1">
      <alignment horizontal="center"/>
    </xf>
    <xf numFmtId="0" fontId="6" fillId="0" borderId="2" xfId="3" applyBorder="1" applyAlignment="1">
      <alignment horizontal="center"/>
    </xf>
    <xf numFmtId="2" fontId="6" fillId="0" borderId="0" xfId="3" applyNumberFormat="1"/>
    <xf numFmtId="0" fontId="0" fillId="3" borderId="12" xfId="0" applyFill="1" applyBorder="1" applyAlignment="1">
      <alignment horizontal="left"/>
    </xf>
    <xf numFmtId="4" fontId="67" fillId="3" borderId="0" xfId="0" applyNumberFormat="1" applyFont="1" applyFill="1" applyAlignment="1">
      <alignment horizontal="center" vertical="center" wrapText="1"/>
    </xf>
    <xf numFmtId="0" fontId="61" fillId="0" borderId="0" xfId="57" applyFont="1"/>
    <xf numFmtId="0" fontId="8" fillId="0" borderId="0" xfId="57"/>
    <xf numFmtId="4" fontId="8" fillId="0" borderId="0" xfId="57" applyNumberFormat="1"/>
    <xf numFmtId="0" fontId="70" fillId="0" borderId="0" xfId="57" applyFont="1" applyAlignment="1">
      <alignment horizontal="center" vertical="center"/>
    </xf>
    <xf numFmtId="0" fontId="8" fillId="17" borderId="19" xfId="57" applyFill="1" applyBorder="1" applyAlignment="1">
      <alignment horizontal="center" vertical="center" wrapText="1"/>
    </xf>
    <xf numFmtId="0" fontId="8" fillId="17" borderId="18" xfId="57" applyFill="1" applyBorder="1" applyAlignment="1">
      <alignment horizontal="center" vertical="center" wrapText="1"/>
    </xf>
    <xf numFmtId="1" fontId="8" fillId="17" borderId="18" xfId="57" applyNumberFormat="1" applyFill="1" applyBorder="1" applyAlignment="1">
      <alignment horizontal="center" vertical="center" wrapText="1"/>
    </xf>
    <xf numFmtId="0" fontId="8" fillId="17" borderId="19" xfId="57" applyFill="1" applyBorder="1" applyAlignment="1">
      <alignment horizontal="center" vertical="center"/>
    </xf>
    <xf numFmtId="4" fontId="8" fillId="17" borderId="18" xfId="57" applyNumberFormat="1" applyFill="1" applyBorder="1" applyAlignment="1">
      <alignment horizontal="center" vertical="center" wrapText="1"/>
    </xf>
    <xf numFmtId="0" fontId="16" fillId="21" borderId="18" xfId="57" applyFont="1" applyFill="1" applyBorder="1" applyAlignment="1">
      <alignment horizontal="center" vertical="center" wrapText="1"/>
    </xf>
    <xf numFmtId="0" fontId="16" fillId="3" borderId="0" xfId="57" applyFont="1" applyFill="1" applyAlignment="1">
      <alignment wrapText="1"/>
    </xf>
    <xf numFmtId="0" fontId="16" fillId="3" borderId="0" xfId="57" applyFont="1" applyFill="1"/>
    <xf numFmtId="49" fontId="16" fillId="21" borderId="18" xfId="57" applyNumberFormat="1" applyFont="1" applyFill="1" applyBorder="1" applyAlignment="1">
      <alignment horizontal="center" vertical="center" wrapText="1"/>
    </xf>
    <xf numFmtId="0" fontId="16" fillId="21" borderId="18" xfId="57" applyFont="1" applyFill="1" applyBorder="1" applyAlignment="1">
      <alignment horizontal="center" vertical="center"/>
    </xf>
    <xf numFmtId="0" fontId="16" fillId="21" borderId="21" xfId="57" applyFont="1" applyFill="1" applyBorder="1" applyAlignment="1">
      <alignment horizontal="left" vertical="center" wrapText="1"/>
    </xf>
    <xf numFmtId="0" fontId="16" fillId="21" borderId="18" xfId="57" applyFont="1" applyFill="1" applyBorder="1" applyAlignment="1">
      <alignment horizontal="left" vertical="center" wrapText="1"/>
    </xf>
    <xf numFmtId="4" fontId="16" fillId="21" borderId="18" xfId="57" applyNumberFormat="1" applyFont="1" applyFill="1" applyBorder="1" applyAlignment="1">
      <alignment horizontal="center" vertical="center"/>
    </xf>
    <xf numFmtId="0" fontId="16" fillId="21" borderId="0" xfId="57" applyFont="1" applyFill="1" applyAlignment="1">
      <alignment horizontal="center" vertical="center"/>
    </xf>
    <xf numFmtId="0" fontId="16" fillId="21" borderId="18" xfId="57" applyFont="1" applyFill="1" applyBorder="1" applyAlignment="1">
      <alignment wrapText="1"/>
    </xf>
    <xf numFmtId="4" fontId="16" fillId="21" borderId="18" xfId="57" applyNumberFormat="1" applyFont="1" applyFill="1" applyBorder="1" applyAlignment="1">
      <alignment horizontal="center" vertical="center" wrapText="1"/>
    </xf>
    <xf numFmtId="0" fontId="16" fillId="21" borderId="20" xfId="57" applyFont="1" applyFill="1" applyBorder="1" applyAlignment="1">
      <alignment wrapText="1"/>
    </xf>
    <xf numFmtId="17" fontId="16" fillId="21" borderId="18" xfId="57" applyNumberFormat="1" applyFont="1" applyFill="1" applyBorder="1" applyAlignment="1">
      <alignment horizontal="center" vertical="center" wrapText="1"/>
    </xf>
    <xf numFmtId="0" fontId="16" fillId="21" borderId="21" xfId="57" applyFont="1" applyFill="1" applyBorder="1" applyAlignment="1">
      <alignment horizontal="center" vertical="center" wrapText="1"/>
    </xf>
    <xf numFmtId="0" fontId="16" fillId="21" borderId="18" xfId="57" applyFont="1" applyFill="1" applyBorder="1" applyAlignment="1">
      <alignment vertical="center" wrapText="1"/>
    </xf>
    <xf numFmtId="0" fontId="16" fillId="21" borderId="20" xfId="57" applyFont="1" applyFill="1" applyBorder="1" applyAlignment="1">
      <alignment horizontal="center" vertical="center" wrapText="1"/>
    </xf>
    <xf numFmtId="4" fontId="16" fillId="21" borderId="20" xfId="57" applyNumberFormat="1" applyFont="1" applyFill="1" applyBorder="1" applyAlignment="1">
      <alignment horizontal="center" vertical="center" wrapText="1"/>
    </xf>
    <xf numFmtId="0" fontId="16" fillId="23" borderId="18" xfId="57" applyFont="1" applyFill="1" applyBorder="1" applyAlignment="1">
      <alignment horizontal="center" vertical="center" wrapText="1"/>
    </xf>
    <xf numFmtId="0" fontId="16" fillId="23" borderId="39" xfId="57" applyFont="1" applyFill="1" applyBorder="1" applyAlignment="1">
      <alignment horizontal="center" vertical="center" wrapText="1"/>
    </xf>
    <xf numFmtId="0" fontId="16" fillId="23" borderId="40" xfId="57" applyFont="1" applyFill="1" applyBorder="1" applyAlignment="1">
      <alignment horizontal="center" vertical="center" wrapText="1"/>
    </xf>
    <xf numFmtId="0" fontId="8" fillId="16" borderId="18" xfId="57" applyFill="1" applyBorder="1" applyAlignment="1">
      <alignment horizontal="center" vertical="center"/>
    </xf>
    <xf numFmtId="0" fontId="8" fillId="20" borderId="18" xfId="57" applyFill="1" applyBorder="1" applyAlignment="1">
      <alignment horizontal="center" vertical="center"/>
    </xf>
    <xf numFmtId="4" fontId="8" fillId="20" borderId="18" xfId="57" applyNumberFormat="1" applyFill="1" applyBorder="1" applyAlignment="1">
      <alignment horizontal="center" vertical="center"/>
    </xf>
    <xf numFmtId="0" fontId="40" fillId="3" borderId="2" xfId="0" applyFont="1" applyFill="1" applyBorder="1" applyAlignment="1">
      <alignment horizontal="center" vertical="center" wrapText="1"/>
    </xf>
    <xf numFmtId="4" fontId="40" fillId="3" borderId="2" xfId="0"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5" xfId="0" applyFont="1" applyFill="1" applyBorder="1" applyAlignment="1">
      <alignment horizontal="center" vertical="center"/>
    </xf>
    <xf numFmtId="0" fontId="40"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173" fontId="40" fillId="3" borderId="7" xfId="0" applyNumberFormat="1" applyFont="1" applyFill="1" applyBorder="1" applyAlignment="1">
      <alignment horizontal="center" vertical="center" wrapText="1"/>
    </xf>
    <xf numFmtId="4" fontId="40" fillId="3" borderId="7" xfId="0" applyNumberFormat="1" applyFont="1" applyFill="1" applyBorder="1" applyAlignment="1">
      <alignment horizontal="center" vertical="center" wrapText="1"/>
    </xf>
    <xf numFmtId="0" fontId="40" fillId="3" borderId="7" xfId="0" applyFont="1" applyFill="1" applyBorder="1" applyAlignment="1">
      <alignment horizontal="center" vertical="center" wrapText="1"/>
    </xf>
    <xf numFmtId="4" fontId="40" fillId="3" borderId="2" xfId="0" applyNumberFormat="1" applyFont="1" applyFill="1" applyBorder="1" applyAlignment="1">
      <alignment horizontal="center" vertical="center"/>
    </xf>
    <xf numFmtId="49" fontId="40" fillId="3" borderId="2"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17" fontId="4" fillId="3" borderId="1" xfId="0" applyNumberFormat="1" applyFont="1" applyFill="1" applyBorder="1" applyAlignment="1">
      <alignment horizontal="center" vertical="center" wrapText="1"/>
    </xf>
    <xf numFmtId="17" fontId="4" fillId="3" borderId="5"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4" fontId="4" fillId="3" borderId="7" xfId="0" applyNumberFormat="1" applyFont="1" applyFill="1" applyBorder="1" applyAlignment="1">
      <alignment horizontal="center" vertical="center"/>
    </xf>
    <xf numFmtId="166" fontId="4" fillId="3" borderId="2" xfId="0" applyNumberFormat="1" applyFont="1" applyFill="1" applyBorder="1" applyAlignment="1">
      <alignment horizontal="center" vertical="center"/>
    </xf>
    <xf numFmtId="0" fontId="4" fillId="3" borderId="1" xfId="0" applyFont="1" applyFill="1" applyBorder="1"/>
    <xf numFmtId="166" fontId="4" fillId="3" borderId="1"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 xfId="0" applyFont="1" applyFill="1" applyBorder="1" applyAlignment="1">
      <alignment horizontal="left" wrapText="1"/>
    </xf>
    <xf numFmtId="0" fontId="4" fillId="3" borderId="1" xfId="0" applyFont="1" applyFill="1" applyBorder="1" applyAlignment="1">
      <alignment vertical="center" wrapText="1"/>
    </xf>
    <xf numFmtId="0" fontId="4" fillId="3" borderId="1" xfId="0" applyFont="1" applyFill="1" applyBorder="1" applyAlignment="1">
      <alignment wrapText="1"/>
    </xf>
    <xf numFmtId="0" fontId="4" fillId="3" borderId="4"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16" fillId="3" borderId="1"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top" wrapText="1"/>
    </xf>
    <xf numFmtId="2" fontId="4" fillId="3" borderId="5"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0" fontId="14"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4" fontId="4" fillId="3" borderId="9" xfId="0" applyNumberFormat="1" applyFont="1" applyFill="1" applyBorder="1" applyAlignment="1">
      <alignment horizontal="center" vertical="center" wrapText="1"/>
    </xf>
    <xf numFmtId="0" fontId="27" fillId="3" borderId="2" xfId="0" applyFont="1" applyFill="1" applyBorder="1" applyAlignment="1">
      <alignment horizontal="center" vertical="center" wrapText="1"/>
    </xf>
    <xf numFmtId="0" fontId="4" fillId="3" borderId="1" xfId="3" applyFont="1" applyFill="1" applyBorder="1" applyAlignment="1">
      <alignment horizontal="center" vertical="center"/>
    </xf>
    <xf numFmtId="0" fontId="4" fillId="3" borderId="7"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2" xfId="3" applyFont="1" applyFill="1" applyBorder="1" applyAlignment="1">
      <alignment horizontal="center" vertical="center"/>
    </xf>
    <xf numFmtId="0" fontId="5" fillId="3" borderId="5" xfId="3" applyFont="1" applyFill="1" applyBorder="1" applyAlignment="1">
      <alignment horizontal="center" vertical="center" wrapText="1"/>
    </xf>
    <xf numFmtId="0" fontId="69" fillId="3" borderId="1" xfId="0" applyFont="1" applyFill="1" applyBorder="1" applyAlignment="1">
      <alignment horizontal="center" vertical="center" wrapText="1"/>
    </xf>
    <xf numFmtId="0" fontId="67" fillId="3" borderId="5" xfId="0"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0" fontId="67" fillId="3" borderId="7" xfId="0" applyFont="1" applyFill="1" applyBorder="1" applyAlignment="1">
      <alignment horizontal="center" vertical="center" wrapText="1"/>
    </xf>
    <xf numFmtId="0" fontId="40" fillId="3" borderId="1" xfId="0" applyFont="1" applyFill="1" applyBorder="1" applyAlignment="1">
      <alignment vertical="center" wrapText="1"/>
    </xf>
    <xf numFmtId="0" fontId="16" fillId="21" borderId="17" xfId="57" applyFont="1" applyFill="1" applyBorder="1" applyAlignment="1">
      <alignment horizontal="center" vertical="center" wrapText="1"/>
    </xf>
    <xf numFmtId="0" fontId="16" fillId="21" borderId="17" xfId="57" applyFont="1" applyFill="1" applyBorder="1" applyAlignment="1">
      <alignment horizontal="left" vertical="center" wrapText="1"/>
    </xf>
    <xf numFmtId="0" fontId="16" fillId="22" borderId="2" xfId="57" applyFont="1" applyFill="1" applyBorder="1" applyAlignment="1">
      <alignment horizontal="center" vertical="center" wrapText="1"/>
    </xf>
    <xf numFmtId="0" fontId="16" fillId="22" borderId="5" xfId="57" applyFont="1" applyFill="1" applyBorder="1" applyAlignment="1">
      <alignment horizontal="center" vertical="center" wrapText="1"/>
    </xf>
    <xf numFmtId="0" fontId="16" fillId="23" borderId="17" xfId="57" applyFont="1" applyFill="1" applyBorder="1" applyAlignment="1">
      <alignment horizontal="center" vertical="center" wrapText="1"/>
    </xf>
    <xf numFmtId="0" fontId="40" fillId="3" borderId="0" xfId="0" applyFont="1" applyFill="1" applyAlignment="1">
      <alignment horizontal="center" vertical="center"/>
    </xf>
    <xf numFmtId="0" fontId="40" fillId="3" borderId="9" xfId="0" applyFont="1" applyFill="1" applyBorder="1" applyAlignment="1">
      <alignment horizontal="center" vertical="center" wrapText="1"/>
    </xf>
    <xf numFmtId="0" fontId="4" fillId="3" borderId="0" xfId="0" applyFont="1" applyFill="1" applyAlignment="1">
      <alignment horizontal="left" wrapText="1"/>
    </xf>
    <xf numFmtId="0" fontId="4" fillId="3" borderId="7" xfId="0" applyFont="1" applyFill="1" applyBorder="1" applyAlignment="1">
      <alignment horizontal="left" wrapText="1"/>
    </xf>
    <xf numFmtId="166" fontId="4" fillId="3" borderId="7"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0" fillId="4" borderId="2" xfId="3" applyFont="1" applyFill="1" applyBorder="1" applyAlignment="1">
      <alignment horizontal="center" vertical="center"/>
    </xf>
    <xf numFmtId="16" fontId="4" fillId="3" borderId="2" xfId="3" applyNumberFormat="1" applyFont="1" applyFill="1" applyBorder="1" applyAlignment="1">
      <alignment horizontal="center" vertical="center" wrapText="1"/>
    </xf>
    <xf numFmtId="178" fontId="16" fillId="3" borderId="2" xfId="3" applyNumberFormat="1" applyFont="1" applyFill="1" applyBorder="1" applyAlignment="1">
      <alignment horizontal="center" vertical="center" wrapText="1"/>
    </xf>
    <xf numFmtId="49" fontId="16" fillId="3" borderId="2" xfId="3" applyNumberFormat="1" applyFont="1" applyFill="1" applyBorder="1" applyAlignment="1">
      <alignment horizontal="center" vertical="center" wrapText="1"/>
    </xf>
    <xf numFmtId="0" fontId="62" fillId="3" borderId="1" xfId="0" applyFont="1" applyFill="1" applyBorder="1" applyAlignment="1">
      <alignment horizontal="center" vertical="center" wrapText="1"/>
    </xf>
    <xf numFmtId="4" fontId="27" fillId="0" borderId="2" xfId="0" applyNumberFormat="1" applyFont="1" applyBorder="1" applyAlignment="1">
      <alignment horizontal="center" vertical="center"/>
    </xf>
    <xf numFmtId="166" fontId="0" fillId="0" borderId="0" xfId="0" applyNumberFormat="1"/>
    <xf numFmtId="0" fontId="40" fillId="3" borderId="0" xfId="0" applyFont="1" applyFill="1" applyAlignment="1">
      <alignment horizontal="left" vertical="top" wrapText="1"/>
    </xf>
    <xf numFmtId="4" fontId="0" fillId="3" borderId="0" xfId="0" applyNumberFormat="1" applyFill="1" applyAlignment="1">
      <alignment horizontal="center"/>
    </xf>
    <xf numFmtId="0" fontId="0" fillId="0" borderId="0" xfId="0"/>
    <xf numFmtId="0" fontId="8" fillId="13" borderId="1"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16" fillId="14" borderId="1" xfId="0" applyFont="1" applyFill="1" applyBorder="1" applyAlignment="1">
      <alignment horizontal="center" vertical="center"/>
    </xf>
    <xf numFmtId="0" fontId="16" fillId="14" borderId="5" xfId="0" applyFont="1" applyFill="1" applyBorder="1" applyAlignment="1">
      <alignment horizontal="center" vertical="center"/>
    </xf>
    <xf numFmtId="0" fontId="16" fillId="14" borderId="1" xfId="0" applyFont="1" applyFill="1" applyBorder="1" applyAlignment="1">
      <alignment horizontal="center" vertical="center" wrapText="1"/>
    </xf>
    <xf numFmtId="0" fontId="16" fillId="14" borderId="5" xfId="0" applyFont="1" applyFill="1" applyBorder="1" applyAlignment="1">
      <alignment horizontal="center" vertical="center" wrapText="1"/>
    </xf>
    <xf numFmtId="0" fontId="8" fillId="13" borderId="1" xfId="0" applyFont="1" applyFill="1" applyBorder="1" applyAlignment="1">
      <alignment horizontal="center" vertical="center"/>
    </xf>
    <xf numFmtId="0" fontId="8" fillId="13" borderId="5" xfId="0" applyFont="1" applyFill="1" applyBorder="1" applyAlignment="1">
      <alignment horizontal="center" vertical="center"/>
    </xf>
    <xf numFmtId="0" fontId="8" fillId="13" borderId="3" xfId="0" applyFont="1" applyFill="1" applyBorder="1" applyAlignment="1">
      <alignment horizontal="center" vertical="center" wrapText="1"/>
    </xf>
    <xf numFmtId="0" fontId="44" fillId="0" borderId="4" xfId="0" applyFont="1" applyBorder="1" applyAlignment="1">
      <alignment horizontal="center"/>
    </xf>
    <xf numFmtId="4" fontId="8" fillId="13" borderId="2" xfId="0" applyNumberFormat="1" applyFont="1" applyFill="1" applyBorder="1" applyAlignment="1">
      <alignment horizontal="center" vertical="center" wrapText="1"/>
    </xf>
    <xf numFmtId="0" fontId="8" fillId="13" borderId="2" xfId="0" applyFont="1" applyFill="1" applyBorder="1" applyAlignment="1">
      <alignment horizontal="center" vertical="center" wrapText="1"/>
    </xf>
    <xf numFmtId="17" fontId="16" fillId="14" borderId="1" xfId="0" applyNumberFormat="1" applyFont="1" applyFill="1" applyBorder="1" applyAlignment="1">
      <alignment horizontal="center" vertical="center" wrapText="1"/>
    </xf>
    <xf numFmtId="17" fontId="16" fillId="14" borderId="5" xfId="0" applyNumberFormat="1" applyFont="1" applyFill="1" applyBorder="1" applyAlignment="1">
      <alignment horizontal="center" vertical="center" wrapText="1"/>
    </xf>
    <xf numFmtId="4" fontId="16" fillId="14" borderId="1" xfId="0" applyNumberFormat="1" applyFont="1" applyFill="1" applyBorder="1" applyAlignment="1">
      <alignment horizontal="center" vertical="center"/>
    </xf>
    <xf numFmtId="4" fontId="16" fillId="14" borderId="5" xfId="0" applyNumberFormat="1" applyFont="1" applyFill="1" applyBorder="1" applyAlignment="1">
      <alignment horizontal="center" vertical="center"/>
    </xf>
    <xf numFmtId="0" fontId="16" fillId="14" borderId="7" xfId="0" applyFont="1" applyFill="1" applyBorder="1" applyAlignment="1">
      <alignment horizontal="center" vertical="center"/>
    </xf>
    <xf numFmtId="4" fontId="16" fillId="14" borderId="7" xfId="0" applyNumberFormat="1" applyFont="1" applyFill="1" applyBorder="1" applyAlignment="1">
      <alignment horizontal="center" vertical="center"/>
    </xf>
    <xf numFmtId="2" fontId="16" fillId="14" borderId="1" xfId="0" applyNumberFormat="1" applyFont="1" applyFill="1" applyBorder="1" applyAlignment="1">
      <alignment horizontal="center" vertical="center"/>
    </xf>
    <xf numFmtId="2" fontId="16" fillId="14" borderId="7" xfId="0" applyNumberFormat="1" applyFont="1" applyFill="1" applyBorder="1" applyAlignment="1">
      <alignment horizontal="center" vertical="center"/>
    </xf>
    <xf numFmtId="2" fontId="16" fillId="14" borderId="5" xfId="0" applyNumberFormat="1" applyFont="1" applyFill="1" applyBorder="1" applyAlignment="1">
      <alignment horizontal="center" vertical="center"/>
    </xf>
    <xf numFmtId="0" fontId="16" fillId="14" borderId="7" xfId="0" applyFont="1" applyFill="1" applyBorder="1" applyAlignment="1">
      <alignment horizontal="center" vertical="center" wrapText="1"/>
    </xf>
    <xf numFmtId="4" fontId="16" fillId="14" borderId="1" xfId="0" applyNumberFormat="1" applyFont="1" applyFill="1" applyBorder="1" applyAlignment="1">
      <alignment horizontal="center" vertical="center" wrapText="1"/>
    </xf>
    <xf numFmtId="4" fontId="16" fillId="14" borderId="7" xfId="0" applyNumberFormat="1" applyFont="1" applyFill="1" applyBorder="1" applyAlignment="1">
      <alignment horizontal="center" vertical="center" wrapText="1"/>
    </xf>
    <xf numFmtId="3" fontId="16" fillId="14" borderId="1" xfId="0" applyNumberFormat="1" applyFont="1" applyFill="1" applyBorder="1" applyAlignment="1">
      <alignment horizontal="center" vertical="center" wrapText="1"/>
    </xf>
    <xf numFmtId="3" fontId="16" fillId="14" borderId="7" xfId="0" applyNumberFormat="1" applyFont="1" applyFill="1" applyBorder="1" applyAlignment="1">
      <alignment horizontal="center" vertical="center" wrapText="1"/>
    </xf>
    <xf numFmtId="3" fontId="16" fillId="14" borderId="1" xfId="0" applyNumberFormat="1" applyFont="1" applyFill="1" applyBorder="1" applyAlignment="1">
      <alignment horizontal="center" vertical="center"/>
    </xf>
    <xf numFmtId="3" fontId="16" fillId="14" borderId="7" xfId="0" applyNumberFormat="1" applyFont="1" applyFill="1" applyBorder="1" applyAlignment="1">
      <alignment horizontal="center" vertical="center"/>
    </xf>
    <xf numFmtId="3" fontId="16" fillId="14" borderId="5" xfId="0" applyNumberFormat="1" applyFont="1" applyFill="1" applyBorder="1" applyAlignment="1">
      <alignment horizontal="center" vertical="center"/>
    </xf>
    <xf numFmtId="0" fontId="16" fillId="14" borderId="2" xfId="0" applyFont="1" applyFill="1" applyBorder="1" applyAlignment="1">
      <alignment horizontal="center" vertical="center" wrapText="1"/>
    </xf>
    <xf numFmtId="0" fontId="16" fillId="14" borderId="2" xfId="0" applyFont="1" applyFill="1" applyBorder="1" applyAlignment="1">
      <alignment horizontal="center" vertical="center"/>
    </xf>
    <xf numFmtId="17" fontId="16" fillId="14" borderId="7" xfId="0" applyNumberFormat="1" applyFont="1" applyFill="1" applyBorder="1" applyAlignment="1">
      <alignment horizontal="center" vertical="center" wrapText="1"/>
    </xf>
    <xf numFmtId="0" fontId="45" fillId="14" borderId="0" xfId="0" applyFont="1" applyFill="1" applyAlignment="1">
      <alignment horizontal="left" vertical="center"/>
    </xf>
    <xf numFmtId="0" fontId="44" fillId="14" borderId="12" xfId="0" applyFont="1" applyFill="1" applyBorder="1" applyAlignment="1">
      <alignment horizontal="left" vertical="center"/>
    </xf>
    <xf numFmtId="4" fontId="16" fillId="14" borderId="5" xfId="0" applyNumberFormat="1" applyFont="1" applyFill="1" applyBorder="1" applyAlignment="1">
      <alignment horizontal="center" vertical="center" wrapText="1"/>
    </xf>
    <xf numFmtId="2" fontId="16" fillId="14" borderId="1" xfId="0" applyNumberFormat="1" applyFont="1" applyFill="1" applyBorder="1" applyAlignment="1">
      <alignment horizontal="center" vertical="center" wrapText="1"/>
    </xf>
    <xf numFmtId="2" fontId="16" fillId="14" borderId="7" xfId="0" applyNumberFormat="1" applyFont="1" applyFill="1" applyBorder="1" applyAlignment="1">
      <alignment horizontal="center" vertical="center" wrapText="1"/>
    </xf>
    <xf numFmtId="2" fontId="16" fillId="14" borderId="5" xfId="0" applyNumberFormat="1" applyFont="1" applyFill="1" applyBorder="1" applyAlignment="1">
      <alignment horizontal="center" vertical="center" wrapText="1"/>
    </xf>
    <xf numFmtId="0" fontId="16" fillId="14" borderId="9" xfId="0" applyFont="1" applyFill="1" applyBorder="1" applyAlignment="1">
      <alignment horizontal="center" vertical="center" wrapText="1"/>
    </xf>
    <xf numFmtId="0" fontId="16" fillId="14" borderId="10"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44" fillId="11" borderId="2" xfId="0" applyFont="1" applyFill="1" applyBorder="1" applyAlignment="1">
      <alignment horizontal="center" vertical="center"/>
    </xf>
    <xf numFmtId="0" fontId="44" fillId="11" borderId="2" xfId="0" applyFont="1" applyFill="1" applyBorder="1" applyAlignment="1">
      <alignment horizontal="center"/>
    </xf>
    <xf numFmtId="0" fontId="29" fillId="14" borderId="1" xfId="0" applyFont="1" applyFill="1" applyBorder="1" applyAlignment="1">
      <alignment horizontal="center" vertical="center"/>
    </xf>
    <xf numFmtId="0" fontId="29" fillId="14" borderId="7" xfId="0" applyFont="1" applyFill="1" applyBorder="1" applyAlignment="1">
      <alignment horizontal="center" vertical="center"/>
    </xf>
    <xf numFmtId="0" fontId="29" fillId="1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1" fillId="0" borderId="0" xfId="0" applyFont="1" applyAlignment="1">
      <alignment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xf>
    <xf numFmtId="4" fontId="32" fillId="3" borderId="1" xfId="0" applyNumberFormat="1" applyFont="1" applyFill="1" applyBorder="1" applyAlignment="1">
      <alignment horizontal="right" vertical="center"/>
    </xf>
    <xf numFmtId="0" fontId="4" fillId="3" borderId="5" xfId="0" applyFont="1" applyFill="1" applyBorder="1" applyAlignment="1">
      <alignment horizontal="right" vertical="center"/>
    </xf>
    <xf numFmtId="0" fontId="32"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37"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7" fillId="3" borderId="1" xfId="0" applyFont="1" applyFill="1" applyBorder="1" applyAlignment="1">
      <alignment horizontal="center" vertical="center" wrapText="1"/>
    </xf>
    <xf numFmtId="17" fontId="32"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xf>
    <xf numFmtId="4" fontId="32" fillId="3" borderId="1" xfId="0" applyNumberFormat="1" applyFont="1" applyFill="1" applyBorder="1" applyAlignment="1">
      <alignment horizontal="center" vertical="center"/>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3" borderId="1" xfId="0" applyFont="1" applyFill="1" applyBorder="1" applyAlignment="1">
      <alignment horizontal="center"/>
    </xf>
    <xf numFmtId="0" fontId="4" fillId="3" borderId="5" xfId="0" applyFont="1" applyFill="1" applyBorder="1" applyAlignment="1">
      <alignment horizontal="center"/>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2" fontId="14" fillId="3" borderId="5"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20" fillId="0" borderId="0" xfId="0" applyFont="1" applyAlignment="1">
      <alignment horizontal="left" wrapText="1"/>
    </xf>
    <xf numFmtId="4" fontId="4" fillId="3" borderId="7"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17" fontId="4" fillId="3" borderId="1"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0" fontId="1" fillId="0" borderId="0" xfId="0" applyFont="1"/>
    <xf numFmtId="0" fontId="0" fillId="0" borderId="0" xfId="0"/>
    <xf numFmtId="17"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xf>
    <xf numFmtId="0" fontId="0" fillId="4" borderId="5" xfId="0" applyFill="1" applyBorder="1" applyAlignment="1">
      <alignment horizontal="center"/>
    </xf>
    <xf numFmtId="4" fontId="4" fillId="3" borderId="2"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0" fontId="4" fillId="3" borderId="7" xfId="0" applyFont="1" applyFill="1" applyBorder="1" applyAlignment="1">
      <alignment horizontal="center"/>
    </xf>
    <xf numFmtId="17" fontId="4" fillId="3" borderId="5" xfId="0"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167" fontId="4" fillId="3" borderId="5" xfId="0" applyNumberFormat="1" applyFont="1" applyFill="1" applyBorder="1" applyAlignment="1">
      <alignment horizontal="center" vertical="center" wrapText="1"/>
    </xf>
    <xf numFmtId="0" fontId="4" fillId="3" borderId="5" xfId="0" applyFont="1" applyFill="1" applyBorder="1"/>
    <xf numFmtId="4" fontId="4" fillId="3" borderId="2" xfId="0" applyNumberFormat="1" applyFont="1" applyFill="1" applyBorder="1" applyAlignment="1">
      <alignment horizontal="center" vertical="center" wrapText="1"/>
    </xf>
    <xf numFmtId="0" fontId="4" fillId="3" borderId="2" xfId="0" applyFont="1" applyFill="1" applyBorder="1"/>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 xfId="0" applyFont="1" applyFill="1" applyBorder="1" applyAlignment="1">
      <alignment horizontal="center"/>
    </xf>
    <xf numFmtId="0" fontId="4" fillId="4" borderId="6"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2" fillId="0" borderId="12" xfId="0" applyFont="1" applyBorder="1" applyAlignment="1">
      <alignment horizontal="right"/>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5" fillId="0" borderId="4" xfId="0" applyFont="1" applyBorder="1" applyAlignment="1">
      <alignment horizontal="center"/>
    </xf>
    <xf numFmtId="4" fontId="23" fillId="2" borderId="2" xfId="0" applyNumberFormat="1" applyFont="1" applyFill="1" applyBorder="1" applyAlignment="1">
      <alignment horizontal="center" vertical="center" wrapText="1"/>
    </xf>
    <xf numFmtId="17" fontId="14" fillId="3" borderId="1" xfId="0" applyNumberFormat="1" applyFont="1" applyFill="1" applyBorder="1" applyAlignment="1">
      <alignment horizontal="center" vertical="center" wrapText="1"/>
    </xf>
    <xf numFmtId="17" fontId="14" fillId="3" borderId="5"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5" xfId="0" applyNumberFormat="1" applyFont="1" applyFill="1" applyBorder="1" applyAlignment="1">
      <alignment horizontal="center" vertical="center"/>
    </xf>
    <xf numFmtId="0" fontId="14" fillId="3" borderId="7"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center" vertical="center" wrapText="1"/>
    </xf>
    <xf numFmtId="17" fontId="14"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xf>
    <xf numFmtId="4" fontId="14" fillId="3" borderId="1"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4" fontId="14" fillId="3" borderId="7"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left" vertical="center" wrapText="1"/>
    </xf>
    <xf numFmtId="0" fontId="0" fillId="4" borderId="1" xfId="0" applyFill="1" applyBorder="1" applyAlignment="1">
      <alignment horizontal="center"/>
    </xf>
    <xf numFmtId="4" fontId="14" fillId="3" borderId="7" xfId="0" applyNumberFormat="1" applyFont="1" applyFill="1" applyBorder="1" applyAlignment="1">
      <alignment horizontal="center" vertical="center"/>
    </xf>
    <xf numFmtId="0" fontId="0" fillId="0" borderId="12" xfId="0" applyBorder="1" applyAlignment="1">
      <alignment horizontal="right"/>
    </xf>
    <xf numFmtId="0" fontId="24" fillId="2" borderId="1" xfId="0" applyFont="1" applyFill="1" applyBorder="1" applyAlignment="1">
      <alignment horizontal="center" vertical="center"/>
    </xf>
    <xf numFmtId="0" fontId="24" fillId="2" borderId="5" xfId="0" applyFont="1" applyFill="1" applyBorder="1" applyAlignment="1">
      <alignment horizontal="center" vertical="center"/>
    </xf>
    <xf numFmtId="0" fontId="23" fillId="2" borderId="2" xfId="0" applyFont="1" applyFill="1" applyBorder="1" applyAlignment="1">
      <alignment horizontal="center" vertical="center" wrapText="1"/>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7" borderId="4" xfId="0" applyFill="1" applyBorder="1" applyAlignment="1">
      <alignment horizontal="left" vertical="center" wrapText="1"/>
    </xf>
    <xf numFmtId="0" fontId="47" fillId="0" borderId="0" xfId="0" applyFont="1" applyAlignment="1">
      <alignment horizontal="center" vertical="center"/>
    </xf>
    <xf numFmtId="0" fontId="0" fillId="0" borderId="0" xfId="0" applyAlignment="1">
      <alignment horizontal="left" wrapText="1"/>
    </xf>
    <xf numFmtId="0" fontId="0" fillId="0" borderId="0" xfId="0" applyAlignment="1">
      <alignment horizontal="left"/>
    </xf>
    <xf numFmtId="0" fontId="0" fillId="8" borderId="2" xfId="0" applyFill="1" applyBorder="1" applyAlignment="1">
      <alignment horizontal="center" vertical="center"/>
    </xf>
    <xf numFmtId="0" fontId="0" fillId="8" borderId="2" xfId="0" applyFill="1" applyBorder="1" applyAlignment="1">
      <alignment horizontal="center" vertical="center" wrapText="1"/>
    </xf>
    <xf numFmtId="4" fontId="0" fillId="8" borderId="2" xfId="0" applyNumberForma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5" xfId="0"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16" fillId="3" borderId="7" xfId="0" applyNumberFormat="1" applyFont="1" applyFill="1" applyBorder="1" applyAlignment="1">
      <alignment horizontal="center" vertical="center" wrapText="1"/>
    </xf>
    <xf numFmtId="4" fontId="16" fillId="3" borderId="5" xfId="0" applyNumberFormat="1" applyFont="1" applyFill="1" applyBorder="1" applyAlignment="1">
      <alignment horizontal="center"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left" vertical="center" wrapText="1"/>
    </xf>
    <xf numFmtId="49" fontId="4" fillId="3" borderId="2" xfId="0" applyNumberFormat="1" applyFont="1" applyFill="1" applyBorder="1" applyAlignment="1">
      <alignment horizontal="center" vertical="center"/>
    </xf>
    <xf numFmtId="0" fontId="4" fillId="3" borderId="2" xfId="0" applyFont="1" applyFill="1" applyBorder="1" applyAlignment="1">
      <alignment vertical="center" wrapText="1"/>
    </xf>
    <xf numFmtId="49" fontId="4" fillId="3" borderId="1"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 xfId="0" applyFont="1" applyFill="1" applyBorder="1" applyAlignment="1">
      <alignment horizontal="left" vertical="center"/>
    </xf>
    <xf numFmtId="0" fontId="4" fillId="3" borderId="5" xfId="0" applyFont="1" applyFill="1" applyBorder="1" applyAlignment="1">
      <alignment horizontal="left" vertical="center"/>
    </xf>
    <xf numFmtId="0" fontId="0" fillId="4" borderId="2" xfId="0"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 fillId="3" borderId="5" xfId="0" applyFont="1" applyFill="1" applyBorder="1" applyAlignment="1">
      <alignment vertical="center"/>
    </xf>
    <xf numFmtId="0" fontId="4" fillId="3" borderId="9" xfId="0" applyFont="1" applyFill="1" applyBorder="1" applyAlignment="1">
      <alignment horizontal="center" vertical="center" wrapText="1"/>
    </xf>
    <xf numFmtId="0" fontId="4" fillId="3" borderId="11" xfId="0" applyFont="1" applyFill="1" applyBorder="1" applyAlignment="1">
      <alignment vertical="center"/>
    </xf>
    <xf numFmtId="0" fontId="49" fillId="2" borderId="2" xfId="0" applyFont="1" applyFill="1" applyBorder="1" applyAlignment="1">
      <alignment horizontal="center" vertical="center"/>
    </xf>
    <xf numFmtId="0" fontId="49" fillId="2"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0" borderId="2" xfId="0" applyFont="1" applyBorder="1" applyAlignment="1">
      <alignment horizontal="center" vertical="center"/>
    </xf>
    <xf numFmtId="4" fontId="49" fillId="2" borderId="2" xfId="0" applyNumberFormat="1"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xf>
    <xf numFmtId="0" fontId="40" fillId="3"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2" borderId="4" xfId="0" applyNumberFormat="1" applyFont="1" applyFill="1" applyBorder="1" applyAlignment="1">
      <alignment horizontal="center" vertical="center" wrapText="1"/>
    </xf>
    <xf numFmtId="4" fontId="40" fillId="3" borderId="2" xfId="0" applyNumberFormat="1" applyFont="1" applyFill="1" applyBorder="1" applyAlignment="1">
      <alignment horizontal="center" vertical="center" wrapText="1"/>
    </xf>
    <xf numFmtId="4" fontId="40" fillId="3" borderId="1" xfId="0" applyNumberFormat="1"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1" xfId="20" applyFont="1" applyFill="1" applyBorder="1" applyAlignment="1">
      <alignment horizontal="center" vertical="center" wrapText="1"/>
    </xf>
    <xf numFmtId="0" fontId="40" fillId="3" borderId="7" xfId="20" applyFont="1" applyFill="1" applyBorder="1" applyAlignment="1">
      <alignment horizontal="center" vertical="center" wrapText="1"/>
    </xf>
    <xf numFmtId="0" fontId="40" fillId="3" borderId="5" xfId="20" applyFont="1" applyFill="1" applyBorder="1" applyAlignment="1">
      <alignment horizontal="center" vertical="center" wrapText="1"/>
    </xf>
    <xf numFmtId="4" fontId="40" fillId="3" borderId="7" xfId="0" applyNumberFormat="1" applyFont="1" applyFill="1" applyBorder="1" applyAlignment="1">
      <alignment horizontal="center" vertical="center" wrapText="1"/>
    </xf>
    <xf numFmtId="4" fontId="40" fillId="3" borderId="5" xfId="0" applyNumberFormat="1" applyFont="1" applyFill="1" applyBorder="1" applyAlignment="1">
      <alignment horizontal="center" vertical="center" wrapText="1"/>
    </xf>
    <xf numFmtId="0" fontId="40" fillId="3" borderId="7" xfId="0" applyFont="1" applyFill="1" applyBorder="1" applyAlignment="1">
      <alignment horizontal="center" vertical="center"/>
    </xf>
    <xf numFmtId="0" fontId="40" fillId="3" borderId="5" xfId="0" applyFont="1" applyFill="1" applyBorder="1" applyAlignment="1">
      <alignment horizontal="center" vertical="center"/>
    </xf>
    <xf numFmtId="4" fontId="40" fillId="3" borderId="2" xfId="0" applyNumberFormat="1" applyFont="1" applyFill="1" applyBorder="1" applyAlignment="1">
      <alignment horizontal="center" vertical="center"/>
    </xf>
    <xf numFmtId="0" fontId="4" fillId="0" borderId="0" xfId="0" applyFont="1" applyAlignment="1">
      <alignment horizontal="center" wrapText="1"/>
    </xf>
    <xf numFmtId="0" fontId="40" fillId="3" borderId="2" xfId="20" applyFont="1" applyFill="1" applyBorder="1" applyAlignment="1">
      <alignment horizontal="center" vertical="center" wrapText="1"/>
    </xf>
    <xf numFmtId="17" fontId="40" fillId="3" borderId="1" xfId="0" applyNumberFormat="1" applyFont="1" applyFill="1" applyBorder="1" applyAlignment="1">
      <alignment horizontal="center" vertical="center" wrapText="1"/>
    </xf>
    <xf numFmtId="17" fontId="40" fillId="3" borderId="7" xfId="0" applyNumberFormat="1" applyFont="1" applyFill="1" applyBorder="1" applyAlignment="1">
      <alignment horizontal="center" vertical="center" wrapText="1"/>
    </xf>
    <xf numFmtId="17" fontId="40" fillId="3" borderId="5" xfId="0" applyNumberFormat="1" applyFont="1" applyFill="1" applyBorder="1" applyAlignment="1">
      <alignment horizontal="center" vertical="center" wrapText="1"/>
    </xf>
    <xf numFmtId="0" fontId="40" fillId="3" borderId="1" xfId="19" applyFont="1" applyFill="1" applyBorder="1" applyAlignment="1">
      <alignment horizontal="center" vertical="center" wrapText="1"/>
    </xf>
    <xf numFmtId="0" fontId="40" fillId="3" borderId="7" xfId="19" applyFont="1" applyFill="1" applyBorder="1" applyAlignment="1">
      <alignment horizontal="center" vertical="center" wrapText="1"/>
    </xf>
    <xf numFmtId="0" fontId="40" fillId="3" borderId="5" xfId="19" applyFont="1" applyFill="1" applyBorder="1" applyAlignment="1">
      <alignment horizontal="center" vertical="center" wrapText="1"/>
    </xf>
    <xf numFmtId="4" fontId="40" fillId="3" borderId="1" xfId="0" applyNumberFormat="1" applyFont="1" applyFill="1" applyBorder="1" applyAlignment="1">
      <alignment horizontal="center" vertical="center"/>
    </xf>
    <xf numFmtId="4" fontId="40" fillId="3" borderId="7" xfId="0" applyNumberFormat="1" applyFont="1" applyFill="1" applyBorder="1" applyAlignment="1">
      <alignment horizontal="center" vertical="center"/>
    </xf>
    <xf numFmtId="4" fontId="40" fillId="3" borderId="5" xfId="0" applyNumberFormat="1" applyFont="1" applyFill="1" applyBorder="1" applyAlignment="1">
      <alignment horizontal="center" vertical="center"/>
    </xf>
    <xf numFmtId="43" fontId="40" fillId="3" borderId="2" xfId="18" applyFont="1" applyFill="1" applyBorder="1" applyAlignment="1">
      <alignment horizontal="right" vertical="center" wrapText="1"/>
    </xf>
    <xf numFmtId="43" fontId="40" fillId="3" borderId="2" xfId="18" applyFont="1" applyFill="1" applyBorder="1" applyAlignment="1">
      <alignment vertical="center" wrapText="1"/>
    </xf>
    <xf numFmtId="49" fontId="40" fillId="3" borderId="2" xfId="0" applyNumberFormat="1" applyFont="1" applyFill="1" applyBorder="1" applyAlignment="1">
      <alignment horizontal="center" vertical="center" wrapText="1"/>
    </xf>
    <xf numFmtId="0" fontId="40" fillId="3" borderId="2" xfId="0" applyFont="1" applyFill="1" applyBorder="1" applyAlignment="1">
      <alignment horizontal="center"/>
    </xf>
    <xf numFmtId="16" fontId="40" fillId="3" borderId="2" xfId="0" quotePrefix="1" applyNumberFormat="1" applyFont="1" applyFill="1" applyBorder="1" applyAlignment="1">
      <alignment horizontal="center" vertical="center"/>
    </xf>
    <xf numFmtId="16" fontId="40" fillId="3" borderId="2" xfId="0" applyNumberFormat="1" applyFont="1" applyFill="1" applyBorder="1" applyAlignment="1">
      <alignment horizontal="center" vertical="center"/>
    </xf>
    <xf numFmtId="0" fontId="40" fillId="3" borderId="2" xfId="0" applyFont="1" applyFill="1" applyBorder="1"/>
    <xf numFmtId="0" fontId="42" fillId="3" borderId="1" xfId="0" applyFont="1" applyFill="1" applyBorder="1" applyAlignment="1">
      <alignment horizontal="center" vertical="center"/>
    </xf>
    <xf numFmtId="0" fontId="42" fillId="3" borderId="7"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1"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5" xfId="0" applyFont="1" applyFill="1" applyBorder="1" applyAlignment="1">
      <alignment horizontal="center" vertical="center" wrapText="1"/>
    </xf>
    <xf numFmtId="4" fontId="40" fillId="3" borderId="1" xfId="13" applyNumberFormat="1" applyFont="1" applyFill="1" applyBorder="1" applyAlignment="1">
      <alignment horizontal="center" vertical="center" wrapText="1"/>
    </xf>
    <xf numFmtId="4" fontId="40" fillId="3" borderId="7" xfId="13" applyNumberFormat="1" applyFont="1" applyFill="1" applyBorder="1" applyAlignment="1">
      <alignment horizontal="center" vertical="center" wrapText="1"/>
    </xf>
    <xf numFmtId="4" fontId="40" fillId="3" borderId="5" xfId="13" applyNumberFormat="1" applyFont="1" applyFill="1" applyBorder="1" applyAlignment="1">
      <alignment horizontal="center" vertical="center" wrapText="1"/>
    </xf>
    <xf numFmtId="4" fontId="7" fillId="4" borderId="2" xfId="0" applyNumberFormat="1" applyFont="1" applyFill="1" applyBorder="1" applyAlignment="1">
      <alignment horizontal="center" vertical="center" wrapText="1"/>
    </xf>
    <xf numFmtId="0" fontId="40" fillId="3" borderId="1" xfId="13" applyFont="1" applyFill="1" applyBorder="1" applyAlignment="1">
      <alignment horizontal="center" vertical="center" wrapText="1"/>
    </xf>
    <xf numFmtId="0" fontId="40" fillId="3" borderId="7" xfId="13" applyFont="1" applyFill="1" applyBorder="1" applyAlignment="1">
      <alignment horizontal="center" vertical="center" wrapText="1"/>
    </xf>
    <xf numFmtId="0" fontId="40" fillId="3" borderId="5" xfId="13" applyFont="1" applyFill="1" applyBorder="1" applyAlignment="1">
      <alignment horizontal="center" vertical="center" wrapText="1"/>
    </xf>
    <xf numFmtId="0" fontId="40" fillId="3" borderId="1" xfId="13" applyFont="1" applyFill="1" applyBorder="1" applyAlignment="1">
      <alignment horizontal="center" vertical="center"/>
    </xf>
    <xf numFmtId="0" fontId="40" fillId="3" borderId="7" xfId="13" applyFont="1" applyFill="1" applyBorder="1" applyAlignment="1">
      <alignment horizontal="center" vertical="center"/>
    </xf>
    <xf numFmtId="0" fontId="40" fillId="3" borderId="5" xfId="13" applyFont="1" applyFill="1" applyBorder="1" applyAlignment="1">
      <alignment horizontal="center" vertical="center"/>
    </xf>
    <xf numFmtId="173" fontId="40" fillId="3" borderId="7" xfId="0" applyNumberFormat="1" applyFont="1" applyFill="1" applyBorder="1" applyAlignment="1">
      <alignment horizontal="center" vertical="center" wrapText="1"/>
    </xf>
    <xf numFmtId="0" fontId="40" fillId="3" borderId="2" xfId="0" applyFont="1" applyFill="1" applyBorder="1" applyAlignment="1">
      <alignment horizontal="center" vertical="center" wrapText="1" shrinkToFit="1"/>
    </xf>
    <xf numFmtId="0" fontId="40" fillId="3" borderId="15" xfId="0" applyFont="1" applyFill="1" applyBorder="1" applyAlignment="1">
      <alignment horizontal="center" vertical="center" wrapText="1"/>
    </xf>
    <xf numFmtId="0" fontId="40" fillId="3" borderId="12" xfId="0" applyFont="1" applyFill="1" applyBorder="1" applyAlignment="1">
      <alignment horizontal="center" vertical="center" wrapText="1"/>
    </xf>
    <xf numFmtId="4" fontId="40" fillId="3" borderId="2" xfId="5" applyNumberFormat="1" applyFont="1" applyFill="1" applyBorder="1" applyAlignment="1">
      <alignment horizontal="center" vertical="center" wrapText="1"/>
    </xf>
    <xf numFmtId="49" fontId="40" fillId="3" borderId="2" xfId="0" applyNumberFormat="1" applyFont="1" applyFill="1" applyBorder="1" applyAlignment="1">
      <alignment horizontal="center" vertical="center"/>
    </xf>
    <xf numFmtId="167" fontId="40" fillId="3" borderId="2"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17" fontId="40" fillId="3" borderId="2" xfId="0" applyNumberFormat="1" applyFont="1" applyFill="1" applyBorder="1" applyAlignment="1">
      <alignment horizontal="center" vertical="center"/>
    </xf>
    <xf numFmtId="4" fontId="40" fillId="3" borderId="2" xfId="0" applyNumberFormat="1" applyFont="1" applyFill="1" applyBorder="1" applyAlignment="1">
      <alignment horizontal="center"/>
    </xf>
    <xf numFmtId="0" fontId="40" fillId="3" borderId="1" xfId="0" applyFont="1" applyFill="1" applyBorder="1" applyAlignment="1">
      <alignment horizontal="left" vertical="top" wrapText="1"/>
    </xf>
    <xf numFmtId="0" fontId="40" fillId="3" borderId="5" xfId="0" applyFont="1" applyFill="1" applyBorder="1" applyAlignment="1">
      <alignment horizontal="left" vertical="top" wrapText="1"/>
    </xf>
    <xf numFmtId="0" fontId="40" fillId="3" borderId="4"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52" fillId="2" borderId="2" xfId="0" applyFont="1" applyFill="1" applyBorder="1" applyAlignment="1">
      <alignment horizontal="center" vertical="center"/>
    </xf>
    <xf numFmtId="0" fontId="15" fillId="15" borderId="2" xfId="0" applyFont="1" applyFill="1" applyBorder="1" applyAlignment="1">
      <alignment horizontal="center" vertical="center" wrapText="1"/>
    </xf>
    <xf numFmtId="4" fontId="52" fillId="2" borderId="2" xfId="0" applyNumberFormat="1" applyFont="1" applyFill="1" applyBorder="1" applyAlignment="1">
      <alignment horizontal="center" vertical="center" wrapText="1"/>
    </xf>
    <xf numFmtId="0" fontId="53" fillId="2" borderId="2" xfId="0" applyFont="1" applyFill="1" applyBorder="1" applyAlignment="1">
      <alignment horizontal="center" vertical="center"/>
    </xf>
    <xf numFmtId="0" fontId="54" fillId="16" borderId="13" xfId="3" applyFont="1" applyFill="1" applyBorder="1" applyAlignment="1">
      <alignment horizontal="center" vertical="center"/>
    </xf>
    <xf numFmtId="0" fontId="54" fillId="16" borderId="9" xfId="3" applyFont="1" applyFill="1" applyBorder="1" applyAlignment="1">
      <alignment horizontal="center" vertical="center"/>
    </xf>
    <xf numFmtId="0" fontId="54" fillId="16" borderId="14" xfId="3" applyFont="1" applyFill="1" applyBorder="1" applyAlignment="1">
      <alignment horizontal="center" vertical="center"/>
    </xf>
    <xf numFmtId="0" fontId="54" fillId="16" borderId="10" xfId="3" applyFont="1" applyFill="1" applyBorder="1" applyAlignment="1">
      <alignment horizontal="center" vertical="center"/>
    </xf>
    <xf numFmtId="0" fontId="54" fillId="16" borderId="8" xfId="3" applyFont="1" applyFill="1" applyBorder="1" applyAlignment="1">
      <alignment horizontal="center" vertical="center"/>
    </xf>
    <xf numFmtId="0" fontId="54" fillId="16" borderId="11" xfId="3" applyFont="1" applyFill="1" applyBorder="1" applyAlignment="1">
      <alignment horizontal="center" vertical="center"/>
    </xf>
    <xf numFmtId="0" fontId="54" fillId="16" borderId="3" xfId="3" applyFont="1" applyFill="1" applyBorder="1" applyAlignment="1">
      <alignment horizontal="center" vertical="center"/>
    </xf>
    <xf numFmtId="0" fontId="54" fillId="16" borderId="6" xfId="3" applyFont="1" applyFill="1" applyBorder="1" applyAlignment="1">
      <alignment horizontal="center" vertical="center"/>
    </xf>
    <xf numFmtId="0" fontId="54" fillId="16" borderId="4" xfId="3" applyFont="1" applyFill="1" applyBorder="1" applyAlignment="1">
      <alignment horizontal="center" vertical="center"/>
    </xf>
    <xf numFmtId="0" fontId="27" fillId="4" borderId="1" xfId="3" applyFont="1" applyFill="1" applyBorder="1" applyAlignment="1">
      <alignment horizontal="center" vertical="center"/>
    </xf>
    <xf numFmtId="0" fontId="27" fillId="4" borderId="5" xfId="3" applyFont="1" applyFill="1" applyBorder="1" applyAlignment="1">
      <alignment horizontal="center" vertical="center"/>
    </xf>
    <xf numFmtId="0" fontId="27" fillId="4" borderId="3" xfId="3" applyFont="1" applyFill="1" applyBorder="1" applyAlignment="1">
      <alignment horizontal="center" vertical="center"/>
    </xf>
    <xf numFmtId="0" fontId="27" fillId="4" borderId="4" xfId="3" applyFont="1" applyFill="1" applyBorder="1" applyAlignment="1">
      <alignment horizontal="center" vertical="center"/>
    </xf>
    <xf numFmtId="174" fontId="4" fillId="3" borderId="1" xfId="0" applyNumberFormat="1" applyFont="1" applyFill="1" applyBorder="1" applyAlignment="1">
      <alignment horizontal="center" vertical="center"/>
    </xf>
    <xf numFmtId="174" fontId="4" fillId="3" borderId="7" xfId="0" applyNumberFormat="1" applyFont="1" applyFill="1" applyBorder="1" applyAlignment="1">
      <alignment horizontal="center" vertical="center"/>
    </xf>
    <xf numFmtId="0" fontId="4" fillId="3" borderId="2" xfId="0" applyFont="1" applyFill="1" applyBorder="1" applyAlignment="1">
      <alignment horizontal="center"/>
    </xf>
    <xf numFmtId="0" fontId="4" fillId="3" borderId="1" xfId="0" applyFont="1" applyFill="1" applyBorder="1"/>
    <xf numFmtId="174" fontId="4" fillId="3" borderId="2" xfId="0" applyNumberFormat="1" applyFont="1" applyFill="1" applyBorder="1" applyAlignment="1">
      <alignment horizontal="center" vertical="center"/>
    </xf>
    <xf numFmtId="174" fontId="4" fillId="3" borderId="2" xfId="0" applyNumberFormat="1" applyFont="1" applyFill="1" applyBorder="1"/>
    <xf numFmtId="174" fontId="4" fillId="3" borderId="1" xfId="0" applyNumberFormat="1" applyFont="1" applyFill="1" applyBorder="1"/>
    <xf numFmtId="166" fontId="4" fillId="3" borderId="2" xfId="0" applyNumberFormat="1" applyFont="1" applyFill="1" applyBorder="1" applyAlignment="1">
      <alignment horizontal="center" vertical="center"/>
    </xf>
    <xf numFmtId="166" fontId="4" fillId="3" borderId="2" xfId="0" applyNumberFormat="1" applyFont="1" applyFill="1" applyBorder="1"/>
    <xf numFmtId="0" fontId="4" fillId="3" borderId="2" xfId="0" applyFont="1" applyFill="1" applyBorder="1" applyAlignment="1">
      <alignment horizontal="left" vertical="top" wrapText="1"/>
    </xf>
    <xf numFmtId="4" fontId="4" fillId="3" borderId="7" xfId="0" applyNumberFormat="1" applyFont="1" applyFill="1" applyBorder="1" applyAlignment="1">
      <alignment horizontal="center" vertical="center" wrapText="1" readingOrder="1"/>
    </xf>
    <xf numFmtId="4" fontId="4" fillId="3" borderId="5" xfId="0" applyNumberFormat="1" applyFont="1" applyFill="1" applyBorder="1" applyAlignment="1">
      <alignment horizontal="center" vertical="center" wrapText="1" readingOrder="1"/>
    </xf>
    <xf numFmtId="0" fontId="4"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1" fontId="4" fillId="3" borderId="17" xfId="0" applyNumberFormat="1" applyFont="1" applyFill="1" applyBorder="1" applyAlignment="1">
      <alignment horizontal="center" vertical="center"/>
    </xf>
    <xf numFmtId="0" fontId="4" fillId="3" borderId="16" xfId="0" applyFont="1" applyFill="1" applyBorder="1" applyAlignment="1">
      <alignment horizontal="center"/>
    </xf>
    <xf numFmtId="0" fontId="4" fillId="3" borderId="17" xfId="0" applyFont="1" applyFill="1" applyBorder="1" applyAlignment="1">
      <alignment horizontal="center" vertical="center" wrapText="1"/>
    </xf>
    <xf numFmtId="0" fontId="4" fillId="3" borderId="16" xfId="0" applyFont="1" applyFill="1" applyBorder="1"/>
    <xf numFmtId="0" fontId="4" fillId="3" borderId="17" xfId="0" applyFont="1" applyFill="1" applyBorder="1" applyAlignment="1">
      <alignment horizontal="center" vertical="center"/>
    </xf>
    <xf numFmtId="4" fontId="4" fillId="3" borderId="17" xfId="0" applyNumberFormat="1" applyFont="1" applyFill="1" applyBorder="1" applyAlignment="1">
      <alignment horizontal="center" vertical="center"/>
    </xf>
    <xf numFmtId="4" fontId="4" fillId="3" borderId="17" xfId="0" applyNumberFormat="1" applyFont="1" applyFill="1" applyBorder="1" applyAlignment="1">
      <alignment horizontal="center" vertical="center" wrapText="1"/>
    </xf>
    <xf numFmtId="0" fontId="4" fillId="3" borderId="17" xfId="0" applyFont="1" applyFill="1" applyBorder="1"/>
    <xf numFmtId="0" fontId="4" fillId="3" borderId="19" xfId="0" applyFont="1" applyFill="1" applyBorder="1" applyAlignment="1">
      <alignment horizontal="center"/>
    </xf>
    <xf numFmtId="0" fontId="4" fillId="3" borderId="19" xfId="0" applyFont="1" applyFill="1" applyBorder="1" applyAlignment="1">
      <alignment horizontal="center" vertical="center" wrapText="1"/>
    </xf>
    <xf numFmtId="1" fontId="4" fillId="3" borderId="17" xfId="0" applyNumberFormat="1" applyFont="1" applyFill="1" applyBorder="1" applyAlignment="1">
      <alignment horizontal="center" vertical="center" wrapText="1"/>
    </xf>
    <xf numFmtId="0" fontId="4" fillId="3" borderId="16" xfId="0" applyFont="1" applyFill="1" applyBorder="1" applyAlignment="1">
      <alignment horizontal="center" vertical="center"/>
    </xf>
    <xf numFmtId="0" fontId="56" fillId="17" borderId="17" xfId="0" applyFont="1" applyFill="1" applyBorder="1" applyAlignment="1">
      <alignment horizontal="center" vertical="center"/>
    </xf>
    <xf numFmtId="0" fontId="4" fillId="0" borderId="19" xfId="0" applyFont="1" applyBorder="1"/>
    <xf numFmtId="0" fontId="56" fillId="17" borderId="17" xfId="0" applyFont="1" applyFill="1" applyBorder="1" applyAlignment="1">
      <alignment horizontal="center" vertical="center" wrapText="1"/>
    </xf>
    <xf numFmtId="0" fontId="4" fillId="0" borderId="19" xfId="0" applyFont="1" applyBorder="1" applyAlignment="1">
      <alignment horizontal="center" wrapText="1"/>
    </xf>
    <xf numFmtId="0" fontId="56" fillId="17" borderId="21" xfId="0" applyFont="1" applyFill="1" applyBorder="1" applyAlignment="1">
      <alignment horizontal="center" vertical="center" wrapText="1"/>
    </xf>
    <xf numFmtId="0" fontId="4" fillId="0" borderId="20" xfId="0" applyFont="1" applyBorder="1"/>
    <xf numFmtId="4" fontId="56" fillId="17" borderId="21" xfId="0" applyNumberFormat="1" applyFont="1" applyFill="1" applyBorder="1" applyAlignment="1">
      <alignment horizontal="center" vertical="center" wrapText="1"/>
    </xf>
    <xf numFmtId="0" fontId="4" fillId="0" borderId="19" xfId="0" applyFont="1" applyBorder="1" applyAlignment="1">
      <alignment horizontal="center"/>
    </xf>
    <xf numFmtId="1" fontId="4" fillId="3" borderId="2" xfId="0" applyNumberFormat="1" applyFont="1" applyFill="1" applyBorder="1" applyAlignment="1">
      <alignment horizontal="center" vertical="center"/>
    </xf>
    <xf numFmtId="0" fontId="0" fillId="4" borderId="2" xfId="0" applyFill="1" applyBorder="1" applyAlignment="1">
      <alignment horizontal="center" wrapText="1"/>
    </xf>
    <xf numFmtId="0" fontId="0" fillId="0" borderId="2" xfId="0" applyBorder="1" applyAlignment="1">
      <alignment horizontal="center" wrapText="1"/>
    </xf>
    <xf numFmtId="166" fontId="4"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4" fillId="3" borderId="5" xfId="0" applyFont="1" applyFill="1" applyBorder="1" applyAlignment="1">
      <alignment vertical="center" wrapText="1"/>
    </xf>
    <xf numFmtId="0" fontId="4" fillId="3" borderId="1" xfId="0" applyFont="1" applyFill="1" applyBorder="1" applyAlignment="1">
      <alignment wrapText="1"/>
    </xf>
    <xf numFmtId="0" fontId="4" fillId="3" borderId="7" xfId="0" applyFont="1" applyFill="1" applyBorder="1" applyAlignment="1">
      <alignment wrapText="1"/>
    </xf>
    <xf numFmtId="0" fontId="4" fillId="3" borderId="5" xfId="0" applyFont="1" applyFill="1" applyBorder="1" applyAlignment="1">
      <alignment wrapText="1"/>
    </xf>
    <xf numFmtId="166" fontId="4" fillId="3" borderId="1" xfId="0" applyNumberFormat="1" applyFont="1" applyFill="1" applyBorder="1" applyAlignment="1">
      <alignment vertical="center" wrapText="1"/>
    </xf>
    <xf numFmtId="0" fontId="4" fillId="3" borderId="7" xfId="0" applyFont="1" applyFill="1" applyBorder="1" applyAlignment="1">
      <alignment vertical="center" wrapText="1"/>
    </xf>
    <xf numFmtId="0" fontId="4" fillId="3" borderId="1" xfId="0" applyFont="1" applyFill="1" applyBorder="1" applyAlignment="1">
      <alignment horizontal="left" wrapText="1"/>
    </xf>
    <xf numFmtId="0" fontId="4" fillId="3" borderId="5" xfId="0" applyFont="1" applyFill="1" applyBorder="1" applyAlignment="1">
      <alignment horizontal="left" wrapText="1"/>
    </xf>
    <xf numFmtId="166" fontId="4" fillId="3" borderId="5" xfId="0" applyNumberFormat="1" applyFont="1" applyFill="1" applyBorder="1" applyAlignment="1">
      <alignment horizontal="center" vertical="center" wrapText="1"/>
    </xf>
    <xf numFmtId="165" fontId="34" fillId="3" borderId="1" xfId="2" applyFont="1" applyFill="1" applyBorder="1" applyAlignment="1">
      <alignment horizontal="center" vertical="center" wrapText="1"/>
    </xf>
    <xf numFmtId="165" fontId="34" fillId="3" borderId="7" xfId="2" applyFont="1" applyFill="1" applyBorder="1" applyAlignment="1">
      <alignment horizontal="center" vertical="center" wrapText="1"/>
    </xf>
    <xf numFmtId="165" fontId="34" fillId="3" borderId="5" xfId="2"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5" xfId="0" applyFont="1" applyFill="1" applyBorder="1" applyAlignment="1">
      <alignment horizontal="center" vertical="center" wrapText="1"/>
    </xf>
    <xf numFmtId="4" fontId="34" fillId="3" borderId="1" xfId="0" applyNumberFormat="1" applyFont="1" applyFill="1" applyBorder="1" applyAlignment="1">
      <alignment horizontal="center" vertical="center" wrapText="1"/>
    </xf>
    <xf numFmtId="4" fontId="34" fillId="3" borderId="7" xfId="0" applyNumberFormat="1" applyFont="1" applyFill="1" applyBorder="1" applyAlignment="1">
      <alignment horizontal="center" vertical="center" wrapText="1"/>
    </xf>
    <xf numFmtId="4" fontId="34" fillId="3" borderId="5" xfId="0" applyNumberFormat="1" applyFont="1" applyFill="1" applyBorder="1" applyAlignment="1">
      <alignment horizontal="center" vertical="center" wrapText="1"/>
    </xf>
    <xf numFmtId="0" fontId="59" fillId="2" borderId="1"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34" fillId="3" borderId="1"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5" xfId="0" applyFont="1" applyFill="1" applyBorder="1" applyAlignment="1">
      <alignment horizontal="center" vertical="center"/>
    </xf>
    <xf numFmtId="0" fontId="34" fillId="3" borderId="2" xfId="0" applyFont="1" applyFill="1" applyBorder="1" applyAlignment="1">
      <alignment horizontal="center" vertical="center" wrapText="1"/>
    </xf>
    <xf numFmtId="0" fontId="4" fillId="3" borderId="3" xfId="0" applyFont="1" applyFill="1" applyBorder="1"/>
    <xf numFmtId="0" fontId="59" fillId="2" borderId="2"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7" fillId="0" borderId="4" xfId="0" applyFont="1" applyBorder="1" applyAlignment="1">
      <alignment horizontal="center"/>
    </xf>
    <xf numFmtId="4" fontId="59" fillId="2" borderId="2" xfId="0"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3" borderId="7" xfId="0" applyFont="1" applyFill="1" applyBorder="1" applyAlignment="1">
      <alignment horizontal="center" vertical="top" wrapText="1"/>
    </xf>
    <xf numFmtId="0" fontId="0" fillId="4" borderId="7" xfId="0" applyFill="1" applyBorder="1" applyAlignment="1">
      <alignment horizontal="center"/>
    </xf>
    <xf numFmtId="0" fontId="0" fillId="0" borderId="0" xfId="0" applyAlignment="1">
      <alignment horizontal="center" vertical="center"/>
    </xf>
    <xf numFmtId="175" fontId="4" fillId="3" borderId="2" xfId="0" applyNumberFormat="1" applyFont="1" applyFill="1" applyBorder="1" applyAlignment="1">
      <alignment horizontal="center"/>
    </xf>
    <xf numFmtId="4" fontId="4" fillId="3" borderId="2" xfId="0" applyNumberFormat="1" applyFont="1" applyFill="1" applyBorder="1" applyAlignment="1">
      <alignment horizontal="center"/>
    </xf>
    <xf numFmtId="175" fontId="4" fillId="3" borderId="2"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18" xfId="0" applyFont="1" applyFill="1" applyBorder="1"/>
    <xf numFmtId="175" fontId="4" fillId="3" borderId="18" xfId="0" applyNumberFormat="1" applyFont="1" applyFill="1" applyBorder="1" applyAlignment="1">
      <alignment horizontal="center" vertical="center"/>
    </xf>
    <xf numFmtId="175" fontId="4" fillId="3" borderId="2" xfId="0" applyNumberFormat="1" applyFont="1" applyFill="1" applyBorder="1" applyAlignment="1">
      <alignment horizontal="center" vertical="center" wrapText="1"/>
    </xf>
    <xf numFmtId="175" fontId="4" fillId="3" borderId="17" xfId="0" applyNumberFormat="1" applyFont="1" applyFill="1" applyBorder="1" applyAlignment="1">
      <alignment horizontal="center" vertical="center" wrapText="1"/>
    </xf>
    <xf numFmtId="175" fontId="4" fillId="3" borderId="19"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175" fontId="4" fillId="3" borderId="18" xfId="0" applyNumberFormat="1" applyFont="1" applyFill="1" applyBorder="1" applyAlignment="1">
      <alignment horizontal="center" vertical="center" wrapText="1"/>
    </xf>
    <xf numFmtId="175" fontId="4" fillId="3" borderId="17" xfId="0" applyNumberFormat="1" applyFont="1" applyFill="1" applyBorder="1" applyAlignment="1">
      <alignment horizontal="center" vertical="center"/>
    </xf>
    <xf numFmtId="175" fontId="4" fillId="3" borderId="16" xfId="0" applyNumberFormat="1" applyFont="1" applyFill="1" applyBorder="1" applyAlignment="1">
      <alignment horizontal="center" vertical="center"/>
    </xf>
    <xf numFmtId="4" fontId="4" fillId="3" borderId="16" xfId="0" applyNumberFormat="1" applyFont="1" applyFill="1" applyBorder="1" applyAlignment="1">
      <alignment horizontal="center" vertical="center"/>
    </xf>
    <xf numFmtId="0" fontId="4" fillId="3" borderId="16" xfId="0" applyFont="1" applyFill="1" applyBorder="1" applyAlignment="1">
      <alignment horizontal="center" vertical="center" wrapText="1"/>
    </xf>
    <xf numFmtId="168" fontId="4" fillId="3" borderId="17" xfId="0" applyNumberFormat="1" applyFont="1" applyFill="1" applyBorder="1" applyAlignment="1">
      <alignment horizontal="center" vertical="center" wrapText="1"/>
    </xf>
    <xf numFmtId="168" fontId="4" fillId="3" borderId="19" xfId="0" applyNumberFormat="1" applyFont="1" applyFill="1" applyBorder="1" applyAlignment="1">
      <alignment horizontal="center" vertical="center" wrapText="1"/>
    </xf>
    <xf numFmtId="176" fontId="4" fillId="3" borderId="17" xfId="0" applyNumberFormat="1" applyFont="1" applyFill="1" applyBorder="1" applyAlignment="1">
      <alignment horizontal="center" vertical="center"/>
    </xf>
    <xf numFmtId="176" fontId="4" fillId="3" borderId="19" xfId="0" applyNumberFormat="1" applyFont="1" applyFill="1" applyBorder="1" applyAlignment="1">
      <alignment horizontal="center" vertical="center"/>
    </xf>
    <xf numFmtId="0" fontId="4" fillId="3" borderId="19" xfId="0" applyFont="1" applyFill="1" applyBorder="1" applyAlignment="1">
      <alignment horizontal="center" vertical="center"/>
    </xf>
    <xf numFmtId="168" fontId="4" fillId="3" borderId="18" xfId="0" applyNumberFormat="1" applyFont="1" applyFill="1" applyBorder="1" applyAlignment="1">
      <alignment horizontal="center" vertical="center" wrapText="1"/>
    </xf>
    <xf numFmtId="0" fontId="0" fillId="17" borderId="18" xfId="0" applyFill="1" applyBorder="1" applyAlignment="1">
      <alignment horizontal="center" vertical="center"/>
    </xf>
    <xf numFmtId="0" fontId="0" fillId="17" borderId="18" xfId="0" applyFill="1" applyBorder="1" applyAlignment="1">
      <alignment horizontal="center" vertical="center" wrapText="1"/>
    </xf>
    <xf numFmtId="175" fontId="0" fillId="17" borderId="18" xfId="0" applyNumberFormat="1" applyFill="1" applyBorder="1" applyAlignment="1">
      <alignment horizontal="center" vertical="center" wrapText="1"/>
    </xf>
    <xf numFmtId="0" fontId="0" fillId="3" borderId="0" xfId="0" applyFill="1" applyAlignment="1">
      <alignment horizontal="center" vertical="center"/>
    </xf>
    <xf numFmtId="4" fontId="7" fillId="3" borderId="0" xfId="0" applyNumberFormat="1" applyFont="1" applyFill="1" applyAlignment="1">
      <alignment horizontal="center" vertical="center" wrapText="1"/>
    </xf>
    <xf numFmtId="3" fontId="4" fillId="3" borderId="1"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0" fontId="7" fillId="4" borderId="1" xfId="0" applyFont="1" applyFill="1" applyBorder="1" applyAlignment="1">
      <alignment horizontal="center"/>
    </xf>
    <xf numFmtId="0" fontId="7" fillId="4" borderId="7" xfId="0" applyFont="1" applyFill="1" applyBorder="1" applyAlignment="1">
      <alignment horizontal="center"/>
    </xf>
    <xf numFmtId="0" fontId="7" fillId="4" borderId="5" xfId="0" applyFont="1" applyFill="1" applyBorder="1" applyAlignment="1">
      <alignment horizontal="center"/>
    </xf>
    <xf numFmtId="0" fontId="7" fillId="4" borderId="3" xfId="0" applyFont="1" applyFill="1" applyBorder="1" applyAlignment="1">
      <alignment horizontal="center"/>
    </xf>
    <xf numFmtId="0" fontId="7" fillId="4" borderId="6" xfId="0" applyFont="1" applyFill="1" applyBorder="1" applyAlignment="1">
      <alignment horizontal="center"/>
    </xf>
    <xf numFmtId="0" fontId="7" fillId="4" borderId="4" xfId="0" applyFont="1" applyFill="1" applyBorder="1" applyAlignment="1">
      <alignment horizont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4" fillId="3" borderId="1" xfId="0" applyFont="1" applyFill="1" applyBorder="1" applyAlignment="1">
      <alignment horizontal="center" vertical="top"/>
    </xf>
    <xf numFmtId="0" fontId="4" fillId="3" borderId="5" xfId="0" applyFont="1" applyFill="1" applyBorder="1" applyAlignment="1">
      <alignment horizontal="center" vertical="top"/>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0" fontId="4" fillId="3" borderId="2" xfId="20" applyFont="1" applyFill="1" applyBorder="1" applyAlignment="1">
      <alignment horizontal="center" vertical="center" wrapText="1"/>
    </xf>
    <xf numFmtId="0" fontId="5" fillId="3" borderId="2" xfId="0" applyFont="1" applyFill="1" applyBorder="1" applyAlignment="1">
      <alignment horizontal="center" vertical="center" wrapText="1"/>
    </xf>
    <xf numFmtId="0" fontId="62"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0" fontId="2" fillId="4" borderId="2" xfId="0" applyFont="1" applyFill="1" applyBorder="1" applyAlignment="1">
      <alignment horizontal="center" vertical="center"/>
    </xf>
    <xf numFmtId="4" fontId="7" fillId="4" borderId="3" xfId="0" applyNumberFormat="1" applyFont="1" applyFill="1" applyBorder="1" applyAlignment="1">
      <alignment horizontal="center" vertical="center" wrapText="1"/>
    </xf>
    <xf numFmtId="4" fontId="7" fillId="4" borderId="6" xfId="0"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27" fillId="3" borderId="2" xfId="0" applyFont="1" applyFill="1" applyBorder="1" applyAlignment="1">
      <alignment horizontal="center" vertical="center" wrapText="1"/>
    </xf>
    <xf numFmtId="164" fontId="4" fillId="3" borderId="1" xfId="36" applyNumberFormat="1" applyFont="1" applyFill="1" applyBorder="1" applyAlignment="1">
      <alignment horizontal="center" vertical="center" wrapText="1"/>
    </xf>
    <xf numFmtId="164" fontId="4" fillId="3" borderId="5" xfId="36"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2" fontId="4" fillId="3" borderId="1" xfId="36" applyNumberFormat="1" applyFont="1" applyFill="1" applyBorder="1" applyAlignment="1">
      <alignment horizontal="center" vertical="center" wrapText="1"/>
    </xf>
    <xf numFmtId="2" fontId="4" fillId="3" borderId="5" xfId="36"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49" fontId="4" fillId="3" borderId="2" xfId="0" applyNumberFormat="1" applyFont="1" applyFill="1" applyBorder="1" applyAlignment="1">
      <alignment horizontal="center" vertical="center" wrapText="1"/>
    </xf>
    <xf numFmtId="0" fontId="5" fillId="0" borderId="0" xfId="0" applyFont="1" applyAlignment="1">
      <alignment horizontal="left" vertical="top"/>
    </xf>
    <xf numFmtId="0" fontId="0" fillId="0" borderId="2" xfId="0" applyBorder="1" applyAlignment="1">
      <alignment horizontal="center" vertical="center"/>
    </xf>
    <xf numFmtId="0" fontId="6" fillId="4" borderId="2" xfId="3" applyFill="1" applyBorder="1" applyAlignment="1">
      <alignment horizontal="center" vertical="center"/>
    </xf>
    <xf numFmtId="4" fontId="7" fillId="4" borderId="2" xfId="3" applyNumberFormat="1" applyFont="1" applyFill="1" applyBorder="1" applyAlignment="1">
      <alignment horizontal="center" vertical="center" wrapText="1"/>
    </xf>
    <xf numFmtId="0" fontId="4" fillId="3" borderId="2" xfId="3" applyFont="1" applyFill="1" applyBorder="1" applyAlignment="1">
      <alignment horizontal="center" vertical="center"/>
    </xf>
    <xf numFmtId="4" fontId="4" fillId="3" borderId="2" xfId="3" applyNumberFormat="1" applyFont="1" applyFill="1" applyBorder="1" applyAlignment="1">
      <alignment horizontal="center" vertical="center"/>
    </xf>
    <xf numFmtId="0" fontId="5" fillId="3" borderId="2" xfId="3" applyFont="1" applyFill="1" applyBorder="1" applyAlignment="1">
      <alignment horizontal="center" vertical="center" wrapText="1"/>
    </xf>
    <xf numFmtId="0" fontId="4" fillId="3" borderId="2" xfId="3" applyFont="1" applyFill="1" applyBorder="1" applyAlignment="1">
      <alignment horizontal="center" vertical="top" wrapText="1"/>
    </xf>
    <xf numFmtId="0" fontId="4" fillId="3" borderId="1" xfId="3" applyFont="1" applyFill="1" applyBorder="1" applyAlignment="1">
      <alignment horizontal="center" vertical="center"/>
    </xf>
    <xf numFmtId="0" fontId="4" fillId="3" borderId="5" xfId="3" applyFont="1" applyFill="1" applyBorder="1" applyAlignment="1">
      <alignment horizontal="center" vertical="center"/>
    </xf>
    <xf numFmtId="0" fontId="5" fillId="3" borderId="1" xfId="3" applyFont="1" applyFill="1" applyBorder="1" applyAlignment="1">
      <alignment horizontal="center" vertical="center"/>
    </xf>
    <xf numFmtId="0" fontId="5" fillId="3" borderId="5" xfId="3" applyFont="1" applyFill="1" applyBorder="1" applyAlignment="1">
      <alignment horizontal="center" vertical="center"/>
    </xf>
    <xf numFmtId="2" fontId="5" fillId="3" borderId="1" xfId="3" applyNumberFormat="1" applyFont="1" applyFill="1" applyBorder="1" applyAlignment="1">
      <alignment horizontal="center" vertical="center"/>
    </xf>
    <xf numFmtId="2" fontId="5" fillId="3" borderId="5" xfId="3" applyNumberFormat="1" applyFont="1" applyFill="1" applyBorder="1" applyAlignment="1">
      <alignment horizontal="center" vertical="center"/>
    </xf>
    <xf numFmtId="0" fontId="4" fillId="3" borderId="7" xfId="3" applyFont="1" applyFill="1" applyBorder="1" applyAlignment="1">
      <alignment horizontal="center" vertical="center"/>
    </xf>
    <xf numFmtId="2" fontId="4" fillId="3" borderId="1" xfId="3" applyNumberFormat="1" applyFont="1" applyFill="1" applyBorder="1" applyAlignment="1">
      <alignment horizontal="center" vertical="center"/>
    </xf>
    <xf numFmtId="0" fontId="5" fillId="3" borderId="1" xfId="3" applyFont="1" applyFill="1" applyBorder="1" applyAlignment="1">
      <alignment horizontal="center" vertical="center" wrapText="1"/>
    </xf>
    <xf numFmtId="0" fontId="5" fillId="3" borderId="5" xfId="3" applyFont="1" applyFill="1" applyBorder="1" applyAlignment="1">
      <alignment horizontal="center" vertical="center" wrapText="1"/>
    </xf>
    <xf numFmtId="0" fontId="5" fillId="3" borderId="7" xfId="3" applyFont="1" applyFill="1" applyBorder="1" applyAlignment="1">
      <alignment horizontal="center" vertical="center" wrapText="1"/>
    </xf>
    <xf numFmtId="2" fontId="4" fillId="3" borderId="7" xfId="3" applyNumberFormat="1" applyFont="1" applyFill="1" applyBorder="1" applyAlignment="1">
      <alignment horizontal="center" vertical="center"/>
    </xf>
    <xf numFmtId="2" fontId="4" fillId="3" borderId="13" xfId="3" applyNumberFormat="1" applyFont="1" applyFill="1" applyBorder="1" applyAlignment="1">
      <alignment horizontal="center" vertical="center"/>
    </xf>
    <xf numFmtId="0" fontId="4" fillId="3" borderId="8" xfId="3" applyFont="1" applyFill="1" applyBorder="1" applyAlignment="1">
      <alignment horizontal="center" vertical="center"/>
    </xf>
    <xf numFmtId="2" fontId="4" fillId="3" borderId="9" xfId="3" applyNumberFormat="1" applyFont="1" applyFill="1" applyBorder="1" applyAlignment="1">
      <alignment horizontal="center" vertical="center"/>
    </xf>
    <xf numFmtId="0" fontId="4" fillId="3" borderId="11" xfId="3" applyFont="1" applyFill="1" applyBorder="1" applyAlignment="1">
      <alignment horizontal="center" vertical="center"/>
    </xf>
    <xf numFmtId="2" fontId="4" fillId="3" borderId="5" xfId="3" applyNumberFormat="1" applyFont="1" applyFill="1" applyBorder="1" applyAlignment="1">
      <alignment horizontal="center" vertical="center"/>
    </xf>
    <xf numFmtId="4" fontId="4" fillId="3" borderId="1" xfId="3" applyNumberFormat="1" applyFont="1" applyFill="1" applyBorder="1" applyAlignment="1">
      <alignment horizontal="center" vertical="center"/>
    </xf>
    <xf numFmtId="4" fontId="4" fillId="3" borderId="7" xfId="3" applyNumberFormat="1" applyFont="1" applyFill="1" applyBorder="1" applyAlignment="1">
      <alignment horizontal="center" vertical="center"/>
    </xf>
    <xf numFmtId="4" fontId="4" fillId="3" borderId="5" xfId="3" applyNumberFormat="1" applyFont="1" applyFill="1" applyBorder="1" applyAlignment="1">
      <alignment horizontal="center" vertical="center"/>
    </xf>
    <xf numFmtId="0" fontId="4" fillId="3" borderId="1" xfId="13" applyFont="1" applyFill="1" applyBorder="1"/>
    <xf numFmtId="0" fontId="4" fillId="3" borderId="7" xfId="13" applyFont="1" applyFill="1" applyBorder="1"/>
    <xf numFmtId="0" fontId="4" fillId="3" borderId="5" xfId="13" applyFont="1" applyFill="1" applyBorder="1"/>
    <xf numFmtId="4" fontId="34" fillId="3" borderId="1" xfId="3" applyNumberFormat="1" applyFont="1" applyFill="1" applyBorder="1" applyAlignment="1">
      <alignment horizontal="center" vertical="center"/>
    </xf>
    <xf numFmtId="4" fontId="34" fillId="3" borderId="7" xfId="3" applyNumberFormat="1" applyFont="1" applyFill="1" applyBorder="1" applyAlignment="1">
      <alignment horizontal="center" vertical="center"/>
    </xf>
    <xf numFmtId="4" fontId="34" fillId="3" borderId="5" xfId="3" applyNumberFormat="1" applyFont="1" applyFill="1" applyBorder="1" applyAlignment="1">
      <alignment horizontal="center" vertical="center"/>
    </xf>
    <xf numFmtId="0" fontId="4" fillId="3" borderId="14" xfId="3" applyFont="1" applyFill="1" applyBorder="1" applyAlignment="1">
      <alignment horizontal="left" vertical="top" wrapText="1"/>
    </xf>
    <xf numFmtId="0" fontId="4" fillId="3" borderId="0" xfId="3" applyFont="1" applyFill="1" applyAlignment="1">
      <alignment horizontal="left" vertical="top"/>
    </xf>
    <xf numFmtId="0" fontId="4" fillId="3" borderId="10" xfId="3" applyFont="1" applyFill="1" applyBorder="1" applyAlignment="1">
      <alignment horizontal="left" vertical="top"/>
    </xf>
    <xf numFmtId="0" fontId="4" fillId="3" borderId="8" xfId="3" applyFont="1" applyFill="1" applyBorder="1" applyAlignment="1">
      <alignment horizontal="left" vertical="top" wrapText="1"/>
    </xf>
    <xf numFmtId="0" fontId="4" fillId="3" borderId="12" xfId="3" applyFont="1" applyFill="1" applyBorder="1" applyAlignment="1">
      <alignment horizontal="left" vertical="top"/>
    </xf>
    <xf numFmtId="0" fontId="4" fillId="3" borderId="11" xfId="3" applyFont="1" applyFill="1" applyBorder="1" applyAlignment="1">
      <alignment horizontal="left" vertical="top"/>
    </xf>
    <xf numFmtId="17" fontId="4" fillId="3" borderId="1" xfId="3" applyNumberFormat="1" applyFont="1" applyFill="1" applyBorder="1" applyAlignment="1">
      <alignment horizontal="center" vertical="center" wrapText="1"/>
    </xf>
    <xf numFmtId="17" fontId="4" fillId="3" borderId="7" xfId="3" applyNumberFormat="1" applyFont="1" applyFill="1" applyBorder="1" applyAlignment="1">
      <alignment horizontal="center" vertical="center" wrapText="1"/>
    </xf>
    <xf numFmtId="17" fontId="4" fillId="3" borderId="5" xfId="3" applyNumberFormat="1" applyFont="1" applyFill="1" applyBorder="1" applyAlignment="1">
      <alignment horizontal="center" vertical="center" wrapText="1"/>
    </xf>
    <xf numFmtId="4" fontId="4" fillId="3" borderId="1" xfId="3" applyNumberFormat="1" applyFont="1" applyFill="1" applyBorder="1" applyAlignment="1">
      <alignment horizontal="center" vertical="center" wrapText="1"/>
    </xf>
    <xf numFmtId="4" fontId="4" fillId="3" borderId="7" xfId="3" applyNumberFormat="1" applyFont="1" applyFill="1" applyBorder="1" applyAlignment="1">
      <alignment horizontal="center" vertical="center" wrapText="1"/>
    </xf>
    <xf numFmtId="4" fontId="4" fillId="3" borderId="5" xfId="3" applyNumberFormat="1" applyFont="1" applyFill="1" applyBorder="1" applyAlignment="1">
      <alignment horizontal="center" vertical="center" wrapText="1"/>
    </xf>
    <xf numFmtId="0" fontId="5" fillId="3" borderId="7" xfId="3" applyFont="1" applyFill="1" applyBorder="1" applyAlignment="1">
      <alignment horizontal="center" vertical="center"/>
    </xf>
    <xf numFmtId="0" fontId="24" fillId="3" borderId="1" xfId="3" applyFont="1" applyFill="1" applyBorder="1" applyAlignment="1">
      <alignment horizontal="center" vertical="center" wrapText="1"/>
    </xf>
    <xf numFmtId="0" fontId="24" fillId="3" borderId="5" xfId="3" applyFont="1" applyFill="1" applyBorder="1" applyAlignment="1">
      <alignment horizontal="center" vertical="center" wrapText="1"/>
    </xf>
    <xf numFmtId="0" fontId="16" fillId="3" borderId="14" xfId="3" applyFont="1" applyFill="1" applyBorder="1" applyAlignment="1">
      <alignment horizontal="left" vertical="top"/>
    </xf>
    <xf numFmtId="0" fontId="16" fillId="3" borderId="8" xfId="3" applyFont="1" applyFill="1" applyBorder="1" applyAlignment="1">
      <alignment horizontal="left" vertical="top"/>
    </xf>
    <xf numFmtId="0" fontId="48" fillId="3" borderId="1" xfId="3" applyFont="1" applyFill="1" applyBorder="1" applyAlignment="1">
      <alignment horizontal="center" vertical="center" wrapText="1"/>
    </xf>
    <xf numFmtId="0" fontId="48" fillId="3" borderId="7" xfId="3" applyFont="1" applyFill="1" applyBorder="1" applyAlignment="1">
      <alignment horizontal="center" vertical="center" wrapText="1"/>
    </xf>
    <xf numFmtId="0" fontId="48" fillId="3" borderId="5" xfId="3" applyFont="1" applyFill="1" applyBorder="1" applyAlignment="1">
      <alignment horizontal="center" vertical="center" wrapText="1"/>
    </xf>
    <xf numFmtId="17" fontId="16" fillId="3" borderId="1" xfId="3" applyNumberFormat="1" applyFont="1" applyFill="1" applyBorder="1" applyAlignment="1">
      <alignment horizontal="center" vertical="center" wrapText="1"/>
    </xf>
    <xf numFmtId="17" fontId="16" fillId="3" borderId="7" xfId="3" applyNumberFormat="1" applyFont="1" applyFill="1" applyBorder="1" applyAlignment="1">
      <alignment horizontal="center" vertical="center" wrapText="1"/>
    </xf>
    <xf numFmtId="17" fontId="16" fillId="3" borderId="5" xfId="3" applyNumberFormat="1"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3" borderId="5" xfId="3" applyFont="1" applyFill="1" applyBorder="1" applyAlignment="1">
      <alignment horizontal="center" vertical="center" wrapText="1"/>
    </xf>
    <xf numFmtId="4" fontId="16" fillId="3" borderId="1" xfId="3" applyNumberFormat="1" applyFont="1" applyFill="1" applyBorder="1" applyAlignment="1">
      <alignment horizontal="center" vertical="center"/>
    </xf>
    <xf numFmtId="4" fontId="16" fillId="3" borderId="7" xfId="3" applyNumberFormat="1" applyFont="1" applyFill="1" applyBorder="1" applyAlignment="1">
      <alignment horizontal="center" vertical="center"/>
    </xf>
    <xf numFmtId="4" fontId="16" fillId="3" borderId="5" xfId="3" applyNumberFormat="1" applyFont="1" applyFill="1" applyBorder="1" applyAlignment="1">
      <alignment horizontal="center" vertical="center"/>
    </xf>
    <xf numFmtId="0" fontId="2" fillId="2" borderId="1"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1"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16" fillId="3" borderId="1" xfId="3" applyFont="1" applyFill="1" applyBorder="1" applyAlignment="1">
      <alignment horizontal="center" vertical="center"/>
    </xf>
    <xf numFmtId="0" fontId="16" fillId="3" borderId="7" xfId="3" applyFont="1" applyFill="1" applyBorder="1" applyAlignment="1">
      <alignment horizontal="center" vertical="center"/>
    </xf>
    <xf numFmtId="0" fontId="16" fillId="3" borderId="5" xfId="3" applyFont="1" applyFill="1" applyBorder="1" applyAlignment="1">
      <alignment horizontal="center" vertical="center"/>
    </xf>
    <xf numFmtId="0" fontId="16" fillId="3" borderId="1" xfId="3" applyFont="1" applyFill="1" applyBorder="1" applyAlignment="1">
      <alignment horizontal="center" vertical="center" wrapText="1"/>
    </xf>
    <xf numFmtId="0" fontId="16" fillId="3" borderId="7" xfId="3" applyFont="1" applyFill="1" applyBorder="1" applyAlignment="1">
      <alignment horizontal="center" vertical="center" wrapText="1"/>
    </xf>
    <xf numFmtId="0" fontId="16" fillId="3" borderId="5" xfId="3" applyFont="1" applyFill="1" applyBorder="1" applyAlignment="1">
      <alignment horizontal="center" vertical="center" wrapText="1"/>
    </xf>
    <xf numFmtId="0" fontId="29" fillId="3" borderId="1" xfId="3" applyFont="1" applyFill="1" applyBorder="1" applyAlignment="1">
      <alignment horizontal="center" vertical="center" wrapText="1"/>
    </xf>
    <xf numFmtId="0" fontId="29" fillId="3" borderId="7" xfId="3" applyFont="1" applyFill="1" applyBorder="1" applyAlignment="1">
      <alignment horizontal="center" vertical="center" wrapText="1"/>
    </xf>
    <xf numFmtId="0" fontId="29" fillId="3" borderId="5"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6" fillId="0" borderId="4" xfId="3" applyBorder="1" applyAlignment="1">
      <alignment horizontal="center"/>
    </xf>
    <xf numFmtId="4" fontId="2" fillId="2" borderId="2" xfId="3" applyNumberFormat="1" applyFont="1" applyFill="1" applyBorder="1" applyAlignment="1">
      <alignment horizontal="center" vertical="center" wrapText="1"/>
    </xf>
    <xf numFmtId="4" fontId="7" fillId="4" borderId="5" xfId="0" applyNumberFormat="1"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7" xfId="0" applyFont="1" applyFill="1" applyBorder="1" applyAlignment="1">
      <alignment horizontal="center" wrapText="1"/>
    </xf>
    <xf numFmtId="0" fontId="4" fillId="3" borderId="5" xfId="0" applyFont="1" applyFill="1" applyBorder="1" applyAlignment="1">
      <alignment horizontal="center" wrapText="1"/>
    </xf>
    <xf numFmtId="4" fontId="40" fillId="18" borderId="1" xfId="0" applyNumberFormat="1" applyFont="1" applyFill="1" applyBorder="1" applyAlignment="1">
      <alignment horizontal="center" vertical="center"/>
    </xf>
    <xf numFmtId="4" fontId="40" fillId="18" borderId="7" xfId="0" applyNumberFormat="1" applyFont="1" applyFill="1" applyBorder="1" applyAlignment="1">
      <alignment horizontal="center" vertical="center"/>
    </xf>
    <xf numFmtId="4" fontId="40" fillId="18" borderId="5" xfId="0" applyNumberFormat="1" applyFont="1" applyFill="1" applyBorder="1" applyAlignment="1">
      <alignment horizontal="center" vertical="center"/>
    </xf>
    <xf numFmtId="0" fontId="40" fillId="18" borderId="2" xfId="0" applyFont="1" applyFill="1" applyBorder="1" applyAlignment="1">
      <alignment horizontal="center" vertical="center" wrapText="1"/>
    </xf>
    <xf numFmtId="0" fontId="67" fillId="18" borderId="2"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0" fillId="18" borderId="7" xfId="0" applyFont="1" applyFill="1" applyBorder="1" applyAlignment="1">
      <alignment horizontal="center" vertical="center" wrapText="1"/>
    </xf>
    <xf numFmtId="0" fontId="40" fillId="18" borderId="5" xfId="0" applyFont="1" applyFill="1" applyBorder="1" applyAlignment="1">
      <alignment horizontal="center" vertical="center" wrapText="1"/>
    </xf>
    <xf numFmtId="17" fontId="40" fillId="18" borderId="1" xfId="0" applyNumberFormat="1" applyFont="1" applyFill="1" applyBorder="1" applyAlignment="1">
      <alignment horizontal="center" vertical="center" wrapText="1"/>
    </xf>
    <xf numFmtId="17" fontId="40" fillId="18" borderId="7" xfId="0" applyNumberFormat="1" applyFont="1" applyFill="1" applyBorder="1" applyAlignment="1">
      <alignment horizontal="center" vertical="center" wrapText="1"/>
    </xf>
    <xf numFmtId="17" fontId="40" fillId="18" borderId="5" xfId="0" applyNumberFormat="1" applyFont="1" applyFill="1" applyBorder="1" applyAlignment="1">
      <alignment horizontal="center" vertical="center" wrapText="1"/>
    </xf>
    <xf numFmtId="0" fontId="40" fillId="18" borderId="1" xfId="0" applyFont="1" applyFill="1" applyBorder="1" applyAlignment="1">
      <alignment horizontal="center" vertical="center"/>
    </xf>
    <xf numFmtId="0" fontId="40" fillId="18" borderId="7" xfId="0" applyFont="1" applyFill="1" applyBorder="1" applyAlignment="1">
      <alignment horizontal="center" vertical="center"/>
    </xf>
    <xf numFmtId="0" fontId="40" fillId="18" borderId="5" xfId="0" applyFont="1" applyFill="1" applyBorder="1" applyAlignment="1">
      <alignment horizontal="center" vertical="center"/>
    </xf>
    <xf numFmtId="0" fontId="68" fillId="18" borderId="1" xfId="0" applyFont="1" applyFill="1" applyBorder="1" applyAlignment="1">
      <alignment horizontal="center" vertical="center"/>
    </xf>
    <xf numFmtId="0" fontId="68" fillId="18" borderId="7" xfId="0" applyFont="1" applyFill="1" applyBorder="1" applyAlignment="1">
      <alignment horizontal="center" vertical="center"/>
    </xf>
    <xf numFmtId="0" fontId="68" fillId="18" borderId="5" xfId="0" applyFont="1" applyFill="1" applyBorder="1" applyAlignment="1">
      <alignment horizontal="center" vertical="center"/>
    </xf>
    <xf numFmtId="0" fontId="67" fillId="18" borderId="1" xfId="0" applyFont="1" applyFill="1" applyBorder="1" applyAlignment="1">
      <alignment horizontal="center" vertical="center" wrapText="1"/>
    </xf>
    <xf numFmtId="0" fontId="67" fillId="18" borderId="5" xfId="0" applyFont="1" applyFill="1" applyBorder="1" applyAlignment="1">
      <alignment horizontal="center" vertical="center" wrapText="1"/>
    </xf>
    <xf numFmtId="4" fontId="67" fillId="18" borderId="1" xfId="0" applyNumberFormat="1" applyFont="1" applyFill="1" applyBorder="1" applyAlignment="1">
      <alignment horizontal="center" vertical="center"/>
    </xf>
    <xf numFmtId="0" fontId="67" fillId="18" borderId="7" xfId="0" applyFont="1" applyFill="1" applyBorder="1" applyAlignment="1">
      <alignment horizontal="center" vertical="center"/>
    </xf>
    <xf numFmtId="0" fontId="67" fillId="18" borderId="5" xfId="0" applyFont="1" applyFill="1" applyBorder="1" applyAlignment="1">
      <alignment horizontal="center" vertical="center"/>
    </xf>
    <xf numFmtId="4" fontId="40" fillId="18" borderId="2" xfId="0" applyNumberFormat="1" applyFont="1" applyFill="1" applyBorder="1" applyAlignment="1">
      <alignment horizontal="center" vertical="center"/>
    </xf>
    <xf numFmtId="17" fontId="40" fillId="18" borderId="2" xfId="0" applyNumberFormat="1" applyFont="1" applyFill="1" applyBorder="1" applyAlignment="1">
      <alignment horizontal="center" vertical="center" wrapText="1"/>
    </xf>
    <xf numFmtId="4" fontId="67" fillId="18" borderId="2" xfId="0" applyNumberFormat="1" applyFont="1" applyFill="1" applyBorder="1" applyAlignment="1">
      <alignment horizontal="center" vertical="center" wrapText="1"/>
    </xf>
    <xf numFmtId="0" fontId="40" fillId="18" borderId="2" xfId="0" applyFont="1" applyFill="1" applyBorder="1" applyAlignment="1">
      <alignment horizontal="center" vertical="center"/>
    </xf>
    <xf numFmtId="0" fontId="67" fillId="18" borderId="7" xfId="0" applyFont="1" applyFill="1" applyBorder="1" applyAlignment="1">
      <alignment horizontal="center" vertical="center" wrapText="1"/>
    </xf>
    <xf numFmtId="0" fontId="67" fillId="18" borderId="1" xfId="0" applyFont="1" applyFill="1" applyBorder="1" applyAlignment="1">
      <alignment horizontal="center" vertical="center"/>
    </xf>
    <xf numFmtId="4" fontId="67" fillId="18" borderId="2" xfId="0" applyNumberFormat="1" applyFont="1" applyFill="1" applyBorder="1" applyAlignment="1">
      <alignment horizontal="center" vertical="center"/>
    </xf>
    <xf numFmtId="0" fontId="67" fillId="18" borderId="2" xfId="0" applyFont="1" applyFill="1" applyBorder="1" applyAlignment="1">
      <alignment horizontal="center" vertical="center"/>
    </xf>
    <xf numFmtId="4" fontId="67" fillId="18" borderId="7" xfId="0" applyNumberFormat="1" applyFont="1" applyFill="1" applyBorder="1" applyAlignment="1">
      <alignment horizontal="center" vertical="center"/>
    </xf>
    <xf numFmtId="4" fontId="67" fillId="18" borderId="5" xfId="0" applyNumberFormat="1" applyFont="1" applyFill="1" applyBorder="1" applyAlignment="1">
      <alignment horizontal="center" vertical="center"/>
    </xf>
    <xf numFmtId="49" fontId="67" fillId="18" borderId="2" xfId="0" applyNumberFormat="1" applyFont="1" applyFill="1" applyBorder="1" applyAlignment="1">
      <alignment horizontal="center" vertical="center" wrapText="1"/>
    </xf>
    <xf numFmtId="17" fontId="67" fillId="18" borderId="2" xfId="0" applyNumberFormat="1" applyFont="1" applyFill="1" applyBorder="1" applyAlignment="1">
      <alignment horizontal="center" vertical="center" wrapText="1"/>
    </xf>
    <xf numFmtId="0" fontId="67" fillId="3" borderId="2" xfId="0" applyFont="1" applyFill="1" applyBorder="1" applyAlignment="1">
      <alignment horizontal="center" vertical="center" wrapText="1"/>
    </xf>
    <xf numFmtId="49" fontId="67" fillId="3" borderId="2" xfId="0" applyNumberFormat="1" applyFont="1" applyFill="1" applyBorder="1" applyAlignment="1">
      <alignment horizontal="center" vertical="center" wrapText="1"/>
    </xf>
    <xf numFmtId="17" fontId="67" fillId="3" borderId="2" xfId="0" applyNumberFormat="1" applyFont="1" applyFill="1" applyBorder="1" applyAlignment="1">
      <alignment horizontal="center" vertical="center" wrapText="1"/>
    </xf>
    <xf numFmtId="0" fontId="67" fillId="18" borderId="3" xfId="0" applyFont="1" applyFill="1" applyBorder="1" applyAlignment="1">
      <alignment horizontal="center" vertical="center" wrapText="1"/>
    </xf>
    <xf numFmtId="0" fontId="67" fillId="3" borderId="2" xfId="0" applyFont="1" applyFill="1" applyBorder="1" applyAlignment="1">
      <alignment horizontal="center" vertical="center"/>
    </xf>
    <xf numFmtId="4" fontId="67" fillId="3" borderId="2" xfId="0" applyNumberFormat="1" applyFont="1" applyFill="1" applyBorder="1" applyAlignment="1">
      <alignment horizontal="center" vertical="center"/>
    </xf>
    <xf numFmtId="4" fontId="67" fillId="3" borderId="2" xfId="0" applyNumberFormat="1" applyFont="1" applyFill="1" applyBorder="1" applyAlignment="1">
      <alignment horizontal="center" vertical="center" wrapText="1"/>
    </xf>
    <xf numFmtId="0" fontId="67" fillId="3" borderId="4" xfId="0" applyFont="1" applyFill="1" applyBorder="1" applyAlignment="1">
      <alignment horizontal="center" vertical="center" wrapText="1"/>
    </xf>
    <xf numFmtId="4" fontId="67" fillId="3" borderId="1" xfId="0" applyNumberFormat="1" applyFont="1" applyFill="1" applyBorder="1" applyAlignment="1">
      <alignment horizontal="center" vertical="center"/>
    </xf>
    <xf numFmtId="0" fontId="67" fillId="3" borderId="1" xfId="0" applyFont="1" applyFill="1" applyBorder="1" applyAlignment="1">
      <alignment horizontal="center" vertical="center" wrapText="1"/>
    </xf>
    <xf numFmtId="3" fontId="67" fillId="3" borderId="2" xfId="0" applyNumberFormat="1" applyFont="1" applyFill="1" applyBorder="1" applyAlignment="1">
      <alignment horizontal="center" vertical="center" wrapText="1"/>
    </xf>
    <xf numFmtId="17" fontId="67" fillId="3" borderId="1" xfId="0" applyNumberFormat="1" applyFont="1" applyFill="1" applyBorder="1" applyAlignment="1">
      <alignment horizontal="center" vertical="center" wrapText="1"/>
    </xf>
    <xf numFmtId="0" fontId="67" fillId="3" borderId="1" xfId="0" applyFont="1" applyFill="1" applyBorder="1" applyAlignment="1">
      <alignment horizontal="center" vertical="center"/>
    </xf>
    <xf numFmtId="0" fontId="0" fillId="19" borderId="2" xfId="0" applyFill="1" applyBorder="1" applyAlignment="1">
      <alignment horizontal="center" vertical="center"/>
    </xf>
    <xf numFmtId="0" fontId="0" fillId="19" borderId="2" xfId="0" applyFill="1" applyBorder="1" applyAlignment="1">
      <alignment horizontal="center" vertical="center" wrapText="1"/>
    </xf>
    <xf numFmtId="0" fontId="67" fillId="3" borderId="13" xfId="0" applyFont="1" applyFill="1" applyBorder="1" applyAlignment="1">
      <alignment horizontal="center" vertical="center"/>
    </xf>
    <xf numFmtId="0" fontId="68" fillId="3" borderId="1" xfId="0" applyFont="1" applyFill="1" applyBorder="1" applyAlignment="1">
      <alignment horizontal="center" vertical="center" wrapText="1"/>
    </xf>
    <xf numFmtId="4" fontId="0" fillId="19" borderId="2" xfId="0" applyNumberForma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69" fillId="3" borderId="1" xfId="0" applyFont="1" applyFill="1" applyBorder="1" applyAlignment="1">
      <alignment horizontal="center" vertical="center" wrapText="1"/>
    </xf>
    <xf numFmtId="0" fontId="69" fillId="3" borderId="5" xfId="0" applyFont="1" applyFill="1" applyBorder="1" applyAlignment="1">
      <alignment horizontal="center" vertical="center" wrapText="1"/>
    </xf>
    <xf numFmtId="167" fontId="40" fillId="3" borderId="1" xfId="0" applyNumberFormat="1" applyFont="1" applyFill="1" applyBorder="1" applyAlignment="1">
      <alignment horizontal="center" vertical="center" wrapText="1"/>
    </xf>
    <xf numFmtId="167" fontId="40" fillId="3" borderId="5" xfId="0" applyNumberFormat="1" applyFont="1" applyFill="1" applyBorder="1" applyAlignment="1">
      <alignment horizontal="center" vertical="center" wrapText="1"/>
    </xf>
    <xf numFmtId="0" fontId="69" fillId="3" borderId="7" xfId="0" applyFont="1" applyFill="1" applyBorder="1" applyAlignment="1">
      <alignment horizontal="center" vertical="center" wrapText="1"/>
    </xf>
    <xf numFmtId="3" fontId="40" fillId="3" borderId="1" xfId="0" applyNumberFormat="1" applyFont="1" applyFill="1" applyBorder="1" applyAlignment="1">
      <alignment horizontal="center" vertical="center" wrapText="1"/>
    </xf>
    <xf numFmtId="3" fontId="40" fillId="3" borderId="7" xfId="0" applyNumberFormat="1" applyFont="1" applyFill="1" applyBorder="1" applyAlignment="1">
      <alignment horizontal="center" vertical="center" wrapText="1"/>
    </xf>
    <xf numFmtId="3" fontId="40" fillId="3" borderId="5" xfId="0" applyNumberFormat="1" applyFont="1" applyFill="1" applyBorder="1" applyAlignment="1">
      <alignment horizontal="center" vertical="center" wrapText="1"/>
    </xf>
    <xf numFmtId="167" fontId="40" fillId="3" borderId="7" xfId="0" applyNumberFormat="1" applyFont="1" applyFill="1" applyBorder="1" applyAlignment="1">
      <alignment horizontal="center" vertical="center" wrapText="1"/>
    </xf>
    <xf numFmtId="0" fontId="67" fillId="3" borderId="5" xfId="0"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49" fontId="40" fillId="3" borderId="7" xfId="0" applyNumberFormat="1" applyFont="1" applyFill="1" applyBorder="1" applyAlignment="1">
      <alignment horizontal="center" vertical="center" wrapText="1"/>
    </xf>
    <xf numFmtId="49" fontId="40" fillId="3" borderId="5" xfId="0" applyNumberFormat="1" applyFont="1" applyFill="1" applyBorder="1" applyAlignment="1">
      <alignment horizontal="center" vertical="center" wrapText="1"/>
    </xf>
    <xf numFmtId="0" fontId="40" fillId="3" borderId="1" xfId="0" applyFont="1" applyFill="1" applyBorder="1" applyAlignment="1">
      <alignment horizontal="left" vertical="center" wrapText="1"/>
    </xf>
    <xf numFmtId="0" fontId="40" fillId="3" borderId="5" xfId="0" applyFont="1" applyFill="1" applyBorder="1" applyAlignment="1">
      <alignment horizontal="left" vertical="center" wrapText="1"/>
    </xf>
    <xf numFmtId="0" fontId="40" fillId="3" borderId="1" xfId="0" applyFont="1" applyFill="1" applyBorder="1" applyAlignment="1">
      <alignment horizontal="center"/>
    </xf>
    <xf numFmtId="0" fontId="40" fillId="3" borderId="7" xfId="0" applyFont="1" applyFill="1" applyBorder="1" applyAlignment="1">
      <alignment horizontal="center"/>
    </xf>
    <xf numFmtId="0" fontId="40" fillId="3" borderId="5" xfId="0" applyFont="1" applyFill="1" applyBorder="1" applyAlignment="1">
      <alignment horizontal="center"/>
    </xf>
    <xf numFmtId="0" fontId="40" fillId="3" borderId="7" xfId="0" applyFont="1" applyFill="1" applyBorder="1" applyAlignment="1">
      <alignment horizontal="left" vertical="center"/>
    </xf>
    <xf numFmtId="0" fontId="40" fillId="3" borderId="5" xfId="0" applyFont="1" applyFill="1" applyBorder="1" applyAlignment="1">
      <alignment horizontal="left" vertical="center"/>
    </xf>
    <xf numFmtId="0" fontId="67" fillId="3" borderId="7" xfId="0" applyFont="1" applyFill="1" applyBorder="1" applyAlignment="1">
      <alignment horizontal="center" vertical="center" wrapText="1"/>
    </xf>
    <xf numFmtId="4" fontId="67" fillId="3" borderId="1" xfId="0" applyNumberFormat="1" applyFont="1" applyFill="1" applyBorder="1" applyAlignment="1">
      <alignment horizontal="center" vertical="center" wrapText="1"/>
    </xf>
    <xf numFmtId="4" fontId="67" fillId="3" borderId="7" xfId="0" applyNumberFormat="1" applyFont="1" applyFill="1" applyBorder="1" applyAlignment="1">
      <alignment horizontal="center" vertical="center" wrapText="1"/>
    </xf>
    <xf numFmtId="4" fontId="67" fillId="3" borderId="5" xfId="0" applyNumberFormat="1" applyFont="1" applyFill="1" applyBorder="1" applyAlignment="1">
      <alignment horizontal="center" vertical="center" wrapText="1"/>
    </xf>
    <xf numFmtId="0" fontId="67" fillId="3" borderId="1" xfId="0" applyFont="1" applyFill="1" applyBorder="1" applyAlignment="1">
      <alignment horizontal="left" vertical="center" wrapText="1"/>
    </xf>
    <xf numFmtId="0" fontId="67" fillId="3" borderId="7" xfId="0" applyFont="1" applyFill="1" applyBorder="1" applyAlignment="1">
      <alignment horizontal="left" vertical="center" wrapText="1"/>
    </xf>
    <xf numFmtId="0" fontId="67" fillId="3" borderId="5" xfId="0" applyFont="1" applyFill="1" applyBorder="1" applyAlignment="1">
      <alignment horizontal="left" vertical="center" wrapText="1"/>
    </xf>
    <xf numFmtId="1" fontId="67" fillId="3" borderId="1" xfId="0" applyNumberFormat="1" applyFont="1" applyFill="1" applyBorder="1" applyAlignment="1">
      <alignment horizontal="center" vertical="center" wrapText="1"/>
    </xf>
    <xf numFmtId="1" fontId="67" fillId="3" borderId="7" xfId="0" applyNumberFormat="1" applyFont="1" applyFill="1" applyBorder="1" applyAlignment="1">
      <alignment horizontal="center" vertical="center" wrapText="1"/>
    </xf>
    <xf numFmtId="1" fontId="67" fillId="3" borderId="5" xfId="0" applyNumberFormat="1" applyFont="1" applyFill="1" applyBorder="1" applyAlignment="1">
      <alignment horizontal="center" vertical="center" wrapText="1"/>
    </xf>
    <xf numFmtId="0" fontId="67" fillId="3" borderId="2" xfId="0" applyFont="1" applyFill="1" applyBorder="1" applyAlignment="1">
      <alignment horizontal="left" wrapText="1"/>
    </xf>
    <xf numFmtId="0" fontId="40" fillId="3" borderId="7" xfId="0" applyFont="1" applyFill="1" applyBorder="1" applyAlignment="1">
      <alignment horizontal="left" vertical="center" wrapText="1"/>
    </xf>
    <xf numFmtId="0" fontId="40" fillId="3" borderId="1" xfId="0" applyFont="1" applyFill="1" applyBorder="1" applyAlignment="1">
      <alignment vertical="center" wrapText="1"/>
    </xf>
    <xf numFmtId="0" fontId="40" fillId="3" borderId="7" xfId="0" applyFont="1" applyFill="1" applyBorder="1" applyAlignment="1">
      <alignment vertical="center"/>
    </xf>
    <xf numFmtId="0" fontId="40" fillId="3" borderId="5" xfId="0" applyFont="1" applyFill="1" applyBorder="1" applyAlignment="1">
      <alignment vertical="center"/>
    </xf>
    <xf numFmtId="4" fontId="16" fillId="23" borderId="35" xfId="57" applyNumberFormat="1" applyFont="1" applyFill="1" applyBorder="1" applyAlignment="1">
      <alignment horizontal="center" vertical="center" wrapText="1"/>
    </xf>
    <xf numFmtId="0" fontId="16" fillId="3" borderId="31" xfId="57" applyFont="1" applyFill="1" applyBorder="1"/>
    <xf numFmtId="0" fontId="16" fillId="23" borderId="35" xfId="57" applyFont="1" applyFill="1" applyBorder="1" applyAlignment="1">
      <alignment horizontal="center" vertical="center" wrapText="1"/>
    </xf>
    <xf numFmtId="0" fontId="16" fillId="23" borderId="36" xfId="57" applyFont="1" applyFill="1" applyBorder="1" applyAlignment="1">
      <alignment horizontal="center" vertical="center" wrapText="1"/>
    </xf>
    <xf numFmtId="0" fontId="16" fillId="3" borderId="32" xfId="57" applyFont="1" applyFill="1" applyBorder="1"/>
    <xf numFmtId="0" fontId="8" fillId="16" borderId="17" xfId="57" applyFill="1" applyBorder="1" applyAlignment="1">
      <alignment horizontal="center" vertical="center"/>
    </xf>
    <xf numFmtId="0" fontId="16" fillId="0" borderId="16" xfId="57" applyFont="1" applyBorder="1"/>
    <xf numFmtId="0" fontId="16" fillId="0" borderId="19" xfId="57" applyFont="1" applyBorder="1"/>
    <xf numFmtId="4" fontId="74" fillId="16" borderId="21" xfId="57" applyNumberFormat="1" applyFont="1" applyFill="1" applyBorder="1" applyAlignment="1">
      <alignment horizontal="center" vertical="center" wrapText="1"/>
    </xf>
    <xf numFmtId="0" fontId="16" fillId="0" borderId="25" xfId="57" applyFont="1" applyBorder="1"/>
    <xf numFmtId="0" fontId="16" fillId="0" borderId="20" xfId="57" applyFont="1" applyBorder="1"/>
    <xf numFmtId="0" fontId="8" fillId="16" borderId="21" xfId="57" applyFill="1" applyBorder="1" applyAlignment="1">
      <alignment horizontal="center" vertical="center"/>
    </xf>
    <xf numFmtId="0" fontId="16" fillId="23" borderId="34" xfId="57" applyFont="1" applyFill="1" applyBorder="1" applyAlignment="1">
      <alignment horizontal="center" vertical="center" wrapText="1"/>
    </xf>
    <xf numFmtId="0" fontId="16" fillId="3" borderId="33" xfId="57" applyFont="1" applyFill="1" applyBorder="1" applyAlignment="1">
      <alignment horizontal="center"/>
    </xf>
    <xf numFmtId="4" fontId="16" fillId="23" borderId="17" xfId="57" applyNumberFormat="1" applyFont="1" applyFill="1" applyBorder="1" applyAlignment="1">
      <alignment horizontal="center" vertical="center" wrapText="1"/>
    </xf>
    <xf numFmtId="0" fontId="16" fillId="3" borderId="19" xfId="57" applyFont="1" applyFill="1" applyBorder="1"/>
    <xf numFmtId="4" fontId="16" fillId="21" borderId="17" xfId="57" applyNumberFormat="1" applyFont="1" applyFill="1" applyBorder="1" applyAlignment="1">
      <alignment horizontal="center" vertical="center" wrapText="1"/>
    </xf>
    <xf numFmtId="0" fontId="16" fillId="23" borderId="17" xfId="57" applyFont="1" applyFill="1" applyBorder="1" applyAlignment="1">
      <alignment horizontal="center" vertical="center" wrapText="1"/>
    </xf>
    <xf numFmtId="0" fontId="16" fillId="23" borderId="27" xfId="57" applyFont="1" applyFill="1" applyBorder="1" applyAlignment="1">
      <alignment horizontal="center" vertical="center" wrapText="1"/>
    </xf>
    <xf numFmtId="0" fontId="16" fillId="3" borderId="22" xfId="57" applyFont="1" applyFill="1" applyBorder="1"/>
    <xf numFmtId="0" fontId="16" fillId="23" borderId="23" xfId="57" applyFont="1" applyFill="1" applyBorder="1" applyAlignment="1">
      <alignment horizontal="center" vertical="center" wrapText="1"/>
    </xf>
    <xf numFmtId="0" fontId="16" fillId="3" borderId="27" xfId="57" applyFont="1" applyFill="1" applyBorder="1"/>
    <xf numFmtId="0" fontId="16" fillId="23" borderId="17" xfId="57" applyFont="1" applyFill="1" applyBorder="1" applyAlignment="1">
      <alignment vertical="center" wrapText="1"/>
    </xf>
    <xf numFmtId="0" fontId="16" fillId="3" borderId="16" xfId="57" applyFont="1" applyFill="1" applyBorder="1"/>
    <xf numFmtId="0" fontId="16" fillId="3" borderId="16" xfId="57" applyFont="1" applyFill="1" applyBorder="1" applyAlignment="1">
      <alignment horizontal="center"/>
    </xf>
    <xf numFmtId="0" fontId="16" fillId="21" borderId="17" xfId="57" applyFont="1" applyFill="1" applyBorder="1" applyAlignment="1">
      <alignment horizontal="center" vertical="center" wrapText="1"/>
    </xf>
    <xf numFmtId="4" fontId="16" fillId="21" borderId="31" xfId="57" applyNumberFormat="1" applyFont="1" applyFill="1" applyBorder="1" applyAlignment="1">
      <alignment horizontal="center" vertical="center" wrapText="1"/>
    </xf>
    <xf numFmtId="0" fontId="16" fillId="22" borderId="35" xfId="57" applyFont="1" applyFill="1" applyBorder="1" applyAlignment="1">
      <alignment horizontal="center" vertical="center" wrapText="1"/>
    </xf>
    <xf numFmtId="0" fontId="16" fillId="22" borderId="36" xfId="57" applyFont="1" applyFill="1" applyBorder="1" applyAlignment="1">
      <alignment horizontal="center" vertical="center" wrapText="1"/>
    </xf>
    <xf numFmtId="0" fontId="16" fillId="3" borderId="38" xfId="57" applyFont="1" applyFill="1" applyBorder="1"/>
    <xf numFmtId="0" fontId="16" fillId="22" borderId="2" xfId="57" applyFont="1" applyFill="1" applyBorder="1" applyAlignment="1">
      <alignment horizontal="center" vertical="center" wrapText="1"/>
    </xf>
    <xf numFmtId="0" fontId="16" fillId="22" borderId="5" xfId="57" applyFont="1" applyFill="1" applyBorder="1" applyAlignment="1">
      <alignment horizontal="center" vertical="center" wrapText="1"/>
    </xf>
    <xf numFmtId="0" fontId="16" fillId="3" borderId="2" xfId="57" applyFont="1" applyFill="1" applyBorder="1"/>
    <xf numFmtId="4" fontId="16" fillId="22" borderId="5" xfId="57" applyNumberFormat="1" applyFont="1" applyFill="1" applyBorder="1" applyAlignment="1">
      <alignment horizontal="center" vertical="center" wrapText="1"/>
    </xf>
    <xf numFmtId="4" fontId="16" fillId="22" borderId="34" xfId="57" applyNumberFormat="1" applyFont="1" applyFill="1" applyBorder="1" applyAlignment="1">
      <alignment horizontal="center" vertical="center" wrapText="1"/>
    </xf>
    <xf numFmtId="0" fontId="16" fillId="3" borderId="37" xfId="57" applyFont="1" applyFill="1" applyBorder="1"/>
    <xf numFmtId="0" fontId="16" fillId="3" borderId="33" xfId="57" applyFont="1" applyFill="1" applyBorder="1"/>
    <xf numFmtId="0" fontId="16" fillId="22" borderId="34" xfId="57" applyFont="1" applyFill="1" applyBorder="1" applyAlignment="1">
      <alignment horizontal="center" vertical="center" wrapText="1"/>
    </xf>
    <xf numFmtId="0" fontId="16" fillId="22" borderId="35" xfId="57" applyFont="1" applyFill="1" applyBorder="1" applyAlignment="1">
      <alignment horizontal="center" vertical="center"/>
    </xf>
    <xf numFmtId="0" fontId="16" fillId="21" borderId="31" xfId="57" applyFont="1" applyFill="1" applyBorder="1" applyAlignment="1">
      <alignment horizontal="center" vertical="center" wrapText="1"/>
    </xf>
    <xf numFmtId="0" fontId="16" fillId="21" borderId="29" xfId="57" applyFont="1" applyFill="1" applyBorder="1" applyAlignment="1">
      <alignment horizontal="center" vertical="center" wrapText="1"/>
    </xf>
    <xf numFmtId="0" fontId="16" fillId="21" borderId="32" xfId="57" applyFont="1" applyFill="1" applyBorder="1" applyAlignment="1">
      <alignment horizontal="center" vertical="center" wrapText="1"/>
    </xf>
    <xf numFmtId="0" fontId="16" fillId="21" borderId="1" xfId="57" applyFont="1" applyFill="1" applyBorder="1" applyAlignment="1">
      <alignment horizontal="center" vertical="center" wrapText="1"/>
    </xf>
    <xf numFmtId="0" fontId="16" fillId="21" borderId="5" xfId="57" applyFont="1" applyFill="1" applyBorder="1" applyAlignment="1">
      <alignment horizontal="center" vertical="center" wrapText="1"/>
    </xf>
    <xf numFmtId="0" fontId="16" fillId="21" borderId="30" xfId="57" applyFont="1" applyFill="1" applyBorder="1" applyAlignment="1">
      <alignment horizontal="center" vertical="center" wrapText="1"/>
    </xf>
    <xf numFmtId="0" fontId="16" fillId="21" borderId="33" xfId="57" applyFont="1" applyFill="1" applyBorder="1" applyAlignment="1">
      <alignment horizontal="center" vertical="center" wrapText="1"/>
    </xf>
    <xf numFmtId="4" fontId="16" fillId="21" borderId="17" xfId="57" applyNumberFormat="1" applyFont="1" applyFill="1" applyBorder="1" applyAlignment="1">
      <alignment horizontal="center" vertical="center"/>
    </xf>
    <xf numFmtId="0" fontId="16" fillId="21" borderId="17" xfId="57" applyFont="1" applyFill="1" applyBorder="1" applyAlignment="1">
      <alignment horizontal="center" vertical="center"/>
    </xf>
    <xf numFmtId="0" fontId="16" fillId="21" borderId="17" xfId="57" applyFont="1" applyFill="1" applyBorder="1" applyAlignment="1">
      <alignment horizontal="left" vertical="center" wrapText="1"/>
    </xf>
    <xf numFmtId="2" fontId="16" fillId="21" borderId="17" xfId="57" applyNumberFormat="1" applyFont="1" applyFill="1" applyBorder="1" applyAlignment="1">
      <alignment horizontal="center" vertical="center" wrapText="1"/>
    </xf>
    <xf numFmtId="0" fontId="16" fillId="3" borderId="16" xfId="57" applyFont="1" applyFill="1" applyBorder="1" applyAlignment="1">
      <alignment horizontal="left" vertical="center"/>
    </xf>
    <xf numFmtId="0" fontId="16" fillId="3" borderId="19" xfId="57" applyFont="1" applyFill="1" applyBorder="1" applyAlignment="1">
      <alignment horizontal="left" vertical="center"/>
    </xf>
    <xf numFmtId="0" fontId="16" fillId="21" borderId="17" xfId="57" applyFont="1" applyFill="1" applyBorder="1" applyAlignment="1">
      <alignment vertical="center" wrapText="1"/>
    </xf>
    <xf numFmtId="17" fontId="16" fillId="21" borderId="17" xfId="57" applyNumberFormat="1" applyFont="1" applyFill="1" applyBorder="1" applyAlignment="1">
      <alignment horizontal="center" vertical="center" wrapText="1"/>
    </xf>
    <xf numFmtId="0" fontId="8" fillId="17" borderId="17" xfId="57" applyFill="1" applyBorder="1" applyAlignment="1">
      <alignment horizontal="center" vertical="center"/>
    </xf>
    <xf numFmtId="0" fontId="8" fillId="17" borderId="17" xfId="57" applyFill="1" applyBorder="1" applyAlignment="1">
      <alignment horizontal="center" vertical="center" wrapText="1"/>
    </xf>
    <xf numFmtId="0" fontId="16" fillId="21" borderId="24" xfId="57" applyFont="1" applyFill="1" applyBorder="1" applyAlignment="1">
      <alignment horizontal="center" vertical="center" wrapText="1"/>
    </xf>
    <xf numFmtId="0" fontId="16" fillId="3" borderId="28" xfId="57" applyFont="1" applyFill="1" applyBorder="1"/>
    <xf numFmtId="0" fontId="8" fillId="17" borderId="21" xfId="57" applyFill="1" applyBorder="1" applyAlignment="1">
      <alignment horizontal="center" vertical="center" wrapText="1"/>
    </xf>
    <xf numFmtId="4" fontId="8" fillId="17" borderId="21" xfId="57" applyNumberFormat="1" applyFill="1" applyBorder="1" applyAlignment="1">
      <alignment horizontal="center" vertical="center" wrapText="1"/>
    </xf>
  </cellXfs>
  <cellStyles count="78">
    <cellStyle name="Dobry" xfId="19" builtinId="26"/>
    <cellStyle name="Dziesiętny" xfId="18" builtinId="3"/>
    <cellStyle name="Dziesiętny 2" xfId="9" xr:uid="{00000000-0005-0000-0000-000002000000}"/>
    <cellStyle name="Dziesiętny 2 2" xfId="15" xr:uid="{00000000-0005-0000-0000-000003000000}"/>
    <cellStyle name="Dziesiętny 2 2 2" xfId="24" xr:uid="{00000000-0005-0000-0000-000004000000}"/>
    <cellStyle name="Dziesiętny 2 2 2 2" xfId="46" xr:uid="{00B9634C-FA4A-4FBD-B39D-BFC4F63FE14A}"/>
    <cellStyle name="Dziesiętny 2 2 2 3" xfId="67" xr:uid="{52642C24-063A-4A22-83A1-7758A523231B}"/>
    <cellStyle name="Dziesiętny 2 2 3" xfId="31" xr:uid="{00000000-0005-0000-0000-000005000000}"/>
    <cellStyle name="Dziesiętny 2 2 3 2" xfId="53" xr:uid="{255C7019-0819-4111-9547-23B79885E50B}"/>
    <cellStyle name="Dziesiętny 2 2 3 3" xfId="74" xr:uid="{E988E8AF-3898-4F07-9802-C9D2C30DD574}"/>
    <cellStyle name="Dziesiętny 2 2 4" xfId="40" xr:uid="{76D05AFA-01E8-4A3E-9F13-AD2C54DC66F9}"/>
    <cellStyle name="Dziesiętny 2 2 5" xfId="61" xr:uid="{5337D887-1904-4CFD-9FAC-D79AD3417546}"/>
    <cellStyle name="Dziesiętny 2 3" xfId="17" xr:uid="{00000000-0005-0000-0000-000006000000}"/>
    <cellStyle name="Dziesiętny 2 3 2" xfId="42" xr:uid="{0175BBD4-6F5D-42CD-AF17-3FE15F3F7B26}"/>
    <cellStyle name="Dziesiętny 2 4" xfId="22" xr:uid="{00000000-0005-0000-0000-000007000000}"/>
    <cellStyle name="Dziesiętny 2 4 2" xfId="44" xr:uid="{69E15987-9697-47C3-8E8A-7658B7E977CC}"/>
    <cellStyle name="Dziesiętny 2 4 3" xfId="65" xr:uid="{2B2B3014-6DED-4C88-AF23-5EB9D10B3B7D}"/>
    <cellStyle name="Dziesiętny 2 5" xfId="29" xr:uid="{00000000-0005-0000-0000-000008000000}"/>
    <cellStyle name="Dziesiętny 2 5 2" xfId="51" xr:uid="{B22E914E-878A-485A-A034-22A85C40A9D9}"/>
    <cellStyle name="Dziesiętny 2 5 3" xfId="72" xr:uid="{56B3E353-3400-4A4E-BBE9-02F97349D9C6}"/>
    <cellStyle name="Dziesiętny 2 6" xfId="38" xr:uid="{9213396E-B3FD-45CA-9614-27236A4D69B7}"/>
    <cellStyle name="Dziesiętny 2 7" xfId="59" xr:uid="{B8F983B1-5DB2-4193-8A96-EC011BAD8781}"/>
    <cellStyle name="Dziesiętny 3" xfId="16" xr:uid="{00000000-0005-0000-0000-000009000000}"/>
    <cellStyle name="Dziesiętny 3 2" xfId="25" xr:uid="{00000000-0005-0000-0000-00000A000000}"/>
    <cellStyle name="Dziesiętny 3 2 2" xfId="47" xr:uid="{96C2BD1B-0565-4221-B1C9-6712E22353D2}"/>
    <cellStyle name="Dziesiętny 3 2 3" xfId="68" xr:uid="{C71D3016-2B2B-470C-B978-2BBFE55BBE3C}"/>
    <cellStyle name="Dziesiętny 3 3" xfId="32" xr:uid="{00000000-0005-0000-0000-00000B000000}"/>
    <cellStyle name="Dziesiętny 3 3 2" xfId="54" xr:uid="{F1BEC9E7-302E-47D9-A8FB-B45A055B56BA}"/>
    <cellStyle name="Dziesiętny 3 3 3" xfId="75" xr:uid="{F00A6E6E-61A6-4369-93DE-54C4D5A31156}"/>
    <cellStyle name="Dziesiętny 3 4" xfId="41" xr:uid="{F7731DB6-8013-47B4-8F93-2E727872FAEB}"/>
    <cellStyle name="Dziesiętny 3 5" xfId="62" xr:uid="{EA638CF8-34AE-470D-8078-60B882B06347}"/>
    <cellStyle name="Dziesiętny 4" xfId="26" xr:uid="{00000000-0005-0000-0000-00000C000000}"/>
    <cellStyle name="Dziesiętny 4 2" xfId="48" xr:uid="{F4CD525F-429F-4F27-A76F-41CF3DD7DF75}"/>
    <cellStyle name="Dziesiętny 4 3" xfId="69" xr:uid="{9ED2ABAD-9F4D-4913-843B-2B26B7C82C1E}"/>
    <cellStyle name="Dziesiętny 5" xfId="63" xr:uid="{9E848102-B629-4BA8-BF36-334F89679BFD}"/>
    <cellStyle name="Excel Built-in Bad" xfId="4" xr:uid="{00000000-0005-0000-0000-00000D000000}"/>
    <cellStyle name="Excel Built-in Normal" xfId="2" xr:uid="{00000000-0005-0000-0000-00000E000000}"/>
    <cellStyle name="Neutralny 2" xfId="13" xr:uid="{00000000-0005-0000-0000-00000F000000}"/>
    <cellStyle name="Normalny" xfId="0" builtinId="0"/>
    <cellStyle name="Normalny 2" xfId="3" xr:uid="{00000000-0005-0000-0000-000011000000}"/>
    <cellStyle name="Normalny 2 2" xfId="12" xr:uid="{00000000-0005-0000-0000-000012000000}"/>
    <cellStyle name="Normalny 2 3" xfId="11" xr:uid="{00000000-0005-0000-0000-000013000000}"/>
    <cellStyle name="Normalny 2 4" xfId="34" xr:uid="{00000000-0005-0000-0000-000014000000}"/>
    <cellStyle name="Normalny 3" xfId="6" xr:uid="{00000000-0005-0000-0000-000015000000}"/>
    <cellStyle name="Normalny 3 2" xfId="10" xr:uid="{00000000-0005-0000-0000-000016000000}"/>
    <cellStyle name="Normalny 4" xfId="7" xr:uid="{00000000-0005-0000-0000-000017000000}"/>
    <cellStyle name="Normalny 5" xfId="35" xr:uid="{00000000-0005-0000-0000-000018000000}"/>
    <cellStyle name="Normalny 5 2" xfId="57" xr:uid="{AA501FC6-8EB0-47EF-A4F6-59181F29EAE6}"/>
    <cellStyle name="Normalny 6" xfId="8" xr:uid="{00000000-0005-0000-0000-000019000000}"/>
    <cellStyle name="Walutowy" xfId="36" builtinId="4"/>
    <cellStyle name="Walutowy 2" xfId="1" xr:uid="{00000000-0005-0000-0000-00001B000000}"/>
    <cellStyle name="Walutowy 2 2" xfId="14" xr:uid="{00000000-0005-0000-0000-00001C000000}"/>
    <cellStyle name="Walutowy 2 2 2" xfId="23" xr:uid="{00000000-0005-0000-0000-00001D000000}"/>
    <cellStyle name="Walutowy 2 2 2 2" xfId="45" xr:uid="{6409697A-62A6-477F-816B-8F5129B4CECB}"/>
    <cellStyle name="Walutowy 2 2 2 3" xfId="66" xr:uid="{3CF6A31A-BFD2-4C34-9044-545F788FE379}"/>
    <cellStyle name="Walutowy 2 2 3" xfId="30" xr:uid="{00000000-0005-0000-0000-00001E000000}"/>
    <cellStyle name="Walutowy 2 2 3 2" xfId="52" xr:uid="{B8AAFC4F-EB2C-4F88-9D9E-73B7E03B1139}"/>
    <cellStyle name="Walutowy 2 2 3 3" xfId="73" xr:uid="{653A2DCD-8EFD-403D-8B39-E82D5F4AED6B}"/>
    <cellStyle name="Walutowy 2 2 4" xfId="39" xr:uid="{ABEF3829-D9E6-419A-90BB-072C1AA09249}"/>
    <cellStyle name="Walutowy 2 2 5" xfId="60" xr:uid="{55358CF0-B728-4510-AD0B-00FCF0899228}"/>
    <cellStyle name="Walutowy 2 3" xfId="21" xr:uid="{00000000-0005-0000-0000-00001F000000}"/>
    <cellStyle name="Walutowy 2 3 2" xfId="43" xr:uid="{705A3B36-4640-4388-9D90-495E9F2070C4}"/>
    <cellStyle name="Walutowy 2 3 3" xfId="64" xr:uid="{FB87D5B3-6086-4355-93BB-CF5E705FE888}"/>
    <cellStyle name="Walutowy 2 4" xfId="28" xr:uid="{00000000-0005-0000-0000-000020000000}"/>
    <cellStyle name="Walutowy 2 4 2" xfId="50" xr:uid="{1699ED67-BC2F-4D90-A6FA-46EE7F59ECA3}"/>
    <cellStyle name="Walutowy 2 4 3" xfId="71" xr:uid="{FFC83ABF-1C83-4548-A664-E97F7A330024}"/>
    <cellStyle name="Walutowy 2 5" xfId="37" xr:uid="{688B0107-7000-466E-8219-26264F96B32B}"/>
    <cellStyle name="Walutowy 2 6" xfId="58" xr:uid="{B4CE1711-05A2-4CF9-8678-6260ED2444A5}"/>
    <cellStyle name="Walutowy 3" xfId="27" xr:uid="{00000000-0005-0000-0000-000021000000}"/>
    <cellStyle name="Walutowy 3 2" xfId="49" xr:uid="{1291D846-95A3-4499-81B8-012E6BDD8196}"/>
    <cellStyle name="Walutowy 3 3" xfId="70" xr:uid="{01F646D6-6C11-4CBA-A29D-32F0C64E5821}"/>
    <cellStyle name="Walutowy 4" xfId="33" xr:uid="{00000000-0005-0000-0000-000022000000}"/>
    <cellStyle name="Walutowy 4 2" xfId="55" xr:uid="{DD281501-6EF5-4911-9127-49B2BB6E01ED}"/>
    <cellStyle name="Walutowy 4 3" xfId="76" xr:uid="{96AF1B05-8DD7-4A4F-9EC8-213ED4592A5C}"/>
    <cellStyle name="Walutowy 5" xfId="56" xr:uid="{0A772CBB-8EBC-4663-B865-D62D2FE5F302}"/>
    <cellStyle name="Walutowy 6" xfId="77" xr:uid="{7046197B-91DF-4030-B9ED-83B82AAD8003}"/>
    <cellStyle name="Zły" xfId="20" builtinId="27"/>
    <cellStyle name="Zły 2" xfId="5" xr:uid="{00000000-0005-0000-0000-00002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A1464D15-2FF1-4402-A995-8D324B8D3CDC}"/>
            </a:ext>
          </a:extLst>
        </xdr:cNvPr>
        <xdr:cNvCxnSpPr/>
      </xdr:nvCxnSpPr>
      <xdr:spPr>
        <a:xfrm>
          <a:off x="10401300" y="12211050"/>
          <a:ext cx="2099582"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3101531D-F782-41BA-89BA-F00DE0AA18FC}"/>
            </a:ext>
          </a:extLst>
        </xdr:cNvPr>
        <xdr:cNvCxnSpPr/>
      </xdr:nvCxnSpPr>
      <xdr:spPr>
        <a:xfrm>
          <a:off x="10401300" y="13223875"/>
          <a:ext cx="2085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I41"/>
  <sheetViews>
    <sheetView tabSelected="1" workbookViewId="0">
      <selection activeCell="A7" sqref="A7"/>
    </sheetView>
  </sheetViews>
  <sheetFormatPr defaultColWidth="9.140625" defaultRowHeight="15" x14ac:dyDescent="0.25"/>
  <cols>
    <col min="1" max="2" width="9.140625" style="85"/>
    <col min="3" max="3" width="29.5703125" style="1" customWidth="1"/>
    <col min="4" max="4" width="11.42578125" style="1" bestFit="1" customWidth="1"/>
    <col min="5" max="5" width="13.140625" style="1" customWidth="1"/>
    <col min="6" max="7" width="11.42578125" style="1" bestFit="1" customWidth="1"/>
    <col min="8" max="16384" width="9.140625" style="1"/>
  </cols>
  <sheetData>
    <row r="1" spans="3:9" s="85" customFormat="1" x14ac:dyDescent="0.25"/>
    <row r="2" spans="3:9" x14ac:dyDescent="0.25">
      <c r="C2" s="768" t="s">
        <v>3008</v>
      </c>
      <c r="D2" s="768"/>
      <c r="E2" s="768"/>
      <c r="F2" s="768"/>
      <c r="G2" s="768"/>
      <c r="H2" s="768"/>
      <c r="I2" s="768"/>
    </row>
    <row r="3" spans="3:9" s="85" customFormat="1" x14ac:dyDescent="0.25">
      <c r="C3" s="768" t="s">
        <v>3009</v>
      </c>
      <c r="D3" s="768"/>
      <c r="E3" s="768"/>
      <c r="F3" s="768"/>
      <c r="G3" s="768"/>
      <c r="H3" s="768"/>
      <c r="I3" s="768"/>
    </row>
    <row r="5" spans="3:9" x14ac:dyDescent="0.25">
      <c r="C5" s="297"/>
      <c r="D5" s="162" t="s">
        <v>58</v>
      </c>
      <c r="E5" s="87" t="s">
        <v>37</v>
      </c>
    </row>
    <row r="6" spans="3:9" x14ac:dyDescent="0.25">
      <c r="C6" s="88" t="s">
        <v>59</v>
      </c>
      <c r="D6" s="190">
        <v>11</v>
      </c>
      <c r="E6" s="143">
        <v>342796.43</v>
      </c>
      <c r="G6" s="86"/>
    </row>
    <row r="7" spans="3:9" x14ac:dyDescent="0.25">
      <c r="C7" s="88" t="s">
        <v>60</v>
      </c>
      <c r="D7" s="190">
        <v>16</v>
      </c>
      <c r="E7" s="143">
        <v>484100</v>
      </c>
      <c r="G7" s="86"/>
    </row>
    <row r="8" spans="3:9" x14ac:dyDescent="0.25">
      <c r="C8" s="88" t="s">
        <v>61</v>
      </c>
      <c r="D8" s="190">
        <v>20</v>
      </c>
      <c r="E8" s="143">
        <v>1207496.1100000001</v>
      </c>
      <c r="G8" s="86"/>
    </row>
    <row r="9" spans="3:9" x14ac:dyDescent="0.25">
      <c r="C9" s="88" t="s">
        <v>62</v>
      </c>
      <c r="D9" s="190">
        <v>14</v>
      </c>
      <c r="E9" s="143">
        <v>384722.24</v>
      </c>
      <c r="G9" s="86"/>
    </row>
    <row r="10" spans="3:9" x14ac:dyDescent="0.25">
      <c r="C10" s="88" t="s">
        <v>63</v>
      </c>
      <c r="D10" s="190">
        <v>8</v>
      </c>
      <c r="E10" s="143">
        <v>582350.18000000005</v>
      </c>
      <c r="G10" s="86"/>
    </row>
    <row r="11" spans="3:9" x14ac:dyDescent="0.25">
      <c r="C11" s="88" t="s">
        <v>64</v>
      </c>
      <c r="D11" s="190">
        <v>2</v>
      </c>
      <c r="E11" s="143">
        <v>37330</v>
      </c>
      <c r="G11" s="86"/>
    </row>
    <row r="12" spans="3:9" x14ac:dyDescent="0.25">
      <c r="C12" s="88" t="s">
        <v>65</v>
      </c>
      <c r="D12" s="190">
        <v>17</v>
      </c>
      <c r="E12" s="143">
        <v>1470000</v>
      </c>
      <c r="G12" s="86"/>
    </row>
    <row r="13" spans="3:9" x14ac:dyDescent="0.25">
      <c r="C13" s="88" t="s">
        <v>66</v>
      </c>
      <c r="D13" s="190">
        <v>10</v>
      </c>
      <c r="E13" s="143">
        <v>462474</v>
      </c>
      <c r="G13" s="86"/>
    </row>
    <row r="14" spans="3:9" x14ac:dyDescent="0.25">
      <c r="C14" s="88" t="s">
        <v>67</v>
      </c>
      <c r="D14" s="190">
        <v>16</v>
      </c>
      <c r="E14" s="143">
        <v>688281.49</v>
      </c>
      <c r="G14" s="86"/>
    </row>
    <row r="15" spans="3:9" x14ac:dyDescent="0.25">
      <c r="C15" s="88" t="s">
        <v>68</v>
      </c>
      <c r="D15" s="190">
        <v>18</v>
      </c>
      <c r="E15" s="143">
        <v>358350.49</v>
      </c>
      <c r="G15" s="86"/>
    </row>
    <row r="16" spans="3:9" x14ac:dyDescent="0.25">
      <c r="C16" s="88" t="s">
        <v>69</v>
      </c>
      <c r="D16" s="190">
        <v>8</v>
      </c>
      <c r="E16" s="143">
        <v>525500</v>
      </c>
      <c r="G16" s="86"/>
    </row>
    <row r="17" spans="3:7" x14ac:dyDescent="0.25">
      <c r="C17" s="88" t="s">
        <v>70</v>
      </c>
      <c r="D17" s="190">
        <v>2</v>
      </c>
      <c r="E17" s="143">
        <v>121979.98999999999</v>
      </c>
      <c r="G17" s="86"/>
    </row>
    <row r="18" spans="3:7" x14ac:dyDescent="0.25">
      <c r="C18" s="88" t="s">
        <v>71</v>
      </c>
      <c r="D18" s="190">
        <v>5</v>
      </c>
      <c r="E18" s="143">
        <v>175813</v>
      </c>
      <c r="G18" s="86"/>
    </row>
    <row r="19" spans="3:7" x14ac:dyDescent="0.25">
      <c r="C19" s="88" t="s">
        <v>72</v>
      </c>
      <c r="D19" s="190">
        <v>14</v>
      </c>
      <c r="E19" s="143">
        <v>588000</v>
      </c>
      <c r="G19" s="86"/>
    </row>
    <row r="20" spans="3:7" x14ac:dyDescent="0.25">
      <c r="C20" s="88" t="s">
        <v>73</v>
      </c>
      <c r="D20" s="190">
        <v>13</v>
      </c>
      <c r="E20" s="143">
        <v>545000</v>
      </c>
      <c r="G20" s="86"/>
    </row>
    <row r="21" spans="3:7" x14ac:dyDescent="0.25">
      <c r="C21" s="88" t="s">
        <v>74</v>
      </c>
      <c r="D21" s="190">
        <v>10</v>
      </c>
      <c r="E21" s="237" t="s">
        <v>1058</v>
      </c>
      <c r="G21" s="86"/>
    </row>
    <row r="22" spans="3:7" s="354" customFormat="1" ht="30" x14ac:dyDescent="0.25">
      <c r="C22" s="401" t="s">
        <v>1068</v>
      </c>
      <c r="D22" s="582">
        <v>20</v>
      </c>
      <c r="E22" s="402">
        <v>6084179.8699999992</v>
      </c>
      <c r="G22" s="380"/>
    </row>
    <row r="23" spans="3:7" s="85" customFormat="1" ht="30" x14ac:dyDescent="0.25">
      <c r="C23" s="141" t="s">
        <v>944</v>
      </c>
      <c r="D23" s="190">
        <v>22</v>
      </c>
      <c r="E23" s="143">
        <v>3275820.96</v>
      </c>
      <c r="G23" s="86"/>
    </row>
    <row r="24" spans="3:7" s="353" customFormat="1" ht="30" x14ac:dyDescent="0.25">
      <c r="C24" s="401" t="s">
        <v>1189</v>
      </c>
      <c r="D24" s="582">
        <v>30</v>
      </c>
      <c r="E24" s="402">
        <v>2081138.76</v>
      </c>
      <c r="G24" s="86"/>
    </row>
    <row r="25" spans="3:7" s="353" customFormat="1" x14ac:dyDescent="0.25">
      <c r="C25" s="400" t="s">
        <v>1190</v>
      </c>
      <c r="D25" s="582">
        <v>47</v>
      </c>
      <c r="E25" s="402">
        <v>1567051.6700000002</v>
      </c>
      <c r="G25" s="86"/>
    </row>
    <row r="26" spans="3:7" s="353" customFormat="1" x14ac:dyDescent="0.25">
      <c r="C26" s="400" t="s">
        <v>1191</v>
      </c>
      <c r="D26" s="582">
        <v>12</v>
      </c>
      <c r="E26" s="402">
        <v>1044103.0622996024</v>
      </c>
      <c r="G26" s="86"/>
    </row>
    <row r="27" spans="3:7" s="353" customFormat="1" x14ac:dyDescent="0.25">
      <c r="C27" s="400" t="s">
        <v>1192</v>
      </c>
      <c r="D27" s="582">
        <v>34</v>
      </c>
      <c r="E27" s="402">
        <v>927505.4</v>
      </c>
      <c r="G27" s="86"/>
    </row>
    <row r="28" spans="3:7" s="353" customFormat="1" x14ac:dyDescent="0.25">
      <c r="C28" s="400" t="s">
        <v>1193</v>
      </c>
      <c r="D28" s="582">
        <v>24</v>
      </c>
      <c r="E28" s="402">
        <v>895600</v>
      </c>
      <c r="G28" s="86"/>
    </row>
    <row r="29" spans="3:7" s="353" customFormat="1" x14ac:dyDescent="0.25">
      <c r="C29" s="400" t="s">
        <v>1194</v>
      </c>
      <c r="D29" s="582">
        <v>18</v>
      </c>
      <c r="E29" s="402">
        <v>602833.86</v>
      </c>
      <c r="G29" s="86"/>
    </row>
    <row r="30" spans="3:7" s="353" customFormat="1" x14ac:dyDescent="0.25">
      <c r="C30" s="400" t="s">
        <v>1195</v>
      </c>
      <c r="D30" s="582">
        <v>11</v>
      </c>
      <c r="E30" s="402">
        <v>922500</v>
      </c>
      <c r="G30" s="86"/>
    </row>
    <row r="31" spans="3:7" s="353" customFormat="1" x14ac:dyDescent="0.25">
      <c r="C31" s="400" t="s">
        <v>1196</v>
      </c>
      <c r="D31" s="582">
        <v>33</v>
      </c>
      <c r="E31" s="402">
        <v>1570000</v>
      </c>
      <c r="G31" s="86"/>
    </row>
    <row r="32" spans="3:7" s="353" customFormat="1" x14ac:dyDescent="0.25">
      <c r="C32" s="400" t="s">
        <v>1197</v>
      </c>
      <c r="D32" s="582">
        <v>41</v>
      </c>
      <c r="E32" s="402">
        <v>848641.05</v>
      </c>
      <c r="G32" s="86"/>
    </row>
    <row r="33" spans="3:7" s="353" customFormat="1" x14ac:dyDescent="0.25">
      <c r="C33" s="400" t="s">
        <v>1198</v>
      </c>
      <c r="D33" s="582">
        <v>14</v>
      </c>
      <c r="E33" s="402">
        <v>1302880.1099999999</v>
      </c>
      <c r="G33" s="86"/>
    </row>
    <row r="34" spans="3:7" s="353" customFormat="1" x14ac:dyDescent="0.25">
      <c r="C34" s="400" t="s">
        <v>1199</v>
      </c>
      <c r="D34" s="582">
        <v>24</v>
      </c>
      <c r="E34" s="402">
        <v>709681.62</v>
      </c>
      <c r="G34" s="86"/>
    </row>
    <row r="35" spans="3:7" s="353" customFormat="1" x14ac:dyDescent="0.25">
      <c r="C35" s="400" t="s">
        <v>1200</v>
      </c>
      <c r="D35" s="582">
        <v>19</v>
      </c>
      <c r="E35" s="402">
        <v>1036562.6</v>
      </c>
      <c r="G35" s="86"/>
    </row>
    <row r="36" spans="3:7" s="353" customFormat="1" x14ac:dyDescent="0.25">
      <c r="C36" s="400" t="s">
        <v>1201</v>
      </c>
      <c r="D36" s="582">
        <v>18</v>
      </c>
      <c r="E36" s="402">
        <v>739845.47</v>
      </c>
      <c r="G36" s="86"/>
    </row>
    <row r="37" spans="3:7" s="353" customFormat="1" x14ac:dyDescent="0.25">
      <c r="C37" s="400" t="s">
        <v>1202</v>
      </c>
      <c r="D37" s="582">
        <v>17</v>
      </c>
      <c r="E37" s="402">
        <v>708520.22500000009</v>
      </c>
      <c r="G37" s="86"/>
    </row>
    <row r="38" spans="3:7" s="353" customFormat="1" x14ac:dyDescent="0.25">
      <c r="C38" s="400" t="s">
        <v>1203</v>
      </c>
      <c r="D38" s="582">
        <v>11</v>
      </c>
      <c r="E38" s="402">
        <v>1102115.26</v>
      </c>
      <c r="G38" s="86"/>
    </row>
    <row r="39" spans="3:7" s="353" customFormat="1" x14ac:dyDescent="0.25">
      <c r="C39" s="400" t="s">
        <v>1204</v>
      </c>
      <c r="D39" s="582">
        <v>17</v>
      </c>
      <c r="E39" s="402">
        <v>1468400</v>
      </c>
      <c r="G39" s="86"/>
    </row>
    <row r="40" spans="3:7" s="353" customFormat="1" x14ac:dyDescent="0.25">
      <c r="C40" s="400" t="s">
        <v>1205</v>
      </c>
      <c r="D40" s="582">
        <v>19</v>
      </c>
      <c r="E40" s="402">
        <v>883994</v>
      </c>
      <c r="G40" s="86"/>
    </row>
    <row r="41" spans="3:7" x14ac:dyDescent="0.25">
      <c r="C41" s="89" t="s">
        <v>75</v>
      </c>
      <c r="D41" s="90">
        <f>SUM(D6:D40)</f>
        <v>615</v>
      </c>
      <c r="E41" s="210">
        <f>SUM(E6:E40)</f>
        <v>35745567.847299606</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55A0A-C547-4ADC-BBCF-874A9AA085DF}">
  <dimension ref="A1:R27"/>
  <sheetViews>
    <sheetView view="pageBreakPreview" topLeftCell="A18" zoomScale="70" zoomScaleNormal="70" zoomScaleSheetLayoutView="70" workbookViewId="0">
      <selection activeCell="Q28" sqref="Q28"/>
    </sheetView>
  </sheetViews>
  <sheetFormatPr defaultColWidth="9.140625" defaultRowHeight="15" x14ac:dyDescent="0.25"/>
  <cols>
    <col min="1" max="4" width="9.140625" style="85"/>
    <col min="5" max="5" width="18.28515625" style="85" customWidth="1"/>
    <col min="6" max="6" width="77.7109375" style="85" customWidth="1"/>
    <col min="7" max="7" width="26.7109375" style="85" customWidth="1"/>
    <col min="8" max="9" width="9.140625" style="85"/>
    <col min="10" max="10" width="31.7109375" style="85" customWidth="1"/>
    <col min="11" max="12" width="9.140625" style="85"/>
    <col min="13" max="13" width="10.85546875" style="85" bestFit="1" customWidth="1"/>
    <col min="14" max="14" width="15.85546875" style="85" customWidth="1"/>
    <col min="15" max="15" width="11" style="85" customWidth="1"/>
    <col min="16" max="16" width="12.85546875" style="85" customWidth="1"/>
    <col min="17" max="17" width="18.28515625" style="85" customWidth="1"/>
    <col min="18" max="18" width="33.85546875" style="85" customWidth="1"/>
    <col min="19" max="16384" width="9.140625" style="85"/>
  </cols>
  <sheetData>
    <row r="1" spans="1:18" ht="18.75" x14ac:dyDescent="0.3">
      <c r="A1" s="5" t="s">
        <v>989</v>
      </c>
      <c r="E1" s="3"/>
      <c r="J1" s="4"/>
      <c r="M1" s="86"/>
      <c r="N1" s="14"/>
      <c r="O1" s="86"/>
      <c r="P1" s="86"/>
    </row>
    <row r="2" spans="1:18" x14ac:dyDescent="0.25">
      <c r="A2" s="14"/>
      <c r="E2" s="3"/>
      <c r="J2" s="928"/>
      <c r="K2" s="928"/>
      <c r="L2" s="928"/>
      <c r="M2" s="928"/>
      <c r="N2" s="928"/>
      <c r="O2" s="928"/>
      <c r="P2" s="928"/>
      <c r="Q2" s="928"/>
      <c r="R2" s="928"/>
    </row>
    <row r="3" spans="1:18" ht="45.75" customHeight="1" x14ac:dyDescent="0.25">
      <c r="A3" s="900" t="s">
        <v>389</v>
      </c>
      <c r="B3" s="902" t="s">
        <v>1</v>
      </c>
      <c r="C3" s="902" t="s">
        <v>2</v>
      </c>
      <c r="D3" s="902" t="s">
        <v>3</v>
      </c>
      <c r="E3" s="929" t="s">
        <v>4</v>
      </c>
      <c r="F3" s="900" t="s">
        <v>5</v>
      </c>
      <c r="G3" s="902" t="s">
        <v>6</v>
      </c>
      <c r="H3" s="931" t="s">
        <v>7</v>
      </c>
      <c r="I3" s="931"/>
      <c r="J3" s="900" t="s">
        <v>8</v>
      </c>
      <c r="K3" s="906" t="s">
        <v>9</v>
      </c>
      <c r="L3" s="908"/>
      <c r="M3" s="909" t="s">
        <v>10</v>
      </c>
      <c r="N3" s="909"/>
      <c r="O3" s="909" t="s">
        <v>11</v>
      </c>
      <c r="P3" s="909"/>
      <c r="Q3" s="900" t="s">
        <v>12</v>
      </c>
      <c r="R3" s="902" t="s">
        <v>13</v>
      </c>
    </row>
    <row r="4" spans="1:18" x14ac:dyDescent="0.25">
      <c r="A4" s="901"/>
      <c r="B4" s="903"/>
      <c r="C4" s="903"/>
      <c r="D4" s="903"/>
      <c r="E4" s="930"/>
      <c r="F4" s="901"/>
      <c r="G4" s="903"/>
      <c r="H4" s="182" t="s">
        <v>14</v>
      </c>
      <c r="I4" s="182" t="s">
        <v>15</v>
      </c>
      <c r="J4" s="901"/>
      <c r="K4" s="185">
        <v>2020</v>
      </c>
      <c r="L4" s="185">
        <v>2021</v>
      </c>
      <c r="M4" s="19">
        <v>2020</v>
      </c>
      <c r="N4" s="19">
        <v>2021</v>
      </c>
      <c r="O4" s="19">
        <v>2020</v>
      </c>
      <c r="P4" s="19">
        <v>2021</v>
      </c>
      <c r="Q4" s="901"/>
      <c r="R4" s="903"/>
    </row>
    <row r="5" spans="1:18" x14ac:dyDescent="0.25">
      <c r="A5" s="181" t="s">
        <v>16</v>
      </c>
      <c r="B5" s="182" t="s">
        <v>17</v>
      </c>
      <c r="C5" s="182" t="s">
        <v>18</v>
      </c>
      <c r="D5" s="182" t="s">
        <v>19</v>
      </c>
      <c r="E5" s="184" t="s">
        <v>20</v>
      </c>
      <c r="F5" s="181" t="s">
        <v>21</v>
      </c>
      <c r="G5" s="181" t="s">
        <v>22</v>
      </c>
      <c r="H5" s="182" t="s">
        <v>23</v>
      </c>
      <c r="I5" s="182" t="s">
        <v>24</v>
      </c>
      <c r="J5" s="181" t="s">
        <v>25</v>
      </c>
      <c r="K5" s="185" t="s">
        <v>26</v>
      </c>
      <c r="L5" s="185" t="s">
        <v>27</v>
      </c>
      <c r="M5" s="183" t="s">
        <v>28</v>
      </c>
      <c r="N5" s="183" t="s">
        <v>29</v>
      </c>
      <c r="O5" s="183" t="s">
        <v>30</v>
      </c>
      <c r="P5" s="183" t="s">
        <v>31</v>
      </c>
      <c r="Q5" s="181" t="s">
        <v>32</v>
      </c>
      <c r="R5" s="182" t="s">
        <v>33</v>
      </c>
    </row>
    <row r="6" spans="1:18" ht="150" x14ac:dyDescent="0.25">
      <c r="A6" s="242">
        <v>1</v>
      </c>
      <c r="B6" s="243" t="s">
        <v>90</v>
      </c>
      <c r="C6" s="243">
        <v>1</v>
      </c>
      <c r="D6" s="243">
        <v>3</v>
      </c>
      <c r="E6" s="50" t="s">
        <v>436</v>
      </c>
      <c r="F6" s="243" t="s">
        <v>437</v>
      </c>
      <c r="G6" s="243" t="s">
        <v>190</v>
      </c>
      <c r="H6" s="243" t="s">
        <v>191</v>
      </c>
      <c r="I6" s="243" t="s">
        <v>438</v>
      </c>
      <c r="J6" s="243" t="s">
        <v>439</v>
      </c>
      <c r="K6" s="266" t="s">
        <v>34</v>
      </c>
      <c r="L6" s="266"/>
      <c r="M6" s="251">
        <v>30000</v>
      </c>
      <c r="N6" s="242"/>
      <c r="O6" s="251">
        <v>11907</v>
      </c>
      <c r="P6" s="251"/>
      <c r="Q6" s="243" t="s">
        <v>440</v>
      </c>
      <c r="R6" s="243" t="s">
        <v>441</v>
      </c>
    </row>
    <row r="7" spans="1:18" ht="120" x14ac:dyDescent="0.25">
      <c r="A7" s="239">
        <v>2</v>
      </c>
      <c r="B7" s="241" t="s">
        <v>90</v>
      </c>
      <c r="C7" s="241">
        <v>1</v>
      </c>
      <c r="D7" s="241">
        <v>3</v>
      </c>
      <c r="E7" s="50" t="s">
        <v>442</v>
      </c>
      <c r="F7" s="241" t="s">
        <v>443</v>
      </c>
      <c r="G7" s="241" t="s">
        <v>444</v>
      </c>
      <c r="H7" s="241" t="s">
        <v>445</v>
      </c>
      <c r="I7" s="241" t="s">
        <v>438</v>
      </c>
      <c r="J7" s="241" t="s">
        <v>439</v>
      </c>
      <c r="K7" s="249" t="s">
        <v>45</v>
      </c>
      <c r="L7" s="249"/>
      <c r="M7" s="244">
        <v>20000</v>
      </c>
      <c r="N7" s="239"/>
      <c r="O7" s="244">
        <v>20000</v>
      </c>
      <c r="P7" s="244"/>
      <c r="Q7" s="241" t="s">
        <v>440</v>
      </c>
      <c r="R7" s="241" t="s">
        <v>441</v>
      </c>
    </row>
    <row r="8" spans="1:18" ht="60" x14ac:dyDescent="0.25">
      <c r="A8" s="242">
        <v>3</v>
      </c>
      <c r="B8" s="242" t="s">
        <v>90</v>
      </c>
      <c r="C8" s="242">
        <v>5</v>
      </c>
      <c r="D8" s="243">
        <v>4</v>
      </c>
      <c r="E8" s="264" t="s">
        <v>446</v>
      </c>
      <c r="F8" s="243" t="s">
        <v>447</v>
      </c>
      <c r="G8" s="243" t="s">
        <v>48</v>
      </c>
      <c r="H8" s="243" t="s">
        <v>192</v>
      </c>
      <c r="I8" s="207" t="s">
        <v>438</v>
      </c>
      <c r="J8" s="243" t="s">
        <v>448</v>
      </c>
      <c r="K8" s="266" t="s">
        <v>40</v>
      </c>
      <c r="L8" s="266"/>
      <c r="M8" s="251">
        <v>25000</v>
      </c>
      <c r="N8" s="251"/>
      <c r="O8" s="251">
        <v>15312</v>
      </c>
      <c r="P8" s="251"/>
      <c r="Q8" s="243" t="s">
        <v>440</v>
      </c>
      <c r="R8" s="243" t="s">
        <v>441</v>
      </c>
    </row>
    <row r="9" spans="1:18" ht="75" x14ac:dyDescent="0.25">
      <c r="A9" s="242">
        <v>4</v>
      </c>
      <c r="B9" s="243" t="s">
        <v>90</v>
      </c>
      <c r="C9" s="243">
        <v>3</v>
      </c>
      <c r="D9" s="243">
        <v>10</v>
      </c>
      <c r="E9" s="243" t="s">
        <v>449</v>
      </c>
      <c r="F9" s="243" t="s">
        <v>450</v>
      </c>
      <c r="G9" s="243" t="s">
        <v>451</v>
      </c>
      <c r="H9" s="243" t="s">
        <v>452</v>
      </c>
      <c r="I9" s="243" t="s">
        <v>438</v>
      </c>
      <c r="J9" s="243" t="s">
        <v>453</v>
      </c>
      <c r="K9" s="266" t="s">
        <v>38</v>
      </c>
      <c r="L9" s="266"/>
      <c r="M9" s="251">
        <v>400000</v>
      </c>
      <c r="N9" s="242"/>
      <c r="O9" s="251">
        <v>50000</v>
      </c>
      <c r="P9" s="251"/>
      <c r="Q9" s="243" t="s">
        <v>440</v>
      </c>
      <c r="R9" s="243" t="s">
        <v>441</v>
      </c>
    </row>
    <row r="10" spans="1:18" ht="99.75" x14ac:dyDescent="0.25">
      <c r="A10" s="242">
        <v>5</v>
      </c>
      <c r="B10" s="243" t="s">
        <v>90</v>
      </c>
      <c r="C10" s="243">
        <v>3</v>
      </c>
      <c r="D10" s="243">
        <v>10</v>
      </c>
      <c r="E10" s="294" t="s">
        <v>454</v>
      </c>
      <c r="F10" s="243" t="s">
        <v>455</v>
      </c>
      <c r="G10" s="243" t="s">
        <v>456</v>
      </c>
      <c r="H10" s="243" t="s">
        <v>457</v>
      </c>
      <c r="I10" s="243" t="s">
        <v>438</v>
      </c>
      <c r="J10" s="243" t="s">
        <v>453</v>
      </c>
      <c r="K10" s="266" t="s">
        <v>38</v>
      </c>
      <c r="L10" s="266"/>
      <c r="M10" s="251">
        <v>120000</v>
      </c>
      <c r="N10" s="242"/>
      <c r="O10" s="251">
        <v>120000</v>
      </c>
      <c r="P10" s="251"/>
      <c r="Q10" s="243" t="s">
        <v>440</v>
      </c>
      <c r="R10" s="243" t="s">
        <v>441</v>
      </c>
    </row>
    <row r="11" spans="1:18" ht="75" x14ac:dyDescent="0.25">
      <c r="A11" s="243">
        <v>6</v>
      </c>
      <c r="B11" s="243" t="s">
        <v>90</v>
      </c>
      <c r="C11" s="243">
        <v>1</v>
      </c>
      <c r="D11" s="243">
        <v>13</v>
      </c>
      <c r="E11" s="243" t="s">
        <v>458</v>
      </c>
      <c r="F11" s="243" t="s">
        <v>459</v>
      </c>
      <c r="G11" s="243" t="s">
        <v>460</v>
      </c>
      <c r="H11" s="243" t="s">
        <v>452</v>
      </c>
      <c r="I11" s="243" t="s">
        <v>438</v>
      </c>
      <c r="J11" s="243" t="s">
        <v>439</v>
      </c>
      <c r="K11" s="243" t="s">
        <v>45</v>
      </c>
      <c r="L11" s="243"/>
      <c r="M11" s="254">
        <v>40000</v>
      </c>
      <c r="N11" s="254"/>
      <c r="O11" s="254">
        <v>25000</v>
      </c>
      <c r="P11" s="254"/>
      <c r="Q11" s="243" t="s">
        <v>440</v>
      </c>
      <c r="R11" s="243" t="s">
        <v>441</v>
      </c>
    </row>
    <row r="12" spans="1:18" ht="75" x14ac:dyDescent="0.25">
      <c r="A12" s="243">
        <v>7</v>
      </c>
      <c r="B12" s="243" t="s">
        <v>90</v>
      </c>
      <c r="C12" s="243">
        <v>3</v>
      </c>
      <c r="D12" s="243">
        <v>13</v>
      </c>
      <c r="E12" s="243" t="s">
        <v>461</v>
      </c>
      <c r="F12" s="243" t="s">
        <v>462</v>
      </c>
      <c r="G12" s="243" t="s">
        <v>463</v>
      </c>
      <c r="H12" s="243" t="s">
        <v>57</v>
      </c>
      <c r="I12" s="243" t="s">
        <v>438</v>
      </c>
      <c r="J12" s="243" t="s">
        <v>464</v>
      </c>
      <c r="K12" s="243" t="s">
        <v>465</v>
      </c>
      <c r="L12" s="243"/>
      <c r="M12" s="254">
        <v>8000</v>
      </c>
      <c r="N12" s="254"/>
      <c r="O12" s="254">
        <v>8000</v>
      </c>
      <c r="P12" s="254"/>
      <c r="Q12" s="243" t="s">
        <v>440</v>
      </c>
      <c r="R12" s="243" t="s">
        <v>441</v>
      </c>
    </row>
    <row r="13" spans="1:18" ht="213.75" x14ac:dyDescent="0.25">
      <c r="A13" s="243">
        <v>8</v>
      </c>
      <c r="B13" s="243" t="s">
        <v>90</v>
      </c>
      <c r="C13" s="243">
        <v>1</v>
      </c>
      <c r="D13" s="243">
        <v>13</v>
      </c>
      <c r="E13" s="206" t="s">
        <v>466</v>
      </c>
      <c r="F13" s="243" t="s">
        <v>467</v>
      </c>
      <c r="G13" s="243" t="s">
        <v>468</v>
      </c>
      <c r="H13" s="243" t="s">
        <v>469</v>
      </c>
      <c r="I13" s="243" t="s">
        <v>470</v>
      </c>
      <c r="J13" s="243" t="s">
        <v>471</v>
      </c>
      <c r="K13" s="243" t="s">
        <v>465</v>
      </c>
      <c r="L13" s="243"/>
      <c r="M13" s="254">
        <v>165000</v>
      </c>
      <c r="N13" s="254"/>
      <c r="O13" s="254">
        <v>165000</v>
      </c>
      <c r="P13" s="254"/>
      <c r="Q13" s="243" t="s">
        <v>440</v>
      </c>
      <c r="R13" s="243" t="s">
        <v>441</v>
      </c>
    </row>
    <row r="14" spans="1:18" ht="195" x14ac:dyDescent="0.25">
      <c r="A14" s="242">
        <v>9</v>
      </c>
      <c r="B14" s="242" t="s">
        <v>90</v>
      </c>
      <c r="C14" s="242">
        <v>1</v>
      </c>
      <c r="D14" s="242">
        <v>13</v>
      </c>
      <c r="E14" s="243" t="s">
        <v>472</v>
      </c>
      <c r="F14" s="243" t="s">
        <v>473</v>
      </c>
      <c r="G14" s="243" t="s">
        <v>474</v>
      </c>
      <c r="H14" s="243" t="s">
        <v>469</v>
      </c>
      <c r="I14" s="243" t="s">
        <v>438</v>
      </c>
      <c r="J14" s="242" t="s">
        <v>439</v>
      </c>
      <c r="K14" s="242" t="s">
        <v>52</v>
      </c>
      <c r="L14" s="242"/>
      <c r="M14" s="251">
        <v>20000</v>
      </c>
      <c r="N14" s="242"/>
      <c r="O14" s="251">
        <v>20000</v>
      </c>
      <c r="P14" s="242"/>
      <c r="Q14" s="243" t="s">
        <v>440</v>
      </c>
      <c r="R14" s="243" t="s">
        <v>441</v>
      </c>
    </row>
    <row r="15" spans="1:18" ht="79.5" customHeight="1" x14ac:dyDescent="0.25">
      <c r="A15" s="242">
        <v>10</v>
      </c>
      <c r="B15" s="242" t="s">
        <v>90</v>
      </c>
      <c r="C15" s="242">
        <v>5</v>
      </c>
      <c r="D15" s="243">
        <v>4</v>
      </c>
      <c r="E15" s="243" t="s">
        <v>446</v>
      </c>
      <c r="F15" s="243" t="s">
        <v>447</v>
      </c>
      <c r="G15" s="243" t="s">
        <v>48</v>
      </c>
      <c r="H15" s="243" t="s">
        <v>192</v>
      </c>
      <c r="I15" s="207" t="s">
        <v>438</v>
      </c>
      <c r="J15" s="243" t="s">
        <v>448</v>
      </c>
      <c r="K15" s="266"/>
      <c r="L15" s="266" t="s">
        <v>475</v>
      </c>
      <c r="M15" s="251"/>
      <c r="N15" s="251">
        <v>21000</v>
      </c>
      <c r="O15" s="251"/>
      <c r="P15" s="251">
        <v>21000</v>
      </c>
      <c r="Q15" s="243" t="s">
        <v>440</v>
      </c>
      <c r="R15" s="243" t="s">
        <v>441</v>
      </c>
    </row>
    <row r="16" spans="1:18" ht="94.5" customHeight="1" x14ac:dyDescent="0.25">
      <c r="A16" s="242">
        <v>11</v>
      </c>
      <c r="B16" s="243" t="s">
        <v>90</v>
      </c>
      <c r="C16" s="243">
        <v>3</v>
      </c>
      <c r="D16" s="243">
        <v>10</v>
      </c>
      <c r="E16" s="243" t="s">
        <v>449</v>
      </c>
      <c r="F16" s="243" t="s">
        <v>450</v>
      </c>
      <c r="G16" s="243" t="s">
        <v>727</v>
      </c>
      <c r="H16" s="243" t="s">
        <v>452</v>
      </c>
      <c r="I16" s="243" t="s">
        <v>438</v>
      </c>
      <c r="J16" s="243" t="s">
        <v>453</v>
      </c>
      <c r="K16" s="266"/>
      <c r="L16" s="266" t="s">
        <v>45</v>
      </c>
      <c r="M16" s="251"/>
      <c r="N16" s="251">
        <v>380613.54</v>
      </c>
      <c r="O16" s="251"/>
      <c r="P16" s="251">
        <v>380613.54</v>
      </c>
      <c r="Q16" s="243" t="s">
        <v>440</v>
      </c>
      <c r="R16" s="243" t="s">
        <v>441</v>
      </c>
    </row>
    <row r="17" spans="1:18" ht="97.5" customHeight="1" x14ac:dyDescent="0.25">
      <c r="A17" s="243">
        <v>12</v>
      </c>
      <c r="B17" s="243" t="s">
        <v>90</v>
      </c>
      <c r="C17" s="243">
        <v>1</v>
      </c>
      <c r="D17" s="243">
        <v>13</v>
      </c>
      <c r="E17" s="243" t="s">
        <v>458</v>
      </c>
      <c r="F17" s="243" t="s">
        <v>459</v>
      </c>
      <c r="G17" s="243" t="s">
        <v>460</v>
      </c>
      <c r="H17" s="243" t="s">
        <v>452</v>
      </c>
      <c r="I17" s="243" t="s">
        <v>438</v>
      </c>
      <c r="J17" s="243" t="s">
        <v>439</v>
      </c>
      <c r="K17" s="243"/>
      <c r="L17" s="243" t="s">
        <v>45</v>
      </c>
      <c r="M17" s="254"/>
      <c r="N17" s="254">
        <v>39900</v>
      </c>
      <c r="O17" s="254"/>
      <c r="P17" s="254">
        <v>39900</v>
      </c>
      <c r="Q17" s="243" t="s">
        <v>440</v>
      </c>
      <c r="R17" s="243" t="s">
        <v>441</v>
      </c>
    </row>
    <row r="18" spans="1:18" ht="117.75" customHeight="1" x14ac:dyDescent="0.25">
      <c r="A18" s="243">
        <v>13</v>
      </c>
      <c r="B18" s="243" t="s">
        <v>90</v>
      </c>
      <c r="C18" s="243">
        <v>3</v>
      </c>
      <c r="D18" s="243">
        <v>13</v>
      </c>
      <c r="E18" s="243" t="s">
        <v>476</v>
      </c>
      <c r="F18" s="243" t="s">
        <v>462</v>
      </c>
      <c r="G18" s="243" t="s">
        <v>463</v>
      </c>
      <c r="H18" s="243" t="s">
        <v>57</v>
      </c>
      <c r="I18" s="243" t="s">
        <v>438</v>
      </c>
      <c r="J18" s="243" t="s">
        <v>464</v>
      </c>
      <c r="K18" s="243"/>
      <c r="L18" s="243" t="s">
        <v>45</v>
      </c>
      <c r="M18" s="254"/>
      <c r="N18" s="254">
        <v>19999</v>
      </c>
      <c r="O18" s="254"/>
      <c r="P18" s="254">
        <v>19999</v>
      </c>
      <c r="Q18" s="243" t="s">
        <v>440</v>
      </c>
      <c r="R18" s="243" t="s">
        <v>441</v>
      </c>
    </row>
    <row r="19" spans="1:18" ht="225.75" customHeight="1" x14ac:dyDescent="0.25">
      <c r="A19" s="242">
        <v>14</v>
      </c>
      <c r="B19" s="242" t="s">
        <v>90</v>
      </c>
      <c r="C19" s="242">
        <v>1</v>
      </c>
      <c r="D19" s="242">
        <v>13</v>
      </c>
      <c r="E19" s="243" t="s">
        <v>472</v>
      </c>
      <c r="F19" s="243" t="s">
        <v>990</v>
      </c>
      <c r="G19" s="243" t="s">
        <v>474</v>
      </c>
      <c r="H19" s="243" t="s">
        <v>469</v>
      </c>
      <c r="I19" s="243" t="s">
        <v>438</v>
      </c>
      <c r="J19" s="242" t="s">
        <v>439</v>
      </c>
      <c r="K19" s="242"/>
      <c r="L19" s="242" t="s">
        <v>45</v>
      </c>
      <c r="M19" s="251"/>
      <c r="N19" s="251">
        <v>19968.95</v>
      </c>
      <c r="O19" s="251"/>
      <c r="P19" s="251">
        <v>19968.95</v>
      </c>
      <c r="Q19" s="243" t="s">
        <v>440</v>
      </c>
      <c r="R19" s="243" t="s">
        <v>441</v>
      </c>
    </row>
    <row r="20" spans="1:18" ht="247.5" customHeight="1" x14ac:dyDescent="0.25">
      <c r="A20" s="243">
        <v>15</v>
      </c>
      <c r="B20" s="243" t="s">
        <v>90</v>
      </c>
      <c r="C20" s="243">
        <v>1</v>
      </c>
      <c r="D20" s="243">
        <v>13</v>
      </c>
      <c r="E20" s="206" t="s">
        <v>477</v>
      </c>
      <c r="F20" s="243" t="s">
        <v>467</v>
      </c>
      <c r="G20" s="243" t="s">
        <v>468</v>
      </c>
      <c r="H20" s="243" t="s">
        <v>469</v>
      </c>
      <c r="I20" s="243" t="s">
        <v>470</v>
      </c>
      <c r="J20" s="243" t="s">
        <v>471</v>
      </c>
      <c r="K20" s="243"/>
      <c r="L20" s="243" t="s">
        <v>34</v>
      </c>
      <c r="M20" s="254"/>
      <c r="N20" s="254">
        <v>0</v>
      </c>
      <c r="O20" s="254"/>
      <c r="P20" s="254">
        <v>0</v>
      </c>
      <c r="Q20" s="243" t="s">
        <v>440</v>
      </c>
      <c r="R20" s="243" t="s">
        <v>441</v>
      </c>
    </row>
    <row r="21" spans="1:18" ht="96" customHeight="1" x14ac:dyDescent="0.25">
      <c r="A21" s="243">
        <v>16</v>
      </c>
      <c r="B21" s="243" t="s">
        <v>90</v>
      </c>
      <c r="C21" s="243">
        <v>1</v>
      </c>
      <c r="D21" s="243">
        <v>13</v>
      </c>
      <c r="E21" s="243" t="s">
        <v>478</v>
      </c>
      <c r="F21" s="243" t="s">
        <v>779</v>
      </c>
      <c r="G21" s="243" t="s">
        <v>444</v>
      </c>
      <c r="H21" s="243" t="s">
        <v>445</v>
      </c>
      <c r="I21" s="243" t="s">
        <v>438</v>
      </c>
      <c r="J21" s="243" t="s">
        <v>439</v>
      </c>
      <c r="K21" s="243"/>
      <c r="L21" s="243" t="s">
        <v>45</v>
      </c>
      <c r="M21" s="254"/>
      <c r="N21" s="254">
        <v>21800</v>
      </c>
      <c r="O21" s="254"/>
      <c r="P21" s="254">
        <v>21800</v>
      </c>
      <c r="Q21" s="243" t="s">
        <v>440</v>
      </c>
      <c r="R21" s="243" t="s">
        <v>441</v>
      </c>
    </row>
    <row r="22" spans="1:18" ht="39.75" hidden="1" customHeight="1" x14ac:dyDescent="0.25">
      <c r="A22" s="932" t="s">
        <v>479</v>
      </c>
      <c r="B22" s="933"/>
      <c r="C22" s="933"/>
      <c r="D22" s="933"/>
      <c r="E22" s="933"/>
      <c r="F22" s="933"/>
      <c r="G22" s="933"/>
      <c r="H22" s="933"/>
      <c r="I22" s="933"/>
      <c r="J22" s="933"/>
      <c r="K22" s="933"/>
      <c r="L22" s="933"/>
      <c r="M22" s="933"/>
      <c r="N22" s="933"/>
      <c r="O22" s="933"/>
      <c r="P22" s="933"/>
      <c r="Q22" s="933"/>
      <c r="R22" s="934"/>
    </row>
    <row r="24" spans="1:18" x14ac:dyDescent="0.25">
      <c r="N24" s="826"/>
      <c r="O24" s="829" t="s">
        <v>35</v>
      </c>
      <c r="P24" s="829"/>
      <c r="Q24" s="829"/>
    </row>
    <row r="25" spans="1:18" x14ac:dyDescent="0.25">
      <c r="N25" s="827"/>
      <c r="O25" s="829" t="s">
        <v>36</v>
      </c>
      <c r="P25" s="829" t="s">
        <v>37</v>
      </c>
      <c r="Q25" s="829"/>
    </row>
    <row r="26" spans="1:18" x14ac:dyDescent="0.25">
      <c r="N26" s="828"/>
      <c r="O26" s="829"/>
      <c r="P26" s="165">
        <v>2020</v>
      </c>
      <c r="Q26" s="165">
        <v>2021</v>
      </c>
    </row>
    <row r="27" spans="1:18" x14ac:dyDescent="0.25">
      <c r="N27" s="165" t="s">
        <v>729</v>
      </c>
      <c r="O27" s="190">
        <v>16</v>
      </c>
      <c r="P27" s="127">
        <f>O6+O7+O8+O9+O10+O11+O12+O13+O14</f>
        <v>435219</v>
      </c>
      <c r="Q27" s="11">
        <f>P15+P16+P17+P18+P19+P21</f>
        <v>503281.49</v>
      </c>
    </row>
  </sheetData>
  <mergeCells count="20">
    <mergeCell ref="N24:N26"/>
    <mergeCell ref="O24:Q24"/>
    <mergeCell ref="O25:O26"/>
    <mergeCell ref="P25:Q25"/>
    <mergeCell ref="A22:R22"/>
    <mergeCell ref="J2:R2"/>
    <mergeCell ref="A3:A4"/>
    <mergeCell ref="B3:B4"/>
    <mergeCell ref="C3:C4"/>
    <mergeCell ref="D3:D4"/>
    <mergeCell ref="E3:E4"/>
    <mergeCell ref="F3:F4"/>
    <mergeCell ref="G3:G4"/>
    <mergeCell ref="H3:I3"/>
    <mergeCell ref="J3:J4"/>
    <mergeCell ref="K3:L3"/>
    <mergeCell ref="M3:N3"/>
    <mergeCell ref="O3:P3"/>
    <mergeCell ref="Q3:Q4"/>
    <mergeCell ref="R3:R4"/>
  </mergeCells>
  <pageMargins left="0.7" right="0.7" top="0.75" bottom="0.75" header="0.3" footer="0.3"/>
  <pageSetup paperSize="9" scale="38" orientation="landscape" r:id="rId1"/>
  <rowBreaks count="2" manualBreakCount="2">
    <brk id="14" max="17" man="1"/>
    <brk id="1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79F24-ED7E-43FC-9FF5-CAE4A09D1609}">
  <dimension ref="A1:R39"/>
  <sheetViews>
    <sheetView view="pageBreakPreview" topLeftCell="A20" zoomScale="70" zoomScaleNormal="70" zoomScaleSheetLayoutView="70" workbookViewId="0">
      <selection activeCell="Q31" sqref="Q31"/>
    </sheetView>
  </sheetViews>
  <sheetFormatPr defaultColWidth="8.5703125" defaultRowHeight="15" x14ac:dyDescent="0.25"/>
  <cols>
    <col min="1" max="1" width="4.140625" style="85" customWidth="1"/>
    <col min="2" max="2" width="8.85546875" style="85" customWidth="1"/>
    <col min="3" max="3" width="8.5703125" style="85" customWidth="1"/>
    <col min="4" max="4" width="9.7109375" style="85" customWidth="1"/>
    <col min="5" max="5" width="31.28515625" style="85" customWidth="1"/>
    <col min="6" max="6" width="54.42578125" style="85" customWidth="1"/>
    <col min="7" max="7" width="24.7109375" style="85" customWidth="1"/>
    <col min="8" max="8" width="19.5703125" style="85" customWidth="1"/>
    <col min="9" max="9" width="12.140625" style="85" customWidth="1"/>
    <col min="10" max="10" width="30.5703125" style="85" customWidth="1"/>
    <col min="11" max="11" width="10.28515625" style="85" customWidth="1"/>
    <col min="12" max="12" width="9.42578125" style="85" customWidth="1"/>
    <col min="13" max="13" width="9.85546875" style="85" customWidth="1"/>
    <col min="14" max="14" width="12.28515625" style="85" customWidth="1"/>
    <col min="15" max="15" width="10.7109375" style="85" customWidth="1"/>
    <col min="16" max="16" width="10.5703125" style="85" customWidth="1"/>
    <col min="17" max="17" width="19.28515625" style="85" customWidth="1"/>
    <col min="18" max="18" width="19.85546875" style="85" customWidth="1"/>
    <col min="19" max="16384" width="8.5703125" style="85"/>
  </cols>
  <sheetData>
    <row r="1" spans="1:18" ht="45.6" customHeight="1" x14ac:dyDescent="0.25">
      <c r="P1" s="936"/>
      <c r="Q1" s="937"/>
      <c r="R1" s="937"/>
    </row>
    <row r="2" spans="1:18" ht="18.75" x14ac:dyDescent="0.3">
      <c r="A2" s="5" t="s">
        <v>1001</v>
      </c>
      <c r="E2" s="3"/>
      <c r="J2" s="4"/>
      <c r="M2" s="86"/>
      <c r="N2" s="86"/>
      <c r="O2" s="86"/>
      <c r="P2" s="937"/>
      <c r="Q2" s="937"/>
      <c r="R2" s="937"/>
    </row>
    <row r="3" spans="1:18" x14ac:dyDescent="0.25">
      <c r="M3" s="86"/>
      <c r="N3" s="86"/>
      <c r="O3" s="86"/>
      <c r="P3" s="86"/>
    </row>
    <row r="4" spans="1:18" s="63" customFormat="1" ht="52.5" customHeight="1" x14ac:dyDescent="0.2">
      <c r="A4" s="938" t="s">
        <v>0</v>
      </c>
      <c r="B4" s="939" t="s">
        <v>1</v>
      </c>
      <c r="C4" s="939" t="s">
        <v>2</v>
      </c>
      <c r="D4" s="939" t="s">
        <v>3</v>
      </c>
      <c r="E4" s="938" t="s">
        <v>4</v>
      </c>
      <c r="F4" s="938" t="s">
        <v>5</v>
      </c>
      <c r="G4" s="938" t="s">
        <v>6</v>
      </c>
      <c r="H4" s="939" t="s">
        <v>7</v>
      </c>
      <c r="I4" s="939"/>
      <c r="J4" s="938" t="s">
        <v>8</v>
      </c>
      <c r="K4" s="939" t="s">
        <v>9</v>
      </c>
      <c r="L4" s="939"/>
      <c r="M4" s="940" t="s">
        <v>10</v>
      </c>
      <c r="N4" s="940"/>
      <c r="O4" s="940" t="s">
        <v>11</v>
      </c>
      <c r="P4" s="940"/>
      <c r="Q4" s="938" t="s">
        <v>12</v>
      </c>
      <c r="R4" s="939" t="s">
        <v>13</v>
      </c>
    </row>
    <row r="5" spans="1:18" s="63" customFormat="1" x14ac:dyDescent="0.2">
      <c r="A5" s="938"/>
      <c r="B5" s="939"/>
      <c r="C5" s="939"/>
      <c r="D5" s="939"/>
      <c r="E5" s="938"/>
      <c r="F5" s="938"/>
      <c r="G5" s="938"/>
      <c r="H5" s="22" t="s">
        <v>14</v>
      </c>
      <c r="I5" s="22" t="s">
        <v>15</v>
      </c>
      <c r="J5" s="938"/>
      <c r="K5" s="187">
        <v>2020</v>
      </c>
      <c r="L5" s="187">
        <v>2021</v>
      </c>
      <c r="M5" s="23">
        <v>2020</v>
      </c>
      <c r="N5" s="23">
        <v>2021</v>
      </c>
      <c r="O5" s="23">
        <v>2020</v>
      </c>
      <c r="P5" s="23">
        <v>2021</v>
      </c>
      <c r="Q5" s="938"/>
      <c r="R5" s="939"/>
    </row>
    <row r="6" spans="1:18" s="63" customFormat="1" x14ac:dyDescent="0.2">
      <c r="A6" s="24" t="s">
        <v>16</v>
      </c>
      <c r="B6" s="22" t="s">
        <v>17</v>
      </c>
      <c r="C6" s="22" t="s">
        <v>18</v>
      </c>
      <c r="D6" s="22" t="s">
        <v>19</v>
      </c>
      <c r="E6" s="24" t="s">
        <v>20</v>
      </c>
      <c r="F6" s="24" t="s">
        <v>21</v>
      </c>
      <c r="G6" s="24" t="s">
        <v>22</v>
      </c>
      <c r="H6" s="22" t="s">
        <v>23</v>
      </c>
      <c r="I6" s="22" t="s">
        <v>24</v>
      </c>
      <c r="J6" s="24" t="s">
        <v>25</v>
      </c>
      <c r="K6" s="187" t="s">
        <v>26</v>
      </c>
      <c r="L6" s="187" t="s">
        <v>27</v>
      </c>
      <c r="M6" s="186" t="s">
        <v>28</v>
      </c>
      <c r="N6" s="186" t="s">
        <v>29</v>
      </c>
      <c r="O6" s="186" t="s">
        <v>30</v>
      </c>
      <c r="P6" s="186" t="s">
        <v>31</v>
      </c>
      <c r="Q6" s="24" t="s">
        <v>32</v>
      </c>
      <c r="R6" s="22" t="s">
        <v>33</v>
      </c>
    </row>
    <row r="7" spans="1:18" ht="164.45" customHeight="1" x14ac:dyDescent="0.25">
      <c r="A7" s="278">
        <v>1</v>
      </c>
      <c r="B7" s="278">
        <v>2</v>
      </c>
      <c r="C7" s="278">
        <v>1</v>
      </c>
      <c r="D7" s="278">
        <v>6</v>
      </c>
      <c r="E7" s="278" t="s">
        <v>480</v>
      </c>
      <c r="F7" s="204" t="s">
        <v>481</v>
      </c>
      <c r="G7" s="278" t="s">
        <v>482</v>
      </c>
      <c r="H7" s="278" t="s">
        <v>483</v>
      </c>
      <c r="I7" s="277" t="s">
        <v>484</v>
      </c>
      <c r="J7" s="278" t="s">
        <v>485</v>
      </c>
      <c r="K7" s="277" t="s">
        <v>47</v>
      </c>
      <c r="L7" s="280" t="s">
        <v>395</v>
      </c>
      <c r="M7" s="280">
        <v>24800</v>
      </c>
      <c r="N7" s="280" t="s">
        <v>395</v>
      </c>
      <c r="O7" s="280">
        <v>24800</v>
      </c>
      <c r="P7" s="280" t="s">
        <v>395</v>
      </c>
      <c r="Q7" s="278" t="s">
        <v>486</v>
      </c>
      <c r="R7" s="278" t="s">
        <v>487</v>
      </c>
    </row>
    <row r="8" spans="1:18" ht="205.9" customHeight="1" x14ac:dyDescent="0.25">
      <c r="A8" s="278">
        <v>2</v>
      </c>
      <c r="B8" s="278">
        <v>6</v>
      </c>
      <c r="C8" s="278">
        <v>1</v>
      </c>
      <c r="D8" s="278">
        <v>6</v>
      </c>
      <c r="E8" s="278" t="s">
        <v>488</v>
      </c>
      <c r="F8" s="204" t="s">
        <v>489</v>
      </c>
      <c r="G8" s="278" t="s">
        <v>490</v>
      </c>
      <c r="H8" s="278" t="s">
        <v>491</v>
      </c>
      <c r="I8" s="278" t="s">
        <v>492</v>
      </c>
      <c r="J8" s="278" t="s">
        <v>493</v>
      </c>
      <c r="K8" s="277" t="s">
        <v>38</v>
      </c>
      <c r="L8" s="280" t="s">
        <v>395</v>
      </c>
      <c r="M8" s="280">
        <v>8000</v>
      </c>
      <c r="N8" s="280" t="s">
        <v>395</v>
      </c>
      <c r="O8" s="280">
        <v>8000</v>
      </c>
      <c r="P8" s="280" t="s">
        <v>395</v>
      </c>
      <c r="Q8" s="278" t="s">
        <v>486</v>
      </c>
      <c r="R8" s="278" t="s">
        <v>487</v>
      </c>
    </row>
    <row r="9" spans="1:18" s="3" customFormat="1" ht="105" x14ac:dyDescent="0.25">
      <c r="A9" s="278">
        <v>3</v>
      </c>
      <c r="B9" s="278">
        <v>6</v>
      </c>
      <c r="C9" s="278">
        <v>5</v>
      </c>
      <c r="D9" s="278">
        <v>11</v>
      </c>
      <c r="E9" s="278" t="s">
        <v>494</v>
      </c>
      <c r="F9" s="204" t="s">
        <v>495</v>
      </c>
      <c r="G9" s="278" t="s">
        <v>193</v>
      </c>
      <c r="H9" s="278" t="s">
        <v>496</v>
      </c>
      <c r="I9" s="277" t="s">
        <v>497</v>
      </c>
      <c r="J9" s="278" t="s">
        <v>498</v>
      </c>
      <c r="K9" s="277" t="s">
        <v>45</v>
      </c>
      <c r="L9" s="280" t="s">
        <v>395</v>
      </c>
      <c r="M9" s="279">
        <v>60000</v>
      </c>
      <c r="N9" s="280" t="s">
        <v>395</v>
      </c>
      <c r="O9" s="279">
        <v>60000</v>
      </c>
      <c r="P9" s="280" t="s">
        <v>395</v>
      </c>
      <c r="Q9" s="278" t="s">
        <v>486</v>
      </c>
      <c r="R9" s="278" t="s">
        <v>487</v>
      </c>
    </row>
    <row r="10" spans="1:18" ht="172.15" customHeight="1" x14ac:dyDescent="0.25">
      <c r="A10" s="278">
        <v>4</v>
      </c>
      <c r="B10" s="278">
        <v>6</v>
      </c>
      <c r="C10" s="278">
        <v>2</v>
      </c>
      <c r="D10" s="278">
        <v>12</v>
      </c>
      <c r="E10" s="278" t="s">
        <v>499</v>
      </c>
      <c r="F10" s="204" t="s">
        <v>500</v>
      </c>
      <c r="G10" s="278" t="s">
        <v>190</v>
      </c>
      <c r="H10" s="278" t="s">
        <v>501</v>
      </c>
      <c r="I10" s="207" t="s">
        <v>502</v>
      </c>
      <c r="J10" s="278" t="s">
        <v>439</v>
      </c>
      <c r="K10" s="278" t="s">
        <v>45</v>
      </c>
      <c r="L10" s="280" t="s">
        <v>395</v>
      </c>
      <c r="M10" s="279">
        <v>34000</v>
      </c>
      <c r="N10" s="280" t="s">
        <v>395</v>
      </c>
      <c r="O10" s="279">
        <v>34000</v>
      </c>
      <c r="P10" s="280" t="s">
        <v>395</v>
      </c>
      <c r="Q10" s="278" t="s">
        <v>486</v>
      </c>
      <c r="R10" s="278" t="s">
        <v>487</v>
      </c>
    </row>
    <row r="11" spans="1:18" ht="132.6" customHeight="1" x14ac:dyDescent="0.25">
      <c r="A11" s="278">
        <v>5</v>
      </c>
      <c r="B11" s="278">
        <v>3</v>
      </c>
      <c r="C11" s="278">
        <v>3</v>
      </c>
      <c r="D11" s="278">
        <v>10</v>
      </c>
      <c r="E11" s="278" t="s">
        <v>503</v>
      </c>
      <c r="F11" s="204" t="s">
        <v>504</v>
      </c>
      <c r="G11" s="278" t="s">
        <v>505</v>
      </c>
      <c r="H11" s="278" t="s">
        <v>506</v>
      </c>
      <c r="I11" s="207" t="s">
        <v>41</v>
      </c>
      <c r="J11" s="278" t="s">
        <v>507</v>
      </c>
      <c r="K11" s="302" t="s">
        <v>43</v>
      </c>
      <c r="L11" s="280" t="s">
        <v>395</v>
      </c>
      <c r="M11" s="279">
        <v>11890</v>
      </c>
      <c r="N11" s="280" t="s">
        <v>395</v>
      </c>
      <c r="O11" s="279">
        <v>11890</v>
      </c>
      <c r="P11" s="280" t="s">
        <v>395</v>
      </c>
      <c r="Q11" s="278" t="s">
        <v>486</v>
      </c>
      <c r="R11" s="278" t="s">
        <v>487</v>
      </c>
    </row>
    <row r="12" spans="1:18" ht="154.9" customHeight="1" x14ac:dyDescent="0.25">
      <c r="A12" s="278">
        <v>6</v>
      </c>
      <c r="B12" s="278">
        <v>2</v>
      </c>
      <c r="C12" s="278">
        <v>1</v>
      </c>
      <c r="D12" s="278">
        <v>6</v>
      </c>
      <c r="E12" s="278" t="s">
        <v>508</v>
      </c>
      <c r="F12" s="204" t="s">
        <v>509</v>
      </c>
      <c r="G12" s="278" t="s">
        <v>510</v>
      </c>
      <c r="H12" s="278" t="s">
        <v>511</v>
      </c>
      <c r="I12" s="207" t="s">
        <v>512</v>
      </c>
      <c r="J12" s="278" t="s">
        <v>513</v>
      </c>
      <c r="K12" s="278" t="s">
        <v>38</v>
      </c>
      <c r="L12" s="280" t="s">
        <v>395</v>
      </c>
      <c r="M12" s="280">
        <v>3000</v>
      </c>
      <c r="N12" s="280" t="s">
        <v>395</v>
      </c>
      <c r="O12" s="280">
        <v>3000</v>
      </c>
      <c r="P12" s="280" t="s">
        <v>395</v>
      </c>
      <c r="Q12" s="278" t="s">
        <v>486</v>
      </c>
      <c r="R12" s="278" t="s">
        <v>487</v>
      </c>
    </row>
    <row r="13" spans="1:18" ht="205.9" customHeight="1" x14ac:dyDescent="0.25">
      <c r="A13" s="278">
        <v>7</v>
      </c>
      <c r="B13" s="278">
        <v>6</v>
      </c>
      <c r="C13" s="278">
        <v>1</v>
      </c>
      <c r="D13" s="278">
        <v>3</v>
      </c>
      <c r="E13" s="278" t="s">
        <v>514</v>
      </c>
      <c r="F13" s="204" t="s">
        <v>515</v>
      </c>
      <c r="G13" s="278" t="s">
        <v>516</v>
      </c>
      <c r="H13" s="278" t="s">
        <v>517</v>
      </c>
      <c r="I13" s="207" t="s">
        <v>518</v>
      </c>
      <c r="J13" s="278" t="s">
        <v>519</v>
      </c>
      <c r="K13" s="278" t="s">
        <v>38</v>
      </c>
      <c r="L13" s="280" t="s">
        <v>395</v>
      </c>
      <c r="M13" s="280">
        <v>50000</v>
      </c>
      <c r="N13" s="280" t="s">
        <v>395</v>
      </c>
      <c r="O13" s="280">
        <v>50000</v>
      </c>
      <c r="P13" s="280" t="s">
        <v>395</v>
      </c>
      <c r="Q13" s="278" t="s">
        <v>486</v>
      </c>
      <c r="R13" s="278" t="s">
        <v>487</v>
      </c>
    </row>
    <row r="14" spans="1:18" ht="124.15" customHeight="1" x14ac:dyDescent="0.25">
      <c r="A14" s="278">
        <v>8</v>
      </c>
      <c r="B14" s="277">
        <v>3</v>
      </c>
      <c r="C14" s="277">
        <v>1</v>
      </c>
      <c r="D14" s="278">
        <v>9</v>
      </c>
      <c r="E14" s="278" t="s">
        <v>520</v>
      </c>
      <c r="F14" s="204" t="s">
        <v>521</v>
      </c>
      <c r="G14" s="278" t="s">
        <v>522</v>
      </c>
      <c r="H14" s="278" t="s">
        <v>523</v>
      </c>
      <c r="I14" s="207" t="s">
        <v>524</v>
      </c>
      <c r="J14" s="278" t="s">
        <v>525</v>
      </c>
      <c r="K14" s="303" t="s">
        <v>45</v>
      </c>
      <c r="L14" s="303"/>
      <c r="M14" s="279">
        <v>78000</v>
      </c>
      <c r="N14" s="277" t="s">
        <v>395</v>
      </c>
      <c r="O14" s="279">
        <f>M14</f>
        <v>78000</v>
      </c>
      <c r="P14" s="280" t="s">
        <v>395</v>
      </c>
      <c r="Q14" s="278" t="s">
        <v>486</v>
      </c>
      <c r="R14" s="278" t="s">
        <v>487</v>
      </c>
    </row>
    <row r="15" spans="1:18" ht="116.45" customHeight="1" x14ac:dyDescent="0.25">
      <c r="A15" s="278">
        <v>9</v>
      </c>
      <c r="B15" s="278">
        <v>6</v>
      </c>
      <c r="C15" s="278">
        <v>5</v>
      </c>
      <c r="D15" s="278">
        <v>11</v>
      </c>
      <c r="E15" s="278" t="s">
        <v>526</v>
      </c>
      <c r="F15" s="204" t="s">
        <v>527</v>
      </c>
      <c r="G15" s="278" t="s">
        <v>193</v>
      </c>
      <c r="H15" s="278" t="s">
        <v>496</v>
      </c>
      <c r="I15" s="277" t="s">
        <v>528</v>
      </c>
      <c r="J15" s="278" t="s">
        <v>529</v>
      </c>
      <c r="K15" s="277" t="s">
        <v>52</v>
      </c>
      <c r="L15" s="280" t="s">
        <v>395</v>
      </c>
      <c r="M15" s="279">
        <v>8000</v>
      </c>
      <c r="N15" s="280" t="s">
        <v>395</v>
      </c>
      <c r="O15" s="279">
        <v>8000</v>
      </c>
      <c r="P15" s="280" t="s">
        <v>395</v>
      </c>
      <c r="Q15" s="278" t="s">
        <v>486</v>
      </c>
      <c r="R15" s="278" t="s">
        <v>487</v>
      </c>
    </row>
    <row r="16" spans="1:18" ht="166.9" customHeight="1" x14ac:dyDescent="0.25">
      <c r="A16" s="278">
        <v>10</v>
      </c>
      <c r="B16" s="278">
        <v>2</v>
      </c>
      <c r="C16" s="278">
        <v>1</v>
      </c>
      <c r="D16" s="278">
        <v>6</v>
      </c>
      <c r="E16" s="278" t="s">
        <v>530</v>
      </c>
      <c r="F16" s="204" t="s">
        <v>531</v>
      </c>
      <c r="G16" s="278" t="s">
        <v>193</v>
      </c>
      <c r="H16" s="278" t="s">
        <v>496</v>
      </c>
      <c r="I16" s="277" t="s">
        <v>528</v>
      </c>
      <c r="J16" s="278" t="s">
        <v>532</v>
      </c>
      <c r="K16" s="277" t="s">
        <v>52</v>
      </c>
      <c r="L16" s="280" t="s">
        <v>395</v>
      </c>
      <c r="M16" s="279">
        <v>5000</v>
      </c>
      <c r="N16" s="280" t="s">
        <v>395</v>
      </c>
      <c r="O16" s="279">
        <v>5000</v>
      </c>
      <c r="P16" s="280" t="s">
        <v>395</v>
      </c>
      <c r="Q16" s="278" t="s">
        <v>486</v>
      </c>
      <c r="R16" s="278" t="s">
        <v>487</v>
      </c>
    </row>
    <row r="17" spans="1:18" ht="161.44999999999999" customHeight="1" x14ac:dyDescent="0.25">
      <c r="A17" s="278">
        <v>11</v>
      </c>
      <c r="B17" s="278">
        <v>2</v>
      </c>
      <c r="C17" s="278">
        <v>1</v>
      </c>
      <c r="D17" s="278">
        <v>6</v>
      </c>
      <c r="E17" s="278" t="s">
        <v>533</v>
      </c>
      <c r="F17" s="204" t="s">
        <v>534</v>
      </c>
      <c r="G17" s="278" t="s">
        <v>516</v>
      </c>
      <c r="H17" s="278" t="s">
        <v>535</v>
      </c>
      <c r="I17" s="207" t="s">
        <v>160</v>
      </c>
      <c r="J17" s="278" t="s">
        <v>536</v>
      </c>
      <c r="K17" s="278" t="s">
        <v>52</v>
      </c>
      <c r="L17" s="280" t="s">
        <v>395</v>
      </c>
      <c r="M17" s="280">
        <v>15000</v>
      </c>
      <c r="N17" s="280" t="s">
        <v>395</v>
      </c>
      <c r="O17" s="280">
        <v>15000</v>
      </c>
      <c r="P17" s="280" t="s">
        <v>395</v>
      </c>
      <c r="Q17" s="278" t="s">
        <v>486</v>
      </c>
      <c r="R17" s="278" t="s">
        <v>487</v>
      </c>
    </row>
    <row r="18" spans="1:18" ht="110.45" customHeight="1" x14ac:dyDescent="0.25">
      <c r="A18" s="278">
        <v>12</v>
      </c>
      <c r="B18" s="278">
        <v>6</v>
      </c>
      <c r="C18" s="278">
        <v>5</v>
      </c>
      <c r="D18" s="278">
        <v>11</v>
      </c>
      <c r="E18" s="278" t="s">
        <v>494</v>
      </c>
      <c r="F18" s="204" t="s">
        <v>495</v>
      </c>
      <c r="G18" s="278" t="s">
        <v>193</v>
      </c>
      <c r="H18" s="278" t="s">
        <v>496</v>
      </c>
      <c r="I18" s="277" t="s">
        <v>497</v>
      </c>
      <c r="J18" s="278" t="s">
        <v>498</v>
      </c>
      <c r="K18" s="280" t="s">
        <v>395</v>
      </c>
      <c r="L18" s="278" t="s">
        <v>45</v>
      </c>
      <c r="M18" s="280" t="s">
        <v>395</v>
      </c>
      <c r="N18" s="279">
        <v>40000</v>
      </c>
      <c r="O18" s="280" t="s">
        <v>395</v>
      </c>
      <c r="P18" s="279">
        <v>40000</v>
      </c>
      <c r="Q18" s="278" t="s">
        <v>486</v>
      </c>
      <c r="R18" s="278" t="s">
        <v>487</v>
      </c>
    </row>
    <row r="19" spans="1:18" ht="128.44999999999999" customHeight="1" x14ac:dyDescent="0.25">
      <c r="A19" s="304">
        <v>13</v>
      </c>
      <c r="B19" s="278">
        <v>1</v>
      </c>
      <c r="C19" s="278">
        <v>1</v>
      </c>
      <c r="D19" s="278">
        <v>6</v>
      </c>
      <c r="E19" s="278" t="s">
        <v>1000</v>
      </c>
      <c r="F19" s="278" t="s">
        <v>999</v>
      </c>
      <c r="G19" s="278" t="s">
        <v>190</v>
      </c>
      <c r="H19" s="278" t="s">
        <v>998</v>
      </c>
      <c r="I19" s="207" t="s">
        <v>41</v>
      </c>
      <c r="J19" s="278" t="s">
        <v>537</v>
      </c>
      <c r="K19" s="278" t="s">
        <v>395</v>
      </c>
      <c r="L19" s="278" t="s">
        <v>34</v>
      </c>
      <c r="M19" s="280" t="s">
        <v>395</v>
      </c>
      <c r="N19" s="279">
        <v>2330.4899999999998</v>
      </c>
      <c r="O19" s="280" t="s">
        <v>395</v>
      </c>
      <c r="P19" s="279">
        <v>2330.4899999999998</v>
      </c>
      <c r="Q19" s="278" t="s">
        <v>486</v>
      </c>
      <c r="R19" s="278" t="s">
        <v>487</v>
      </c>
    </row>
    <row r="20" spans="1:18" s="13" customFormat="1" ht="145.15" customHeight="1" x14ac:dyDescent="0.25">
      <c r="A20" s="278">
        <v>14</v>
      </c>
      <c r="B20" s="278">
        <v>2</v>
      </c>
      <c r="C20" s="278">
        <v>1</v>
      </c>
      <c r="D20" s="278">
        <v>6</v>
      </c>
      <c r="E20" s="278" t="s">
        <v>538</v>
      </c>
      <c r="F20" s="51" t="s">
        <v>550</v>
      </c>
      <c r="G20" s="278" t="s">
        <v>510</v>
      </c>
      <c r="H20" s="278" t="s">
        <v>539</v>
      </c>
      <c r="I20" s="277" t="s">
        <v>540</v>
      </c>
      <c r="J20" s="278" t="s">
        <v>536</v>
      </c>
      <c r="K20" s="278" t="s">
        <v>38</v>
      </c>
      <c r="L20" s="280" t="s">
        <v>395</v>
      </c>
      <c r="M20" s="60">
        <v>2106</v>
      </c>
      <c r="N20" s="280" t="s">
        <v>395</v>
      </c>
      <c r="O20" s="60">
        <v>2106</v>
      </c>
      <c r="P20" s="280" t="s">
        <v>395</v>
      </c>
      <c r="Q20" s="278" t="s">
        <v>486</v>
      </c>
      <c r="R20" s="50" t="s">
        <v>487</v>
      </c>
    </row>
    <row r="21" spans="1:18" s="13" customFormat="1" ht="127.9" customHeight="1" x14ac:dyDescent="0.25">
      <c r="A21" s="305">
        <v>15</v>
      </c>
      <c r="B21" s="94">
        <v>3</v>
      </c>
      <c r="C21" s="94">
        <v>1</v>
      </c>
      <c r="D21" s="94">
        <v>9</v>
      </c>
      <c r="E21" s="50" t="s">
        <v>541</v>
      </c>
      <c r="F21" s="306" t="s">
        <v>542</v>
      </c>
      <c r="G21" s="94" t="s">
        <v>543</v>
      </c>
      <c r="H21" s="94" t="s">
        <v>544</v>
      </c>
      <c r="I21" s="94">
        <v>3</v>
      </c>
      <c r="J21" s="50" t="s">
        <v>525</v>
      </c>
      <c r="K21" s="60" t="s">
        <v>395</v>
      </c>
      <c r="L21" s="94" t="s">
        <v>52</v>
      </c>
      <c r="M21" s="60" t="s">
        <v>395</v>
      </c>
      <c r="N21" s="59">
        <v>5166</v>
      </c>
      <c r="O21" s="60" t="s">
        <v>395</v>
      </c>
      <c r="P21" s="59">
        <v>5166</v>
      </c>
      <c r="Q21" s="50" t="s">
        <v>486</v>
      </c>
      <c r="R21" s="50" t="s">
        <v>487</v>
      </c>
    </row>
    <row r="22" spans="1:18" s="13" customFormat="1" ht="144.6" customHeight="1" x14ac:dyDescent="0.25">
      <c r="A22" s="61">
        <v>16</v>
      </c>
      <c r="B22" s="278">
        <v>6</v>
      </c>
      <c r="C22" s="278">
        <v>1</v>
      </c>
      <c r="D22" s="278">
        <v>6</v>
      </c>
      <c r="E22" s="278" t="s">
        <v>545</v>
      </c>
      <c r="F22" s="204" t="s">
        <v>551</v>
      </c>
      <c r="G22" s="278" t="s">
        <v>546</v>
      </c>
      <c r="H22" s="278" t="s">
        <v>547</v>
      </c>
      <c r="I22" s="40" t="s">
        <v>548</v>
      </c>
      <c r="J22" s="278" t="s">
        <v>549</v>
      </c>
      <c r="K22" s="60" t="s">
        <v>395</v>
      </c>
      <c r="L22" s="94" t="s">
        <v>40</v>
      </c>
      <c r="M22" s="60" t="s">
        <v>395</v>
      </c>
      <c r="N22" s="59">
        <v>700</v>
      </c>
      <c r="O22" s="60" t="s">
        <v>395</v>
      </c>
      <c r="P22" s="59">
        <v>700</v>
      </c>
      <c r="Q22" s="278" t="s">
        <v>486</v>
      </c>
      <c r="R22" s="278" t="s">
        <v>487</v>
      </c>
    </row>
    <row r="23" spans="1:18" s="13" customFormat="1" ht="132" customHeight="1" x14ac:dyDescent="0.25">
      <c r="A23" s="61">
        <v>17</v>
      </c>
      <c r="B23" s="278">
        <v>3</v>
      </c>
      <c r="C23" s="278">
        <v>3</v>
      </c>
      <c r="D23" s="278">
        <v>10</v>
      </c>
      <c r="E23" s="278" t="s">
        <v>997</v>
      </c>
      <c r="F23" s="204" t="s">
        <v>996</v>
      </c>
      <c r="G23" s="278" t="s">
        <v>597</v>
      </c>
      <c r="H23" s="278" t="s">
        <v>995</v>
      </c>
      <c r="I23" s="207" t="s">
        <v>994</v>
      </c>
      <c r="J23" s="278" t="s">
        <v>993</v>
      </c>
      <c r="K23" s="60" t="s">
        <v>395</v>
      </c>
      <c r="L23" s="302" t="s">
        <v>43</v>
      </c>
      <c r="M23" s="60" t="s">
        <v>395</v>
      </c>
      <c r="N23" s="280">
        <v>9500</v>
      </c>
      <c r="O23" s="60" t="s">
        <v>395</v>
      </c>
      <c r="P23" s="280">
        <v>9500</v>
      </c>
      <c r="Q23" s="278" t="s">
        <v>486</v>
      </c>
      <c r="R23" s="278" t="s">
        <v>487</v>
      </c>
    </row>
    <row r="24" spans="1:18" s="13" customFormat="1" ht="127.15" customHeight="1" x14ac:dyDescent="0.25">
      <c r="A24" s="61">
        <v>18</v>
      </c>
      <c r="B24" s="278">
        <v>6</v>
      </c>
      <c r="C24" s="278">
        <v>1</v>
      </c>
      <c r="D24" s="278">
        <v>6</v>
      </c>
      <c r="E24" s="278" t="s">
        <v>992</v>
      </c>
      <c r="F24" s="204" t="s">
        <v>991</v>
      </c>
      <c r="G24" s="278" t="s">
        <v>546</v>
      </c>
      <c r="H24" s="278" t="s">
        <v>547</v>
      </c>
      <c r="I24" s="40" t="s">
        <v>548</v>
      </c>
      <c r="J24" s="278" t="s">
        <v>549</v>
      </c>
      <c r="K24" s="60" t="s">
        <v>395</v>
      </c>
      <c r="L24" s="302" t="s">
        <v>43</v>
      </c>
      <c r="M24" s="60" t="s">
        <v>395</v>
      </c>
      <c r="N24" s="59">
        <v>858</v>
      </c>
      <c r="O24" s="60"/>
      <c r="P24" s="59">
        <v>858</v>
      </c>
      <c r="Q24" s="278" t="s">
        <v>486</v>
      </c>
      <c r="R24" s="278" t="s">
        <v>487</v>
      </c>
    </row>
    <row r="25" spans="1:18" s="13" customFormat="1" x14ac:dyDescent="0.25">
      <c r="A25" s="159"/>
      <c r="B25" s="200"/>
      <c r="C25" s="200"/>
      <c r="D25" s="200"/>
      <c r="E25" s="200"/>
      <c r="F25" s="232"/>
      <c r="G25" s="200"/>
      <c r="H25" s="200"/>
      <c r="I25" s="231"/>
      <c r="J25" s="200"/>
      <c r="K25" s="230"/>
      <c r="L25" s="160"/>
      <c r="M25" s="230"/>
      <c r="N25" s="229"/>
      <c r="O25" s="230"/>
      <c r="P25" s="229"/>
      <c r="Q25" s="200"/>
      <c r="R25" s="200"/>
    </row>
    <row r="26" spans="1:18" x14ac:dyDescent="0.25">
      <c r="B26" s="25"/>
      <c r="C26" s="25"/>
      <c r="D26" s="25"/>
      <c r="E26" s="25"/>
      <c r="F26" s="25"/>
      <c r="G26" s="25"/>
      <c r="H26" s="25"/>
      <c r="I26" s="25"/>
      <c r="J26" s="25"/>
      <c r="K26" s="25"/>
      <c r="L26" s="25"/>
      <c r="M26" s="25"/>
      <c r="N26" s="25"/>
      <c r="O26" s="25"/>
      <c r="P26" s="25"/>
      <c r="Q26" s="25"/>
      <c r="R26" s="25"/>
    </row>
    <row r="27" spans="1:18" x14ac:dyDescent="0.25">
      <c r="N27" s="826"/>
      <c r="O27" s="829" t="s">
        <v>35</v>
      </c>
      <c r="P27" s="829"/>
      <c r="Q27" s="829"/>
    </row>
    <row r="28" spans="1:18" x14ac:dyDescent="0.25">
      <c r="N28" s="827"/>
      <c r="O28" s="829" t="s">
        <v>36</v>
      </c>
      <c r="P28" s="829" t="s">
        <v>37</v>
      </c>
      <c r="Q28" s="829"/>
    </row>
    <row r="29" spans="1:18" ht="16.899999999999999" customHeight="1" x14ac:dyDescent="0.25">
      <c r="N29" s="828"/>
      <c r="O29" s="829"/>
      <c r="P29" s="165">
        <v>2020</v>
      </c>
      <c r="Q29" s="165">
        <v>2021</v>
      </c>
    </row>
    <row r="30" spans="1:18" x14ac:dyDescent="0.25">
      <c r="N30" s="197" t="s">
        <v>729</v>
      </c>
      <c r="O30" s="208">
        <v>18</v>
      </c>
      <c r="P30" s="127">
        <f>O7+O20+O8+O9+O10+O11+O12+O13+O14+O15+O16+O17</f>
        <v>299796</v>
      </c>
      <c r="Q30" s="127">
        <f>P18+P19+P21+P22+P23+P24</f>
        <v>58554.49</v>
      </c>
      <c r="R30" s="36"/>
    </row>
    <row r="31" spans="1:18" x14ac:dyDescent="0.25">
      <c r="P31" s="228"/>
      <c r="Q31" s="228"/>
      <c r="R31" s="36"/>
    </row>
    <row r="34" spans="9:11" ht="45.75" customHeight="1" x14ac:dyDescent="0.25">
      <c r="J34" s="226"/>
    </row>
    <row r="35" spans="9:11" ht="15.75" x14ac:dyDescent="0.25">
      <c r="J35" s="226"/>
    </row>
    <row r="36" spans="9:11" ht="14.45" customHeight="1" x14ac:dyDescent="0.25">
      <c r="I36" s="935"/>
      <c r="J36" s="935"/>
      <c r="K36" s="935"/>
    </row>
    <row r="37" spans="9:11" ht="15.75" x14ac:dyDescent="0.25">
      <c r="J37" s="227"/>
    </row>
    <row r="38" spans="9:11" ht="15.75" x14ac:dyDescent="0.25">
      <c r="J38" s="226"/>
    </row>
    <row r="39" spans="9:11" ht="15.75" x14ac:dyDescent="0.25">
      <c r="J39" s="225"/>
    </row>
  </sheetData>
  <mergeCells count="20">
    <mergeCell ref="P1:R2"/>
    <mergeCell ref="A4:A5"/>
    <mergeCell ref="G4:G5"/>
    <mergeCell ref="H4:I4"/>
    <mergeCell ref="J4:J5"/>
    <mergeCell ref="K4:L4"/>
    <mergeCell ref="B4:B5"/>
    <mergeCell ref="C4:C5"/>
    <mergeCell ref="Q4:Q5"/>
    <mergeCell ref="M4:N4"/>
    <mergeCell ref="O4:P4"/>
    <mergeCell ref="D4:D5"/>
    <mergeCell ref="E4:E5"/>
    <mergeCell ref="F4:F5"/>
    <mergeCell ref="R4:R5"/>
    <mergeCell ref="I36:K36"/>
    <mergeCell ref="N27:N29"/>
    <mergeCell ref="O27:Q27"/>
    <mergeCell ref="O28:O29"/>
    <mergeCell ref="P28:Q28"/>
  </mergeCells>
  <pageMargins left="0.51181102362204722" right="0.51181102362204722" top="0.74803149606299213" bottom="0.74803149606299213" header="0.31496062992125984" footer="0.31496062992125984"/>
  <pageSetup paperSize="8"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1231-2B61-414F-801F-090A7F56DE1D}">
  <sheetPr>
    <pageSetUpPr fitToPage="1"/>
  </sheetPr>
  <dimension ref="A2:S50"/>
  <sheetViews>
    <sheetView topLeftCell="F33" zoomScale="75" zoomScaleNormal="75" workbookViewId="0">
      <selection activeCell="P51" sqref="P51"/>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61.42578125" style="85" customWidth="1"/>
    <col min="7" max="7" width="35.7109375" style="85" customWidth="1"/>
    <col min="8" max="8" width="23.5703125" style="4" customWidth="1"/>
    <col min="9" max="9" width="21" style="4" customWidth="1"/>
    <col min="10" max="10" width="32.140625" style="85" customWidth="1"/>
    <col min="11" max="11" width="12.140625" style="85" customWidth="1"/>
    <col min="12" max="12" width="12.7109375" style="85" customWidth="1"/>
    <col min="13" max="13" width="19.7109375" style="85" customWidth="1"/>
    <col min="14" max="14" width="17.28515625" style="85" customWidth="1"/>
    <col min="15" max="16" width="18" style="85" customWidth="1"/>
    <col min="17" max="17" width="21.28515625" style="85" customWidth="1"/>
    <col min="18" max="18" width="21.710937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ht="18.75" x14ac:dyDescent="0.3">
      <c r="A2" s="5" t="s">
        <v>1002</v>
      </c>
      <c r="C2" s="3"/>
      <c r="I2" s="85"/>
      <c r="K2" s="86"/>
      <c r="L2" s="86"/>
      <c r="M2" s="86"/>
      <c r="N2" s="86"/>
    </row>
    <row r="3" spans="1:19" x14ac:dyDescent="0.25">
      <c r="M3" s="86"/>
      <c r="N3" s="86"/>
      <c r="O3" s="86"/>
      <c r="P3" s="86"/>
    </row>
    <row r="4" spans="1:19" s="63" customFormat="1" ht="50.2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62"/>
    </row>
    <row r="5" spans="1:19" s="63" customFormat="1"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62"/>
    </row>
    <row r="6" spans="1:19" s="63" customForma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62"/>
    </row>
    <row r="7" spans="1:19" ht="28.5" customHeight="1" x14ac:dyDescent="0.25">
      <c r="A7" s="834">
        <v>1</v>
      </c>
      <c r="B7" s="836" t="s">
        <v>40</v>
      </c>
      <c r="C7" s="834">
        <v>1.2</v>
      </c>
      <c r="D7" s="953">
        <v>3</v>
      </c>
      <c r="E7" s="836" t="s">
        <v>552</v>
      </c>
      <c r="F7" s="956" t="s">
        <v>553</v>
      </c>
      <c r="G7" s="834" t="s">
        <v>56</v>
      </c>
      <c r="H7" s="836" t="s">
        <v>57</v>
      </c>
      <c r="I7" s="950" t="s">
        <v>554</v>
      </c>
      <c r="J7" s="836" t="s">
        <v>555</v>
      </c>
      <c r="K7" s="874" t="s">
        <v>34</v>
      </c>
      <c r="L7" s="941"/>
      <c r="M7" s="852">
        <v>36000</v>
      </c>
      <c r="N7" s="944"/>
      <c r="O7" s="852">
        <v>36000</v>
      </c>
      <c r="P7" s="944"/>
      <c r="Q7" s="836" t="s">
        <v>556</v>
      </c>
      <c r="R7" s="836" t="s">
        <v>557</v>
      </c>
    </row>
    <row r="8" spans="1:19" ht="8.25" customHeight="1" x14ac:dyDescent="0.25">
      <c r="A8" s="881"/>
      <c r="B8" s="869"/>
      <c r="C8" s="881"/>
      <c r="D8" s="954"/>
      <c r="E8" s="869"/>
      <c r="F8" s="956"/>
      <c r="G8" s="881"/>
      <c r="H8" s="869"/>
      <c r="I8" s="951"/>
      <c r="J8" s="869"/>
      <c r="K8" s="875"/>
      <c r="L8" s="942"/>
      <c r="M8" s="884"/>
      <c r="N8" s="945"/>
      <c r="O8" s="884"/>
      <c r="P8" s="945"/>
      <c r="Q8" s="869"/>
      <c r="R8" s="869"/>
    </row>
    <row r="9" spans="1:19" ht="28.5" hidden="1" customHeight="1" x14ac:dyDescent="0.25">
      <c r="A9" s="881"/>
      <c r="B9" s="869"/>
      <c r="C9" s="881"/>
      <c r="D9" s="954"/>
      <c r="E9" s="869"/>
      <c r="F9" s="956"/>
      <c r="G9" s="881"/>
      <c r="H9" s="869"/>
      <c r="I9" s="951"/>
      <c r="J9" s="869"/>
      <c r="K9" s="875"/>
      <c r="L9" s="942"/>
      <c r="M9" s="884"/>
      <c r="N9" s="945"/>
      <c r="O9" s="884"/>
      <c r="P9" s="945"/>
      <c r="Q9" s="869"/>
      <c r="R9" s="869"/>
    </row>
    <row r="10" spans="1:19" ht="24.75" customHeight="1" x14ac:dyDescent="0.25">
      <c r="A10" s="881"/>
      <c r="B10" s="869"/>
      <c r="C10" s="881"/>
      <c r="D10" s="954"/>
      <c r="E10" s="869"/>
      <c r="F10" s="956"/>
      <c r="G10" s="881"/>
      <c r="H10" s="869"/>
      <c r="I10" s="951"/>
      <c r="J10" s="869"/>
      <c r="K10" s="875"/>
      <c r="L10" s="942"/>
      <c r="M10" s="884"/>
      <c r="N10" s="945"/>
      <c r="O10" s="884"/>
      <c r="P10" s="945"/>
      <c r="Q10" s="869"/>
      <c r="R10" s="869"/>
    </row>
    <row r="11" spans="1:19" ht="4.5" customHeight="1" x14ac:dyDescent="0.25">
      <c r="A11" s="881"/>
      <c r="B11" s="869"/>
      <c r="C11" s="881"/>
      <c r="D11" s="954"/>
      <c r="E11" s="869"/>
      <c r="F11" s="956"/>
      <c r="G11" s="881"/>
      <c r="H11" s="869"/>
      <c r="I11" s="951"/>
      <c r="J11" s="869"/>
      <c r="K11" s="875"/>
      <c r="L11" s="942"/>
      <c r="M11" s="884"/>
      <c r="N11" s="945"/>
      <c r="O11" s="884"/>
      <c r="P11" s="945"/>
      <c r="Q11" s="869"/>
      <c r="R11" s="869"/>
    </row>
    <row r="12" spans="1:19" ht="32.450000000000003" customHeight="1" x14ac:dyDescent="0.25">
      <c r="A12" s="881"/>
      <c r="B12" s="869"/>
      <c r="C12" s="881"/>
      <c r="D12" s="954"/>
      <c r="E12" s="869"/>
      <c r="F12" s="956"/>
      <c r="G12" s="881"/>
      <c r="H12" s="869"/>
      <c r="I12" s="951"/>
      <c r="J12" s="869"/>
      <c r="K12" s="875"/>
      <c r="L12" s="942"/>
      <c r="M12" s="884"/>
      <c r="N12" s="945"/>
      <c r="O12" s="884"/>
      <c r="P12" s="945"/>
      <c r="Q12" s="869"/>
      <c r="R12" s="869"/>
    </row>
    <row r="13" spans="1:19" x14ac:dyDescent="0.25">
      <c r="A13" s="881"/>
      <c r="B13" s="869"/>
      <c r="C13" s="881"/>
      <c r="D13" s="954"/>
      <c r="E13" s="869"/>
      <c r="F13" s="956"/>
      <c r="G13" s="881"/>
      <c r="H13" s="869"/>
      <c r="I13" s="951"/>
      <c r="J13" s="869"/>
      <c r="K13" s="875"/>
      <c r="L13" s="942"/>
      <c r="M13" s="884"/>
      <c r="N13" s="945"/>
      <c r="O13" s="884"/>
      <c r="P13" s="945"/>
      <c r="Q13" s="869"/>
      <c r="R13" s="869"/>
    </row>
    <row r="14" spans="1:19" ht="78.75" customHeight="1" x14ac:dyDescent="0.25">
      <c r="A14" s="881"/>
      <c r="B14" s="869"/>
      <c r="C14" s="881"/>
      <c r="D14" s="954"/>
      <c r="E14" s="869"/>
      <c r="F14" s="956"/>
      <c r="G14" s="881"/>
      <c r="H14" s="833"/>
      <c r="I14" s="952"/>
      <c r="J14" s="869"/>
      <c r="K14" s="875"/>
      <c r="L14" s="942"/>
      <c r="M14" s="884"/>
      <c r="N14" s="945"/>
      <c r="O14" s="884"/>
      <c r="P14" s="945"/>
      <c r="Q14" s="869"/>
      <c r="R14" s="869"/>
    </row>
    <row r="15" spans="1:19" ht="75" customHeight="1" x14ac:dyDescent="0.25">
      <c r="A15" s="835"/>
      <c r="B15" s="833"/>
      <c r="C15" s="835"/>
      <c r="D15" s="955"/>
      <c r="E15" s="833"/>
      <c r="F15" s="956"/>
      <c r="G15" s="835"/>
      <c r="H15" s="243" t="s">
        <v>159</v>
      </c>
      <c r="I15" s="207" t="s">
        <v>558</v>
      </c>
      <c r="J15" s="833"/>
      <c r="K15" s="886"/>
      <c r="L15" s="943"/>
      <c r="M15" s="853"/>
      <c r="N15" s="946"/>
      <c r="O15" s="853"/>
      <c r="P15" s="946"/>
      <c r="Q15" s="833"/>
      <c r="R15" s="833"/>
    </row>
    <row r="16" spans="1:19" ht="41.25" customHeight="1" x14ac:dyDescent="0.25">
      <c r="A16" s="879">
        <v>2</v>
      </c>
      <c r="B16" s="879" t="s">
        <v>40</v>
      </c>
      <c r="C16" s="879">
        <v>1</v>
      </c>
      <c r="D16" s="879">
        <v>6</v>
      </c>
      <c r="E16" s="880" t="s">
        <v>559</v>
      </c>
      <c r="F16" s="947" t="s">
        <v>564</v>
      </c>
      <c r="G16" s="834" t="s">
        <v>56</v>
      </c>
      <c r="H16" s="836" t="s">
        <v>57</v>
      </c>
      <c r="I16" s="834" t="s">
        <v>561</v>
      </c>
      <c r="J16" s="836" t="s">
        <v>562</v>
      </c>
      <c r="K16" s="879" t="s">
        <v>34</v>
      </c>
      <c r="L16" s="879"/>
      <c r="M16" s="883">
        <v>85000</v>
      </c>
      <c r="N16" s="883"/>
      <c r="O16" s="883">
        <v>50000</v>
      </c>
      <c r="P16" s="879"/>
      <c r="Q16" s="880" t="s">
        <v>556</v>
      </c>
      <c r="R16" s="880" t="s">
        <v>557</v>
      </c>
    </row>
    <row r="17" spans="1:18" ht="24.75" customHeight="1" x14ac:dyDescent="0.25">
      <c r="A17" s="879"/>
      <c r="B17" s="879"/>
      <c r="C17" s="879"/>
      <c r="D17" s="879"/>
      <c r="E17" s="880"/>
      <c r="F17" s="948"/>
      <c r="G17" s="881"/>
      <c r="H17" s="869"/>
      <c r="I17" s="881"/>
      <c r="J17" s="869"/>
      <c r="K17" s="879"/>
      <c r="L17" s="879"/>
      <c r="M17" s="883"/>
      <c r="N17" s="879"/>
      <c r="O17" s="883"/>
      <c r="P17" s="879"/>
      <c r="Q17" s="880"/>
      <c r="R17" s="880"/>
    </row>
    <row r="18" spans="1:18" ht="32.25" customHeight="1" x14ac:dyDescent="0.25">
      <c r="A18" s="879"/>
      <c r="B18" s="879"/>
      <c r="C18" s="879"/>
      <c r="D18" s="879"/>
      <c r="E18" s="880"/>
      <c r="F18" s="948"/>
      <c r="G18" s="881"/>
      <c r="H18" s="869"/>
      <c r="I18" s="881"/>
      <c r="J18" s="869"/>
      <c r="K18" s="879"/>
      <c r="L18" s="879"/>
      <c r="M18" s="883"/>
      <c r="N18" s="879"/>
      <c r="O18" s="883"/>
      <c r="P18" s="879"/>
      <c r="Q18" s="880"/>
      <c r="R18" s="880"/>
    </row>
    <row r="19" spans="1:18" ht="34.5" customHeight="1" x14ac:dyDescent="0.25">
      <c r="A19" s="879"/>
      <c r="B19" s="879"/>
      <c r="C19" s="879"/>
      <c r="D19" s="879"/>
      <c r="E19" s="880"/>
      <c r="F19" s="948"/>
      <c r="G19" s="881"/>
      <c r="H19" s="869"/>
      <c r="I19" s="881"/>
      <c r="J19" s="869"/>
      <c r="K19" s="879"/>
      <c r="L19" s="879"/>
      <c r="M19" s="883"/>
      <c r="N19" s="879"/>
      <c r="O19" s="883"/>
      <c r="P19" s="879"/>
      <c r="Q19" s="880"/>
      <c r="R19" s="880"/>
    </row>
    <row r="20" spans="1:18" ht="73.5" customHeight="1" x14ac:dyDescent="0.25">
      <c r="A20" s="879"/>
      <c r="B20" s="879"/>
      <c r="C20" s="879"/>
      <c r="D20" s="879"/>
      <c r="E20" s="880"/>
      <c r="F20" s="948"/>
      <c r="G20" s="881"/>
      <c r="H20" s="833"/>
      <c r="I20" s="835"/>
      <c r="J20" s="869"/>
      <c r="K20" s="879"/>
      <c r="L20" s="879"/>
      <c r="M20" s="883"/>
      <c r="N20" s="879"/>
      <c r="O20" s="883"/>
      <c r="P20" s="879"/>
      <c r="Q20" s="880"/>
      <c r="R20" s="880"/>
    </row>
    <row r="21" spans="1:18" ht="30" x14ac:dyDescent="0.25">
      <c r="A21" s="879"/>
      <c r="B21" s="879"/>
      <c r="C21" s="879"/>
      <c r="D21" s="879"/>
      <c r="E21" s="880"/>
      <c r="F21" s="949"/>
      <c r="G21" s="835"/>
      <c r="H21" s="241" t="s">
        <v>159</v>
      </c>
      <c r="I21" s="239" t="s">
        <v>563</v>
      </c>
      <c r="J21" s="833"/>
      <c r="K21" s="879"/>
      <c r="L21" s="879"/>
      <c r="M21" s="883"/>
      <c r="N21" s="879"/>
      <c r="O21" s="883"/>
      <c r="P21" s="879"/>
      <c r="Q21" s="880"/>
      <c r="R21" s="880"/>
    </row>
    <row r="22" spans="1:18" ht="82.5" customHeight="1" x14ac:dyDescent="0.25">
      <c r="A22" s="834">
        <v>3</v>
      </c>
      <c r="B22" s="834" t="s">
        <v>43</v>
      </c>
      <c r="C22" s="959" t="s">
        <v>565</v>
      </c>
      <c r="D22" s="834">
        <v>10</v>
      </c>
      <c r="E22" s="834" t="s">
        <v>566</v>
      </c>
      <c r="F22" s="962" t="s">
        <v>567</v>
      </c>
      <c r="G22" s="834" t="s">
        <v>568</v>
      </c>
      <c r="H22" s="199" t="s">
        <v>85</v>
      </c>
      <c r="I22" s="242" t="s">
        <v>569</v>
      </c>
      <c r="J22" s="836" t="s">
        <v>570</v>
      </c>
      <c r="K22" s="834" t="s">
        <v>34</v>
      </c>
      <c r="L22" s="834"/>
      <c r="M22" s="852">
        <v>202000</v>
      </c>
      <c r="N22" s="834"/>
      <c r="O22" s="852">
        <v>202000</v>
      </c>
      <c r="P22" s="834"/>
      <c r="Q22" s="836" t="s">
        <v>556</v>
      </c>
      <c r="R22" s="836" t="s">
        <v>557</v>
      </c>
    </row>
    <row r="23" spans="1:18" ht="80.25" customHeight="1" x14ac:dyDescent="0.25">
      <c r="A23" s="881"/>
      <c r="B23" s="881"/>
      <c r="C23" s="960"/>
      <c r="D23" s="881"/>
      <c r="E23" s="881"/>
      <c r="F23" s="963"/>
      <c r="G23" s="881"/>
      <c r="H23" s="199" t="s">
        <v>571</v>
      </c>
      <c r="I23" s="242" t="s">
        <v>572</v>
      </c>
      <c r="J23" s="869"/>
      <c r="K23" s="881"/>
      <c r="L23" s="881"/>
      <c r="M23" s="884"/>
      <c r="N23" s="881"/>
      <c r="O23" s="884"/>
      <c r="P23" s="881"/>
      <c r="Q23" s="869"/>
      <c r="R23" s="869"/>
    </row>
    <row r="24" spans="1:18" ht="35.25" customHeight="1" x14ac:dyDescent="0.25">
      <c r="A24" s="881"/>
      <c r="B24" s="881"/>
      <c r="C24" s="960"/>
      <c r="D24" s="881"/>
      <c r="E24" s="881"/>
      <c r="F24" s="963"/>
      <c r="G24" s="835"/>
      <c r="H24" s="243" t="s">
        <v>573</v>
      </c>
      <c r="I24" s="242" t="s">
        <v>574</v>
      </c>
      <c r="J24" s="869"/>
      <c r="K24" s="881"/>
      <c r="L24" s="881"/>
      <c r="M24" s="884"/>
      <c r="N24" s="881"/>
      <c r="O24" s="884"/>
      <c r="P24" s="881"/>
      <c r="Q24" s="869"/>
      <c r="R24" s="869"/>
    </row>
    <row r="25" spans="1:18" ht="74.25" customHeight="1" x14ac:dyDescent="0.25">
      <c r="A25" s="881"/>
      <c r="B25" s="881"/>
      <c r="C25" s="960"/>
      <c r="D25" s="881"/>
      <c r="E25" s="881"/>
      <c r="F25" s="963"/>
      <c r="G25" s="834" t="s">
        <v>575</v>
      </c>
      <c r="H25" s="836" t="s">
        <v>197</v>
      </c>
      <c r="I25" s="834" t="s">
        <v>554</v>
      </c>
      <c r="J25" s="869"/>
      <c r="K25" s="881"/>
      <c r="L25" s="881"/>
      <c r="M25" s="884"/>
      <c r="N25" s="881"/>
      <c r="O25" s="884"/>
      <c r="P25" s="881"/>
      <c r="Q25" s="869"/>
      <c r="R25" s="869"/>
    </row>
    <row r="26" spans="1:18" x14ac:dyDescent="0.25">
      <c r="A26" s="881"/>
      <c r="B26" s="881"/>
      <c r="C26" s="960"/>
      <c r="D26" s="881"/>
      <c r="E26" s="881"/>
      <c r="F26" s="963"/>
      <c r="G26" s="881"/>
      <c r="H26" s="869"/>
      <c r="I26" s="881"/>
      <c r="J26" s="869"/>
      <c r="K26" s="881"/>
      <c r="L26" s="881"/>
      <c r="M26" s="884"/>
      <c r="N26" s="881"/>
      <c r="O26" s="884"/>
      <c r="P26" s="881"/>
      <c r="Q26" s="869"/>
      <c r="R26" s="869"/>
    </row>
    <row r="27" spans="1:18" x14ac:dyDescent="0.25">
      <c r="A27" s="881"/>
      <c r="B27" s="881"/>
      <c r="C27" s="960"/>
      <c r="D27" s="881"/>
      <c r="E27" s="881"/>
      <c r="F27" s="963"/>
      <c r="G27" s="881"/>
      <c r="H27" s="869"/>
      <c r="I27" s="881"/>
      <c r="J27" s="869"/>
      <c r="K27" s="881"/>
      <c r="L27" s="881"/>
      <c r="M27" s="884"/>
      <c r="N27" s="881"/>
      <c r="O27" s="884"/>
      <c r="P27" s="881"/>
      <c r="Q27" s="869"/>
      <c r="R27" s="869"/>
    </row>
    <row r="28" spans="1:18" x14ac:dyDescent="0.25">
      <c r="A28" s="835"/>
      <c r="B28" s="835"/>
      <c r="C28" s="961"/>
      <c r="D28" s="835"/>
      <c r="E28" s="835"/>
      <c r="F28" s="838"/>
      <c r="G28" s="835"/>
      <c r="H28" s="833"/>
      <c r="I28" s="835"/>
      <c r="J28" s="833"/>
      <c r="K28" s="835"/>
      <c r="L28" s="835"/>
      <c r="M28" s="853"/>
      <c r="N28" s="835"/>
      <c r="O28" s="853"/>
      <c r="P28" s="835"/>
      <c r="Q28" s="833"/>
      <c r="R28" s="833"/>
    </row>
    <row r="29" spans="1:18" ht="73.5" customHeight="1" x14ac:dyDescent="0.25">
      <c r="A29" s="880">
        <v>4</v>
      </c>
      <c r="B29" s="879" t="s">
        <v>43</v>
      </c>
      <c r="C29" s="957" t="s">
        <v>41</v>
      </c>
      <c r="D29" s="879">
        <v>9</v>
      </c>
      <c r="E29" s="880" t="s">
        <v>576</v>
      </c>
      <c r="F29" s="958" t="s">
        <v>577</v>
      </c>
      <c r="G29" s="879" t="s">
        <v>56</v>
      </c>
      <c r="H29" s="243" t="s">
        <v>332</v>
      </c>
      <c r="I29" s="242" t="s">
        <v>561</v>
      </c>
      <c r="J29" s="880" t="s">
        <v>578</v>
      </c>
      <c r="K29" s="879" t="s">
        <v>38</v>
      </c>
      <c r="L29" s="879"/>
      <c r="M29" s="883">
        <v>55000</v>
      </c>
      <c r="N29" s="879"/>
      <c r="O29" s="883">
        <v>55000</v>
      </c>
      <c r="P29" s="879"/>
      <c r="Q29" s="880" t="s">
        <v>556</v>
      </c>
      <c r="R29" s="880" t="s">
        <v>557</v>
      </c>
    </row>
    <row r="30" spans="1:18" ht="62.25" customHeight="1" x14ac:dyDescent="0.25">
      <c r="A30" s="880"/>
      <c r="B30" s="879"/>
      <c r="C30" s="957"/>
      <c r="D30" s="879"/>
      <c r="E30" s="880"/>
      <c r="F30" s="958"/>
      <c r="G30" s="879"/>
      <c r="H30" s="243" t="s">
        <v>159</v>
      </c>
      <c r="I30" s="242" t="s">
        <v>558</v>
      </c>
      <c r="J30" s="880"/>
      <c r="K30" s="879"/>
      <c r="L30" s="879"/>
      <c r="M30" s="883"/>
      <c r="N30" s="879"/>
      <c r="O30" s="883"/>
      <c r="P30" s="879"/>
      <c r="Q30" s="880"/>
      <c r="R30" s="880"/>
    </row>
    <row r="31" spans="1:18" x14ac:dyDescent="0.25">
      <c r="A31" s="834">
        <v>5</v>
      </c>
      <c r="B31" s="834" t="s">
        <v>40</v>
      </c>
      <c r="C31" s="834">
        <v>1</v>
      </c>
      <c r="D31" s="834">
        <v>6</v>
      </c>
      <c r="E31" s="836" t="s">
        <v>579</v>
      </c>
      <c r="F31" s="964" t="s">
        <v>580</v>
      </c>
      <c r="G31" s="834" t="s">
        <v>194</v>
      </c>
      <c r="H31" s="836" t="s">
        <v>50</v>
      </c>
      <c r="I31" s="834" t="s">
        <v>554</v>
      </c>
      <c r="J31" s="836" t="s">
        <v>560</v>
      </c>
      <c r="K31" s="834"/>
      <c r="L31" s="834" t="s">
        <v>34</v>
      </c>
      <c r="M31" s="852"/>
      <c r="N31" s="852">
        <v>27000</v>
      </c>
      <c r="O31" s="852"/>
      <c r="P31" s="852">
        <v>27000</v>
      </c>
      <c r="Q31" s="836" t="s">
        <v>556</v>
      </c>
      <c r="R31" s="836" t="s">
        <v>557</v>
      </c>
    </row>
    <row r="32" spans="1:18" x14ac:dyDescent="0.25">
      <c r="A32" s="881"/>
      <c r="B32" s="881"/>
      <c r="C32" s="881"/>
      <c r="D32" s="881"/>
      <c r="E32" s="869"/>
      <c r="F32" s="965"/>
      <c r="G32" s="881"/>
      <c r="H32" s="869"/>
      <c r="I32" s="881"/>
      <c r="J32" s="869"/>
      <c r="K32" s="881"/>
      <c r="L32" s="881"/>
      <c r="M32" s="884"/>
      <c r="N32" s="884"/>
      <c r="O32" s="884"/>
      <c r="P32" s="884"/>
      <c r="Q32" s="869"/>
      <c r="R32" s="869"/>
    </row>
    <row r="33" spans="1:18" ht="46.5" customHeight="1" x14ac:dyDescent="0.25">
      <c r="A33" s="881"/>
      <c r="B33" s="881"/>
      <c r="C33" s="881"/>
      <c r="D33" s="881"/>
      <c r="E33" s="869"/>
      <c r="F33" s="965"/>
      <c r="G33" s="881"/>
      <c r="H33" s="833"/>
      <c r="I33" s="835"/>
      <c r="J33" s="869"/>
      <c r="K33" s="881"/>
      <c r="L33" s="881"/>
      <c r="M33" s="884"/>
      <c r="N33" s="884"/>
      <c r="O33" s="884"/>
      <c r="P33" s="884"/>
      <c r="Q33" s="869"/>
      <c r="R33" s="869"/>
    </row>
    <row r="34" spans="1:18" ht="30" x14ac:dyDescent="0.25">
      <c r="A34" s="835"/>
      <c r="B34" s="835"/>
      <c r="C34" s="835"/>
      <c r="D34" s="835"/>
      <c r="E34" s="833"/>
      <c r="F34" s="966"/>
      <c r="G34" s="835"/>
      <c r="H34" s="243" t="s">
        <v>51</v>
      </c>
      <c r="I34" s="207" t="s">
        <v>792</v>
      </c>
      <c r="J34" s="833"/>
      <c r="K34" s="835"/>
      <c r="L34" s="835"/>
      <c r="M34" s="853"/>
      <c r="N34" s="853"/>
      <c r="O34" s="853"/>
      <c r="P34" s="853"/>
      <c r="Q34" s="833"/>
      <c r="R34" s="833"/>
    </row>
    <row r="35" spans="1:18" ht="28.5" customHeight="1" x14ac:dyDescent="0.25">
      <c r="A35" s="834">
        <v>6</v>
      </c>
      <c r="B35" s="834" t="s">
        <v>43</v>
      </c>
      <c r="C35" s="959" t="s">
        <v>565</v>
      </c>
      <c r="D35" s="834">
        <v>10</v>
      </c>
      <c r="E35" s="834" t="s">
        <v>566</v>
      </c>
      <c r="F35" s="962" t="s">
        <v>794</v>
      </c>
      <c r="G35" s="834" t="s">
        <v>568</v>
      </c>
      <c r="H35" s="243" t="s">
        <v>85</v>
      </c>
      <c r="I35" s="242" t="s">
        <v>795</v>
      </c>
      <c r="J35" s="836" t="s">
        <v>570</v>
      </c>
      <c r="K35" s="834"/>
      <c r="L35" s="834" t="s">
        <v>39</v>
      </c>
      <c r="M35" s="852"/>
      <c r="N35" s="852">
        <v>54000</v>
      </c>
      <c r="O35" s="852"/>
      <c r="P35" s="852">
        <v>54000</v>
      </c>
      <c r="Q35" s="836" t="s">
        <v>556</v>
      </c>
      <c r="R35" s="836" t="s">
        <v>557</v>
      </c>
    </row>
    <row r="36" spans="1:18" ht="39.75" customHeight="1" x14ac:dyDescent="0.25">
      <c r="A36" s="881"/>
      <c r="B36" s="881"/>
      <c r="C36" s="960"/>
      <c r="D36" s="881"/>
      <c r="E36" s="881"/>
      <c r="F36" s="963"/>
      <c r="G36" s="881"/>
      <c r="H36" s="243" t="s">
        <v>571</v>
      </c>
      <c r="I36" s="242" t="s">
        <v>581</v>
      </c>
      <c r="J36" s="869"/>
      <c r="K36" s="881"/>
      <c r="L36" s="881"/>
      <c r="M36" s="884"/>
      <c r="N36" s="884"/>
      <c r="O36" s="884"/>
      <c r="P36" s="884"/>
      <c r="Q36" s="869"/>
      <c r="R36" s="869"/>
    </row>
    <row r="37" spans="1:18" ht="95.25" customHeight="1" x14ac:dyDescent="0.25">
      <c r="A37" s="835"/>
      <c r="B37" s="835"/>
      <c r="C37" s="961"/>
      <c r="D37" s="835"/>
      <c r="E37" s="835"/>
      <c r="F37" s="838"/>
      <c r="G37" s="835"/>
      <c r="H37" s="243" t="s">
        <v>573</v>
      </c>
      <c r="I37" s="242" t="s">
        <v>793</v>
      </c>
      <c r="J37" s="833"/>
      <c r="K37" s="835"/>
      <c r="L37" s="835"/>
      <c r="M37" s="853"/>
      <c r="N37" s="853"/>
      <c r="O37" s="853"/>
      <c r="P37" s="853"/>
      <c r="Q37" s="833"/>
      <c r="R37" s="833"/>
    </row>
    <row r="38" spans="1:18" ht="54" customHeight="1" x14ac:dyDescent="0.25">
      <c r="A38" s="834">
        <v>7</v>
      </c>
      <c r="B38" s="834" t="s">
        <v>43</v>
      </c>
      <c r="C38" s="959" t="s">
        <v>565</v>
      </c>
      <c r="D38" s="834">
        <v>10</v>
      </c>
      <c r="E38" s="834" t="s">
        <v>582</v>
      </c>
      <c r="F38" s="962" t="s">
        <v>583</v>
      </c>
      <c r="G38" s="834" t="s">
        <v>195</v>
      </c>
      <c r="H38" s="243" t="s">
        <v>196</v>
      </c>
      <c r="I38" s="242" t="s">
        <v>561</v>
      </c>
      <c r="J38" s="836" t="s">
        <v>584</v>
      </c>
      <c r="K38" s="834"/>
      <c r="L38" s="834" t="s">
        <v>43</v>
      </c>
      <c r="M38" s="852"/>
      <c r="N38" s="852">
        <v>64500</v>
      </c>
      <c r="O38" s="852"/>
      <c r="P38" s="852">
        <v>64500</v>
      </c>
      <c r="Q38" s="836" t="s">
        <v>556</v>
      </c>
      <c r="R38" s="836" t="s">
        <v>557</v>
      </c>
    </row>
    <row r="39" spans="1:18" ht="35.25" customHeight="1" x14ac:dyDescent="0.25">
      <c r="A39" s="881"/>
      <c r="B39" s="881"/>
      <c r="C39" s="960"/>
      <c r="D39" s="881"/>
      <c r="E39" s="881"/>
      <c r="F39" s="963"/>
      <c r="G39" s="835"/>
      <c r="H39" s="243" t="s">
        <v>585</v>
      </c>
      <c r="I39" s="242" t="s">
        <v>586</v>
      </c>
      <c r="J39" s="869"/>
      <c r="K39" s="881"/>
      <c r="L39" s="881"/>
      <c r="M39" s="884"/>
      <c r="N39" s="884"/>
      <c r="O39" s="884"/>
      <c r="P39" s="884"/>
      <c r="Q39" s="869"/>
      <c r="R39" s="869"/>
    </row>
    <row r="40" spans="1:18" ht="22.5" customHeight="1" x14ac:dyDescent="0.25">
      <c r="A40" s="881"/>
      <c r="B40" s="881"/>
      <c r="C40" s="960"/>
      <c r="D40" s="881"/>
      <c r="E40" s="881"/>
      <c r="F40" s="963"/>
      <c r="G40" s="834" t="s">
        <v>56</v>
      </c>
      <c r="H40" s="243" t="s">
        <v>57</v>
      </c>
      <c r="I40" s="242" t="s">
        <v>561</v>
      </c>
      <c r="J40" s="869"/>
      <c r="K40" s="881"/>
      <c r="L40" s="881"/>
      <c r="M40" s="884"/>
      <c r="N40" s="884"/>
      <c r="O40" s="884"/>
      <c r="P40" s="884"/>
      <c r="Q40" s="869"/>
      <c r="R40" s="869"/>
    </row>
    <row r="41" spans="1:18" ht="62.25" customHeight="1" x14ac:dyDescent="0.25">
      <c r="A41" s="835"/>
      <c r="B41" s="835"/>
      <c r="C41" s="961"/>
      <c r="D41" s="835"/>
      <c r="E41" s="835"/>
      <c r="F41" s="838"/>
      <c r="G41" s="835"/>
      <c r="H41" s="243" t="s">
        <v>587</v>
      </c>
      <c r="I41" s="242" t="s">
        <v>588</v>
      </c>
      <c r="J41" s="833"/>
      <c r="K41" s="835"/>
      <c r="L41" s="835"/>
      <c r="M41" s="853"/>
      <c r="N41" s="853"/>
      <c r="O41" s="853"/>
      <c r="P41" s="853"/>
      <c r="Q41" s="833"/>
      <c r="R41" s="833"/>
    </row>
    <row r="42" spans="1:18" ht="73.5" customHeight="1" x14ac:dyDescent="0.25">
      <c r="A42" s="836">
        <v>8</v>
      </c>
      <c r="B42" s="834" t="s">
        <v>43</v>
      </c>
      <c r="C42" s="959" t="s">
        <v>41</v>
      </c>
      <c r="D42" s="834">
        <v>9</v>
      </c>
      <c r="E42" s="836" t="s">
        <v>589</v>
      </c>
      <c r="F42" s="964" t="s">
        <v>1003</v>
      </c>
      <c r="G42" s="879" t="s">
        <v>56</v>
      </c>
      <c r="H42" s="295" t="s">
        <v>332</v>
      </c>
      <c r="I42" s="296" t="s">
        <v>561</v>
      </c>
      <c r="J42" s="836" t="s">
        <v>1004</v>
      </c>
      <c r="K42" s="834"/>
      <c r="L42" s="834" t="s">
        <v>34</v>
      </c>
      <c r="M42" s="852"/>
      <c r="N42" s="852">
        <v>37000</v>
      </c>
      <c r="O42" s="852"/>
      <c r="P42" s="852">
        <v>37000</v>
      </c>
      <c r="Q42" s="836" t="s">
        <v>556</v>
      </c>
      <c r="R42" s="836" t="s">
        <v>557</v>
      </c>
    </row>
    <row r="43" spans="1:18" ht="53.25" customHeight="1" x14ac:dyDescent="0.25">
      <c r="A43" s="869"/>
      <c r="B43" s="881"/>
      <c r="C43" s="960"/>
      <c r="D43" s="881"/>
      <c r="E43" s="869"/>
      <c r="F43" s="965"/>
      <c r="G43" s="879"/>
      <c r="H43" s="295" t="s">
        <v>159</v>
      </c>
      <c r="I43" s="296" t="s">
        <v>558</v>
      </c>
      <c r="J43" s="869"/>
      <c r="K43" s="881"/>
      <c r="L43" s="881"/>
      <c r="M43" s="884"/>
      <c r="N43" s="884"/>
      <c r="O43" s="884"/>
      <c r="P43" s="884"/>
      <c r="Q43" s="869"/>
      <c r="R43" s="869"/>
    </row>
    <row r="44" spans="1:18" ht="67.5" customHeight="1" x14ac:dyDescent="0.25">
      <c r="A44" s="869"/>
      <c r="B44" s="881"/>
      <c r="C44" s="960"/>
      <c r="D44" s="881"/>
      <c r="E44" s="869"/>
      <c r="F44" s="965"/>
      <c r="G44" s="879" t="s">
        <v>1005</v>
      </c>
      <c r="H44" s="962" t="s">
        <v>1006</v>
      </c>
      <c r="I44" s="967" t="s">
        <v>1007</v>
      </c>
      <c r="J44" s="869"/>
      <c r="K44" s="881"/>
      <c r="L44" s="881"/>
      <c r="M44" s="884"/>
      <c r="N44" s="884"/>
      <c r="O44" s="884"/>
      <c r="P44" s="884"/>
      <c r="Q44" s="869"/>
      <c r="R44" s="869"/>
    </row>
    <row r="45" spans="1:18" ht="24.75" customHeight="1" x14ac:dyDescent="0.25">
      <c r="A45" s="833"/>
      <c r="B45" s="835"/>
      <c r="C45" s="961"/>
      <c r="D45" s="835"/>
      <c r="E45" s="833"/>
      <c r="F45" s="966"/>
      <c r="G45" s="879"/>
      <c r="H45" s="838"/>
      <c r="I45" s="968"/>
      <c r="J45" s="833"/>
      <c r="K45" s="835"/>
      <c r="L45" s="835"/>
      <c r="M45" s="853"/>
      <c r="N45" s="853"/>
      <c r="O45" s="853"/>
      <c r="P45" s="853"/>
      <c r="Q45" s="833"/>
      <c r="R45" s="833"/>
    </row>
    <row r="47" spans="1:18" x14ac:dyDescent="0.25">
      <c r="M47" s="826"/>
      <c r="N47" s="829" t="s">
        <v>35</v>
      </c>
      <c r="O47" s="829"/>
      <c r="P47" s="829"/>
    </row>
    <row r="48" spans="1:18" x14ac:dyDescent="0.25">
      <c r="M48" s="827"/>
      <c r="N48" s="829" t="s">
        <v>36</v>
      </c>
      <c r="O48" s="829" t="s">
        <v>37</v>
      </c>
      <c r="P48" s="829"/>
    </row>
    <row r="49" spans="6:16" x14ac:dyDescent="0.25">
      <c r="F49" s="37"/>
      <c r="M49" s="828"/>
      <c r="N49" s="829"/>
      <c r="O49" s="165">
        <v>2020</v>
      </c>
      <c r="P49" s="165">
        <v>2021</v>
      </c>
    </row>
    <row r="50" spans="6:16" x14ac:dyDescent="0.25">
      <c r="F50" s="37"/>
      <c r="M50" s="174" t="s">
        <v>729</v>
      </c>
      <c r="N50" s="93">
        <v>8</v>
      </c>
      <c r="O50" s="91">
        <f>O7+O16+O22+O29</f>
        <v>343000</v>
      </c>
      <c r="P50" s="91">
        <f>P31+P35+P38+P42</f>
        <v>182500</v>
      </c>
    </row>
  </sheetData>
  <mergeCells count="159">
    <mergeCell ref="M47:M49"/>
    <mergeCell ref="N47:P47"/>
    <mergeCell ref="N48:N49"/>
    <mergeCell ref="O48:P48"/>
    <mergeCell ref="Q42:Q45"/>
    <mergeCell ref="R42:R45"/>
    <mergeCell ref="G44:G45"/>
    <mergeCell ref="H44:H45"/>
    <mergeCell ref="I44:I45"/>
    <mergeCell ref="G42:G43"/>
    <mergeCell ref="J42:J45"/>
    <mergeCell ref="K42:K45"/>
    <mergeCell ref="L42:L45"/>
    <mergeCell ref="M42:M45"/>
    <mergeCell ref="N42:N45"/>
    <mergeCell ref="A42:A45"/>
    <mergeCell ref="B42:B45"/>
    <mergeCell ref="C42:C45"/>
    <mergeCell ref="D42:D45"/>
    <mergeCell ref="E42:E45"/>
    <mergeCell ref="F42:F45"/>
    <mergeCell ref="O42:O45"/>
    <mergeCell ref="P42:P45"/>
    <mergeCell ref="J38:J41"/>
    <mergeCell ref="K38:K41"/>
    <mergeCell ref="L38:L41"/>
    <mergeCell ref="M38:M41"/>
    <mergeCell ref="N38:N41"/>
    <mergeCell ref="O38:O41"/>
    <mergeCell ref="P35:P37"/>
    <mergeCell ref="Q35:Q37"/>
    <mergeCell ref="A38:A41"/>
    <mergeCell ref="B38:B41"/>
    <mergeCell ref="C38:C41"/>
    <mergeCell ref="D38:D41"/>
    <mergeCell ref="E38:E41"/>
    <mergeCell ref="F38:F41"/>
    <mergeCell ref="G38:G39"/>
    <mergeCell ref="P38:P41"/>
    <mergeCell ref="Q38:Q41"/>
    <mergeCell ref="R38:R41"/>
    <mergeCell ref="G40:G41"/>
    <mergeCell ref="I31:I33"/>
    <mergeCell ref="J31:J34"/>
    <mergeCell ref="H31:H33"/>
    <mergeCell ref="K31:K34"/>
    <mergeCell ref="A35:A37"/>
    <mergeCell ref="B35:B37"/>
    <mergeCell ref="C35:C37"/>
    <mergeCell ref="D35:D37"/>
    <mergeCell ref="E35:E37"/>
    <mergeCell ref="F35:F37"/>
    <mergeCell ref="G35:G37"/>
    <mergeCell ref="J35:J37"/>
    <mergeCell ref="K35:K37"/>
    <mergeCell ref="R35:R37"/>
    <mergeCell ref="L35:L37"/>
    <mergeCell ref="M35:M37"/>
    <mergeCell ref="N35:N37"/>
    <mergeCell ref="O35:O37"/>
    <mergeCell ref="A31:A34"/>
    <mergeCell ref="B31:B34"/>
    <mergeCell ref="C31:C34"/>
    <mergeCell ref="D31:D34"/>
    <mergeCell ref="E31:E34"/>
    <mergeCell ref="R31:R34"/>
    <mergeCell ref="L31:L34"/>
    <mergeCell ref="M31:M34"/>
    <mergeCell ref="N31:N34"/>
    <mergeCell ref="O31:O34"/>
    <mergeCell ref="P31:P34"/>
    <mergeCell ref="Q31:Q34"/>
    <mergeCell ref="F31:F34"/>
    <mergeCell ref="G31:G34"/>
    <mergeCell ref="O29:O30"/>
    <mergeCell ref="P29:P30"/>
    <mergeCell ref="Q29:Q30"/>
    <mergeCell ref="R29:R30"/>
    <mergeCell ref="G29:G30"/>
    <mergeCell ref="J29:J30"/>
    <mergeCell ref="K29:K30"/>
    <mergeCell ref="L29:L30"/>
    <mergeCell ref="M29:M30"/>
    <mergeCell ref="N29:N30"/>
    <mergeCell ref="H7:H14"/>
    <mergeCell ref="A29:A30"/>
    <mergeCell ref="B29:B30"/>
    <mergeCell ref="C29:C30"/>
    <mergeCell ref="D29:D30"/>
    <mergeCell ref="E29:E30"/>
    <mergeCell ref="F29:F30"/>
    <mergeCell ref="P22:P28"/>
    <mergeCell ref="Q22:Q28"/>
    <mergeCell ref="G25:G28"/>
    <mergeCell ref="H25:H28"/>
    <mergeCell ref="I25:I28"/>
    <mergeCell ref="G22:G24"/>
    <mergeCell ref="J22:J28"/>
    <mergeCell ref="K22:K28"/>
    <mergeCell ref="L22:L28"/>
    <mergeCell ref="M22:M28"/>
    <mergeCell ref="N22:N28"/>
    <mergeCell ref="A22:A28"/>
    <mergeCell ref="B22:B28"/>
    <mergeCell ref="C22:C28"/>
    <mergeCell ref="D22:D28"/>
    <mergeCell ref="E22:E28"/>
    <mergeCell ref="F22:F28"/>
    <mergeCell ref="J16:J21"/>
    <mergeCell ref="K16:K21"/>
    <mergeCell ref="L16:L21"/>
    <mergeCell ref="Q4:Q5"/>
    <mergeCell ref="R4:R5"/>
    <mergeCell ref="C7:C15"/>
    <mergeCell ref="A16:A21"/>
    <mergeCell ref="B16:B21"/>
    <mergeCell ref="C16:C21"/>
    <mergeCell ref="D16:D21"/>
    <mergeCell ref="E16:E21"/>
    <mergeCell ref="F16:F21"/>
    <mergeCell ref="I7:I14"/>
    <mergeCell ref="J7:J15"/>
    <mergeCell ref="K7:K15"/>
    <mergeCell ref="G16:G21"/>
    <mergeCell ref="H16:H20"/>
    <mergeCell ref="I16:I20"/>
    <mergeCell ref="A7:A15"/>
    <mergeCell ref="B7:B15"/>
    <mergeCell ref="D7:D15"/>
    <mergeCell ref="E7:E15"/>
    <mergeCell ref="F7:F15"/>
    <mergeCell ref="G7:G15"/>
    <mergeCell ref="M16:M21"/>
    <mergeCell ref="N16:N21"/>
    <mergeCell ref="O16:O21"/>
    <mergeCell ref="O22:O28"/>
    <mergeCell ref="Q7:Q15"/>
    <mergeCell ref="R7:R15"/>
    <mergeCell ref="L7:L15"/>
    <mergeCell ref="M7:M15"/>
    <mergeCell ref="N7:N15"/>
    <mergeCell ref="P16:P21"/>
    <mergeCell ref="Q16:Q21"/>
    <mergeCell ref="R16:R21"/>
    <mergeCell ref="O7:O15"/>
    <mergeCell ref="P7:P15"/>
    <mergeCell ref="R22:R2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scale="3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3"/>
  <sheetViews>
    <sheetView topLeftCell="F1" zoomScale="80" zoomScaleNormal="80" workbookViewId="0">
      <selection activeCell="P7" sqref="P7:P8"/>
    </sheetView>
  </sheetViews>
  <sheetFormatPr defaultRowHeight="15" x14ac:dyDescent="0.25"/>
  <cols>
    <col min="1" max="1" width="4.7109375" style="85" customWidth="1"/>
    <col min="2" max="2" width="8.85546875" style="85" customWidth="1"/>
    <col min="3" max="3" width="11.42578125" style="85" customWidth="1"/>
    <col min="4" max="4" width="11.85546875" style="85" customWidth="1"/>
    <col min="5" max="5" width="45.7109375" style="85" customWidth="1"/>
    <col min="6" max="6" width="61.42578125" style="85" customWidth="1"/>
    <col min="7" max="7" width="35.7109375" style="85" customWidth="1"/>
    <col min="8" max="8" width="20.42578125" style="85" customWidth="1"/>
    <col min="9" max="9" width="12.140625" style="85" customWidth="1"/>
    <col min="10" max="10" width="32.140625" style="85" customWidth="1"/>
    <col min="11" max="11" width="12.140625" style="85" customWidth="1"/>
    <col min="12" max="12" width="12.7109375" style="85" customWidth="1"/>
    <col min="13" max="13" width="20.7109375" style="85" customWidth="1"/>
    <col min="14" max="14" width="17.28515625" style="85" customWidth="1"/>
    <col min="15" max="16" width="18" style="85" customWidth="1"/>
    <col min="17" max="17" width="21.28515625" style="85" customWidth="1"/>
    <col min="18" max="18" width="23.57031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ht="18.75" x14ac:dyDescent="0.25">
      <c r="A2" s="26" t="s">
        <v>1008</v>
      </c>
      <c r="B2" s="27"/>
      <c r="C2" s="27"/>
      <c r="D2" s="27"/>
      <c r="E2" s="27"/>
      <c r="F2" s="27"/>
    </row>
    <row r="3" spans="1:19" x14ac:dyDescent="0.25">
      <c r="M3" s="86"/>
      <c r="N3" s="86"/>
      <c r="O3" s="86"/>
      <c r="P3" s="86"/>
    </row>
    <row r="4" spans="1:19" s="63" customFormat="1" ht="48.7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62"/>
    </row>
    <row r="5" spans="1:19" s="63" customFormat="1" x14ac:dyDescent="0.2">
      <c r="A5" s="846"/>
      <c r="B5" s="848"/>
      <c r="C5" s="848"/>
      <c r="D5" s="848"/>
      <c r="E5" s="846"/>
      <c r="F5" s="846"/>
      <c r="G5" s="846"/>
      <c r="H5" s="102" t="s">
        <v>14</v>
      </c>
      <c r="I5" s="102" t="s">
        <v>15</v>
      </c>
      <c r="J5" s="846"/>
      <c r="K5" s="104">
        <v>2020</v>
      </c>
      <c r="L5" s="104">
        <v>2021</v>
      </c>
      <c r="M5" s="2">
        <v>2020</v>
      </c>
      <c r="N5" s="2">
        <v>2021</v>
      </c>
      <c r="O5" s="2">
        <v>2020</v>
      </c>
      <c r="P5" s="2">
        <v>2021</v>
      </c>
      <c r="Q5" s="846"/>
      <c r="R5" s="848"/>
      <c r="S5" s="62"/>
    </row>
    <row r="6" spans="1:19" s="63" customFormat="1" x14ac:dyDescent="0.2">
      <c r="A6" s="103" t="s">
        <v>16</v>
      </c>
      <c r="B6" s="102" t="s">
        <v>17</v>
      </c>
      <c r="C6" s="102" t="s">
        <v>18</v>
      </c>
      <c r="D6" s="102" t="s">
        <v>19</v>
      </c>
      <c r="E6" s="103" t="s">
        <v>20</v>
      </c>
      <c r="F6" s="103" t="s">
        <v>21</v>
      </c>
      <c r="G6" s="103" t="s">
        <v>22</v>
      </c>
      <c r="H6" s="102" t="s">
        <v>23</v>
      </c>
      <c r="I6" s="102" t="s">
        <v>24</v>
      </c>
      <c r="J6" s="103" t="s">
        <v>25</v>
      </c>
      <c r="K6" s="104" t="s">
        <v>26</v>
      </c>
      <c r="L6" s="104" t="s">
        <v>27</v>
      </c>
      <c r="M6" s="106" t="s">
        <v>28</v>
      </c>
      <c r="N6" s="106" t="s">
        <v>29</v>
      </c>
      <c r="O6" s="106" t="s">
        <v>30</v>
      </c>
      <c r="P6" s="106" t="s">
        <v>31</v>
      </c>
      <c r="Q6" s="103" t="s">
        <v>32</v>
      </c>
      <c r="R6" s="102" t="s">
        <v>33</v>
      </c>
      <c r="S6" s="62"/>
    </row>
    <row r="7" spans="1:19" ht="75" x14ac:dyDescent="0.25">
      <c r="A7" s="151">
        <v>1</v>
      </c>
      <c r="B7" s="151" t="s">
        <v>90</v>
      </c>
      <c r="C7" s="151" t="s">
        <v>198</v>
      </c>
      <c r="D7" s="152">
        <v>3</v>
      </c>
      <c r="E7" s="152" t="s">
        <v>593</v>
      </c>
      <c r="F7" s="152" t="s">
        <v>594</v>
      </c>
      <c r="G7" s="152" t="s">
        <v>593</v>
      </c>
      <c r="H7" s="152" t="s">
        <v>773</v>
      </c>
      <c r="I7" s="158" t="s">
        <v>796</v>
      </c>
      <c r="J7" s="152" t="s">
        <v>595</v>
      </c>
      <c r="K7" s="157"/>
      <c r="L7" s="152" t="s">
        <v>38</v>
      </c>
      <c r="M7" s="153"/>
      <c r="N7" s="148">
        <v>56980</v>
      </c>
      <c r="O7" s="153"/>
      <c r="P7" s="153">
        <v>56980</v>
      </c>
      <c r="Q7" s="152" t="s">
        <v>591</v>
      </c>
      <c r="R7" s="152" t="s">
        <v>592</v>
      </c>
    </row>
    <row r="8" spans="1:19" ht="60" x14ac:dyDescent="0.25">
      <c r="A8" s="52">
        <v>2</v>
      </c>
      <c r="B8" s="152" t="s">
        <v>90</v>
      </c>
      <c r="C8" s="152" t="s">
        <v>590</v>
      </c>
      <c r="D8" s="152">
        <v>13</v>
      </c>
      <c r="E8" s="152" t="s">
        <v>596</v>
      </c>
      <c r="F8" s="152" t="s">
        <v>774</v>
      </c>
      <c r="G8" s="152" t="s">
        <v>597</v>
      </c>
      <c r="H8" s="152" t="s">
        <v>598</v>
      </c>
      <c r="I8" s="152">
        <v>1</v>
      </c>
      <c r="J8" s="152" t="s">
        <v>599</v>
      </c>
      <c r="K8" s="152"/>
      <c r="L8" s="152" t="s">
        <v>39</v>
      </c>
      <c r="M8" s="154"/>
      <c r="N8" s="154">
        <v>64999.99</v>
      </c>
      <c r="O8" s="154"/>
      <c r="P8" s="154">
        <v>64999.99</v>
      </c>
      <c r="Q8" s="152" t="s">
        <v>591</v>
      </c>
      <c r="R8" s="152" t="s">
        <v>592</v>
      </c>
    </row>
    <row r="10" spans="1:19" x14ac:dyDescent="0.25">
      <c r="M10" s="826"/>
      <c r="N10" s="829" t="s">
        <v>35</v>
      </c>
      <c r="O10" s="829"/>
      <c r="P10" s="829"/>
    </row>
    <row r="11" spans="1:19" x14ac:dyDescent="0.25">
      <c r="M11" s="827"/>
      <c r="N11" s="829" t="s">
        <v>36</v>
      </c>
      <c r="O11" s="829" t="s">
        <v>37</v>
      </c>
      <c r="P11" s="829"/>
    </row>
    <row r="12" spans="1:19" x14ac:dyDescent="0.25">
      <c r="M12" s="828"/>
      <c r="N12" s="829"/>
      <c r="O12" s="101">
        <v>2020</v>
      </c>
      <c r="P12" s="101">
        <v>2021</v>
      </c>
    </row>
    <row r="13" spans="1:19" x14ac:dyDescent="0.25">
      <c r="M13" s="92" t="s">
        <v>729</v>
      </c>
      <c r="N13" s="109">
        <v>2</v>
      </c>
      <c r="O13" s="108" t="s">
        <v>395</v>
      </c>
      <c r="P13" s="38">
        <f>P8+P7</f>
        <v>121979.98999999999</v>
      </c>
    </row>
  </sheetData>
  <mergeCells count="18">
    <mergeCell ref="M10:M12"/>
    <mergeCell ref="N10:P10"/>
    <mergeCell ref="N11:N12"/>
    <mergeCell ref="O11:P11"/>
    <mergeCell ref="Q4:Q5"/>
    <mergeCell ref="O4:P4"/>
    <mergeCell ref="F4:F5"/>
    <mergeCell ref="R4:R5"/>
    <mergeCell ref="A4:A5"/>
    <mergeCell ref="B4:B5"/>
    <mergeCell ref="C4:C5"/>
    <mergeCell ref="D4:D5"/>
    <mergeCell ref="E4:E5"/>
    <mergeCell ref="G4:G5"/>
    <mergeCell ref="H4:I4"/>
    <mergeCell ref="J4:J5"/>
    <mergeCell ref="K4:L4"/>
    <mergeCell ref="M4:N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D6DD0-A7F4-4CAB-98D3-44300E60BEE3}">
  <dimension ref="A1:S16"/>
  <sheetViews>
    <sheetView topLeftCell="A9" zoomScale="70" zoomScaleNormal="70" workbookViewId="0">
      <selection activeCell="O17" sqref="O17"/>
    </sheetView>
  </sheetViews>
  <sheetFormatPr defaultRowHeight="15.75" x14ac:dyDescent="0.25"/>
  <cols>
    <col min="1" max="1" width="4.7109375" style="9" customWidth="1"/>
    <col min="2" max="2" width="10.42578125" style="9" customWidth="1"/>
    <col min="3" max="3" width="11.42578125" style="9" customWidth="1"/>
    <col min="4" max="4" width="10.7109375" style="9" customWidth="1"/>
    <col min="5" max="5" width="45.7109375" style="9" customWidth="1"/>
    <col min="6" max="6" width="57.85546875" style="9" customWidth="1"/>
    <col min="7" max="7" width="35.7109375" style="9" customWidth="1"/>
    <col min="8" max="8" width="19.28515625" style="9" customWidth="1"/>
    <col min="9" max="9" width="14.42578125" style="9" customWidth="1"/>
    <col min="10" max="10" width="29.7109375" style="9" customWidth="1"/>
    <col min="11" max="11" width="10.7109375" style="9" customWidth="1"/>
    <col min="12" max="12" width="19.28515625" style="9" bestFit="1" customWidth="1"/>
    <col min="13" max="16" width="14.7109375" style="10" customWidth="1"/>
    <col min="17" max="17" width="18.140625" style="9" customWidth="1"/>
    <col min="18" max="18" width="18.42578125" style="9" customWidth="1"/>
    <col min="19" max="19" width="19.5703125" style="9" customWidth="1"/>
    <col min="20" max="258" width="9.140625" style="9"/>
    <col min="259" max="259" width="4.7109375" style="9" bestFit="1" customWidth="1"/>
    <col min="260" max="260" width="9.7109375" style="9" bestFit="1" customWidth="1"/>
    <col min="261" max="261" width="10" style="9" bestFit="1" customWidth="1"/>
    <col min="262" max="262" width="8.85546875" style="9" bestFit="1" customWidth="1"/>
    <col min="263" max="263" width="22.85546875" style="9" customWidth="1"/>
    <col min="264" max="264" width="59.7109375" style="9" bestFit="1" customWidth="1"/>
    <col min="265" max="265" width="57.85546875" style="9" bestFit="1" customWidth="1"/>
    <col min="266" max="266" width="35.28515625" style="9" bestFit="1" customWidth="1"/>
    <col min="267" max="267" width="28.140625" style="9" bestFit="1" customWidth="1"/>
    <col min="268" max="268" width="33.140625" style="9" bestFit="1" customWidth="1"/>
    <col min="269" max="269" width="26" style="9" bestFit="1" customWidth="1"/>
    <col min="270" max="270" width="19.140625" style="9" bestFit="1" customWidth="1"/>
    <col min="271" max="271" width="10.42578125" style="9" customWidth="1"/>
    <col min="272" max="272" width="11.85546875" style="9" customWidth="1"/>
    <col min="273" max="273" width="14.7109375" style="9" customWidth="1"/>
    <col min="274" max="274" width="9" style="9" bestFit="1" customWidth="1"/>
    <col min="275" max="514" width="9.140625" style="9"/>
    <col min="515" max="515" width="4.7109375" style="9" bestFit="1" customWidth="1"/>
    <col min="516" max="516" width="9.7109375" style="9" bestFit="1" customWidth="1"/>
    <col min="517" max="517" width="10" style="9" bestFit="1" customWidth="1"/>
    <col min="518" max="518" width="8.85546875" style="9" bestFit="1" customWidth="1"/>
    <col min="519" max="519" width="22.85546875" style="9" customWidth="1"/>
    <col min="520" max="520" width="59.7109375" style="9" bestFit="1" customWidth="1"/>
    <col min="521" max="521" width="57.85546875" style="9" bestFit="1" customWidth="1"/>
    <col min="522" max="522" width="35.28515625" style="9" bestFit="1" customWidth="1"/>
    <col min="523" max="523" width="28.140625" style="9" bestFit="1" customWidth="1"/>
    <col min="524" max="524" width="33.140625" style="9" bestFit="1" customWidth="1"/>
    <col min="525" max="525" width="26" style="9" bestFit="1" customWidth="1"/>
    <col min="526" max="526" width="19.140625" style="9" bestFit="1" customWidth="1"/>
    <col min="527" max="527" width="10.42578125" style="9" customWidth="1"/>
    <col min="528" max="528" width="11.85546875" style="9" customWidth="1"/>
    <col min="529" max="529" width="14.7109375" style="9" customWidth="1"/>
    <col min="530" max="530" width="9" style="9" bestFit="1" customWidth="1"/>
    <col min="531" max="770" width="9.140625" style="9"/>
    <col min="771" max="771" width="4.7109375" style="9" bestFit="1" customWidth="1"/>
    <col min="772" max="772" width="9.7109375" style="9" bestFit="1" customWidth="1"/>
    <col min="773" max="773" width="10" style="9" bestFit="1" customWidth="1"/>
    <col min="774" max="774" width="8.85546875" style="9" bestFit="1" customWidth="1"/>
    <col min="775" max="775" width="22.85546875" style="9" customWidth="1"/>
    <col min="776" max="776" width="59.7109375" style="9" bestFit="1" customWidth="1"/>
    <col min="777" max="777" width="57.85546875" style="9" bestFit="1" customWidth="1"/>
    <col min="778" max="778" width="35.28515625" style="9" bestFit="1" customWidth="1"/>
    <col min="779" max="779" width="28.140625" style="9" bestFit="1" customWidth="1"/>
    <col min="780" max="780" width="33.140625" style="9" bestFit="1" customWidth="1"/>
    <col min="781" max="781" width="26" style="9" bestFit="1" customWidth="1"/>
    <col min="782" max="782" width="19.140625" style="9" bestFit="1" customWidth="1"/>
    <col min="783" max="783" width="10.42578125" style="9" customWidth="1"/>
    <col min="784" max="784" width="11.85546875" style="9" customWidth="1"/>
    <col min="785" max="785" width="14.7109375" style="9" customWidth="1"/>
    <col min="786" max="786" width="9" style="9" bestFit="1" customWidth="1"/>
    <col min="787" max="1026" width="9.140625" style="9"/>
    <col min="1027" max="1027" width="4.7109375" style="9" bestFit="1" customWidth="1"/>
    <col min="1028" max="1028" width="9.7109375" style="9" bestFit="1" customWidth="1"/>
    <col min="1029" max="1029" width="10" style="9" bestFit="1" customWidth="1"/>
    <col min="1030" max="1030" width="8.85546875" style="9" bestFit="1" customWidth="1"/>
    <col min="1031" max="1031" width="22.85546875" style="9" customWidth="1"/>
    <col min="1032" max="1032" width="59.7109375" style="9" bestFit="1" customWidth="1"/>
    <col min="1033" max="1033" width="57.85546875" style="9" bestFit="1" customWidth="1"/>
    <col min="1034" max="1034" width="35.28515625" style="9" bestFit="1" customWidth="1"/>
    <col min="1035" max="1035" width="28.140625" style="9" bestFit="1" customWidth="1"/>
    <col min="1036" max="1036" width="33.140625" style="9" bestFit="1" customWidth="1"/>
    <col min="1037" max="1037" width="26" style="9" bestFit="1" customWidth="1"/>
    <col min="1038" max="1038" width="19.140625" style="9" bestFit="1" customWidth="1"/>
    <col min="1039" max="1039" width="10.42578125" style="9" customWidth="1"/>
    <col min="1040" max="1040" width="11.85546875" style="9" customWidth="1"/>
    <col min="1041" max="1041" width="14.7109375" style="9" customWidth="1"/>
    <col min="1042" max="1042" width="9" style="9" bestFit="1" customWidth="1"/>
    <col min="1043" max="1282" width="9.140625" style="9"/>
    <col min="1283" max="1283" width="4.7109375" style="9" bestFit="1" customWidth="1"/>
    <col min="1284" max="1284" width="9.7109375" style="9" bestFit="1" customWidth="1"/>
    <col min="1285" max="1285" width="10" style="9" bestFit="1" customWidth="1"/>
    <col min="1286" max="1286" width="8.85546875" style="9" bestFit="1" customWidth="1"/>
    <col min="1287" max="1287" width="22.85546875" style="9" customWidth="1"/>
    <col min="1288" max="1288" width="59.7109375" style="9" bestFit="1" customWidth="1"/>
    <col min="1289" max="1289" width="57.85546875" style="9" bestFit="1" customWidth="1"/>
    <col min="1290" max="1290" width="35.28515625" style="9" bestFit="1" customWidth="1"/>
    <col min="1291" max="1291" width="28.140625" style="9" bestFit="1" customWidth="1"/>
    <col min="1292" max="1292" width="33.140625" style="9" bestFit="1" customWidth="1"/>
    <col min="1293" max="1293" width="26" style="9" bestFit="1" customWidth="1"/>
    <col min="1294" max="1294" width="19.140625" style="9" bestFit="1" customWidth="1"/>
    <col min="1295" max="1295" width="10.42578125" style="9" customWidth="1"/>
    <col min="1296" max="1296" width="11.85546875" style="9" customWidth="1"/>
    <col min="1297" max="1297" width="14.7109375" style="9" customWidth="1"/>
    <col min="1298" max="1298" width="9" style="9" bestFit="1" customWidth="1"/>
    <col min="1299" max="1538" width="9.140625" style="9"/>
    <col min="1539" max="1539" width="4.7109375" style="9" bestFit="1" customWidth="1"/>
    <col min="1540" max="1540" width="9.7109375" style="9" bestFit="1" customWidth="1"/>
    <col min="1541" max="1541" width="10" style="9" bestFit="1" customWidth="1"/>
    <col min="1542" max="1542" width="8.85546875" style="9" bestFit="1" customWidth="1"/>
    <col min="1543" max="1543" width="22.85546875" style="9" customWidth="1"/>
    <col min="1544" max="1544" width="59.7109375" style="9" bestFit="1" customWidth="1"/>
    <col min="1545" max="1545" width="57.85546875" style="9" bestFit="1" customWidth="1"/>
    <col min="1546" max="1546" width="35.28515625" style="9" bestFit="1" customWidth="1"/>
    <col min="1547" max="1547" width="28.140625" style="9" bestFit="1" customWidth="1"/>
    <col min="1548" max="1548" width="33.140625" style="9" bestFit="1" customWidth="1"/>
    <col min="1549" max="1549" width="26" style="9" bestFit="1" customWidth="1"/>
    <col min="1550" max="1550" width="19.140625" style="9" bestFit="1" customWidth="1"/>
    <col min="1551" max="1551" width="10.42578125" style="9" customWidth="1"/>
    <col min="1552" max="1552" width="11.85546875" style="9" customWidth="1"/>
    <col min="1553" max="1553" width="14.7109375" style="9" customWidth="1"/>
    <col min="1554" max="1554" width="9" style="9" bestFit="1" customWidth="1"/>
    <col min="1555" max="1794" width="9.140625" style="9"/>
    <col min="1795" max="1795" width="4.7109375" style="9" bestFit="1" customWidth="1"/>
    <col min="1796" max="1796" width="9.7109375" style="9" bestFit="1" customWidth="1"/>
    <col min="1797" max="1797" width="10" style="9" bestFit="1" customWidth="1"/>
    <col min="1798" max="1798" width="8.85546875" style="9" bestFit="1" customWidth="1"/>
    <col min="1799" max="1799" width="22.85546875" style="9" customWidth="1"/>
    <col min="1800" max="1800" width="59.7109375" style="9" bestFit="1" customWidth="1"/>
    <col min="1801" max="1801" width="57.85546875" style="9" bestFit="1" customWidth="1"/>
    <col min="1802" max="1802" width="35.28515625" style="9" bestFit="1" customWidth="1"/>
    <col min="1803" max="1803" width="28.140625" style="9" bestFit="1" customWidth="1"/>
    <col min="1804" max="1804" width="33.140625" style="9" bestFit="1" customWidth="1"/>
    <col min="1805" max="1805" width="26" style="9" bestFit="1" customWidth="1"/>
    <col min="1806" max="1806" width="19.140625" style="9" bestFit="1" customWidth="1"/>
    <col min="1807" max="1807" width="10.42578125" style="9" customWidth="1"/>
    <col min="1808" max="1808" width="11.85546875" style="9" customWidth="1"/>
    <col min="1809" max="1809" width="14.7109375" style="9" customWidth="1"/>
    <col min="1810" max="1810" width="9" style="9" bestFit="1" customWidth="1"/>
    <col min="1811" max="2050" width="9.140625" style="9"/>
    <col min="2051" max="2051" width="4.7109375" style="9" bestFit="1" customWidth="1"/>
    <col min="2052" max="2052" width="9.7109375" style="9" bestFit="1" customWidth="1"/>
    <col min="2053" max="2053" width="10" style="9" bestFit="1" customWidth="1"/>
    <col min="2054" max="2054" width="8.85546875" style="9" bestFit="1" customWidth="1"/>
    <col min="2055" max="2055" width="22.85546875" style="9" customWidth="1"/>
    <col min="2056" max="2056" width="59.7109375" style="9" bestFit="1" customWidth="1"/>
    <col min="2057" max="2057" width="57.85546875" style="9" bestFit="1" customWidth="1"/>
    <col min="2058" max="2058" width="35.28515625" style="9" bestFit="1" customWidth="1"/>
    <col min="2059" max="2059" width="28.140625" style="9" bestFit="1" customWidth="1"/>
    <col min="2060" max="2060" width="33.140625" style="9" bestFit="1" customWidth="1"/>
    <col min="2061" max="2061" width="26" style="9" bestFit="1" customWidth="1"/>
    <col min="2062" max="2062" width="19.140625" style="9" bestFit="1" customWidth="1"/>
    <col min="2063" max="2063" width="10.42578125" style="9" customWidth="1"/>
    <col min="2064" max="2064" width="11.85546875" style="9" customWidth="1"/>
    <col min="2065" max="2065" width="14.7109375" style="9" customWidth="1"/>
    <col min="2066" max="2066" width="9" style="9" bestFit="1" customWidth="1"/>
    <col min="2067" max="2306" width="9.140625" style="9"/>
    <col min="2307" max="2307" width="4.7109375" style="9" bestFit="1" customWidth="1"/>
    <col min="2308" max="2308" width="9.7109375" style="9" bestFit="1" customWidth="1"/>
    <col min="2309" max="2309" width="10" style="9" bestFit="1" customWidth="1"/>
    <col min="2310" max="2310" width="8.85546875" style="9" bestFit="1" customWidth="1"/>
    <col min="2311" max="2311" width="22.85546875" style="9" customWidth="1"/>
    <col min="2312" max="2312" width="59.7109375" style="9" bestFit="1" customWidth="1"/>
    <col min="2313" max="2313" width="57.85546875" style="9" bestFit="1" customWidth="1"/>
    <col min="2314" max="2314" width="35.28515625" style="9" bestFit="1" customWidth="1"/>
    <col min="2315" max="2315" width="28.140625" style="9" bestFit="1" customWidth="1"/>
    <col min="2316" max="2316" width="33.140625" style="9" bestFit="1" customWidth="1"/>
    <col min="2317" max="2317" width="26" style="9" bestFit="1" customWidth="1"/>
    <col min="2318" max="2318" width="19.140625" style="9" bestFit="1" customWidth="1"/>
    <col min="2319" max="2319" width="10.42578125" style="9" customWidth="1"/>
    <col min="2320" max="2320" width="11.85546875" style="9" customWidth="1"/>
    <col min="2321" max="2321" width="14.7109375" style="9" customWidth="1"/>
    <col min="2322" max="2322" width="9" style="9" bestFit="1" customWidth="1"/>
    <col min="2323" max="2562" width="9.140625" style="9"/>
    <col min="2563" max="2563" width="4.7109375" style="9" bestFit="1" customWidth="1"/>
    <col min="2564" max="2564" width="9.7109375" style="9" bestFit="1" customWidth="1"/>
    <col min="2565" max="2565" width="10" style="9" bestFit="1" customWidth="1"/>
    <col min="2566" max="2566" width="8.85546875" style="9" bestFit="1" customWidth="1"/>
    <col min="2567" max="2567" width="22.85546875" style="9" customWidth="1"/>
    <col min="2568" max="2568" width="59.7109375" style="9" bestFit="1" customWidth="1"/>
    <col min="2569" max="2569" width="57.85546875" style="9" bestFit="1" customWidth="1"/>
    <col min="2570" max="2570" width="35.28515625" style="9" bestFit="1" customWidth="1"/>
    <col min="2571" max="2571" width="28.140625" style="9" bestFit="1" customWidth="1"/>
    <col min="2572" max="2572" width="33.140625" style="9" bestFit="1" customWidth="1"/>
    <col min="2573" max="2573" width="26" style="9" bestFit="1" customWidth="1"/>
    <col min="2574" max="2574" width="19.140625" style="9" bestFit="1" customWidth="1"/>
    <col min="2575" max="2575" width="10.42578125" style="9" customWidth="1"/>
    <col min="2576" max="2576" width="11.85546875" style="9" customWidth="1"/>
    <col min="2577" max="2577" width="14.7109375" style="9" customWidth="1"/>
    <col min="2578" max="2578" width="9" style="9" bestFit="1" customWidth="1"/>
    <col min="2579" max="2818" width="9.140625" style="9"/>
    <col min="2819" max="2819" width="4.7109375" style="9" bestFit="1" customWidth="1"/>
    <col min="2820" max="2820" width="9.7109375" style="9" bestFit="1" customWidth="1"/>
    <col min="2821" max="2821" width="10" style="9" bestFit="1" customWidth="1"/>
    <col min="2822" max="2822" width="8.85546875" style="9" bestFit="1" customWidth="1"/>
    <col min="2823" max="2823" width="22.85546875" style="9" customWidth="1"/>
    <col min="2824" max="2824" width="59.7109375" style="9" bestFit="1" customWidth="1"/>
    <col min="2825" max="2825" width="57.85546875" style="9" bestFit="1" customWidth="1"/>
    <col min="2826" max="2826" width="35.28515625" style="9" bestFit="1" customWidth="1"/>
    <col min="2827" max="2827" width="28.140625" style="9" bestFit="1" customWidth="1"/>
    <col min="2828" max="2828" width="33.140625" style="9" bestFit="1" customWidth="1"/>
    <col min="2829" max="2829" width="26" style="9" bestFit="1" customWidth="1"/>
    <col min="2830" max="2830" width="19.140625" style="9" bestFit="1" customWidth="1"/>
    <col min="2831" max="2831" width="10.42578125" style="9" customWidth="1"/>
    <col min="2832" max="2832" width="11.85546875" style="9" customWidth="1"/>
    <col min="2833" max="2833" width="14.7109375" style="9" customWidth="1"/>
    <col min="2834" max="2834" width="9" style="9" bestFit="1" customWidth="1"/>
    <col min="2835" max="3074" width="9.140625" style="9"/>
    <col min="3075" max="3075" width="4.7109375" style="9" bestFit="1" customWidth="1"/>
    <col min="3076" max="3076" width="9.7109375" style="9" bestFit="1" customWidth="1"/>
    <col min="3077" max="3077" width="10" style="9" bestFit="1" customWidth="1"/>
    <col min="3078" max="3078" width="8.85546875" style="9" bestFit="1" customWidth="1"/>
    <col min="3079" max="3079" width="22.85546875" style="9" customWidth="1"/>
    <col min="3080" max="3080" width="59.7109375" style="9" bestFit="1" customWidth="1"/>
    <col min="3081" max="3081" width="57.85546875" style="9" bestFit="1" customWidth="1"/>
    <col min="3082" max="3082" width="35.28515625" style="9" bestFit="1" customWidth="1"/>
    <col min="3083" max="3083" width="28.140625" style="9" bestFit="1" customWidth="1"/>
    <col min="3084" max="3084" width="33.140625" style="9" bestFit="1" customWidth="1"/>
    <col min="3085" max="3085" width="26" style="9" bestFit="1" customWidth="1"/>
    <col min="3086" max="3086" width="19.140625" style="9" bestFit="1" customWidth="1"/>
    <col min="3087" max="3087" width="10.42578125" style="9" customWidth="1"/>
    <col min="3088" max="3088" width="11.85546875" style="9" customWidth="1"/>
    <col min="3089" max="3089" width="14.7109375" style="9" customWidth="1"/>
    <col min="3090" max="3090" width="9" style="9" bestFit="1" customWidth="1"/>
    <col min="3091" max="3330" width="9.140625" style="9"/>
    <col min="3331" max="3331" width="4.7109375" style="9" bestFit="1" customWidth="1"/>
    <col min="3332" max="3332" width="9.7109375" style="9" bestFit="1" customWidth="1"/>
    <col min="3333" max="3333" width="10" style="9" bestFit="1" customWidth="1"/>
    <col min="3334" max="3334" width="8.85546875" style="9" bestFit="1" customWidth="1"/>
    <col min="3335" max="3335" width="22.85546875" style="9" customWidth="1"/>
    <col min="3336" max="3336" width="59.7109375" style="9" bestFit="1" customWidth="1"/>
    <col min="3337" max="3337" width="57.85546875" style="9" bestFit="1" customWidth="1"/>
    <col min="3338" max="3338" width="35.28515625" style="9" bestFit="1" customWidth="1"/>
    <col min="3339" max="3339" width="28.140625" style="9" bestFit="1" customWidth="1"/>
    <col min="3340" max="3340" width="33.140625" style="9" bestFit="1" customWidth="1"/>
    <col min="3341" max="3341" width="26" style="9" bestFit="1" customWidth="1"/>
    <col min="3342" max="3342" width="19.140625" style="9" bestFit="1" customWidth="1"/>
    <col min="3343" max="3343" width="10.42578125" style="9" customWidth="1"/>
    <col min="3344" max="3344" width="11.85546875" style="9" customWidth="1"/>
    <col min="3345" max="3345" width="14.7109375" style="9" customWidth="1"/>
    <col min="3346" max="3346" width="9" style="9" bestFit="1" customWidth="1"/>
    <col min="3347" max="3586" width="9.140625" style="9"/>
    <col min="3587" max="3587" width="4.7109375" style="9" bestFit="1" customWidth="1"/>
    <col min="3588" max="3588" width="9.7109375" style="9" bestFit="1" customWidth="1"/>
    <col min="3589" max="3589" width="10" style="9" bestFit="1" customWidth="1"/>
    <col min="3590" max="3590" width="8.85546875" style="9" bestFit="1" customWidth="1"/>
    <col min="3591" max="3591" width="22.85546875" style="9" customWidth="1"/>
    <col min="3592" max="3592" width="59.7109375" style="9" bestFit="1" customWidth="1"/>
    <col min="3593" max="3593" width="57.85546875" style="9" bestFit="1" customWidth="1"/>
    <col min="3594" max="3594" width="35.28515625" style="9" bestFit="1" customWidth="1"/>
    <col min="3595" max="3595" width="28.140625" style="9" bestFit="1" customWidth="1"/>
    <col min="3596" max="3596" width="33.140625" style="9" bestFit="1" customWidth="1"/>
    <col min="3597" max="3597" width="26" style="9" bestFit="1" customWidth="1"/>
    <col min="3598" max="3598" width="19.140625" style="9" bestFit="1" customWidth="1"/>
    <col min="3599" max="3599" width="10.42578125" style="9" customWidth="1"/>
    <col min="3600" max="3600" width="11.85546875" style="9" customWidth="1"/>
    <col min="3601" max="3601" width="14.7109375" style="9" customWidth="1"/>
    <col min="3602" max="3602" width="9" style="9" bestFit="1" customWidth="1"/>
    <col min="3603" max="3842" width="9.140625" style="9"/>
    <col min="3843" max="3843" width="4.7109375" style="9" bestFit="1" customWidth="1"/>
    <col min="3844" max="3844" width="9.7109375" style="9" bestFit="1" customWidth="1"/>
    <col min="3845" max="3845" width="10" style="9" bestFit="1" customWidth="1"/>
    <col min="3846" max="3846" width="8.85546875" style="9" bestFit="1" customWidth="1"/>
    <col min="3847" max="3847" width="22.85546875" style="9" customWidth="1"/>
    <col min="3848" max="3848" width="59.7109375" style="9" bestFit="1" customWidth="1"/>
    <col min="3849" max="3849" width="57.85546875" style="9" bestFit="1" customWidth="1"/>
    <col min="3850" max="3850" width="35.28515625" style="9" bestFit="1" customWidth="1"/>
    <col min="3851" max="3851" width="28.140625" style="9" bestFit="1" customWidth="1"/>
    <col min="3852" max="3852" width="33.140625" style="9" bestFit="1" customWidth="1"/>
    <col min="3853" max="3853" width="26" style="9" bestFit="1" customWidth="1"/>
    <col min="3854" max="3854" width="19.140625" style="9" bestFit="1" customWidth="1"/>
    <col min="3855" max="3855" width="10.42578125" style="9" customWidth="1"/>
    <col min="3856" max="3856" width="11.85546875" style="9" customWidth="1"/>
    <col min="3857" max="3857" width="14.7109375" style="9" customWidth="1"/>
    <col min="3858" max="3858" width="9" style="9" bestFit="1" customWidth="1"/>
    <col min="3859" max="4098" width="9.140625" style="9"/>
    <col min="4099" max="4099" width="4.7109375" style="9" bestFit="1" customWidth="1"/>
    <col min="4100" max="4100" width="9.7109375" style="9" bestFit="1" customWidth="1"/>
    <col min="4101" max="4101" width="10" style="9" bestFit="1" customWidth="1"/>
    <col min="4102" max="4102" width="8.85546875" style="9" bestFit="1" customWidth="1"/>
    <col min="4103" max="4103" width="22.85546875" style="9" customWidth="1"/>
    <col min="4104" max="4104" width="59.7109375" style="9" bestFit="1" customWidth="1"/>
    <col min="4105" max="4105" width="57.85546875" style="9" bestFit="1" customWidth="1"/>
    <col min="4106" max="4106" width="35.28515625" style="9" bestFit="1" customWidth="1"/>
    <col min="4107" max="4107" width="28.140625" style="9" bestFit="1" customWidth="1"/>
    <col min="4108" max="4108" width="33.140625" style="9" bestFit="1" customWidth="1"/>
    <col min="4109" max="4109" width="26" style="9" bestFit="1" customWidth="1"/>
    <col min="4110" max="4110" width="19.140625" style="9" bestFit="1" customWidth="1"/>
    <col min="4111" max="4111" width="10.42578125" style="9" customWidth="1"/>
    <col min="4112" max="4112" width="11.85546875" style="9" customWidth="1"/>
    <col min="4113" max="4113" width="14.7109375" style="9" customWidth="1"/>
    <col min="4114" max="4114" width="9" style="9" bestFit="1" customWidth="1"/>
    <col min="4115" max="4354" width="9.140625" style="9"/>
    <col min="4355" max="4355" width="4.7109375" style="9" bestFit="1" customWidth="1"/>
    <col min="4356" max="4356" width="9.7109375" style="9" bestFit="1" customWidth="1"/>
    <col min="4357" max="4357" width="10" style="9" bestFit="1" customWidth="1"/>
    <col min="4358" max="4358" width="8.85546875" style="9" bestFit="1" customWidth="1"/>
    <col min="4359" max="4359" width="22.85546875" style="9" customWidth="1"/>
    <col min="4360" max="4360" width="59.7109375" style="9" bestFit="1" customWidth="1"/>
    <col min="4361" max="4361" width="57.85546875" style="9" bestFit="1" customWidth="1"/>
    <col min="4362" max="4362" width="35.28515625" style="9" bestFit="1" customWidth="1"/>
    <col min="4363" max="4363" width="28.140625" style="9" bestFit="1" customWidth="1"/>
    <col min="4364" max="4364" width="33.140625" style="9" bestFit="1" customWidth="1"/>
    <col min="4365" max="4365" width="26" style="9" bestFit="1" customWidth="1"/>
    <col min="4366" max="4366" width="19.140625" style="9" bestFit="1" customWidth="1"/>
    <col min="4367" max="4367" width="10.42578125" style="9" customWidth="1"/>
    <col min="4368" max="4368" width="11.85546875" style="9" customWidth="1"/>
    <col min="4369" max="4369" width="14.7109375" style="9" customWidth="1"/>
    <col min="4370" max="4370" width="9" style="9" bestFit="1" customWidth="1"/>
    <col min="4371" max="4610" width="9.140625" style="9"/>
    <col min="4611" max="4611" width="4.7109375" style="9" bestFit="1" customWidth="1"/>
    <col min="4612" max="4612" width="9.7109375" style="9" bestFit="1" customWidth="1"/>
    <col min="4613" max="4613" width="10" style="9" bestFit="1" customWidth="1"/>
    <col min="4614" max="4614" width="8.85546875" style="9" bestFit="1" customWidth="1"/>
    <col min="4615" max="4615" width="22.85546875" style="9" customWidth="1"/>
    <col min="4616" max="4616" width="59.7109375" style="9" bestFit="1" customWidth="1"/>
    <col min="4617" max="4617" width="57.85546875" style="9" bestFit="1" customWidth="1"/>
    <col min="4618" max="4618" width="35.28515625" style="9" bestFit="1" customWidth="1"/>
    <col min="4619" max="4619" width="28.140625" style="9" bestFit="1" customWidth="1"/>
    <col min="4620" max="4620" width="33.140625" style="9" bestFit="1" customWidth="1"/>
    <col min="4621" max="4621" width="26" style="9" bestFit="1" customWidth="1"/>
    <col min="4622" max="4622" width="19.140625" style="9" bestFit="1" customWidth="1"/>
    <col min="4623" max="4623" width="10.42578125" style="9" customWidth="1"/>
    <col min="4624" max="4624" width="11.85546875" style="9" customWidth="1"/>
    <col min="4625" max="4625" width="14.7109375" style="9" customWidth="1"/>
    <col min="4626" max="4626" width="9" style="9" bestFit="1" customWidth="1"/>
    <col min="4627" max="4866" width="9.140625" style="9"/>
    <col min="4867" max="4867" width="4.7109375" style="9" bestFit="1" customWidth="1"/>
    <col min="4868" max="4868" width="9.7109375" style="9" bestFit="1" customWidth="1"/>
    <col min="4869" max="4869" width="10" style="9" bestFit="1" customWidth="1"/>
    <col min="4870" max="4870" width="8.85546875" style="9" bestFit="1" customWidth="1"/>
    <col min="4871" max="4871" width="22.85546875" style="9" customWidth="1"/>
    <col min="4872" max="4872" width="59.7109375" style="9" bestFit="1" customWidth="1"/>
    <col min="4873" max="4873" width="57.85546875" style="9" bestFit="1" customWidth="1"/>
    <col min="4874" max="4874" width="35.28515625" style="9" bestFit="1" customWidth="1"/>
    <col min="4875" max="4875" width="28.140625" style="9" bestFit="1" customWidth="1"/>
    <col min="4876" max="4876" width="33.140625" style="9" bestFit="1" customWidth="1"/>
    <col min="4877" max="4877" width="26" style="9" bestFit="1" customWidth="1"/>
    <col min="4878" max="4878" width="19.140625" style="9" bestFit="1" customWidth="1"/>
    <col min="4879" max="4879" width="10.42578125" style="9" customWidth="1"/>
    <col min="4880" max="4880" width="11.85546875" style="9" customWidth="1"/>
    <col min="4881" max="4881" width="14.7109375" style="9" customWidth="1"/>
    <col min="4882" max="4882" width="9" style="9" bestFit="1" customWidth="1"/>
    <col min="4883" max="5122" width="9.140625" style="9"/>
    <col min="5123" max="5123" width="4.7109375" style="9" bestFit="1" customWidth="1"/>
    <col min="5124" max="5124" width="9.7109375" style="9" bestFit="1" customWidth="1"/>
    <col min="5125" max="5125" width="10" style="9" bestFit="1" customWidth="1"/>
    <col min="5126" max="5126" width="8.85546875" style="9" bestFit="1" customWidth="1"/>
    <col min="5127" max="5127" width="22.85546875" style="9" customWidth="1"/>
    <col min="5128" max="5128" width="59.7109375" style="9" bestFit="1" customWidth="1"/>
    <col min="5129" max="5129" width="57.85546875" style="9" bestFit="1" customWidth="1"/>
    <col min="5130" max="5130" width="35.28515625" style="9" bestFit="1" customWidth="1"/>
    <col min="5131" max="5131" width="28.140625" style="9" bestFit="1" customWidth="1"/>
    <col min="5132" max="5132" width="33.140625" style="9" bestFit="1" customWidth="1"/>
    <col min="5133" max="5133" width="26" style="9" bestFit="1" customWidth="1"/>
    <col min="5134" max="5134" width="19.140625" style="9" bestFit="1" customWidth="1"/>
    <col min="5135" max="5135" width="10.42578125" style="9" customWidth="1"/>
    <col min="5136" max="5136" width="11.85546875" style="9" customWidth="1"/>
    <col min="5137" max="5137" width="14.7109375" style="9" customWidth="1"/>
    <col min="5138" max="5138" width="9" style="9" bestFit="1" customWidth="1"/>
    <col min="5139" max="5378" width="9.140625" style="9"/>
    <col min="5379" max="5379" width="4.7109375" style="9" bestFit="1" customWidth="1"/>
    <col min="5380" max="5380" width="9.7109375" style="9" bestFit="1" customWidth="1"/>
    <col min="5381" max="5381" width="10" style="9" bestFit="1" customWidth="1"/>
    <col min="5382" max="5382" width="8.85546875" style="9" bestFit="1" customWidth="1"/>
    <col min="5383" max="5383" width="22.85546875" style="9" customWidth="1"/>
    <col min="5384" max="5384" width="59.7109375" style="9" bestFit="1" customWidth="1"/>
    <col min="5385" max="5385" width="57.85546875" style="9" bestFit="1" customWidth="1"/>
    <col min="5386" max="5386" width="35.28515625" style="9" bestFit="1" customWidth="1"/>
    <col min="5387" max="5387" width="28.140625" style="9" bestFit="1" customWidth="1"/>
    <col min="5388" max="5388" width="33.140625" style="9" bestFit="1" customWidth="1"/>
    <col min="5389" max="5389" width="26" style="9" bestFit="1" customWidth="1"/>
    <col min="5390" max="5390" width="19.140625" style="9" bestFit="1" customWidth="1"/>
    <col min="5391" max="5391" width="10.42578125" style="9" customWidth="1"/>
    <col min="5392" max="5392" width="11.85546875" style="9" customWidth="1"/>
    <col min="5393" max="5393" width="14.7109375" style="9" customWidth="1"/>
    <col min="5394" max="5394" width="9" style="9" bestFit="1" customWidth="1"/>
    <col min="5395" max="5634" width="9.140625" style="9"/>
    <col min="5635" max="5635" width="4.7109375" style="9" bestFit="1" customWidth="1"/>
    <col min="5636" max="5636" width="9.7109375" style="9" bestFit="1" customWidth="1"/>
    <col min="5637" max="5637" width="10" style="9" bestFit="1" customWidth="1"/>
    <col min="5638" max="5638" width="8.85546875" style="9" bestFit="1" customWidth="1"/>
    <col min="5639" max="5639" width="22.85546875" style="9" customWidth="1"/>
    <col min="5640" max="5640" width="59.7109375" style="9" bestFit="1" customWidth="1"/>
    <col min="5641" max="5641" width="57.85546875" style="9" bestFit="1" customWidth="1"/>
    <col min="5642" max="5642" width="35.28515625" style="9" bestFit="1" customWidth="1"/>
    <col min="5643" max="5643" width="28.140625" style="9" bestFit="1" customWidth="1"/>
    <col min="5644" max="5644" width="33.140625" style="9" bestFit="1" customWidth="1"/>
    <col min="5645" max="5645" width="26" style="9" bestFit="1" customWidth="1"/>
    <col min="5646" max="5646" width="19.140625" style="9" bestFit="1" customWidth="1"/>
    <col min="5647" max="5647" width="10.42578125" style="9" customWidth="1"/>
    <col min="5648" max="5648" width="11.85546875" style="9" customWidth="1"/>
    <col min="5649" max="5649" width="14.7109375" style="9" customWidth="1"/>
    <col min="5650" max="5650" width="9" style="9" bestFit="1" customWidth="1"/>
    <col min="5651" max="5890" width="9.140625" style="9"/>
    <col min="5891" max="5891" width="4.7109375" style="9" bestFit="1" customWidth="1"/>
    <col min="5892" max="5892" width="9.7109375" style="9" bestFit="1" customWidth="1"/>
    <col min="5893" max="5893" width="10" style="9" bestFit="1" customWidth="1"/>
    <col min="5894" max="5894" width="8.85546875" style="9" bestFit="1" customWidth="1"/>
    <col min="5895" max="5895" width="22.85546875" style="9" customWidth="1"/>
    <col min="5896" max="5896" width="59.7109375" style="9" bestFit="1" customWidth="1"/>
    <col min="5897" max="5897" width="57.85546875" style="9" bestFit="1" customWidth="1"/>
    <col min="5898" max="5898" width="35.28515625" style="9" bestFit="1" customWidth="1"/>
    <col min="5899" max="5899" width="28.140625" style="9" bestFit="1" customWidth="1"/>
    <col min="5900" max="5900" width="33.140625" style="9" bestFit="1" customWidth="1"/>
    <col min="5901" max="5901" width="26" style="9" bestFit="1" customWidth="1"/>
    <col min="5902" max="5902" width="19.140625" style="9" bestFit="1" customWidth="1"/>
    <col min="5903" max="5903" width="10.42578125" style="9" customWidth="1"/>
    <col min="5904" max="5904" width="11.85546875" style="9" customWidth="1"/>
    <col min="5905" max="5905" width="14.7109375" style="9" customWidth="1"/>
    <col min="5906" max="5906" width="9" style="9" bestFit="1" customWidth="1"/>
    <col min="5907" max="6146" width="9.140625" style="9"/>
    <col min="6147" max="6147" width="4.7109375" style="9" bestFit="1" customWidth="1"/>
    <col min="6148" max="6148" width="9.7109375" style="9" bestFit="1" customWidth="1"/>
    <col min="6149" max="6149" width="10" style="9" bestFit="1" customWidth="1"/>
    <col min="6150" max="6150" width="8.85546875" style="9" bestFit="1" customWidth="1"/>
    <col min="6151" max="6151" width="22.85546875" style="9" customWidth="1"/>
    <col min="6152" max="6152" width="59.7109375" style="9" bestFit="1" customWidth="1"/>
    <col min="6153" max="6153" width="57.85546875" style="9" bestFit="1" customWidth="1"/>
    <col min="6154" max="6154" width="35.28515625" style="9" bestFit="1" customWidth="1"/>
    <col min="6155" max="6155" width="28.140625" style="9" bestFit="1" customWidth="1"/>
    <col min="6156" max="6156" width="33.140625" style="9" bestFit="1" customWidth="1"/>
    <col min="6157" max="6157" width="26" style="9" bestFit="1" customWidth="1"/>
    <col min="6158" max="6158" width="19.140625" style="9" bestFit="1" customWidth="1"/>
    <col min="6159" max="6159" width="10.42578125" style="9" customWidth="1"/>
    <col min="6160" max="6160" width="11.85546875" style="9" customWidth="1"/>
    <col min="6161" max="6161" width="14.7109375" style="9" customWidth="1"/>
    <col min="6162" max="6162" width="9" style="9" bestFit="1" customWidth="1"/>
    <col min="6163" max="6402" width="9.140625" style="9"/>
    <col min="6403" max="6403" width="4.7109375" style="9" bestFit="1" customWidth="1"/>
    <col min="6404" max="6404" width="9.7109375" style="9" bestFit="1" customWidth="1"/>
    <col min="6405" max="6405" width="10" style="9" bestFit="1" customWidth="1"/>
    <col min="6406" max="6406" width="8.85546875" style="9" bestFit="1" customWidth="1"/>
    <col min="6407" max="6407" width="22.85546875" style="9" customWidth="1"/>
    <col min="6408" max="6408" width="59.7109375" style="9" bestFit="1" customWidth="1"/>
    <col min="6409" max="6409" width="57.85546875" style="9" bestFit="1" customWidth="1"/>
    <col min="6410" max="6410" width="35.28515625" style="9" bestFit="1" customWidth="1"/>
    <col min="6411" max="6411" width="28.140625" style="9" bestFit="1" customWidth="1"/>
    <col min="6412" max="6412" width="33.140625" style="9" bestFit="1" customWidth="1"/>
    <col min="6413" max="6413" width="26" style="9" bestFit="1" customWidth="1"/>
    <col min="6414" max="6414" width="19.140625" style="9" bestFit="1" customWidth="1"/>
    <col min="6415" max="6415" width="10.42578125" style="9" customWidth="1"/>
    <col min="6416" max="6416" width="11.85546875" style="9" customWidth="1"/>
    <col min="6417" max="6417" width="14.7109375" style="9" customWidth="1"/>
    <col min="6418" max="6418" width="9" style="9" bestFit="1" customWidth="1"/>
    <col min="6419" max="6658" width="9.140625" style="9"/>
    <col min="6659" max="6659" width="4.7109375" style="9" bestFit="1" customWidth="1"/>
    <col min="6660" max="6660" width="9.7109375" style="9" bestFit="1" customWidth="1"/>
    <col min="6661" max="6661" width="10" style="9" bestFit="1" customWidth="1"/>
    <col min="6662" max="6662" width="8.85546875" style="9" bestFit="1" customWidth="1"/>
    <col min="6663" max="6663" width="22.85546875" style="9" customWidth="1"/>
    <col min="6664" max="6664" width="59.7109375" style="9" bestFit="1" customWidth="1"/>
    <col min="6665" max="6665" width="57.85546875" style="9" bestFit="1" customWidth="1"/>
    <col min="6666" max="6666" width="35.28515625" style="9" bestFit="1" customWidth="1"/>
    <col min="6667" max="6667" width="28.140625" style="9" bestFit="1" customWidth="1"/>
    <col min="6668" max="6668" width="33.140625" style="9" bestFit="1" customWidth="1"/>
    <col min="6669" max="6669" width="26" style="9" bestFit="1" customWidth="1"/>
    <col min="6670" max="6670" width="19.140625" style="9" bestFit="1" customWidth="1"/>
    <col min="6671" max="6671" width="10.42578125" style="9" customWidth="1"/>
    <col min="6672" max="6672" width="11.85546875" style="9" customWidth="1"/>
    <col min="6673" max="6673" width="14.7109375" style="9" customWidth="1"/>
    <col min="6674" max="6674" width="9" style="9" bestFit="1" customWidth="1"/>
    <col min="6675" max="6914" width="9.140625" style="9"/>
    <col min="6915" max="6915" width="4.7109375" style="9" bestFit="1" customWidth="1"/>
    <col min="6916" max="6916" width="9.7109375" style="9" bestFit="1" customWidth="1"/>
    <col min="6917" max="6917" width="10" style="9" bestFit="1" customWidth="1"/>
    <col min="6918" max="6918" width="8.85546875" style="9" bestFit="1" customWidth="1"/>
    <col min="6919" max="6919" width="22.85546875" style="9" customWidth="1"/>
    <col min="6920" max="6920" width="59.7109375" style="9" bestFit="1" customWidth="1"/>
    <col min="6921" max="6921" width="57.85546875" style="9" bestFit="1" customWidth="1"/>
    <col min="6922" max="6922" width="35.28515625" style="9" bestFit="1" customWidth="1"/>
    <col min="6923" max="6923" width="28.140625" style="9" bestFit="1" customWidth="1"/>
    <col min="6924" max="6924" width="33.140625" style="9" bestFit="1" customWidth="1"/>
    <col min="6925" max="6925" width="26" style="9" bestFit="1" customWidth="1"/>
    <col min="6926" max="6926" width="19.140625" style="9" bestFit="1" customWidth="1"/>
    <col min="6927" max="6927" width="10.42578125" style="9" customWidth="1"/>
    <col min="6928" max="6928" width="11.85546875" style="9" customWidth="1"/>
    <col min="6929" max="6929" width="14.7109375" style="9" customWidth="1"/>
    <col min="6930" max="6930" width="9" style="9" bestFit="1" customWidth="1"/>
    <col min="6931" max="7170" width="9.140625" style="9"/>
    <col min="7171" max="7171" width="4.7109375" style="9" bestFit="1" customWidth="1"/>
    <col min="7172" max="7172" width="9.7109375" style="9" bestFit="1" customWidth="1"/>
    <col min="7173" max="7173" width="10" style="9" bestFit="1" customWidth="1"/>
    <col min="7174" max="7174" width="8.85546875" style="9" bestFit="1" customWidth="1"/>
    <col min="7175" max="7175" width="22.85546875" style="9" customWidth="1"/>
    <col min="7176" max="7176" width="59.7109375" style="9" bestFit="1" customWidth="1"/>
    <col min="7177" max="7177" width="57.85546875" style="9" bestFit="1" customWidth="1"/>
    <col min="7178" max="7178" width="35.28515625" style="9" bestFit="1" customWidth="1"/>
    <col min="7179" max="7179" width="28.140625" style="9" bestFit="1" customWidth="1"/>
    <col min="7180" max="7180" width="33.140625" style="9" bestFit="1" customWidth="1"/>
    <col min="7181" max="7181" width="26" style="9" bestFit="1" customWidth="1"/>
    <col min="7182" max="7182" width="19.140625" style="9" bestFit="1" customWidth="1"/>
    <col min="7183" max="7183" width="10.42578125" style="9" customWidth="1"/>
    <col min="7184" max="7184" width="11.85546875" style="9" customWidth="1"/>
    <col min="7185" max="7185" width="14.7109375" style="9" customWidth="1"/>
    <col min="7186" max="7186" width="9" style="9" bestFit="1" customWidth="1"/>
    <col min="7187" max="7426" width="9.140625" style="9"/>
    <col min="7427" max="7427" width="4.7109375" style="9" bestFit="1" customWidth="1"/>
    <col min="7428" max="7428" width="9.7109375" style="9" bestFit="1" customWidth="1"/>
    <col min="7429" max="7429" width="10" style="9" bestFit="1" customWidth="1"/>
    <col min="7430" max="7430" width="8.85546875" style="9" bestFit="1" customWidth="1"/>
    <col min="7431" max="7431" width="22.85546875" style="9" customWidth="1"/>
    <col min="7432" max="7432" width="59.7109375" style="9" bestFit="1" customWidth="1"/>
    <col min="7433" max="7433" width="57.85546875" style="9" bestFit="1" customWidth="1"/>
    <col min="7434" max="7434" width="35.28515625" style="9" bestFit="1" customWidth="1"/>
    <col min="7435" max="7435" width="28.140625" style="9" bestFit="1" customWidth="1"/>
    <col min="7436" max="7436" width="33.140625" style="9" bestFit="1" customWidth="1"/>
    <col min="7437" max="7437" width="26" style="9" bestFit="1" customWidth="1"/>
    <col min="7438" max="7438" width="19.140625" style="9" bestFit="1" customWidth="1"/>
    <col min="7439" max="7439" width="10.42578125" style="9" customWidth="1"/>
    <col min="7440" max="7440" width="11.85546875" style="9" customWidth="1"/>
    <col min="7441" max="7441" width="14.7109375" style="9" customWidth="1"/>
    <col min="7442" max="7442" width="9" style="9" bestFit="1" customWidth="1"/>
    <col min="7443" max="7682" width="9.140625" style="9"/>
    <col min="7683" max="7683" width="4.7109375" style="9" bestFit="1" customWidth="1"/>
    <col min="7684" max="7684" width="9.7109375" style="9" bestFit="1" customWidth="1"/>
    <col min="7685" max="7685" width="10" style="9" bestFit="1" customWidth="1"/>
    <col min="7686" max="7686" width="8.85546875" style="9" bestFit="1" customWidth="1"/>
    <col min="7687" max="7687" width="22.85546875" style="9" customWidth="1"/>
    <col min="7688" max="7688" width="59.7109375" style="9" bestFit="1" customWidth="1"/>
    <col min="7689" max="7689" width="57.85546875" style="9" bestFit="1" customWidth="1"/>
    <col min="7690" max="7690" width="35.28515625" style="9" bestFit="1" customWidth="1"/>
    <col min="7691" max="7691" width="28.140625" style="9" bestFit="1" customWidth="1"/>
    <col min="7692" max="7692" width="33.140625" style="9" bestFit="1" customWidth="1"/>
    <col min="7693" max="7693" width="26" style="9" bestFit="1" customWidth="1"/>
    <col min="7694" max="7694" width="19.140625" style="9" bestFit="1" customWidth="1"/>
    <col min="7695" max="7695" width="10.42578125" style="9" customWidth="1"/>
    <col min="7696" max="7696" width="11.85546875" style="9" customWidth="1"/>
    <col min="7697" max="7697" width="14.7109375" style="9" customWidth="1"/>
    <col min="7698" max="7698" width="9" style="9" bestFit="1" customWidth="1"/>
    <col min="7699" max="7938" width="9.140625" style="9"/>
    <col min="7939" max="7939" width="4.7109375" style="9" bestFit="1" customWidth="1"/>
    <col min="7940" max="7940" width="9.7109375" style="9" bestFit="1" customWidth="1"/>
    <col min="7941" max="7941" width="10" style="9" bestFit="1" customWidth="1"/>
    <col min="7942" max="7942" width="8.85546875" style="9" bestFit="1" customWidth="1"/>
    <col min="7943" max="7943" width="22.85546875" style="9" customWidth="1"/>
    <col min="7944" max="7944" width="59.7109375" style="9" bestFit="1" customWidth="1"/>
    <col min="7945" max="7945" width="57.85546875" style="9" bestFit="1" customWidth="1"/>
    <col min="7946" max="7946" width="35.28515625" style="9" bestFit="1" customWidth="1"/>
    <col min="7947" max="7947" width="28.140625" style="9" bestFit="1" customWidth="1"/>
    <col min="7948" max="7948" width="33.140625" style="9" bestFit="1" customWidth="1"/>
    <col min="7949" max="7949" width="26" style="9" bestFit="1" customWidth="1"/>
    <col min="7950" max="7950" width="19.140625" style="9" bestFit="1" customWidth="1"/>
    <col min="7951" max="7951" width="10.42578125" style="9" customWidth="1"/>
    <col min="7952" max="7952" width="11.85546875" style="9" customWidth="1"/>
    <col min="7953" max="7953" width="14.7109375" style="9" customWidth="1"/>
    <col min="7954" max="7954" width="9" style="9" bestFit="1" customWidth="1"/>
    <col min="7955" max="8194" width="9.140625" style="9"/>
    <col min="8195" max="8195" width="4.7109375" style="9" bestFit="1" customWidth="1"/>
    <col min="8196" max="8196" width="9.7109375" style="9" bestFit="1" customWidth="1"/>
    <col min="8197" max="8197" width="10" style="9" bestFit="1" customWidth="1"/>
    <col min="8198" max="8198" width="8.85546875" style="9" bestFit="1" customWidth="1"/>
    <col min="8199" max="8199" width="22.85546875" style="9" customWidth="1"/>
    <col min="8200" max="8200" width="59.7109375" style="9" bestFit="1" customWidth="1"/>
    <col min="8201" max="8201" width="57.85546875" style="9" bestFit="1" customWidth="1"/>
    <col min="8202" max="8202" width="35.28515625" style="9" bestFit="1" customWidth="1"/>
    <col min="8203" max="8203" width="28.140625" style="9" bestFit="1" customWidth="1"/>
    <col min="8204" max="8204" width="33.140625" style="9" bestFit="1" customWidth="1"/>
    <col min="8205" max="8205" width="26" style="9" bestFit="1" customWidth="1"/>
    <col min="8206" max="8206" width="19.140625" style="9" bestFit="1" customWidth="1"/>
    <col min="8207" max="8207" width="10.42578125" style="9" customWidth="1"/>
    <col min="8208" max="8208" width="11.85546875" style="9" customWidth="1"/>
    <col min="8209" max="8209" width="14.7109375" style="9" customWidth="1"/>
    <col min="8210" max="8210" width="9" style="9" bestFit="1" customWidth="1"/>
    <col min="8211" max="8450" width="9.140625" style="9"/>
    <col min="8451" max="8451" width="4.7109375" style="9" bestFit="1" customWidth="1"/>
    <col min="8452" max="8452" width="9.7109375" style="9" bestFit="1" customWidth="1"/>
    <col min="8453" max="8453" width="10" style="9" bestFit="1" customWidth="1"/>
    <col min="8454" max="8454" width="8.85546875" style="9" bestFit="1" customWidth="1"/>
    <col min="8455" max="8455" width="22.85546875" style="9" customWidth="1"/>
    <col min="8456" max="8456" width="59.7109375" style="9" bestFit="1" customWidth="1"/>
    <col min="8457" max="8457" width="57.85546875" style="9" bestFit="1" customWidth="1"/>
    <col min="8458" max="8458" width="35.28515625" style="9" bestFit="1" customWidth="1"/>
    <col min="8459" max="8459" width="28.140625" style="9" bestFit="1" customWidth="1"/>
    <col min="8460" max="8460" width="33.140625" style="9" bestFit="1" customWidth="1"/>
    <col min="8461" max="8461" width="26" style="9" bestFit="1" customWidth="1"/>
    <col min="8462" max="8462" width="19.140625" style="9" bestFit="1" customWidth="1"/>
    <col min="8463" max="8463" width="10.42578125" style="9" customWidth="1"/>
    <col min="8464" max="8464" width="11.85546875" style="9" customWidth="1"/>
    <col min="8465" max="8465" width="14.7109375" style="9" customWidth="1"/>
    <col min="8466" max="8466" width="9" style="9" bestFit="1" customWidth="1"/>
    <col min="8467" max="8706" width="9.140625" style="9"/>
    <col min="8707" max="8707" width="4.7109375" style="9" bestFit="1" customWidth="1"/>
    <col min="8708" max="8708" width="9.7109375" style="9" bestFit="1" customWidth="1"/>
    <col min="8709" max="8709" width="10" style="9" bestFit="1" customWidth="1"/>
    <col min="8710" max="8710" width="8.85546875" style="9" bestFit="1" customWidth="1"/>
    <col min="8711" max="8711" width="22.85546875" style="9" customWidth="1"/>
    <col min="8712" max="8712" width="59.7109375" style="9" bestFit="1" customWidth="1"/>
    <col min="8713" max="8713" width="57.85546875" style="9" bestFit="1" customWidth="1"/>
    <col min="8714" max="8714" width="35.28515625" style="9" bestFit="1" customWidth="1"/>
    <col min="8715" max="8715" width="28.140625" style="9" bestFit="1" customWidth="1"/>
    <col min="8716" max="8716" width="33.140625" style="9" bestFit="1" customWidth="1"/>
    <col min="8717" max="8717" width="26" style="9" bestFit="1" customWidth="1"/>
    <col min="8718" max="8718" width="19.140625" style="9" bestFit="1" customWidth="1"/>
    <col min="8719" max="8719" width="10.42578125" style="9" customWidth="1"/>
    <col min="8720" max="8720" width="11.85546875" style="9" customWidth="1"/>
    <col min="8721" max="8721" width="14.7109375" style="9" customWidth="1"/>
    <col min="8722" max="8722" width="9" style="9" bestFit="1" customWidth="1"/>
    <col min="8723" max="8962" width="9.140625" style="9"/>
    <col min="8963" max="8963" width="4.7109375" style="9" bestFit="1" customWidth="1"/>
    <col min="8964" max="8964" width="9.7109375" style="9" bestFit="1" customWidth="1"/>
    <col min="8965" max="8965" width="10" style="9" bestFit="1" customWidth="1"/>
    <col min="8966" max="8966" width="8.85546875" style="9" bestFit="1" customWidth="1"/>
    <col min="8967" max="8967" width="22.85546875" style="9" customWidth="1"/>
    <col min="8968" max="8968" width="59.7109375" style="9" bestFit="1" customWidth="1"/>
    <col min="8969" max="8969" width="57.85546875" style="9" bestFit="1" customWidth="1"/>
    <col min="8970" max="8970" width="35.28515625" style="9" bestFit="1" customWidth="1"/>
    <col min="8971" max="8971" width="28.140625" style="9" bestFit="1" customWidth="1"/>
    <col min="8972" max="8972" width="33.140625" style="9" bestFit="1" customWidth="1"/>
    <col min="8973" max="8973" width="26" style="9" bestFit="1" customWidth="1"/>
    <col min="8974" max="8974" width="19.140625" style="9" bestFit="1" customWidth="1"/>
    <col min="8975" max="8975" width="10.42578125" style="9" customWidth="1"/>
    <col min="8976" max="8976" width="11.85546875" style="9" customWidth="1"/>
    <col min="8977" max="8977" width="14.7109375" style="9" customWidth="1"/>
    <col min="8978" max="8978" width="9" style="9" bestFit="1" customWidth="1"/>
    <col min="8979" max="9218" width="9.140625" style="9"/>
    <col min="9219" max="9219" width="4.7109375" style="9" bestFit="1" customWidth="1"/>
    <col min="9220" max="9220" width="9.7109375" style="9" bestFit="1" customWidth="1"/>
    <col min="9221" max="9221" width="10" style="9" bestFit="1" customWidth="1"/>
    <col min="9222" max="9222" width="8.85546875" style="9" bestFit="1" customWidth="1"/>
    <col min="9223" max="9223" width="22.85546875" style="9" customWidth="1"/>
    <col min="9224" max="9224" width="59.7109375" style="9" bestFit="1" customWidth="1"/>
    <col min="9225" max="9225" width="57.85546875" style="9" bestFit="1" customWidth="1"/>
    <col min="9226" max="9226" width="35.28515625" style="9" bestFit="1" customWidth="1"/>
    <col min="9227" max="9227" width="28.140625" style="9" bestFit="1" customWidth="1"/>
    <col min="9228" max="9228" width="33.140625" style="9" bestFit="1" customWidth="1"/>
    <col min="9229" max="9229" width="26" style="9" bestFit="1" customWidth="1"/>
    <col min="9230" max="9230" width="19.140625" style="9" bestFit="1" customWidth="1"/>
    <col min="9231" max="9231" width="10.42578125" style="9" customWidth="1"/>
    <col min="9232" max="9232" width="11.85546875" style="9" customWidth="1"/>
    <col min="9233" max="9233" width="14.7109375" style="9" customWidth="1"/>
    <col min="9234" max="9234" width="9" style="9" bestFit="1" customWidth="1"/>
    <col min="9235" max="9474" width="9.140625" style="9"/>
    <col min="9475" max="9475" width="4.7109375" style="9" bestFit="1" customWidth="1"/>
    <col min="9476" max="9476" width="9.7109375" style="9" bestFit="1" customWidth="1"/>
    <col min="9477" max="9477" width="10" style="9" bestFit="1" customWidth="1"/>
    <col min="9478" max="9478" width="8.85546875" style="9" bestFit="1" customWidth="1"/>
    <col min="9479" max="9479" width="22.85546875" style="9" customWidth="1"/>
    <col min="9480" max="9480" width="59.7109375" style="9" bestFit="1" customWidth="1"/>
    <col min="9481" max="9481" width="57.85546875" style="9" bestFit="1" customWidth="1"/>
    <col min="9482" max="9482" width="35.28515625" style="9" bestFit="1" customWidth="1"/>
    <col min="9483" max="9483" width="28.140625" style="9" bestFit="1" customWidth="1"/>
    <col min="9484" max="9484" width="33.140625" style="9" bestFit="1" customWidth="1"/>
    <col min="9485" max="9485" width="26" style="9" bestFit="1" customWidth="1"/>
    <col min="9486" max="9486" width="19.140625" style="9" bestFit="1" customWidth="1"/>
    <col min="9487" max="9487" width="10.42578125" style="9" customWidth="1"/>
    <col min="9488" max="9488" width="11.85546875" style="9" customWidth="1"/>
    <col min="9489" max="9489" width="14.7109375" style="9" customWidth="1"/>
    <col min="9490" max="9490" width="9" style="9" bestFit="1" customWidth="1"/>
    <col min="9491" max="9730" width="9.140625" style="9"/>
    <col min="9731" max="9731" width="4.7109375" style="9" bestFit="1" customWidth="1"/>
    <col min="9732" max="9732" width="9.7109375" style="9" bestFit="1" customWidth="1"/>
    <col min="9733" max="9733" width="10" style="9" bestFit="1" customWidth="1"/>
    <col min="9734" max="9734" width="8.85546875" style="9" bestFit="1" customWidth="1"/>
    <col min="9735" max="9735" width="22.85546875" style="9" customWidth="1"/>
    <col min="9736" max="9736" width="59.7109375" style="9" bestFit="1" customWidth="1"/>
    <col min="9737" max="9737" width="57.85546875" style="9" bestFit="1" customWidth="1"/>
    <col min="9738" max="9738" width="35.28515625" style="9" bestFit="1" customWidth="1"/>
    <col min="9739" max="9739" width="28.140625" style="9" bestFit="1" customWidth="1"/>
    <col min="9740" max="9740" width="33.140625" style="9" bestFit="1" customWidth="1"/>
    <col min="9741" max="9741" width="26" style="9" bestFit="1" customWidth="1"/>
    <col min="9742" max="9742" width="19.140625" style="9" bestFit="1" customWidth="1"/>
    <col min="9743" max="9743" width="10.42578125" style="9" customWidth="1"/>
    <col min="9744" max="9744" width="11.85546875" style="9" customWidth="1"/>
    <col min="9745" max="9745" width="14.7109375" style="9" customWidth="1"/>
    <col min="9746" max="9746" width="9" style="9" bestFit="1" customWidth="1"/>
    <col min="9747" max="9986" width="9.140625" style="9"/>
    <col min="9987" max="9987" width="4.7109375" style="9" bestFit="1" customWidth="1"/>
    <col min="9988" max="9988" width="9.7109375" style="9" bestFit="1" customWidth="1"/>
    <col min="9989" max="9989" width="10" style="9" bestFit="1" customWidth="1"/>
    <col min="9990" max="9990" width="8.85546875" style="9" bestFit="1" customWidth="1"/>
    <col min="9991" max="9991" width="22.85546875" style="9" customWidth="1"/>
    <col min="9992" max="9992" width="59.7109375" style="9" bestFit="1" customWidth="1"/>
    <col min="9993" max="9993" width="57.85546875" style="9" bestFit="1" customWidth="1"/>
    <col min="9994" max="9994" width="35.28515625" style="9" bestFit="1" customWidth="1"/>
    <col min="9995" max="9995" width="28.140625" style="9" bestFit="1" customWidth="1"/>
    <col min="9996" max="9996" width="33.140625" style="9" bestFit="1" customWidth="1"/>
    <col min="9997" max="9997" width="26" style="9" bestFit="1" customWidth="1"/>
    <col min="9998" max="9998" width="19.140625" style="9" bestFit="1" customWidth="1"/>
    <col min="9999" max="9999" width="10.42578125" style="9" customWidth="1"/>
    <col min="10000" max="10000" width="11.85546875" style="9" customWidth="1"/>
    <col min="10001" max="10001" width="14.7109375" style="9" customWidth="1"/>
    <col min="10002" max="10002" width="9" style="9" bestFit="1" customWidth="1"/>
    <col min="10003" max="10242" width="9.140625" style="9"/>
    <col min="10243" max="10243" width="4.7109375" style="9" bestFit="1" customWidth="1"/>
    <col min="10244" max="10244" width="9.7109375" style="9" bestFit="1" customWidth="1"/>
    <col min="10245" max="10245" width="10" style="9" bestFit="1" customWidth="1"/>
    <col min="10246" max="10246" width="8.85546875" style="9" bestFit="1" customWidth="1"/>
    <col min="10247" max="10247" width="22.85546875" style="9" customWidth="1"/>
    <col min="10248" max="10248" width="59.7109375" style="9" bestFit="1" customWidth="1"/>
    <col min="10249" max="10249" width="57.85546875" style="9" bestFit="1" customWidth="1"/>
    <col min="10250" max="10250" width="35.28515625" style="9" bestFit="1" customWidth="1"/>
    <col min="10251" max="10251" width="28.140625" style="9" bestFit="1" customWidth="1"/>
    <col min="10252" max="10252" width="33.140625" style="9" bestFit="1" customWidth="1"/>
    <col min="10253" max="10253" width="26" style="9" bestFit="1" customWidth="1"/>
    <col min="10254" max="10254" width="19.140625" style="9" bestFit="1" customWidth="1"/>
    <col min="10255" max="10255" width="10.42578125" style="9" customWidth="1"/>
    <col min="10256" max="10256" width="11.85546875" style="9" customWidth="1"/>
    <col min="10257" max="10257" width="14.7109375" style="9" customWidth="1"/>
    <col min="10258" max="10258" width="9" style="9" bestFit="1" customWidth="1"/>
    <col min="10259" max="10498" width="9.140625" style="9"/>
    <col min="10499" max="10499" width="4.7109375" style="9" bestFit="1" customWidth="1"/>
    <col min="10500" max="10500" width="9.7109375" style="9" bestFit="1" customWidth="1"/>
    <col min="10501" max="10501" width="10" style="9" bestFit="1" customWidth="1"/>
    <col min="10502" max="10502" width="8.85546875" style="9" bestFit="1" customWidth="1"/>
    <col min="10503" max="10503" width="22.85546875" style="9" customWidth="1"/>
    <col min="10504" max="10504" width="59.7109375" style="9" bestFit="1" customWidth="1"/>
    <col min="10505" max="10505" width="57.85546875" style="9" bestFit="1" customWidth="1"/>
    <col min="10506" max="10506" width="35.28515625" style="9" bestFit="1" customWidth="1"/>
    <col min="10507" max="10507" width="28.140625" style="9" bestFit="1" customWidth="1"/>
    <col min="10508" max="10508" width="33.140625" style="9" bestFit="1" customWidth="1"/>
    <col min="10509" max="10509" width="26" style="9" bestFit="1" customWidth="1"/>
    <col min="10510" max="10510" width="19.140625" style="9" bestFit="1" customWidth="1"/>
    <col min="10511" max="10511" width="10.42578125" style="9" customWidth="1"/>
    <col min="10512" max="10512" width="11.85546875" style="9" customWidth="1"/>
    <col min="10513" max="10513" width="14.7109375" style="9" customWidth="1"/>
    <col min="10514" max="10514" width="9" style="9" bestFit="1" customWidth="1"/>
    <col min="10515" max="10754" width="9.140625" style="9"/>
    <col min="10755" max="10755" width="4.7109375" style="9" bestFit="1" customWidth="1"/>
    <col min="10756" max="10756" width="9.7109375" style="9" bestFit="1" customWidth="1"/>
    <col min="10757" max="10757" width="10" style="9" bestFit="1" customWidth="1"/>
    <col min="10758" max="10758" width="8.85546875" style="9" bestFit="1" customWidth="1"/>
    <col min="10759" max="10759" width="22.85546875" style="9" customWidth="1"/>
    <col min="10760" max="10760" width="59.7109375" style="9" bestFit="1" customWidth="1"/>
    <col min="10761" max="10761" width="57.85546875" style="9" bestFit="1" customWidth="1"/>
    <col min="10762" max="10762" width="35.28515625" style="9" bestFit="1" customWidth="1"/>
    <col min="10763" max="10763" width="28.140625" style="9" bestFit="1" customWidth="1"/>
    <col min="10764" max="10764" width="33.140625" style="9" bestFit="1" customWidth="1"/>
    <col min="10765" max="10765" width="26" style="9" bestFit="1" customWidth="1"/>
    <col min="10766" max="10766" width="19.140625" style="9" bestFit="1" customWidth="1"/>
    <col min="10767" max="10767" width="10.42578125" style="9" customWidth="1"/>
    <col min="10768" max="10768" width="11.85546875" style="9" customWidth="1"/>
    <col min="10769" max="10769" width="14.7109375" style="9" customWidth="1"/>
    <col min="10770" max="10770" width="9" style="9" bestFit="1" customWidth="1"/>
    <col min="10771" max="11010" width="9.140625" style="9"/>
    <col min="11011" max="11011" width="4.7109375" style="9" bestFit="1" customWidth="1"/>
    <col min="11012" max="11012" width="9.7109375" style="9" bestFit="1" customWidth="1"/>
    <col min="11013" max="11013" width="10" style="9" bestFit="1" customWidth="1"/>
    <col min="11014" max="11014" width="8.85546875" style="9" bestFit="1" customWidth="1"/>
    <col min="11015" max="11015" width="22.85546875" style="9" customWidth="1"/>
    <col min="11016" max="11016" width="59.7109375" style="9" bestFit="1" customWidth="1"/>
    <col min="11017" max="11017" width="57.85546875" style="9" bestFit="1" customWidth="1"/>
    <col min="11018" max="11018" width="35.28515625" style="9" bestFit="1" customWidth="1"/>
    <col min="11019" max="11019" width="28.140625" style="9" bestFit="1" customWidth="1"/>
    <col min="11020" max="11020" width="33.140625" style="9" bestFit="1" customWidth="1"/>
    <col min="11021" max="11021" width="26" style="9" bestFit="1" customWidth="1"/>
    <col min="11022" max="11022" width="19.140625" style="9" bestFit="1" customWidth="1"/>
    <col min="11023" max="11023" width="10.42578125" style="9" customWidth="1"/>
    <col min="11024" max="11024" width="11.85546875" style="9" customWidth="1"/>
    <col min="11025" max="11025" width="14.7109375" style="9" customWidth="1"/>
    <col min="11026" max="11026" width="9" style="9" bestFit="1" customWidth="1"/>
    <col min="11027" max="11266" width="9.140625" style="9"/>
    <col min="11267" max="11267" width="4.7109375" style="9" bestFit="1" customWidth="1"/>
    <col min="11268" max="11268" width="9.7109375" style="9" bestFit="1" customWidth="1"/>
    <col min="11269" max="11269" width="10" style="9" bestFit="1" customWidth="1"/>
    <col min="11270" max="11270" width="8.85546875" style="9" bestFit="1" customWidth="1"/>
    <col min="11271" max="11271" width="22.85546875" style="9" customWidth="1"/>
    <col min="11272" max="11272" width="59.7109375" style="9" bestFit="1" customWidth="1"/>
    <col min="11273" max="11273" width="57.85546875" style="9" bestFit="1" customWidth="1"/>
    <col min="11274" max="11274" width="35.28515625" style="9" bestFit="1" customWidth="1"/>
    <col min="11275" max="11275" width="28.140625" style="9" bestFit="1" customWidth="1"/>
    <col min="11276" max="11276" width="33.140625" style="9" bestFit="1" customWidth="1"/>
    <col min="11277" max="11277" width="26" style="9" bestFit="1" customWidth="1"/>
    <col min="11278" max="11278" width="19.140625" style="9" bestFit="1" customWidth="1"/>
    <col min="11279" max="11279" width="10.42578125" style="9" customWidth="1"/>
    <col min="11280" max="11280" width="11.85546875" style="9" customWidth="1"/>
    <col min="11281" max="11281" width="14.7109375" style="9" customWidth="1"/>
    <col min="11282" max="11282" width="9" style="9" bestFit="1" customWidth="1"/>
    <col min="11283" max="11522" width="9.140625" style="9"/>
    <col min="11523" max="11523" width="4.7109375" style="9" bestFit="1" customWidth="1"/>
    <col min="11524" max="11524" width="9.7109375" style="9" bestFit="1" customWidth="1"/>
    <col min="11525" max="11525" width="10" style="9" bestFit="1" customWidth="1"/>
    <col min="11526" max="11526" width="8.85546875" style="9" bestFit="1" customWidth="1"/>
    <col min="11527" max="11527" width="22.85546875" style="9" customWidth="1"/>
    <col min="11528" max="11528" width="59.7109375" style="9" bestFit="1" customWidth="1"/>
    <col min="11529" max="11529" width="57.85546875" style="9" bestFit="1" customWidth="1"/>
    <col min="11530" max="11530" width="35.28515625" style="9" bestFit="1" customWidth="1"/>
    <col min="11531" max="11531" width="28.140625" style="9" bestFit="1" customWidth="1"/>
    <col min="11532" max="11532" width="33.140625" style="9" bestFit="1" customWidth="1"/>
    <col min="11533" max="11533" width="26" style="9" bestFit="1" customWidth="1"/>
    <col min="11534" max="11534" width="19.140625" style="9" bestFit="1" customWidth="1"/>
    <col min="11535" max="11535" width="10.42578125" style="9" customWidth="1"/>
    <col min="11536" max="11536" width="11.85546875" style="9" customWidth="1"/>
    <col min="11537" max="11537" width="14.7109375" style="9" customWidth="1"/>
    <col min="11538" max="11538" width="9" style="9" bestFit="1" customWidth="1"/>
    <col min="11539" max="11778" width="9.140625" style="9"/>
    <col min="11779" max="11779" width="4.7109375" style="9" bestFit="1" customWidth="1"/>
    <col min="11780" max="11780" width="9.7109375" style="9" bestFit="1" customWidth="1"/>
    <col min="11781" max="11781" width="10" style="9" bestFit="1" customWidth="1"/>
    <col min="11782" max="11782" width="8.85546875" style="9" bestFit="1" customWidth="1"/>
    <col min="11783" max="11783" width="22.85546875" style="9" customWidth="1"/>
    <col min="11784" max="11784" width="59.7109375" style="9" bestFit="1" customWidth="1"/>
    <col min="11785" max="11785" width="57.85546875" style="9" bestFit="1" customWidth="1"/>
    <col min="11786" max="11786" width="35.28515625" style="9" bestFit="1" customWidth="1"/>
    <col min="11787" max="11787" width="28.140625" style="9" bestFit="1" customWidth="1"/>
    <col min="11788" max="11788" width="33.140625" style="9" bestFit="1" customWidth="1"/>
    <col min="11789" max="11789" width="26" style="9" bestFit="1" customWidth="1"/>
    <col min="11790" max="11790" width="19.140625" style="9" bestFit="1" customWidth="1"/>
    <col min="11791" max="11791" width="10.42578125" style="9" customWidth="1"/>
    <col min="11792" max="11792" width="11.85546875" style="9" customWidth="1"/>
    <col min="11793" max="11793" width="14.7109375" style="9" customWidth="1"/>
    <col min="11794" max="11794" width="9" style="9" bestFit="1" customWidth="1"/>
    <col min="11795" max="12034" width="9.140625" style="9"/>
    <col min="12035" max="12035" width="4.7109375" style="9" bestFit="1" customWidth="1"/>
    <col min="12036" max="12036" width="9.7109375" style="9" bestFit="1" customWidth="1"/>
    <col min="12037" max="12037" width="10" style="9" bestFit="1" customWidth="1"/>
    <col min="12038" max="12038" width="8.85546875" style="9" bestFit="1" customWidth="1"/>
    <col min="12039" max="12039" width="22.85546875" style="9" customWidth="1"/>
    <col min="12040" max="12040" width="59.7109375" style="9" bestFit="1" customWidth="1"/>
    <col min="12041" max="12041" width="57.85546875" style="9" bestFit="1" customWidth="1"/>
    <col min="12042" max="12042" width="35.28515625" style="9" bestFit="1" customWidth="1"/>
    <col min="12043" max="12043" width="28.140625" style="9" bestFit="1" customWidth="1"/>
    <col min="12044" max="12044" width="33.140625" style="9" bestFit="1" customWidth="1"/>
    <col min="12045" max="12045" width="26" style="9" bestFit="1" customWidth="1"/>
    <col min="12046" max="12046" width="19.140625" style="9" bestFit="1" customWidth="1"/>
    <col min="12047" max="12047" width="10.42578125" style="9" customWidth="1"/>
    <col min="12048" max="12048" width="11.85546875" style="9" customWidth="1"/>
    <col min="12049" max="12049" width="14.7109375" style="9" customWidth="1"/>
    <col min="12050" max="12050" width="9" style="9" bestFit="1" customWidth="1"/>
    <col min="12051" max="12290" width="9.140625" style="9"/>
    <col min="12291" max="12291" width="4.7109375" style="9" bestFit="1" customWidth="1"/>
    <col min="12292" max="12292" width="9.7109375" style="9" bestFit="1" customWidth="1"/>
    <col min="12293" max="12293" width="10" style="9" bestFit="1" customWidth="1"/>
    <col min="12294" max="12294" width="8.85546875" style="9" bestFit="1" customWidth="1"/>
    <col min="12295" max="12295" width="22.85546875" style="9" customWidth="1"/>
    <col min="12296" max="12296" width="59.7109375" style="9" bestFit="1" customWidth="1"/>
    <col min="12297" max="12297" width="57.85546875" style="9" bestFit="1" customWidth="1"/>
    <col min="12298" max="12298" width="35.28515625" style="9" bestFit="1" customWidth="1"/>
    <col min="12299" max="12299" width="28.140625" style="9" bestFit="1" customWidth="1"/>
    <col min="12300" max="12300" width="33.140625" style="9" bestFit="1" customWidth="1"/>
    <col min="12301" max="12301" width="26" style="9" bestFit="1" customWidth="1"/>
    <col min="12302" max="12302" width="19.140625" style="9" bestFit="1" customWidth="1"/>
    <col min="12303" max="12303" width="10.42578125" style="9" customWidth="1"/>
    <col min="12304" max="12304" width="11.85546875" style="9" customWidth="1"/>
    <col min="12305" max="12305" width="14.7109375" style="9" customWidth="1"/>
    <col min="12306" max="12306" width="9" style="9" bestFit="1" customWidth="1"/>
    <col min="12307" max="12546" width="9.140625" style="9"/>
    <col min="12547" max="12547" width="4.7109375" style="9" bestFit="1" customWidth="1"/>
    <col min="12548" max="12548" width="9.7109375" style="9" bestFit="1" customWidth="1"/>
    <col min="12549" max="12549" width="10" style="9" bestFit="1" customWidth="1"/>
    <col min="12550" max="12550" width="8.85546875" style="9" bestFit="1" customWidth="1"/>
    <col min="12551" max="12551" width="22.85546875" style="9" customWidth="1"/>
    <col min="12552" max="12552" width="59.7109375" style="9" bestFit="1" customWidth="1"/>
    <col min="12553" max="12553" width="57.85546875" style="9" bestFit="1" customWidth="1"/>
    <col min="12554" max="12554" width="35.28515625" style="9" bestFit="1" customWidth="1"/>
    <col min="12555" max="12555" width="28.140625" style="9" bestFit="1" customWidth="1"/>
    <col min="12556" max="12556" width="33.140625" style="9" bestFit="1" customWidth="1"/>
    <col min="12557" max="12557" width="26" style="9" bestFit="1" customWidth="1"/>
    <col min="12558" max="12558" width="19.140625" style="9" bestFit="1" customWidth="1"/>
    <col min="12559" max="12559" width="10.42578125" style="9" customWidth="1"/>
    <col min="12560" max="12560" width="11.85546875" style="9" customWidth="1"/>
    <col min="12561" max="12561" width="14.7109375" style="9" customWidth="1"/>
    <col min="12562" max="12562" width="9" style="9" bestFit="1" customWidth="1"/>
    <col min="12563" max="12802" width="9.140625" style="9"/>
    <col min="12803" max="12803" width="4.7109375" style="9" bestFit="1" customWidth="1"/>
    <col min="12804" max="12804" width="9.7109375" style="9" bestFit="1" customWidth="1"/>
    <col min="12805" max="12805" width="10" style="9" bestFit="1" customWidth="1"/>
    <col min="12806" max="12806" width="8.85546875" style="9" bestFit="1" customWidth="1"/>
    <col min="12807" max="12807" width="22.85546875" style="9" customWidth="1"/>
    <col min="12808" max="12808" width="59.7109375" style="9" bestFit="1" customWidth="1"/>
    <col min="12809" max="12809" width="57.85546875" style="9" bestFit="1" customWidth="1"/>
    <col min="12810" max="12810" width="35.28515625" style="9" bestFit="1" customWidth="1"/>
    <col min="12811" max="12811" width="28.140625" style="9" bestFit="1" customWidth="1"/>
    <col min="12812" max="12812" width="33.140625" style="9" bestFit="1" customWidth="1"/>
    <col min="12813" max="12813" width="26" style="9" bestFit="1" customWidth="1"/>
    <col min="12814" max="12814" width="19.140625" style="9" bestFit="1" customWidth="1"/>
    <col min="12815" max="12815" width="10.42578125" style="9" customWidth="1"/>
    <col min="12816" max="12816" width="11.85546875" style="9" customWidth="1"/>
    <col min="12817" max="12817" width="14.7109375" style="9" customWidth="1"/>
    <col min="12818" max="12818" width="9" style="9" bestFit="1" customWidth="1"/>
    <col min="12819" max="13058" width="9.140625" style="9"/>
    <col min="13059" max="13059" width="4.7109375" style="9" bestFit="1" customWidth="1"/>
    <col min="13060" max="13060" width="9.7109375" style="9" bestFit="1" customWidth="1"/>
    <col min="13061" max="13061" width="10" style="9" bestFit="1" customWidth="1"/>
    <col min="13062" max="13062" width="8.85546875" style="9" bestFit="1" customWidth="1"/>
    <col min="13063" max="13063" width="22.85546875" style="9" customWidth="1"/>
    <col min="13064" max="13064" width="59.7109375" style="9" bestFit="1" customWidth="1"/>
    <col min="13065" max="13065" width="57.85546875" style="9" bestFit="1" customWidth="1"/>
    <col min="13066" max="13066" width="35.28515625" style="9" bestFit="1" customWidth="1"/>
    <col min="13067" max="13067" width="28.140625" style="9" bestFit="1" customWidth="1"/>
    <col min="13068" max="13068" width="33.140625" style="9" bestFit="1" customWidth="1"/>
    <col min="13069" max="13069" width="26" style="9" bestFit="1" customWidth="1"/>
    <col min="13070" max="13070" width="19.140625" style="9" bestFit="1" customWidth="1"/>
    <col min="13071" max="13071" width="10.42578125" style="9" customWidth="1"/>
    <col min="13072" max="13072" width="11.85546875" style="9" customWidth="1"/>
    <col min="13073" max="13073" width="14.7109375" style="9" customWidth="1"/>
    <col min="13074" max="13074" width="9" style="9" bestFit="1" customWidth="1"/>
    <col min="13075" max="13314" width="9.140625" style="9"/>
    <col min="13315" max="13315" width="4.7109375" style="9" bestFit="1" customWidth="1"/>
    <col min="13316" max="13316" width="9.7109375" style="9" bestFit="1" customWidth="1"/>
    <col min="13317" max="13317" width="10" style="9" bestFit="1" customWidth="1"/>
    <col min="13318" max="13318" width="8.85546875" style="9" bestFit="1" customWidth="1"/>
    <col min="13319" max="13319" width="22.85546875" style="9" customWidth="1"/>
    <col min="13320" max="13320" width="59.7109375" style="9" bestFit="1" customWidth="1"/>
    <col min="13321" max="13321" width="57.85546875" style="9" bestFit="1" customWidth="1"/>
    <col min="13322" max="13322" width="35.28515625" style="9" bestFit="1" customWidth="1"/>
    <col min="13323" max="13323" width="28.140625" style="9" bestFit="1" customWidth="1"/>
    <col min="13324" max="13324" width="33.140625" style="9" bestFit="1" customWidth="1"/>
    <col min="13325" max="13325" width="26" style="9" bestFit="1" customWidth="1"/>
    <col min="13326" max="13326" width="19.140625" style="9" bestFit="1" customWidth="1"/>
    <col min="13327" max="13327" width="10.42578125" style="9" customWidth="1"/>
    <col min="13328" max="13328" width="11.85546875" style="9" customWidth="1"/>
    <col min="13329" max="13329" width="14.7109375" style="9" customWidth="1"/>
    <col min="13330" max="13330" width="9" style="9" bestFit="1" customWidth="1"/>
    <col min="13331" max="13570" width="9.140625" style="9"/>
    <col min="13571" max="13571" width="4.7109375" style="9" bestFit="1" customWidth="1"/>
    <col min="13572" max="13572" width="9.7109375" style="9" bestFit="1" customWidth="1"/>
    <col min="13573" max="13573" width="10" style="9" bestFit="1" customWidth="1"/>
    <col min="13574" max="13574" width="8.85546875" style="9" bestFit="1" customWidth="1"/>
    <col min="13575" max="13575" width="22.85546875" style="9" customWidth="1"/>
    <col min="13576" max="13576" width="59.7109375" style="9" bestFit="1" customWidth="1"/>
    <col min="13577" max="13577" width="57.85546875" style="9" bestFit="1" customWidth="1"/>
    <col min="13578" max="13578" width="35.28515625" style="9" bestFit="1" customWidth="1"/>
    <col min="13579" max="13579" width="28.140625" style="9" bestFit="1" customWidth="1"/>
    <col min="13580" max="13580" width="33.140625" style="9" bestFit="1" customWidth="1"/>
    <col min="13581" max="13581" width="26" style="9" bestFit="1" customWidth="1"/>
    <col min="13582" max="13582" width="19.140625" style="9" bestFit="1" customWidth="1"/>
    <col min="13583" max="13583" width="10.42578125" style="9" customWidth="1"/>
    <col min="13584" max="13584" width="11.85546875" style="9" customWidth="1"/>
    <col min="13585" max="13585" width="14.7109375" style="9" customWidth="1"/>
    <col min="13586" max="13586" width="9" style="9" bestFit="1" customWidth="1"/>
    <col min="13587" max="13826" width="9.140625" style="9"/>
    <col min="13827" max="13827" width="4.7109375" style="9" bestFit="1" customWidth="1"/>
    <col min="13828" max="13828" width="9.7109375" style="9" bestFit="1" customWidth="1"/>
    <col min="13829" max="13829" width="10" style="9" bestFit="1" customWidth="1"/>
    <col min="13830" max="13830" width="8.85546875" style="9" bestFit="1" customWidth="1"/>
    <col min="13831" max="13831" width="22.85546875" style="9" customWidth="1"/>
    <col min="13832" max="13832" width="59.7109375" style="9" bestFit="1" customWidth="1"/>
    <col min="13833" max="13833" width="57.85546875" style="9" bestFit="1" customWidth="1"/>
    <col min="13834" max="13834" width="35.28515625" style="9" bestFit="1" customWidth="1"/>
    <col min="13835" max="13835" width="28.140625" style="9" bestFit="1" customWidth="1"/>
    <col min="13836" max="13836" width="33.140625" style="9" bestFit="1" customWidth="1"/>
    <col min="13837" max="13837" width="26" style="9" bestFit="1" customWidth="1"/>
    <col min="13838" max="13838" width="19.140625" style="9" bestFit="1" customWidth="1"/>
    <col min="13839" max="13839" width="10.42578125" style="9" customWidth="1"/>
    <col min="13840" max="13840" width="11.85546875" style="9" customWidth="1"/>
    <col min="13841" max="13841" width="14.7109375" style="9" customWidth="1"/>
    <col min="13842" max="13842" width="9" style="9" bestFit="1" customWidth="1"/>
    <col min="13843" max="14082" width="9.140625" style="9"/>
    <col min="14083" max="14083" width="4.7109375" style="9" bestFit="1" customWidth="1"/>
    <col min="14084" max="14084" width="9.7109375" style="9" bestFit="1" customWidth="1"/>
    <col min="14085" max="14085" width="10" style="9" bestFit="1" customWidth="1"/>
    <col min="14086" max="14086" width="8.85546875" style="9" bestFit="1" customWidth="1"/>
    <col min="14087" max="14087" width="22.85546875" style="9" customWidth="1"/>
    <col min="14088" max="14088" width="59.7109375" style="9" bestFit="1" customWidth="1"/>
    <col min="14089" max="14089" width="57.85546875" style="9" bestFit="1" customWidth="1"/>
    <col min="14090" max="14090" width="35.28515625" style="9" bestFit="1" customWidth="1"/>
    <col min="14091" max="14091" width="28.140625" style="9" bestFit="1" customWidth="1"/>
    <col min="14092" max="14092" width="33.140625" style="9" bestFit="1" customWidth="1"/>
    <col min="14093" max="14093" width="26" style="9" bestFit="1" customWidth="1"/>
    <col min="14094" max="14094" width="19.140625" style="9" bestFit="1" customWidth="1"/>
    <col min="14095" max="14095" width="10.42578125" style="9" customWidth="1"/>
    <col min="14096" max="14096" width="11.85546875" style="9" customWidth="1"/>
    <col min="14097" max="14097" width="14.7109375" style="9" customWidth="1"/>
    <col min="14098" max="14098" width="9" style="9" bestFit="1" customWidth="1"/>
    <col min="14099" max="14338" width="9.140625" style="9"/>
    <col min="14339" max="14339" width="4.7109375" style="9" bestFit="1" customWidth="1"/>
    <col min="14340" max="14340" width="9.7109375" style="9" bestFit="1" customWidth="1"/>
    <col min="14341" max="14341" width="10" style="9" bestFit="1" customWidth="1"/>
    <col min="14342" max="14342" width="8.85546875" style="9" bestFit="1" customWidth="1"/>
    <col min="14343" max="14343" width="22.85546875" style="9" customWidth="1"/>
    <col min="14344" max="14344" width="59.7109375" style="9" bestFit="1" customWidth="1"/>
    <col min="14345" max="14345" width="57.85546875" style="9" bestFit="1" customWidth="1"/>
    <col min="14346" max="14346" width="35.28515625" style="9" bestFit="1" customWidth="1"/>
    <col min="14347" max="14347" width="28.140625" style="9" bestFit="1" customWidth="1"/>
    <col min="14348" max="14348" width="33.140625" style="9" bestFit="1" customWidth="1"/>
    <col min="14349" max="14349" width="26" style="9" bestFit="1" customWidth="1"/>
    <col min="14350" max="14350" width="19.140625" style="9" bestFit="1" customWidth="1"/>
    <col min="14351" max="14351" width="10.42578125" style="9" customWidth="1"/>
    <col min="14352" max="14352" width="11.85546875" style="9" customWidth="1"/>
    <col min="14353" max="14353" width="14.7109375" style="9" customWidth="1"/>
    <col min="14354" max="14354" width="9" style="9" bestFit="1" customWidth="1"/>
    <col min="14355" max="14594" width="9.140625" style="9"/>
    <col min="14595" max="14595" width="4.7109375" style="9" bestFit="1" customWidth="1"/>
    <col min="14596" max="14596" width="9.7109375" style="9" bestFit="1" customWidth="1"/>
    <col min="14597" max="14597" width="10" style="9" bestFit="1" customWidth="1"/>
    <col min="14598" max="14598" width="8.85546875" style="9" bestFit="1" customWidth="1"/>
    <col min="14599" max="14599" width="22.85546875" style="9" customWidth="1"/>
    <col min="14600" max="14600" width="59.7109375" style="9" bestFit="1" customWidth="1"/>
    <col min="14601" max="14601" width="57.85546875" style="9" bestFit="1" customWidth="1"/>
    <col min="14602" max="14602" width="35.28515625" style="9" bestFit="1" customWidth="1"/>
    <col min="14603" max="14603" width="28.140625" style="9" bestFit="1" customWidth="1"/>
    <col min="14604" max="14604" width="33.140625" style="9" bestFit="1" customWidth="1"/>
    <col min="14605" max="14605" width="26" style="9" bestFit="1" customWidth="1"/>
    <col min="14606" max="14606" width="19.140625" style="9" bestFit="1" customWidth="1"/>
    <col min="14607" max="14607" width="10.42578125" style="9" customWidth="1"/>
    <col min="14608" max="14608" width="11.85546875" style="9" customWidth="1"/>
    <col min="14609" max="14609" width="14.7109375" style="9" customWidth="1"/>
    <col min="14610" max="14610" width="9" style="9" bestFit="1" customWidth="1"/>
    <col min="14611" max="14850" width="9.140625" style="9"/>
    <col min="14851" max="14851" width="4.7109375" style="9" bestFit="1" customWidth="1"/>
    <col min="14852" max="14852" width="9.7109375" style="9" bestFit="1" customWidth="1"/>
    <col min="14853" max="14853" width="10" style="9" bestFit="1" customWidth="1"/>
    <col min="14854" max="14854" width="8.85546875" style="9" bestFit="1" customWidth="1"/>
    <col min="14855" max="14855" width="22.85546875" style="9" customWidth="1"/>
    <col min="14856" max="14856" width="59.7109375" style="9" bestFit="1" customWidth="1"/>
    <col min="14857" max="14857" width="57.85546875" style="9" bestFit="1" customWidth="1"/>
    <col min="14858" max="14858" width="35.28515625" style="9" bestFit="1" customWidth="1"/>
    <col min="14859" max="14859" width="28.140625" style="9" bestFit="1" customWidth="1"/>
    <col min="14860" max="14860" width="33.140625" style="9" bestFit="1" customWidth="1"/>
    <col min="14861" max="14861" width="26" style="9" bestFit="1" customWidth="1"/>
    <col min="14862" max="14862" width="19.140625" style="9" bestFit="1" customWidth="1"/>
    <col min="14863" max="14863" width="10.42578125" style="9" customWidth="1"/>
    <col min="14864" max="14864" width="11.85546875" style="9" customWidth="1"/>
    <col min="14865" max="14865" width="14.7109375" style="9" customWidth="1"/>
    <col min="14866" max="14866" width="9" style="9" bestFit="1" customWidth="1"/>
    <col min="14867" max="15106" width="9.140625" style="9"/>
    <col min="15107" max="15107" width="4.7109375" style="9" bestFit="1" customWidth="1"/>
    <col min="15108" max="15108" width="9.7109375" style="9" bestFit="1" customWidth="1"/>
    <col min="15109" max="15109" width="10" style="9" bestFit="1" customWidth="1"/>
    <col min="15110" max="15110" width="8.85546875" style="9" bestFit="1" customWidth="1"/>
    <col min="15111" max="15111" width="22.85546875" style="9" customWidth="1"/>
    <col min="15112" max="15112" width="59.7109375" style="9" bestFit="1" customWidth="1"/>
    <col min="15113" max="15113" width="57.85546875" style="9" bestFit="1" customWidth="1"/>
    <col min="15114" max="15114" width="35.28515625" style="9" bestFit="1" customWidth="1"/>
    <col min="15115" max="15115" width="28.140625" style="9" bestFit="1" customWidth="1"/>
    <col min="15116" max="15116" width="33.140625" style="9" bestFit="1" customWidth="1"/>
    <col min="15117" max="15117" width="26" style="9" bestFit="1" customWidth="1"/>
    <col min="15118" max="15118" width="19.140625" style="9" bestFit="1" customWidth="1"/>
    <col min="15119" max="15119" width="10.42578125" style="9" customWidth="1"/>
    <col min="15120" max="15120" width="11.85546875" style="9" customWidth="1"/>
    <col min="15121" max="15121" width="14.7109375" style="9" customWidth="1"/>
    <col min="15122" max="15122" width="9" style="9" bestFit="1" customWidth="1"/>
    <col min="15123" max="15362" width="9.140625" style="9"/>
    <col min="15363" max="15363" width="4.7109375" style="9" bestFit="1" customWidth="1"/>
    <col min="15364" max="15364" width="9.7109375" style="9" bestFit="1" customWidth="1"/>
    <col min="15365" max="15365" width="10" style="9" bestFit="1" customWidth="1"/>
    <col min="15366" max="15366" width="8.85546875" style="9" bestFit="1" customWidth="1"/>
    <col min="15367" max="15367" width="22.85546875" style="9" customWidth="1"/>
    <col min="15368" max="15368" width="59.7109375" style="9" bestFit="1" customWidth="1"/>
    <col min="15369" max="15369" width="57.85546875" style="9" bestFit="1" customWidth="1"/>
    <col min="15370" max="15370" width="35.28515625" style="9" bestFit="1" customWidth="1"/>
    <col min="15371" max="15371" width="28.140625" style="9" bestFit="1" customWidth="1"/>
    <col min="15372" max="15372" width="33.140625" style="9" bestFit="1" customWidth="1"/>
    <col min="15373" max="15373" width="26" style="9" bestFit="1" customWidth="1"/>
    <col min="15374" max="15374" width="19.140625" style="9" bestFit="1" customWidth="1"/>
    <col min="15375" max="15375" width="10.42578125" style="9" customWidth="1"/>
    <col min="15376" max="15376" width="11.85546875" style="9" customWidth="1"/>
    <col min="15377" max="15377" width="14.7109375" style="9" customWidth="1"/>
    <col min="15378" max="15378" width="9" style="9" bestFit="1" customWidth="1"/>
    <col min="15379" max="15618" width="9.140625" style="9"/>
    <col min="15619" max="15619" width="4.7109375" style="9" bestFit="1" customWidth="1"/>
    <col min="15620" max="15620" width="9.7109375" style="9" bestFit="1" customWidth="1"/>
    <col min="15621" max="15621" width="10" style="9" bestFit="1" customWidth="1"/>
    <col min="15622" max="15622" width="8.85546875" style="9" bestFit="1" customWidth="1"/>
    <col min="15623" max="15623" width="22.85546875" style="9" customWidth="1"/>
    <col min="15624" max="15624" width="59.7109375" style="9" bestFit="1" customWidth="1"/>
    <col min="15625" max="15625" width="57.85546875" style="9" bestFit="1" customWidth="1"/>
    <col min="15626" max="15626" width="35.28515625" style="9" bestFit="1" customWidth="1"/>
    <col min="15627" max="15627" width="28.140625" style="9" bestFit="1" customWidth="1"/>
    <col min="15628" max="15628" width="33.140625" style="9" bestFit="1" customWidth="1"/>
    <col min="15629" max="15629" width="26" style="9" bestFit="1" customWidth="1"/>
    <col min="15630" max="15630" width="19.140625" style="9" bestFit="1" customWidth="1"/>
    <col min="15631" max="15631" width="10.42578125" style="9" customWidth="1"/>
    <col min="15632" max="15632" width="11.85546875" style="9" customWidth="1"/>
    <col min="15633" max="15633" width="14.7109375" style="9" customWidth="1"/>
    <col min="15634" max="15634" width="9" style="9" bestFit="1" customWidth="1"/>
    <col min="15635" max="15874" width="9.140625" style="9"/>
    <col min="15875" max="15875" width="4.7109375" style="9" bestFit="1" customWidth="1"/>
    <col min="15876" max="15876" width="9.7109375" style="9" bestFit="1" customWidth="1"/>
    <col min="15877" max="15877" width="10" style="9" bestFit="1" customWidth="1"/>
    <col min="15878" max="15878" width="8.85546875" style="9" bestFit="1" customWidth="1"/>
    <col min="15879" max="15879" width="22.85546875" style="9" customWidth="1"/>
    <col min="15880" max="15880" width="59.7109375" style="9" bestFit="1" customWidth="1"/>
    <col min="15881" max="15881" width="57.85546875" style="9" bestFit="1" customWidth="1"/>
    <col min="15882" max="15882" width="35.28515625" style="9" bestFit="1" customWidth="1"/>
    <col min="15883" max="15883" width="28.140625" style="9" bestFit="1" customWidth="1"/>
    <col min="15884" max="15884" width="33.140625" style="9" bestFit="1" customWidth="1"/>
    <col min="15885" max="15885" width="26" style="9" bestFit="1" customWidth="1"/>
    <col min="15886" max="15886" width="19.140625" style="9" bestFit="1" customWidth="1"/>
    <col min="15887" max="15887" width="10.42578125" style="9" customWidth="1"/>
    <col min="15888" max="15888" width="11.85546875" style="9" customWidth="1"/>
    <col min="15889" max="15889" width="14.7109375" style="9" customWidth="1"/>
    <col min="15890" max="15890" width="9" style="9" bestFit="1" customWidth="1"/>
    <col min="15891" max="16130" width="9.140625" style="9"/>
    <col min="16131" max="16131" width="4.7109375" style="9" bestFit="1" customWidth="1"/>
    <col min="16132" max="16132" width="9.7109375" style="9" bestFit="1" customWidth="1"/>
    <col min="16133" max="16133" width="10" style="9" bestFit="1" customWidth="1"/>
    <col min="16134" max="16134" width="8.85546875" style="9" bestFit="1" customWidth="1"/>
    <col min="16135" max="16135" width="22.85546875" style="9" customWidth="1"/>
    <col min="16136" max="16136" width="59.7109375" style="9" bestFit="1" customWidth="1"/>
    <col min="16137" max="16137" width="57.85546875" style="9" bestFit="1" customWidth="1"/>
    <col min="16138" max="16138" width="35.28515625" style="9" bestFit="1" customWidth="1"/>
    <col min="16139" max="16139" width="28.140625" style="9" bestFit="1" customWidth="1"/>
    <col min="16140" max="16140" width="33.140625" style="9" bestFit="1" customWidth="1"/>
    <col min="16141" max="16141" width="26" style="9" bestFit="1" customWidth="1"/>
    <col min="16142" max="16142" width="19.140625" style="9" bestFit="1" customWidth="1"/>
    <col min="16143" max="16143" width="10.42578125" style="9" customWidth="1"/>
    <col min="16144" max="16144" width="11.85546875" style="9" customWidth="1"/>
    <col min="16145" max="16145" width="14.7109375" style="9" customWidth="1"/>
    <col min="16146" max="16146" width="9" style="9" bestFit="1" customWidth="1"/>
    <col min="16147" max="16384" width="9.140625" style="9"/>
  </cols>
  <sheetData>
    <row r="1" spans="1:19" x14ac:dyDescent="0.25">
      <c r="N1" s="86"/>
      <c r="O1" s="86"/>
      <c r="P1" s="86"/>
      <c r="Q1" s="86"/>
      <c r="R1" s="85"/>
    </row>
    <row r="2" spans="1:19" x14ac:dyDescent="0.25">
      <c r="A2" s="14" t="s">
        <v>1011</v>
      </c>
      <c r="B2" s="14"/>
      <c r="C2" s="14"/>
      <c r="D2" s="14"/>
      <c r="E2" s="14"/>
      <c r="F2" s="14"/>
      <c r="N2" s="86"/>
      <c r="O2" s="86"/>
      <c r="P2" s="86"/>
      <c r="Q2" s="86"/>
      <c r="R2" s="85"/>
    </row>
    <row r="4" spans="1:19" s="29" customFormat="1" ht="49.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28"/>
    </row>
    <row r="5" spans="1:19" s="29" customFormat="1" ht="15"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28"/>
    </row>
    <row r="6" spans="1:19" s="29" customFormat="1" ht="15"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28"/>
    </row>
    <row r="7" spans="1:19" s="33" customFormat="1" ht="157.5" x14ac:dyDescent="0.25">
      <c r="A7" s="147">
        <v>1</v>
      </c>
      <c r="B7" s="147">
        <v>3</v>
      </c>
      <c r="C7" s="147">
        <v>1</v>
      </c>
      <c r="D7" s="147">
        <v>13</v>
      </c>
      <c r="E7" s="202" t="s">
        <v>600</v>
      </c>
      <c r="F7" s="202" t="s">
        <v>601</v>
      </c>
      <c r="G7" s="147" t="s">
        <v>54</v>
      </c>
      <c r="H7" s="147" t="s">
        <v>602</v>
      </c>
      <c r="I7" s="147">
        <v>1000</v>
      </c>
      <c r="J7" s="202" t="s">
        <v>603</v>
      </c>
      <c r="K7" s="147" t="s">
        <v>604</v>
      </c>
      <c r="L7" s="147"/>
      <c r="M7" s="30">
        <v>14514</v>
      </c>
      <c r="N7" s="30"/>
      <c r="O7" s="30">
        <f t="shared" ref="O7" si="0">M7</f>
        <v>14514</v>
      </c>
      <c r="P7" s="31"/>
      <c r="Q7" s="202" t="s">
        <v>605</v>
      </c>
      <c r="R7" s="202" t="s">
        <v>606</v>
      </c>
      <c r="S7" s="32"/>
    </row>
    <row r="8" spans="1:19" s="33" customFormat="1" ht="162.75" customHeight="1" x14ac:dyDescent="0.25">
      <c r="A8" s="147">
        <v>2</v>
      </c>
      <c r="B8" s="202">
        <v>1</v>
      </c>
      <c r="C8" s="147">
        <v>1</v>
      </c>
      <c r="D8" s="202">
        <v>3</v>
      </c>
      <c r="E8" s="202" t="s">
        <v>607</v>
      </c>
      <c r="F8" s="202" t="s">
        <v>608</v>
      </c>
      <c r="G8" s="202" t="s">
        <v>206</v>
      </c>
      <c r="H8" s="202" t="s">
        <v>207</v>
      </c>
      <c r="I8" s="57" t="s">
        <v>936</v>
      </c>
      <c r="J8" s="202" t="s">
        <v>609</v>
      </c>
      <c r="K8" s="58"/>
      <c r="L8" s="58" t="s">
        <v>52</v>
      </c>
      <c r="M8" s="30"/>
      <c r="N8" s="30">
        <v>38745</v>
      </c>
      <c r="O8" s="30"/>
      <c r="P8" s="30">
        <f>N8</f>
        <v>38745</v>
      </c>
      <c r="Q8" s="202" t="s">
        <v>605</v>
      </c>
      <c r="R8" s="202" t="s">
        <v>606</v>
      </c>
      <c r="S8" s="32"/>
    </row>
    <row r="9" spans="1:19" s="33" customFormat="1" ht="308.25" customHeight="1" x14ac:dyDescent="0.25">
      <c r="A9" s="147">
        <v>3</v>
      </c>
      <c r="B9" s="202">
        <v>1</v>
      </c>
      <c r="C9" s="147">
        <v>1</v>
      </c>
      <c r="D9" s="202">
        <v>3</v>
      </c>
      <c r="E9" s="202" t="s">
        <v>610</v>
      </c>
      <c r="F9" s="202" t="s">
        <v>611</v>
      </c>
      <c r="G9" s="201" t="s">
        <v>612</v>
      </c>
      <c r="H9" s="147" t="s">
        <v>602</v>
      </c>
      <c r="I9" s="57" t="s">
        <v>945</v>
      </c>
      <c r="J9" s="202" t="s">
        <v>609</v>
      </c>
      <c r="K9" s="58"/>
      <c r="L9" s="58" t="s">
        <v>52</v>
      </c>
      <c r="M9" s="30"/>
      <c r="N9" s="30">
        <v>35424</v>
      </c>
      <c r="O9" s="30"/>
      <c r="P9" s="30">
        <f>N9</f>
        <v>35424</v>
      </c>
      <c r="Q9" s="202" t="s">
        <v>605</v>
      </c>
      <c r="R9" s="202" t="s">
        <v>606</v>
      </c>
      <c r="S9" s="32"/>
    </row>
    <row r="10" spans="1:19" s="33" customFormat="1" ht="180" customHeight="1" x14ac:dyDescent="0.25">
      <c r="A10" s="147">
        <v>4</v>
      </c>
      <c r="B10" s="202">
        <v>1</v>
      </c>
      <c r="C10" s="147">
        <v>1</v>
      </c>
      <c r="D10" s="202">
        <v>3</v>
      </c>
      <c r="E10" s="202" t="s">
        <v>613</v>
      </c>
      <c r="F10" s="202" t="s">
        <v>614</v>
      </c>
      <c r="G10" s="202" t="s">
        <v>44</v>
      </c>
      <c r="H10" s="57" t="s">
        <v>615</v>
      </c>
      <c r="I10" s="57" t="s">
        <v>1009</v>
      </c>
      <c r="J10" s="202" t="s">
        <v>616</v>
      </c>
      <c r="K10" s="58"/>
      <c r="L10" s="58" t="s">
        <v>43</v>
      </c>
      <c r="M10" s="30"/>
      <c r="N10" s="30">
        <v>33130</v>
      </c>
      <c r="O10" s="30"/>
      <c r="P10" s="30">
        <f>N10</f>
        <v>33130</v>
      </c>
      <c r="Q10" s="202" t="s">
        <v>617</v>
      </c>
      <c r="R10" s="202" t="s">
        <v>606</v>
      </c>
      <c r="S10" s="32"/>
    </row>
    <row r="11" spans="1:19" s="33" customFormat="1" ht="127.5" customHeight="1" x14ac:dyDescent="0.25">
      <c r="A11" s="147">
        <v>5</v>
      </c>
      <c r="B11" s="202">
        <v>6</v>
      </c>
      <c r="C11" s="147">
        <v>1</v>
      </c>
      <c r="D11" s="202">
        <v>3</v>
      </c>
      <c r="E11" s="202" t="s">
        <v>797</v>
      </c>
      <c r="F11" s="202" t="s">
        <v>807</v>
      </c>
      <c r="G11" s="202" t="s">
        <v>798</v>
      </c>
      <c r="H11" s="57" t="s">
        <v>615</v>
      </c>
      <c r="I11" s="57" t="s">
        <v>1010</v>
      </c>
      <c r="J11" s="202" t="s">
        <v>799</v>
      </c>
      <c r="K11" s="58"/>
      <c r="L11" s="58" t="s">
        <v>52</v>
      </c>
      <c r="M11" s="30"/>
      <c r="N11" s="30">
        <v>54000</v>
      </c>
      <c r="O11" s="30"/>
      <c r="P11" s="30">
        <f>N11</f>
        <v>54000</v>
      </c>
      <c r="Q11" s="202" t="s">
        <v>605</v>
      </c>
      <c r="R11" s="202" t="s">
        <v>606</v>
      </c>
      <c r="S11" s="32"/>
    </row>
    <row r="13" spans="1:19" x14ac:dyDescent="0.25">
      <c r="L13" s="826"/>
      <c r="M13" s="817" t="s">
        <v>35</v>
      </c>
      <c r="N13" s="818"/>
      <c r="O13" s="819"/>
    </row>
    <row r="14" spans="1:19" x14ac:dyDescent="0.25">
      <c r="L14" s="827"/>
      <c r="M14" s="829" t="s">
        <v>36</v>
      </c>
      <c r="N14" s="817" t="s">
        <v>37</v>
      </c>
      <c r="O14" s="819"/>
    </row>
    <row r="15" spans="1:19" x14ac:dyDescent="0.25">
      <c r="L15" s="828"/>
      <c r="M15" s="829"/>
      <c r="N15" s="165">
        <v>2020</v>
      </c>
      <c r="O15" s="165">
        <v>2021</v>
      </c>
    </row>
    <row r="16" spans="1:19" x14ac:dyDescent="0.25">
      <c r="L16" s="165" t="s">
        <v>729</v>
      </c>
      <c r="M16" s="190">
        <v>5</v>
      </c>
      <c r="N16" s="127">
        <f>O7</f>
        <v>14514</v>
      </c>
      <c r="O16" s="11">
        <f>P8+P9+P10++P11</f>
        <v>161299</v>
      </c>
    </row>
  </sheetData>
  <mergeCells count="18">
    <mergeCell ref="L13:L15"/>
    <mergeCell ref="M13:O13"/>
    <mergeCell ref="M14:M15"/>
    <mergeCell ref="N14:O14"/>
    <mergeCell ref="G4:G5"/>
    <mergeCell ref="H4:I4"/>
    <mergeCell ref="J4:J5"/>
    <mergeCell ref="K4:L4"/>
    <mergeCell ref="M4:N4"/>
    <mergeCell ref="O4:P4"/>
    <mergeCell ref="F4:F5"/>
    <mergeCell ref="Q4:Q5"/>
    <mergeCell ref="R4:R5"/>
    <mergeCell ref="A4:A5"/>
    <mergeCell ref="B4:B5"/>
    <mergeCell ref="C4:C5"/>
    <mergeCell ref="D4:D5"/>
    <mergeCell ref="E4:E5"/>
  </mergeCells>
  <pageMargins left="0.7" right="0.7" top="0.75" bottom="0.75" header="0.3" footer="0.3"/>
  <pageSetup paperSize="9" scale="3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R25"/>
  <sheetViews>
    <sheetView topLeftCell="M14" zoomScale="80" zoomScaleNormal="80" workbookViewId="0">
      <selection activeCell="P26" sqref="P26"/>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70.5703125" style="85" customWidth="1"/>
    <col min="7" max="7" width="35.7109375" style="85" customWidth="1"/>
    <col min="8" max="8" width="20.42578125" style="85" customWidth="1"/>
    <col min="9" max="9" width="12.140625" style="85" customWidth="1"/>
    <col min="10" max="10" width="53.5703125" style="85" customWidth="1"/>
    <col min="11" max="11" width="12.140625" style="85" customWidth="1"/>
    <col min="12" max="12" width="12.7109375" style="85" customWidth="1"/>
    <col min="13" max="13" width="19.85546875" style="85" customWidth="1"/>
    <col min="14" max="14" width="17.28515625" style="85" customWidth="1"/>
    <col min="15" max="16" width="18" style="85" customWidth="1"/>
    <col min="17" max="17" width="35.5703125" style="85" customWidth="1"/>
    <col min="18" max="18" width="23.85546875" style="85" customWidth="1"/>
    <col min="19" max="252" width="9.140625" style="85"/>
    <col min="253" max="253" width="4.7109375" style="85" bestFit="1" customWidth="1"/>
    <col min="254" max="254" width="9.7109375" style="85" bestFit="1" customWidth="1"/>
    <col min="255" max="255" width="10" style="85" bestFit="1" customWidth="1"/>
    <col min="256" max="256" width="8.85546875" style="85" bestFit="1" customWidth="1"/>
    <col min="257" max="257" width="22.85546875" style="85" customWidth="1"/>
    <col min="258" max="258" width="59.7109375" style="85" bestFit="1" customWidth="1"/>
    <col min="259" max="259" width="57.85546875" style="85" bestFit="1" customWidth="1"/>
    <col min="260" max="260" width="35.28515625" style="85" bestFit="1" customWidth="1"/>
    <col min="261" max="261" width="28.140625" style="85" bestFit="1" customWidth="1"/>
    <col min="262" max="262" width="33.140625" style="85" bestFit="1" customWidth="1"/>
    <col min="263" max="263" width="26" style="85" bestFit="1" customWidth="1"/>
    <col min="264" max="264" width="19.140625" style="85" bestFit="1" customWidth="1"/>
    <col min="265" max="265" width="10.42578125" style="85" customWidth="1"/>
    <col min="266" max="266" width="11.85546875" style="85" customWidth="1"/>
    <col min="267" max="267" width="14.7109375" style="85" customWidth="1"/>
    <col min="268" max="268" width="9" style="85" bestFit="1" customWidth="1"/>
    <col min="269" max="508" width="9.140625" style="85"/>
    <col min="509" max="509" width="4.7109375" style="85" bestFit="1" customWidth="1"/>
    <col min="510" max="510" width="9.7109375" style="85" bestFit="1" customWidth="1"/>
    <col min="511" max="511" width="10" style="85" bestFit="1" customWidth="1"/>
    <col min="512" max="512" width="8.85546875" style="85" bestFit="1" customWidth="1"/>
    <col min="513" max="513" width="22.85546875" style="85" customWidth="1"/>
    <col min="514" max="514" width="59.7109375" style="85" bestFit="1" customWidth="1"/>
    <col min="515" max="515" width="57.85546875" style="85" bestFit="1" customWidth="1"/>
    <col min="516" max="516" width="35.28515625" style="85" bestFit="1" customWidth="1"/>
    <col min="517" max="517" width="28.140625" style="85" bestFit="1" customWidth="1"/>
    <col min="518" max="518" width="33.140625" style="85" bestFit="1" customWidth="1"/>
    <col min="519" max="519" width="26" style="85" bestFit="1" customWidth="1"/>
    <col min="520" max="520" width="19.140625" style="85" bestFit="1" customWidth="1"/>
    <col min="521" max="521" width="10.42578125" style="85" customWidth="1"/>
    <col min="522" max="522" width="11.85546875" style="85" customWidth="1"/>
    <col min="523" max="523" width="14.7109375" style="85" customWidth="1"/>
    <col min="524" max="524" width="9" style="85" bestFit="1" customWidth="1"/>
    <col min="525" max="764" width="9.140625" style="85"/>
    <col min="765" max="765" width="4.7109375" style="85" bestFit="1" customWidth="1"/>
    <col min="766" max="766" width="9.7109375" style="85" bestFit="1" customWidth="1"/>
    <col min="767" max="767" width="10" style="85" bestFit="1" customWidth="1"/>
    <col min="768" max="768" width="8.85546875" style="85" bestFit="1" customWidth="1"/>
    <col min="769" max="769" width="22.85546875" style="85" customWidth="1"/>
    <col min="770" max="770" width="59.7109375" style="85" bestFit="1" customWidth="1"/>
    <col min="771" max="771" width="57.85546875" style="85" bestFit="1" customWidth="1"/>
    <col min="772" max="772" width="35.28515625" style="85" bestFit="1" customWidth="1"/>
    <col min="773" max="773" width="28.140625" style="85" bestFit="1" customWidth="1"/>
    <col min="774" max="774" width="33.140625" style="85" bestFit="1" customWidth="1"/>
    <col min="775" max="775" width="26" style="85" bestFit="1" customWidth="1"/>
    <col min="776" max="776" width="19.140625" style="85" bestFit="1" customWidth="1"/>
    <col min="777" max="777" width="10.42578125" style="85" customWidth="1"/>
    <col min="778" max="778" width="11.85546875" style="85" customWidth="1"/>
    <col min="779" max="779" width="14.7109375" style="85" customWidth="1"/>
    <col min="780" max="780" width="9" style="85" bestFit="1" customWidth="1"/>
    <col min="781" max="1020" width="9.140625" style="85"/>
    <col min="1021" max="1021" width="4.7109375" style="85" bestFit="1" customWidth="1"/>
    <col min="1022" max="1022" width="9.7109375" style="85" bestFit="1" customWidth="1"/>
    <col min="1023" max="1023" width="10" style="85" bestFit="1" customWidth="1"/>
    <col min="1024" max="1024" width="8.85546875" style="85" bestFit="1" customWidth="1"/>
    <col min="1025" max="1025" width="22.85546875" style="85" customWidth="1"/>
    <col min="1026" max="1026" width="59.7109375" style="85" bestFit="1" customWidth="1"/>
    <col min="1027" max="1027" width="57.85546875" style="85" bestFit="1" customWidth="1"/>
    <col min="1028" max="1028" width="35.28515625" style="85" bestFit="1" customWidth="1"/>
    <col min="1029" max="1029" width="28.140625" style="85" bestFit="1" customWidth="1"/>
    <col min="1030" max="1030" width="33.140625" style="85" bestFit="1" customWidth="1"/>
    <col min="1031" max="1031" width="26" style="85" bestFit="1" customWidth="1"/>
    <col min="1032" max="1032" width="19.140625" style="85" bestFit="1" customWidth="1"/>
    <col min="1033" max="1033" width="10.42578125" style="85" customWidth="1"/>
    <col min="1034" max="1034" width="11.85546875" style="85" customWidth="1"/>
    <col min="1035" max="1035" width="14.7109375" style="85" customWidth="1"/>
    <col min="1036" max="1036" width="9" style="85" bestFit="1" customWidth="1"/>
    <col min="1037" max="1276" width="9.140625" style="85"/>
    <col min="1277" max="1277" width="4.7109375" style="85" bestFit="1" customWidth="1"/>
    <col min="1278" max="1278" width="9.7109375" style="85" bestFit="1" customWidth="1"/>
    <col min="1279" max="1279" width="10" style="85" bestFit="1" customWidth="1"/>
    <col min="1280" max="1280" width="8.85546875" style="85" bestFit="1" customWidth="1"/>
    <col min="1281" max="1281" width="22.85546875" style="85" customWidth="1"/>
    <col min="1282" max="1282" width="59.7109375" style="85" bestFit="1" customWidth="1"/>
    <col min="1283" max="1283" width="57.85546875" style="85" bestFit="1" customWidth="1"/>
    <col min="1284" max="1284" width="35.28515625" style="85" bestFit="1" customWidth="1"/>
    <col min="1285" max="1285" width="28.140625" style="85" bestFit="1" customWidth="1"/>
    <col min="1286" max="1286" width="33.140625" style="85" bestFit="1" customWidth="1"/>
    <col min="1287" max="1287" width="26" style="85" bestFit="1" customWidth="1"/>
    <col min="1288" max="1288" width="19.140625" style="85" bestFit="1" customWidth="1"/>
    <col min="1289" max="1289" width="10.42578125" style="85" customWidth="1"/>
    <col min="1290" max="1290" width="11.85546875" style="85" customWidth="1"/>
    <col min="1291" max="1291" width="14.7109375" style="85" customWidth="1"/>
    <col min="1292" max="1292" width="9" style="85" bestFit="1" customWidth="1"/>
    <col min="1293" max="1532" width="9.140625" style="85"/>
    <col min="1533" max="1533" width="4.7109375" style="85" bestFit="1" customWidth="1"/>
    <col min="1534" max="1534" width="9.7109375" style="85" bestFit="1" customWidth="1"/>
    <col min="1535" max="1535" width="10" style="85" bestFit="1" customWidth="1"/>
    <col min="1536" max="1536" width="8.85546875" style="85" bestFit="1" customWidth="1"/>
    <col min="1537" max="1537" width="22.85546875" style="85" customWidth="1"/>
    <col min="1538" max="1538" width="59.7109375" style="85" bestFit="1" customWidth="1"/>
    <col min="1539" max="1539" width="57.85546875" style="85" bestFit="1" customWidth="1"/>
    <col min="1540" max="1540" width="35.28515625" style="85" bestFit="1" customWidth="1"/>
    <col min="1541" max="1541" width="28.140625" style="85" bestFit="1" customWidth="1"/>
    <col min="1542" max="1542" width="33.140625" style="85" bestFit="1" customWidth="1"/>
    <col min="1543" max="1543" width="26" style="85" bestFit="1" customWidth="1"/>
    <col min="1544" max="1544" width="19.140625" style="85" bestFit="1" customWidth="1"/>
    <col min="1545" max="1545" width="10.42578125" style="85" customWidth="1"/>
    <col min="1546" max="1546" width="11.85546875" style="85" customWidth="1"/>
    <col min="1547" max="1547" width="14.7109375" style="85" customWidth="1"/>
    <col min="1548" max="1548" width="9" style="85" bestFit="1" customWidth="1"/>
    <col min="1549" max="1788" width="9.140625" style="85"/>
    <col min="1789" max="1789" width="4.7109375" style="85" bestFit="1" customWidth="1"/>
    <col min="1790" max="1790" width="9.7109375" style="85" bestFit="1" customWidth="1"/>
    <col min="1791" max="1791" width="10" style="85" bestFit="1" customWidth="1"/>
    <col min="1792" max="1792" width="8.85546875" style="85" bestFit="1" customWidth="1"/>
    <col min="1793" max="1793" width="22.85546875" style="85" customWidth="1"/>
    <col min="1794" max="1794" width="59.7109375" style="85" bestFit="1" customWidth="1"/>
    <col min="1795" max="1795" width="57.85546875" style="85" bestFit="1" customWidth="1"/>
    <col min="1796" max="1796" width="35.28515625" style="85" bestFit="1" customWidth="1"/>
    <col min="1797" max="1797" width="28.140625" style="85" bestFit="1" customWidth="1"/>
    <col min="1798" max="1798" width="33.140625" style="85" bestFit="1" customWidth="1"/>
    <col min="1799" max="1799" width="26" style="85" bestFit="1" customWidth="1"/>
    <col min="1800" max="1800" width="19.140625" style="85" bestFit="1" customWidth="1"/>
    <col min="1801" max="1801" width="10.42578125" style="85" customWidth="1"/>
    <col min="1802" max="1802" width="11.85546875" style="85" customWidth="1"/>
    <col min="1803" max="1803" width="14.7109375" style="85" customWidth="1"/>
    <col min="1804" max="1804" width="9" style="85" bestFit="1" customWidth="1"/>
    <col min="1805" max="2044" width="9.140625" style="85"/>
    <col min="2045" max="2045" width="4.7109375" style="85" bestFit="1" customWidth="1"/>
    <col min="2046" max="2046" width="9.7109375" style="85" bestFit="1" customWidth="1"/>
    <col min="2047" max="2047" width="10" style="85" bestFit="1" customWidth="1"/>
    <col min="2048" max="2048" width="8.85546875" style="85" bestFit="1" customWidth="1"/>
    <col min="2049" max="2049" width="22.85546875" style="85" customWidth="1"/>
    <col min="2050" max="2050" width="59.7109375" style="85" bestFit="1" customWidth="1"/>
    <col min="2051" max="2051" width="57.85546875" style="85" bestFit="1" customWidth="1"/>
    <col min="2052" max="2052" width="35.28515625" style="85" bestFit="1" customWidth="1"/>
    <col min="2053" max="2053" width="28.140625" style="85" bestFit="1" customWidth="1"/>
    <col min="2054" max="2054" width="33.140625" style="85" bestFit="1" customWidth="1"/>
    <col min="2055" max="2055" width="26" style="85" bestFit="1" customWidth="1"/>
    <col min="2056" max="2056" width="19.140625" style="85" bestFit="1" customWidth="1"/>
    <col min="2057" max="2057" width="10.42578125" style="85" customWidth="1"/>
    <col min="2058" max="2058" width="11.85546875" style="85" customWidth="1"/>
    <col min="2059" max="2059" width="14.7109375" style="85" customWidth="1"/>
    <col min="2060" max="2060" width="9" style="85" bestFit="1" customWidth="1"/>
    <col min="2061" max="2300" width="9.140625" style="85"/>
    <col min="2301" max="2301" width="4.7109375" style="85" bestFit="1" customWidth="1"/>
    <col min="2302" max="2302" width="9.7109375" style="85" bestFit="1" customWidth="1"/>
    <col min="2303" max="2303" width="10" style="85" bestFit="1" customWidth="1"/>
    <col min="2304" max="2304" width="8.85546875" style="85" bestFit="1" customWidth="1"/>
    <col min="2305" max="2305" width="22.85546875" style="85" customWidth="1"/>
    <col min="2306" max="2306" width="59.7109375" style="85" bestFit="1" customWidth="1"/>
    <col min="2307" max="2307" width="57.85546875" style="85" bestFit="1" customWidth="1"/>
    <col min="2308" max="2308" width="35.28515625" style="85" bestFit="1" customWidth="1"/>
    <col min="2309" max="2309" width="28.140625" style="85" bestFit="1" customWidth="1"/>
    <col min="2310" max="2310" width="33.140625" style="85" bestFit="1" customWidth="1"/>
    <col min="2311" max="2311" width="26" style="85" bestFit="1" customWidth="1"/>
    <col min="2312" max="2312" width="19.140625" style="85" bestFit="1" customWidth="1"/>
    <col min="2313" max="2313" width="10.42578125" style="85" customWidth="1"/>
    <col min="2314" max="2314" width="11.85546875" style="85" customWidth="1"/>
    <col min="2315" max="2315" width="14.7109375" style="85" customWidth="1"/>
    <col min="2316" max="2316" width="9" style="85" bestFit="1" customWidth="1"/>
    <col min="2317" max="2556" width="9.140625" style="85"/>
    <col min="2557" max="2557" width="4.7109375" style="85" bestFit="1" customWidth="1"/>
    <col min="2558" max="2558" width="9.7109375" style="85" bestFit="1" customWidth="1"/>
    <col min="2559" max="2559" width="10" style="85" bestFit="1" customWidth="1"/>
    <col min="2560" max="2560" width="8.85546875" style="85" bestFit="1" customWidth="1"/>
    <col min="2561" max="2561" width="22.85546875" style="85" customWidth="1"/>
    <col min="2562" max="2562" width="59.7109375" style="85" bestFit="1" customWidth="1"/>
    <col min="2563" max="2563" width="57.85546875" style="85" bestFit="1" customWidth="1"/>
    <col min="2564" max="2564" width="35.28515625" style="85" bestFit="1" customWidth="1"/>
    <col min="2565" max="2565" width="28.140625" style="85" bestFit="1" customWidth="1"/>
    <col min="2566" max="2566" width="33.140625" style="85" bestFit="1" customWidth="1"/>
    <col min="2567" max="2567" width="26" style="85" bestFit="1" customWidth="1"/>
    <col min="2568" max="2568" width="19.140625" style="85" bestFit="1" customWidth="1"/>
    <col min="2569" max="2569" width="10.42578125" style="85" customWidth="1"/>
    <col min="2570" max="2570" width="11.85546875" style="85" customWidth="1"/>
    <col min="2571" max="2571" width="14.7109375" style="85" customWidth="1"/>
    <col min="2572" max="2572" width="9" style="85" bestFit="1" customWidth="1"/>
    <col min="2573" max="2812" width="9.140625" style="85"/>
    <col min="2813" max="2813" width="4.7109375" style="85" bestFit="1" customWidth="1"/>
    <col min="2814" max="2814" width="9.7109375" style="85" bestFit="1" customWidth="1"/>
    <col min="2815" max="2815" width="10" style="85" bestFit="1" customWidth="1"/>
    <col min="2816" max="2816" width="8.85546875" style="85" bestFit="1" customWidth="1"/>
    <col min="2817" max="2817" width="22.85546875" style="85" customWidth="1"/>
    <col min="2818" max="2818" width="59.7109375" style="85" bestFit="1" customWidth="1"/>
    <col min="2819" max="2819" width="57.85546875" style="85" bestFit="1" customWidth="1"/>
    <col min="2820" max="2820" width="35.28515625" style="85" bestFit="1" customWidth="1"/>
    <col min="2821" max="2821" width="28.140625" style="85" bestFit="1" customWidth="1"/>
    <col min="2822" max="2822" width="33.140625" style="85" bestFit="1" customWidth="1"/>
    <col min="2823" max="2823" width="26" style="85" bestFit="1" customWidth="1"/>
    <col min="2824" max="2824" width="19.140625" style="85" bestFit="1" customWidth="1"/>
    <col min="2825" max="2825" width="10.42578125" style="85" customWidth="1"/>
    <col min="2826" max="2826" width="11.85546875" style="85" customWidth="1"/>
    <col min="2827" max="2827" width="14.7109375" style="85" customWidth="1"/>
    <col min="2828" max="2828" width="9" style="85" bestFit="1" customWidth="1"/>
    <col min="2829" max="3068" width="9.140625" style="85"/>
    <col min="3069" max="3069" width="4.7109375" style="85" bestFit="1" customWidth="1"/>
    <col min="3070" max="3070" width="9.7109375" style="85" bestFit="1" customWidth="1"/>
    <col min="3071" max="3071" width="10" style="85" bestFit="1" customWidth="1"/>
    <col min="3072" max="3072" width="8.85546875" style="85" bestFit="1" customWidth="1"/>
    <col min="3073" max="3073" width="22.85546875" style="85" customWidth="1"/>
    <col min="3074" max="3074" width="59.7109375" style="85" bestFit="1" customWidth="1"/>
    <col min="3075" max="3075" width="57.85546875" style="85" bestFit="1" customWidth="1"/>
    <col min="3076" max="3076" width="35.28515625" style="85" bestFit="1" customWidth="1"/>
    <col min="3077" max="3077" width="28.140625" style="85" bestFit="1" customWidth="1"/>
    <col min="3078" max="3078" width="33.140625" style="85" bestFit="1" customWidth="1"/>
    <col min="3079" max="3079" width="26" style="85" bestFit="1" customWidth="1"/>
    <col min="3080" max="3080" width="19.140625" style="85" bestFit="1" customWidth="1"/>
    <col min="3081" max="3081" width="10.42578125" style="85" customWidth="1"/>
    <col min="3082" max="3082" width="11.85546875" style="85" customWidth="1"/>
    <col min="3083" max="3083" width="14.7109375" style="85" customWidth="1"/>
    <col min="3084" max="3084" width="9" style="85" bestFit="1" customWidth="1"/>
    <col min="3085" max="3324" width="9.140625" style="85"/>
    <col min="3325" max="3325" width="4.7109375" style="85" bestFit="1" customWidth="1"/>
    <col min="3326" max="3326" width="9.7109375" style="85" bestFit="1" customWidth="1"/>
    <col min="3327" max="3327" width="10" style="85" bestFit="1" customWidth="1"/>
    <col min="3328" max="3328" width="8.85546875" style="85" bestFit="1" customWidth="1"/>
    <col min="3329" max="3329" width="22.85546875" style="85" customWidth="1"/>
    <col min="3330" max="3330" width="59.7109375" style="85" bestFit="1" customWidth="1"/>
    <col min="3331" max="3331" width="57.85546875" style="85" bestFit="1" customWidth="1"/>
    <col min="3332" max="3332" width="35.28515625" style="85" bestFit="1" customWidth="1"/>
    <col min="3333" max="3333" width="28.140625" style="85" bestFit="1" customWidth="1"/>
    <col min="3334" max="3334" width="33.140625" style="85" bestFit="1" customWidth="1"/>
    <col min="3335" max="3335" width="26" style="85" bestFit="1" customWidth="1"/>
    <col min="3336" max="3336" width="19.140625" style="85" bestFit="1" customWidth="1"/>
    <col min="3337" max="3337" width="10.42578125" style="85" customWidth="1"/>
    <col min="3338" max="3338" width="11.85546875" style="85" customWidth="1"/>
    <col min="3339" max="3339" width="14.7109375" style="85" customWidth="1"/>
    <col min="3340" max="3340" width="9" style="85" bestFit="1" customWidth="1"/>
    <col min="3341" max="3580" width="9.140625" style="85"/>
    <col min="3581" max="3581" width="4.7109375" style="85" bestFit="1" customWidth="1"/>
    <col min="3582" max="3582" width="9.7109375" style="85" bestFit="1" customWidth="1"/>
    <col min="3583" max="3583" width="10" style="85" bestFit="1" customWidth="1"/>
    <col min="3584" max="3584" width="8.85546875" style="85" bestFit="1" customWidth="1"/>
    <col min="3585" max="3585" width="22.85546875" style="85" customWidth="1"/>
    <col min="3586" max="3586" width="59.7109375" style="85" bestFit="1" customWidth="1"/>
    <col min="3587" max="3587" width="57.85546875" style="85" bestFit="1" customWidth="1"/>
    <col min="3588" max="3588" width="35.28515625" style="85" bestFit="1" customWidth="1"/>
    <col min="3589" max="3589" width="28.140625" style="85" bestFit="1" customWidth="1"/>
    <col min="3590" max="3590" width="33.140625" style="85" bestFit="1" customWidth="1"/>
    <col min="3591" max="3591" width="26" style="85" bestFit="1" customWidth="1"/>
    <col min="3592" max="3592" width="19.140625" style="85" bestFit="1" customWidth="1"/>
    <col min="3593" max="3593" width="10.42578125" style="85" customWidth="1"/>
    <col min="3594" max="3594" width="11.85546875" style="85" customWidth="1"/>
    <col min="3595" max="3595" width="14.7109375" style="85" customWidth="1"/>
    <col min="3596" max="3596" width="9" style="85" bestFit="1" customWidth="1"/>
    <col min="3597" max="3836" width="9.140625" style="85"/>
    <col min="3837" max="3837" width="4.7109375" style="85" bestFit="1" customWidth="1"/>
    <col min="3838" max="3838" width="9.7109375" style="85" bestFit="1" customWidth="1"/>
    <col min="3839" max="3839" width="10" style="85" bestFit="1" customWidth="1"/>
    <col min="3840" max="3840" width="8.85546875" style="85" bestFit="1" customWidth="1"/>
    <col min="3841" max="3841" width="22.85546875" style="85" customWidth="1"/>
    <col min="3842" max="3842" width="59.7109375" style="85" bestFit="1" customWidth="1"/>
    <col min="3843" max="3843" width="57.85546875" style="85" bestFit="1" customWidth="1"/>
    <col min="3844" max="3844" width="35.28515625" style="85" bestFit="1" customWidth="1"/>
    <col min="3845" max="3845" width="28.140625" style="85" bestFit="1" customWidth="1"/>
    <col min="3846" max="3846" width="33.140625" style="85" bestFit="1" customWidth="1"/>
    <col min="3847" max="3847" width="26" style="85" bestFit="1" customWidth="1"/>
    <col min="3848" max="3848" width="19.140625" style="85" bestFit="1" customWidth="1"/>
    <col min="3849" max="3849" width="10.42578125" style="85" customWidth="1"/>
    <col min="3850" max="3850" width="11.85546875" style="85" customWidth="1"/>
    <col min="3851" max="3851" width="14.7109375" style="85" customWidth="1"/>
    <col min="3852" max="3852" width="9" style="85" bestFit="1" customWidth="1"/>
    <col min="3853" max="4092" width="9.140625" style="85"/>
    <col min="4093" max="4093" width="4.7109375" style="85" bestFit="1" customWidth="1"/>
    <col min="4094" max="4094" width="9.7109375" style="85" bestFit="1" customWidth="1"/>
    <col min="4095" max="4095" width="10" style="85" bestFit="1" customWidth="1"/>
    <col min="4096" max="4096" width="8.85546875" style="85" bestFit="1" customWidth="1"/>
    <col min="4097" max="4097" width="22.85546875" style="85" customWidth="1"/>
    <col min="4098" max="4098" width="59.7109375" style="85" bestFit="1" customWidth="1"/>
    <col min="4099" max="4099" width="57.85546875" style="85" bestFit="1" customWidth="1"/>
    <col min="4100" max="4100" width="35.28515625" style="85" bestFit="1" customWidth="1"/>
    <col min="4101" max="4101" width="28.140625" style="85" bestFit="1" customWidth="1"/>
    <col min="4102" max="4102" width="33.140625" style="85" bestFit="1" customWidth="1"/>
    <col min="4103" max="4103" width="26" style="85" bestFit="1" customWidth="1"/>
    <col min="4104" max="4104" width="19.140625" style="85" bestFit="1" customWidth="1"/>
    <col min="4105" max="4105" width="10.42578125" style="85" customWidth="1"/>
    <col min="4106" max="4106" width="11.85546875" style="85" customWidth="1"/>
    <col min="4107" max="4107" width="14.7109375" style="85" customWidth="1"/>
    <col min="4108" max="4108" width="9" style="85" bestFit="1" customWidth="1"/>
    <col min="4109" max="4348" width="9.140625" style="85"/>
    <col min="4349" max="4349" width="4.7109375" style="85" bestFit="1" customWidth="1"/>
    <col min="4350" max="4350" width="9.7109375" style="85" bestFit="1" customWidth="1"/>
    <col min="4351" max="4351" width="10" style="85" bestFit="1" customWidth="1"/>
    <col min="4352" max="4352" width="8.85546875" style="85" bestFit="1" customWidth="1"/>
    <col min="4353" max="4353" width="22.85546875" style="85" customWidth="1"/>
    <col min="4354" max="4354" width="59.7109375" style="85" bestFit="1" customWidth="1"/>
    <col min="4355" max="4355" width="57.85546875" style="85" bestFit="1" customWidth="1"/>
    <col min="4356" max="4356" width="35.28515625" style="85" bestFit="1" customWidth="1"/>
    <col min="4357" max="4357" width="28.140625" style="85" bestFit="1" customWidth="1"/>
    <col min="4358" max="4358" width="33.140625" style="85" bestFit="1" customWidth="1"/>
    <col min="4359" max="4359" width="26" style="85" bestFit="1" customWidth="1"/>
    <col min="4360" max="4360" width="19.140625" style="85" bestFit="1" customWidth="1"/>
    <col min="4361" max="4361" width="10.42578125" style="85" customWidth="1"/>
    <col min="4362" max="4362" width="11.85546875" style="85" customWidth="1"/>
    <col min="4363" max="4363" width="14.7109375" style="85" customWidth="1"/>
    <col min="4364" max="4364" width="9" style="85" bestFit="1" customWidth="1"/>
    <col min="4365" max="4604" width="9.140625" style="85"/>
    <col min="4605" max="4605" width="4.7109375" style="85" bestFit="1" customWidth="1"/>
    <col min="4606" max="4606" width="9.7109375" style="85" bestFit="1" customWidth="1"/>
    <col min="4607" max="4607" width="10" style="85" bestFit="1" customWidth="1"/>
    <col min="4608" max="4608" width="8.85546875" style="85" bestFit="1" customWidth="1"/>
    <col min="4609" max="4609" width="22.85546875" style="85" customWidth="1"/>
    <col min="4610" max="4610" width="59.7109375" style="85" bestFit="1" customWidth="1"/>
    <col min="4611" max="4611" width="57.85546875" style="85" bestFit="1" customWidth="1"/>
    <col min="4612" max="4612" width="35.28515625" style="85" bestFit="1" customWidth="1"/>
    <col min="4613" max="4613" width="28.140625" style="85" bestFit="1" customWidth="1"/>
    <col min="4614" max="4614" width="33.140625" style="85" bestFit="1" customWidth="1"/>
    <col min="4615" max="4615" width="26" style="85" bestFit="1" customWidth="1"/>
    <col min="4616" max="4616" width="19.140625" style="85" bestFit="1" customWidth="1"/>
    <col min="4617" max="4617" width="10.42578125" style="85" customWidth="1"/>
    <col min="4618" max="4618" width="11.85546875" style="85" customWidth="1"/>
    <col min="4619" max="4619" width="14.7109375" style="85" customWidth="1"/>
    <col min="4620" max="4620" width="9" style="85" bestFit="1" customWidth="1"/>
    <col min="4621" max="4860" width="9.140625" style="85"/>
    <col min="4861" max="4861" width="4.7109375" style="85" bestFit="1" customWidth="1"/>
    <col min="4862" max="4862" width="9.7109375" style="85" bestFit="1" customWidth="1"/>
    <col min="4863" max="4863" width="10" style="85" bestFit="1" customWidth="1"/>
    <col min="4864" max="4864" width="8.85546875" style="85" bestFit="1" customWidth="1"/>
    <col min="4865" max="4865" width="22.85546875" style="85" customWidth="1"/>
    <col min="4866" max="4866" width="59.7109375" style="85" bestFit="1" customWidth="1"/>
    <col min="4867" max="4867" width="57.85546875" style="85" bestFit="1" customWidth="1"/>
    <col min="4868" max="4868" width="35.28515625" style="85" bestFit="1" customWidth="1"/>
    <col min="4869" max="4869" width="28.140625" style="85" bestFit="1" customWidth="1"/>
    <col min="4870" max="4870" width="33.140625" style="85" bestFit="1" customWidth="1"/>
    <col min="4871" max="4871" width="26" style="85" bestFit="1" customWidth="1"/>
    <col min="4872" max="4872" width="19.140625" style="85" bestFit="1" customWidth="1"/>
    <col min="4873" max="4873" width="10.42578125" style="85" customWidth="1"/>
    <col min="4874" max="4874" width="11.85546875" style="85" customWidth="1"/>
    <col min="4875" max="4875" width="14.7109375" style="85" customWidth="1"/>
    <col min="4876" max="4876" width="9" style="85" bestFit="1" customWidth="1"/>
    <col min="4877" max="5116" width="9.140625" style="85"/>
    <col min="5117" max="5117" width="4.7109375" style="85" bestFit="1" customWidth="1"/>
    <col min="5118" max="5118" width="9.7109375" style="85" bestFit="1" customWidth="1"/>
    <col min="5119" max="5119" width="10" style="85" bestFit="1" customWidth="1"/>
    <col min="5120" max="5120" width="8.85546875" style="85" bestFit="1" customWidth="1"/>
    <col min="5121" max="5121" width="22.85546875" style="85" customWidth="1"/>
    <col min="5122" max="5122" width="59.7109375" style="85" bestFit="1" customWidth="1"/>
    <col min="5123" max="5123" width="57.85546875" style="85" bestFit="1" customWidth="1"/>
    <col min="5124" max="5124" width="35.28515625" style="85" bestFit="1" customWidth="1"/>
    <col min="5125" max="5125" width="28.140625" style="85" bestFit="1" customWidth="1"/>
    <col min="5126" max="5126" width="33.140625" style="85" bestFit="1" customWidth="1"/>
    <col min="5127" max="5127" width="26" style="85" bestFit="1" customWidth="1"/>
    <col min="5128" max="5128" width="19.140625" style="85" bestFit="1" customWidth="1"/>
    <col min="5129" max="5129" width="10.42578125" style="85" customWidth="1"/>
    <col min="5130" max="5130" width="11.85546875" style="85" customWidth="1"/>
    <col min="5131" max="5131" width="14.7109375" style="85" customWidth="1"/>
    <col min="5132" max="5132" width="9" style="85" bestFit="1" customWidth="1"/>
    <col min="5133" max="5372" width="9.140625" style="85"/>
    <col min="5373" max="5373" width="4.7109375" style="85" bestFit="1" customWidth="1"/>
    <col min="5374" max="5374" width="9.7109375" style="85" bestFit="1" customWidth="1"/>
    <col min="5375" max="5375" width="10" style="85" bestFit="1" customWidth="1"/>
    <col min="5376" max="5376" width="8.85546875" style="85" bestFit="1" customWidth="1"/>
    <col min="5377" max="5377" width="22.85546875" style="85" customWidth="1"/>
    <col min="5378" max="5378" width="59.7109375" style="85" bestFit="1" customWidth="1"/>
    <col min="5379" max="5379" width="57.85546875" style="85" bestFit="1" customWidth="1"/>
    <col min="5380" max="5380" width="35.28515625" style="85" bestFit="1" customWidth="1"/>
    <col min="5381" max="5381" width="28.140625" style="85" bestFit="1" customWidth="1"/>
    <col min="5382" max="5382" width="33.140625" style="85" bestFit="1" customWidth="1"/>
    <col min="5383" max="5383" width="26" style="85" bestFit="1" customWidth="1"/>
    <col min="5384" max="5384" width="19.140625" style="85" bestFit="1" customWidth="1"/>
    <col min="5385" max="5385" width="10.42578125" style="85" customWidth="1"/>
    <col min="5386" max="5386" width="11.85546875" style="85" customWidth="1"/>
    <col min="5387" max="5387" width="14.7109375" style="85" customWidth="1"/>
    <col min="5388" max="5388" width="9" style="85" bestFit="1" customWidth="1"/>
    <col min="5389" max="5628" width="9.140625" style="85"/>
    <col min="5629" max="5629" width="4.7109375" style="85" bestFit="1" customWidth="1"/>
    <col min="5630" max="5630" width="9.7109375" style="85" bestFit="1" customWidth="1"/>
    <col min="5631" max="5631" width="10" style="85" bestFit="1" customWidth="1"/>
    <col min="5632" max="5632" width="8.85546875" style="85" bestFit="1" customWidth="1"/>
    <col min="5633" max="5633" width="22.85546875" style="85" customWidth="1"/>
    <col min="5634" max="5634" width="59.7109375" style="85" bestFit="1" customWidth="1"/>
    <col min="5635" max="5635" width="57.85546875" style="85" bestFit="1" customWidth="1"/>
    <col min="5636" max="5636" width="35.28515625" style="85" bestFit="1" customWidth="1"/>
    <col min="5637" max="5637" width="28.140625" style="85" bestFit="1" customWidth="1"/>
    <col min="5638" max="5638" width="33.140625" style="85" bestFit="1" customWidth="1"/>
    <col min="5639" max="5639" width="26" style="85" bestFit="1" customWidth="1"/>
    <col min="5640" max="5640" width="19.140625" style="85" bestFit="1" customWidth="1"/>
    <col min="5641" max="5641" width="10.42578125" style="85" customWidth="1"/>
    <col min="5642" max="5642" width="11.85546875" style="85" customWidth="1"/>
    <col min="5643" max="5643" width="14.7109375" style="85" customWidth="1"/>
    <col min="5644" max="5644" width="9" style="85" bestFit="1" customWidth="1"/>
    <col min="5645" max="5884" width="9.140625" style="85"/>
    <col min="5885" max="5885" width="4.7109375" style="85" bestFit="1" customWidth="1"/>
    <col min="5886" max="5886" width="9.7109375" style="85" bestFit="1" customWidth="1"/>
    <col min="5887" max="5887" width="10" style="85" bestFit="1" customWidth="1"/>
    <col min="5888" max="5888" width="8.85546875" style="85" bestFit="1" customWidth="1"/>
    <col min="5889" max="5889" width="22.85546875" style="85" customWidth="1"/>
    <col min="5890" max="5890" width="59.7109375" style="85" bestFit="1" customWidth="1"/>
    <col min="5891" max="5891" width="57.85546875" style="85" bestFit="1" customWidth="1"/>
    <col min="5892" max="5892" width="35.28515625" style="85" bestFit="1" customWidth="1"/>
    <col min="5893" max="5893" width="28.140625" style="85" bestFit="1" customWidth="1"/>
    <col min="5894" max="5894" width="33.140625" style="85" bestFit="1" customWidth="1"/>
    <col min="5895" max="5895" width="26" style="85" bestFit="1" customWidth="1"/>
    <col min="5896" max="5896" width="19.140625" style="85" bestFit="1" customWidth="1"/>
    <col min="5897" max="5897" width="10.42578125" style="85" customWidth="1"/>
    <col min="5898" max="5898" width="11.85546875" style="85" customWidth="1"/>
    <col min="5899" max="5899" width="14.7109375" style="85" customWidth="1"/>
    <col min="5900" max="5900" width="9" style="85" bestFit="1" customWidth="1"/>
    <col min="5901" max="6140" width="9.140625" style="85"/>
    <col min="6141" max="6141" width="4.7109375" style="85" bestFit="1" customWidth="1"/>
    <col min="6142" max="6142" width="9.7109375" style="85" bestFit="1" customWidth="1"/>
    <col min="6143" max="6143" width="10" style="85" bestFit="1" customWidth="1"/>
    <col min="6144" max="6144" width="8.85546875" style="85" bestFit="1" customWidth="1"/>
    <col min="6145" max="6145" width="22.85546875" style="85" customWidth="1"/>
    <col min="6146" max="6146" width="59.7109375" style="85" bestFit="1" customWidth="1"/>
    <col min="6147" max="6147" width="57.85546875" style="85" bestFit="1" customWidth="1"/>
    <col min="6148" max="6148" width="35.28515625" style="85" bestFit="1" customWidth="1"/>
    <col min="6149" max="6149" width="28.140625" style="85" bestFit="1" customWidth="1"/>
    <col min="6150" max="6150" width="33.140625" style="85" bestFit="1" customWidth="1"/>
    <col min="6151" max="6151" width="26" style="85" bestFit="1" customWidth="1"/>
    <col min="6152" max="6152" width="19.140625" style="85" bestFit="1" customWidth="1"/>
    <col min="6153" max="6153" width="10.42578125" style="85" customWidth="1"/>
    <col min="6154" max="6154" width="11.85546875" style="85" customWidth="1"/>
    <col min="6155" max="6155" width="14.7109375" style="85" customWidth="1"/>
    <col min="6156" max="6156" width="9" style="85" bestFit="1" customWidth="1"/>
    <col min="6157" max="6396" width="9.140625" style="85"/>
    <col min="6397" max="6397" width="4.7109375" style="85" bestFit="1" customWidth="1"/>
    <col min="6398" max="6398" width="9.7109375" style="85" bestFit="1" customWidth="1"/>
    <col min="6399" max="6399" width="10" style="85" bestFit="1" customWidth="1"/>
    <col min="6400" max="6400" width="8.85546875" style="85" bestFit="1" customWidth="1"/>
    <col min="6401" max="6401" width="22.85546875" style="85" customWidth="1"/>
    <col min="6402" max="6402" width="59.7109375" style="85" bestFit="1" customWidth="1"/>
    <col min="6403" max="6403" width="57.85546875" style="85" bestFit="1" customWidth="1"/>
    <col min="6404" max="6404" width="35.28515625" style="85" bestFit="1" customWidth="1"/>
    <col min="6405" max="6405" width="28.140625" style="85" bestFit="1" customWidth="1"/>
    <col min="6406" max="6406" width="33.140625" style="85" bestFit="1" customWidth="1"/>
    <col min="6407" max="6407" width="26" style="85" bestFit="1" customWidth="1"/>
    <col min="6408" max="6408" width="19.140625" style="85" bestFit="1" customWidth="1"/>
    <col min="6409" max="6409" width="10.42578125" style="85" customWidth="1"/>
    <col min="6410" max="6410" width="11.85546875" style="85" customWidth="1"/>
    <col min="6411" max="6411" width="14.7109375" style="85" customWidth="1"/>
    <col min="6412" max="6412" width="9" style="85" bestFit="1" customWidth="1"/>
    <col min="6413" max="6652" width="9.140625" style="85"/>
    <col min="6653" max="6653" width="4.7109375" style="85" bestFit="1" customWidth="1"/>
    <col min="6654" max="6654" width="9.7109375" style="85" bestFit="1" customWidth="1"/>
    <col min="6655" max="6655" width="10" style="85" bestFit="1" customWidth="1"/>
    <col min="6656" max="6656" width="8.85546875" style="85" bestFit="1" customWidth="1"/>
    <col min="6657" max="6657" width="22.85546875" style="85" customWidth="1"/>
    <col min="6658" max="6658" width="59.7109375" style="85" bestFit="1" customWidth="1"/>
    <col min="6659" max="6659" width="57.85546875" style="85" bestFit="1" customWidth="1"/>
    <col min="6660" max="6660" width="35.28515625" style="85" bestFit="1" customWidth="1"/>
    <col min="6661" max="6661" width="28.140625" style="85" bestFit="1" customWidth="1"/>
    <col min="6662" max="6662" width="33.140625" style="85" bestFit="1" customWidth="1"/>
    <col min="6663" max="6663" width="26" style="85" bestFit="1" customWidth="1"/>
    <col min="6664" max="6664" width="19.140625" style="85" bestFit="1" customWidth="1"/>
    <col min="6665" max="6665" width="10.42578125" style="85" customWidth="1"/>
    <col min="6666" max="6666" width="11.85546875" style="85" customWidth="1"/>
    <col min="6667" max="6667" width="14.7109375" style="85" customWidth="1"/>
    <col min="6668" max="6668" width="9" style="85" bestFit="1" customWidth="1"/>
    <col min="6669" max="6908" width="9.140625" style="85"/>
    <col min="6909" max="6909" width="4.7109375" style="85" bestFit="1" customWidth="1"/>
    <col min="6910" max="6910" width="9.7109375" style="85" bestFit="1" customWidth="1"/>
    <col min="6911" max="6911" width="10" style="85" bestFit="1" customWidth="1"/>
    <col min="6912" max="6912" width="8.85546875" style="85" bestFit="1" customWidth="1"/>
    <col min="6913" max="6913" width="22.85546875" style="85" customWidth="1"/>
    <col min="6914" max="6914" width="59.7109375" style="85" bestFit="1" customWidth="1"/>
    <col min="6915" max="6915" width="57.85546875" style="85" bestFit="1" customWidth="1"/>
    <col min="6916" max="6916" width="35.28515625" style="85" bestFit="1" customWidth="1"/>
    <col min="6917" max="6917" width="28.140625" style="85" bestFit="1" customWidth="1"/>
    <col min="6918" max="6918" width="33.140625" style="85" bestFit="1" customWidth="1"/>
    <col min="6919" max="6919" width="26" style="85" bestFit="1" customWidth="1"/>
    <col min="6920" max="6920" width="19.140625" style="85" bestFit="1" customWidth="1"/>
    <col min="6921" max="6921" width="10.42578125" style="85" customWidth="1"/>
    <col min="6922" max="6922" width="11.85546875" style="85" customWidth="1"/>
    <col min="6923" max="6923" width="14.7109375" style="85" customWidth="1"/>
    <col min="6924" max="6924" width="9" style="85" bestFit="1" customWidth="1"/>
    <col min="6925" max="7164" width="9.140625" style="85"/>
    <col min="7165" max="7165" width="4.7109375" style="85" bestFit="1" customWidth="1"/>
    <col min="7166" max="7166" width="9.7109375" style="85" bestFit="1" customWidth="1"/>
    <col min="7167" max="7167" width="10" style="85" bestFit="1" customWidth="1"/>
    <col min="7168" max="7168" width="8.85546875" style="85" bestFit="1" customWidth="1"/>
    <col min="7169" max="7169" width="22.85546875" style="85" customWidth="1"/>
    <col min="7170" max="7170" width="59.7109375" style="85" bestFit="1" customWidth="1"/>
    <col min="7171" max="7171" width="57.85546875" style="85" bestFit="1" customWidth="1"/>
    <col min="7172" max="7172" width="35.28515625" style="85" bestFit="1" customWidth="1"/>
    <col min="7173" max="7173" width="28.140625" style="85" bestFit="1" customWidth="1"/>
    <col min="7174" max="7174" width="33.140625" style="85" bestFit="1" customWidth="1"/>
    <col min="7175" max="7175" width="26" style="85" bestFit="1" customWidth="1"/>
    <col min="7176" max="7176" width="19.140625" style="85" bestFit="1" customWidth="1"/>
    <col min="7177" max="7177" width="10.42578125" style="85" customWidth="1"/>
    <col min="7178" max="7178" width="11.85546875" style="85" customWidth="1"/>
    <col min="7179" max="7179" width="14.7109375" style="85" customWidth="1"/>
    <col min="7180" max="7180" width="9" style="85" bestFit="1" customWidth="1"/>
    <col min="7181" max="7420" width="9.140625" style="85"/>
    <col min="7421" max="7421" width="4.7109375" style="85" bestFit="1" customWidth="1"/>
    <col min="7422" max="7422" width="9.7109375" style="85" bestFit="1" customWidth="1"/>
    <col min="7423" max="7423" width="10" style="85" bestFit="1" customWidth="1"/>
    <col min="7424" max="7424" width="8.85546875" style="85" bestFit="1" customWidth="1"/>
    <col min="7425" max="7425" width="22.85546875" style="85" customWidth="1"/>
    <col min="7426" max="7426" width="59.7109375" style="85" bestFit="1" customWidth="1"/>
    <col min="7427" max="7427" width="57.85546875" style="85" bestFit="1" customWidth="1"/>
    <col min="7428" max="7428" width="35.28515625" style="85" bestFit="1" customWidth="1"/>
    <col min="7429" max="7429" width="28.140625" style="85" bestFit="1" customWidth="1"/>
    <col min="7430" max="7430" width="33.140625" style="85" bestFit="1" customWidth="1"/>
    <col min="7431" max="7431" width="26" style="85" bestFit="1" customWidth="1"/>
    <col min="7432" max="7432" width="19.140625" style="85" bestFit="1" customWidth="1"/>
    <col min="7433" max="7433" width="10.42578125" style="85" customWidth="1"/>
    <col min="7434" max="7434" width="11.85546875" style="85" customWidth="1"/>
    <col min="7435" max="7435" width="14.7109375" style="85" customWidth="1"/>
    <col min="7436" max="7436" width="9" style="85" bestFit="1" customWidth="1"/>
    <col min="7437" max="7676" width="9.140625" style="85"/>
    <col min="7677" max="7677" width="4.7109375" style="85" bestFit="1" customWidth="1"/>
    <col min="7678" max="7678" width="9.7109375" style="85" bestFit="1" customWidth="1"/>
    <col min="7679" max="7679" width="10" style="85" bestFit="1" customWidth="1"/>
    <col min="7680" max="7680" width="8.85546875" style="85" bestFit="1" customWidth="1"/>
    <col min="7681" max="7681" width="22.85546875" style="85" customWidth="1"/>
    <col min="7682" max="7682" width="59.7109375" style="85" bestFit="1" customWidth="1"/>
    <col min="7683" max="7683" width="57.85546875" style="85" bestFit="1" customWidth="1"/>
    <col min="7684" max="7684" width="35.28515625" style="85" bestFit="1" customWidth="1"/>
    <col min="7685" max="7685" width="28.140625" style="85" bestFit="1" customWidth="1"/>
    <col min="7686" max="7686" width="33.140625" style="85" bestFit="1" customWidth="1"/>
    <col min="7687" max="7687" width="26" style="85" bestFit="1" customWidth="1"/>
    <col min="7688" max="7688" width="19.140625" style="85" bestFit="1" customWidth="1"/>
    <col min="7689" max="7689" width="10.42578125" style="85" customWidth="1"/>
    <col min="7690" max="7690" width="11.85546875" style="85" customWidth="1"/>
    <col min="7691" max="7691" width="14.7109375" style="85" customWidth="1"/>
    <col min="7692" max="7692" width="9" style="85" bestFit="1" customWidth="1"/>
    <col min="7693" max="7932" width="9.140625" style="85"/>
    <col min="7933" max="7933" width="4.7109375" style="85" bestFit="1" customWidth="1"/>
    <col min="7934" max="7934" width="9.7109375" style="85" bestFit="1" customWidth="1"/>
    <col min="7935" max="7935" width="10" style="85" bestFit="1" customWidth="1"/>
    <col min="7936" max="7936" width="8.85546875" style="85" bestFit="1" customWidth="1"/>
    <col min="7937" max="7937" width="22.85546875" style="85" customWidth="1"/>
    <col min="7938" max="7938" width="59.7109375" style="85" bestFit="1" customWidth="1"/>
    <col min="7939" max="7939" width="57.85546875" style="85" bestFit="1" customWidth="1"/>
    <col min="7940" max="7940" width="35.28515625" style="85" bestFit="1" customWidth="1"/>
    <col min="7941" max="7941" width="28.140625" style="85" bestFit="1" customWidth="1"/>
    <col min="7942" max="7942" width="33.140625" style="85" bestFit="1" customWidth="1"/>
    <col min="7943" max="7943" width="26" style="85" bestFit="1" customWidth="1"/>
    <col min="7944" max="7944" width="19.140625" style="85" bestFit="1" customWidth="1"/>
    <col min="7945" max="7945" width="10.42578125" style="85" customWidth="1"/>
    <col min="7946" max="7946" width="11.85546875" style="85" customWidth="1"/>
    <col min="7947" max="7947" width="14.7109375" style="85" customWidth="1"/>
    <col min="7948" max="7948" width="9" style="85" bestFit="1" customWidth="1"/>
    <col min="7949" max="8188" width="9.140625" style="85"/>
    <col min="8189" max="8189" width="4.7109375" style="85" bestFit="1" customWidth="1"/>
    <col min="8190" max="8190" width="9.7109375" style="85" bestFit="1" customWidth="1"/>
    <col min="8191" max="8191" width="10" style="85" bestFit="1" customWidth="1"/>
    <col min="8192" max="8192" width="8.85546875" style="85" bestFit="1" customWidth="1"/>
    <col min="8193" max="8193" width="22.85546875" style="85" customWidth="1"/>
    <col min="8194" max="8194" width="59.7109375" style="85" bestFit="1" customWidth="1"/>
    <col min="8195" max="8195" width="57.85546875" style="85" bestFit="1" customWidth="1"/>
    <col min="8196" max="8196" width="35.28515625" style="85" bestFit="1" customWidth="1"/>
    <col min="8197" max="8197" width="28.140625" style="85" bestFit="1" customWidth="1"/>
    <col min="8198" max="8198" width="33.140625" style="85" bestFit="1" customWidth="1"/>
    <col min="8199" max="8199" width="26" style="85" bestFit="1" customWidth="1"/>
    <col min="8200" max="8200" width="19.140625" style="85" bestFit="1" customWidth="1"/>
    <col min="8201" max="8201" width="10.42578125" style="85" customWidth="1"/>
    <col min="8202" max="8202" width="11.85546875" style="85" customWidth="1"/>
    <col min="8203" max="8203" width="14.7109375" style="85" customWidth="1"/>
    <col min="8204" max="8204" width="9" style="85" bestFit="1" customWidth="1"/>
    <col min="8205" max="8444" width="9.140625" style="85"/>
    <col min="8445" max="8445" width="4.7109375" style="85" bestFit="1" customWidth="1"/>
    <col min="8446" max="8446" width="9.7109375" style="85" bestFit="1" customWidth="1"/>
    <col min="8447" max="8447" width="10" style="85" bestFit="1" customWidth="1"/>
    <col min="8448" max="8448" width="8.85546875" style="85" bestFit="1" customWidth="1"/>
    <col min="8449" max="8449" width="22.85546875" style="85" customWidth="1"/>
    <col min="8450" max="8450" width="59.7109375" style="85" bestFit="1" customWidth="1"/>
    <col min="8451" max="8451" width="57.85546875" style="85" bestFit="1" customWidth="1"/>
    <col min="8452" max="8452" width="35.28515625" style="85" bestFit="1" customWidth="1"/>
    <col min="8453" max="8453" width="28.140625" style="85" bestFit="1" customWidth="1"/>
    <col min="8454" max="8454" width="33.140625" style="85" bestFit="1" customWidth="1"/>
    <col min="8455" max="8455" width="26" style="85" bestFit="1" customWidth="1"/>
    <col min="8456" max="8456" width="19.140625" style="85" bestFit="1" customWidth="1"/>
    <col min="8457" max="8457" width="10.42578125" style="85" customWidth="1"/>
    <col min="8458" max="8458" width="11.85546875" style="85" customWidth="1"/>
    <col min="8459" max="8459" width="14.7109375" style="85" customWidth="1"/>
    <col min="8460" max="8460" width="9" style="85" bestFit="1" customWidth="1"/>
    <col min="8461" max="8700" width="9.140625" style="85"/>
    <col min="8701" max="8701" width="4.7109375" style="85" bestFit="1" customWidth="1"/>
    <col min="8702" max="8702" width="9.7109375" style="85" bestFit="1" customWidth="1"/>
    <col min="8703" max="8703" width="10" style="85" bestFit="1" customWidth="1"/>
    <col min="8704" max="8704" width="8.85546875" style="85" bestFit="1" customWidth="1"/>
    <col min="8705" max="8705" width="22.85546875" style="85" customWidth="1"/>
    <col min="8706" max="8706" width="59.7109375" style="85" bestFit="1" customWidth="1"/>
    <col min="8707" max="8707" width="57.85546875" style="85" bestFit="1" customWidth="1"/>
    <col min="8708" max="8708" width="35.28515625" style="85" bestFit="1" customWidth="1"/>
    <col min="8709" max="8709" width="28.140625" style="85" bestFit="1" customWidth="1"/>
    <col min="8710" max="8710" width="33.140625" style="85" bestFit="1" customWidth="1"/>
    <col min="8711" max="8711" width="26" style="85" bestFit="1" customWidth="1"/>
    <col min="8712" max="8712" width="19.140625" style="85" bestFit="1" customWidth="1"/>
    <col min="8713" max="8713" width="10.42578125" style="85" customWidth="1"/>
    <col min="8714" max="8714" width="11.85546875" style="85" customWidth="1"/>
    <col min="8715" max="8715" width="14.7109375" style="85" customWidth="1"/>
    <col min="8716" max="8716" width="9" style="85" bestFit="1" customWidth="1"/>
    <col min="8717" max="8956" width="9.140625" style="85"/>
    <col min="8957" max="8957" width="4.7109375" style="85" bestFit="1" customWidth="1"/>
    <col min="8958" max="8958" width="9.7109375" style="85" bestFit="1" customWidth="1"/>
    <col min="8959" max="8959" width="10" style="85" bestFit="1" customWidth="1"/>
    <col min="8960" max="8960" width="8.85546875" style="85" bestFit="1" customWidth="1"/>
    <col min="8961" max="8961" width="22.85546875" style="85" customWidth="1"/>
    <col min="8962" max="8962" width="59.7109375" style="85" bestFit="1" customWidth="1"/>
    <col min="8963" max="8963" width="57.85546875" style="85" bestFit="1" customWidth="1"/>
    <col min="8964" max="8964" width="35.28515625" style="85" bestFit="1" customWidth="1"/>
    <col min="8965" max="8965" width="28.140625" style="85" bestFit="1" customWidth="1"/>
    <col min="8966" max="8966" width="33.140625" style="85" bestFit="1" customWidth="1"/>
    <col min="8967" max="8967" width="26" style="85" bestFit="1" customWidth="1"/>
    <col min="8968" max="8968" width="19.140625" style="85" bestFit="1" customWidth="1"/>
    <col min="8969" max="8969" width="10.42578125" style="85" customWidth="1"/>
    <col min="8970" max="8970" width="11.85546875" style="85" customWidth="1"/>
    <col min="8971" max="8971" width="14.7109375" style="85" customWidth="1"/>
    <col min="8972" max="8972" width="9" style="85" bestFit="1" customWidth="1"/>
    <col min="8973" max="9212" width="9.140625" style="85"/>
    <col min="9213" max="9213" width="4.7109375" style="85" bestFit="1" customWidth="1"/>
    <col min="9214" max="9214" width="9.7109375" style="85" bestFit="1" customWidth="1"/>
    <col min="9215" max="9215" width="10" style="85" bestFit="1" customWidth="1"/>
    <col min="9216" max="9216" width="8.85546875" style="85" bestFit="1" customWidth="1"/>
    <col min="9217" max="9217" width="22.85546875" style="85" customWidth="1"/>
    <col min="9218" max="9218" width="59.7109375" style="85" bestFit="1" customWidth="1"/>
    <col min="9219" max="9219" width="57.85546875" style="85" bestFit="1" customWidth="1"/>
    <col min="9220" max="9220" width="35.28515625" style="85" bestFit="1" customWidth="1"/>
    <col min="9221" max="9221" width="28.140625" style="85" bestFit="1" customWidth="1"/>
    <col min="9222" max="9222" width="33.140625" style="85" bestFit="1" customWidth="1"/>
    <col min="9223" max="9223" width="26" style="85" bestFit="1" customWidth="1"/>
    <col min="9224" max="9224" width="19.140625" style="85" bestFit="1" customWidth="1"/>
    <col min="9225" max="9225" width="10.42578125" style="85" customWidth="1"/>
    <col min="9226" max="9226" width="11.85546875" style="85" customWidth="1"/>
    <col min="9227" max="9227" width="14.7109375" style="85" customWidth="1"/>
    <col min="9228" max="9228" width="9" style="85" bestFit="1" customWidth="1"/>
    <col min="9229" max="9468" width="9.140625" style="85"/>
    <col min="9469" max="9469" width="4.7109375" style="85" bestFit="1" customWidth="1"/>
    <col min="9470" max="9470" width="9.7109375" style="85" bestFit="1" customWidth="1"/>
    <col min="9471" max="9471" width="10" style="85" bestFit="1" customWidth="1"/>
    <col min="9472" max="9472" width="8.85546875" style="85" bestFit="1" customWidth="1"/>
    <col min="9473" max="9473" width="22.85546875" style="85" customWidth="1"/>
    <col min="9474" max="9474" width="59.7109375" style="85" bestFit="1" customWidth="1"/>
    <col min="9475" max="9475" width="57.85546875" style="85" bestFit="1" customWidth="1"/>
    <col min="9476" max="9476" width="35.28515625" style="85" bestFit="1" customWidth="1"/>
    <col min="9477" max="9477" width="28.140625" style="85" bestFit="1" customWidth="1"/>
    <col min="9478" max="9478" width="33.140625" style="85" bestFit="1" customWidth="1"/>
    <col min="9479" max="9479" width="26" style="85" bestFit="1" customWidth="1"/>
    <col min="9480" max="9480" width="19.140625" style="85" bestFit="1" customWidth="1"/>
    <col min="9481" max="9481" width="10.42578125" style="85" customWidth="1"/>
    <col min="9482" max="9482" width="11.85546875" style="85" customWidth="1"/>
    <col min="9483" max="9483" width="14.7109375" style="85" customWidth="1"/>
    <col min="9484" max="9484" width="9" style="85" bestFit="1" customWidth="1"/>
    <col min="9485" max="9724" width="9.140625" style="85"/>
    <col min="9725" max="9725" width="4.7109375" style="85" bestFit="1" customWidth="1"/>
    <col min="9726" max="9726" width="9.7109375" style="85" bestFit="1" customWidth="1"/>
    <col min="9727" max="9727" width="10" style="85" bestFit="1" customWidth="1"/>
    <col min="9728" max="9728" width="8.85546875" style="85" bestFit="1" customWidth="1"/>
    <col min="9729" max="9729" width="22.85546875" style="85" customWidth="1"/>
    <col min="9730" max="9730" width="59.7109375" style="85" bestFit="1" customWidth="1"/>
    <col min="9731" max="9731" width="57.85546875" style="85" bestFit="1" customWidth="1"/>
    <col min="9732" max="9732" width="35.28515625" style="85" bestFit="1" customWidth="1"/>
    <col min="9733" max="9733" width="28.140625" style="85" bestFit="1" customWidth="1"/>
    <col min="9734" max="9734" width="33.140625" style="85" bestFit="1" customWidth="1"/>
    <col min="9735" max="9735" width="26" style="85" bestFit="1" customWidth="1"/>
    <col min="9736" max="9736" width="19.140625" style="85" bestFit="1" customWidth="1"/>
    <col min="9737" max="9737" width="10.42578125" style="85" customWidth="1"/>
    <col min="9738" max="9738" width="11.85546875" style="85" customWidth="1"/>
    <col min="9739" max="9739" width="14.7109375" style="85" customWidth="1"/>
    <col min="9740" max="9740" width="9" style="85" bestFit="1" customWidth="1"/>
    <col min="9741" max="9980" width="9.140625" style="85"/>
    <col min="9981" max="9981" width="4.7109375" style="85" bestFit="1" customWidth="1"/>
    <col min="9982" max="9982" width="9.7109375" style="85" bestFit="1" customWidth="1"/>
    <col min="9983" max="9983" width="10" style="85" bestFit="1" customWidth="1"/>
    <col min="9984" max="9984" width="8.85546875" style="85" bestFit="1" customWidth="1"/>
    <col min="9985" max="9985" width="22.85546875" style="85" customWidth="1"/>
    <col min="9986" max="9986" width="59.7109375" style="85" bestFit="1" customWidth="1"/>
    <col min="9987" max="9987" width="57.85546875" style="85" bestFit="1" customWidth="1"/>
    <col min="9988" max="9988" width="35.28515625" style="85" bestFit="1" customWidth="1"/>
    <col min="9989" max="9989" width="28.140625" style="85" bestFit="1" customWidth="1"/>
    <col min="9990" max="9990" width="33.140625" style="85" bestFit="1" customWidth="1"/>
    <col min="9991" max="9991" width="26" style="85" bestFit="1" customWidth="1"/>
    <col min="9992" max="9992" width="19.140625" style="85" bestFit="1" customWidth="1"/>
    <col min="9993" max="9993" width="10.42578125" style="85" customWidth="1"/>
    <col min="9994" max="9994" width="11.85546875" style="85" customWidth="1"/>
    <col min="9995" max="9995" width="14.7109375" style="85" customWidth="1"/>
    <col min="9996" max="9996" width="9" style="85" bestFit="1" customWidth="1"/>
    <col min="9997" max="10236" width="9.140625" style="85"/>
    <col min="10237" max="10237" width="4.7109375" style="85" bestFit="1" customWidth="1"/>
    <col min="10238" max="10238" width="9.7109375" style="85" bestFit="1" customWidth="1"/>
    <col min="10239" max="10239" width="10" style="85" bestFit="1" customWidth="1"/>
    <col min="10240" max="10240" width="8.85546875" style="85" bestFit="1" customWidth="1"/>
    <col min="10241" max="10241" width="22.85546875" style="85" customWidth="1"/>
    <col min="10242" max="10242" width="59.7109375" style="85" bestFit="1" customWidth="1"/>
    <col min="10243" max="10243" width="57.85546875" style="85" bestFit="1" customWidth="1"/>
    <col min="10244" max="10244" width="35.28515625" style="85" bestFit="1" customWidth="1"/>
    <col min="10245" max="10245" width="28.140625" style="85" bestFit="1" customWidth="1"/>
    <col min="10246" max="10246" width="33.140625" style="85" bestFit="1" customWidth="1"/>
    <col min="10247" max="10247" width="26" style="85" bestFit="1" customWidth="1"/>
    <col min="10248" max="10248" width="19.140625" style="85" bestFit="1" customWidth="1"/>
    <col min="10249" max="10249" width="10.42578125" style="85" customWidth="1"/>
    <col min="10250" max="10250" width="11.85546875" style="85" customWidth="1"/>
    <col min="10251" max="10251" width="14.7109375" style="85" customWidth="1"/>
    <col min="10252" max="10252" width="9" style="85" bestFit="1" customWidth="1"/>
    <col min="10253" max="10492" width="9.140625" style="85"/>
    <col min="10493" max="10493" width="4.7109375" style="85" bestFit="1" customWidth="1"/>
    <col min="10494" max="10494" width="9.7109375" style="85" bestFit="1" customWidth="1"/>
    <col min="10495" max="10495" width="10" style="85" bestFit="1" customWidth="1"/>
    <col min="10496" max="10496" width="8.85546875" style="85" bestFit="1" customWidth="1"/>
    <col min="10497" max="10497" width="22.85546875" style="85" customWidth="1"/>
    <col min="10498" max="10498" width="59.7109375" style="85" bestFit="1" customWidth="1"/>
    <col min="10499" max="10499" width="57.85546875" style="85" bestFit="1" customWidth="1"/>
    <col min="10500" max="10500" width="35.28515625" style="85" bestFit="1" customWidth="1"/>
    <col min="10501" max="10501" width="28.140625" style="85" bestFit="1" customWidth="1"/>
    <col min="10502" max="10502" width="33.140625" style="85" bestFit="1" customWidth="1"/>
    <col min="10503" max="10503" width="26" style="85" bestFit="1" customWidth="1"/>
    <col min="10504" max="10504" width="19.140625" style="85" bestFit="1" customWidth="1"/>
    <col min="10505" max="10505" width="10.42578125" style="85" customWidth="1"/>
    <col min="10506" max="10506" width="11.85546875" style="85" customWidth="1"/>
    <col min="10507" max="10507" width="14.7109375" style="85" customWidth="1"/>
    <col min="10508" max="10508" width="9" style="85" bestFit="1" customWidth="1"/>
    <col min="10509" max="10748" width="9.140625" style="85"/>
    <col min="10749" max="10749" width="4.7109375" style="85" bestFit="1" customWidth="1"/>
    <col min="10750" max="10750" width="9.7109375" style="85" bestFit="1" customWidth="1"/>
    <col min="10751" max="10751" width="10" style="85" bestFit="1" customWidth="1"/>
    <col min="10752" max="10752" width="8.85546875" style="85" bestFit="1" customWidth="1"/>
    <col min="10753" max="10753" width="22.85546875" style="85" customWidth="1"/>
    <col min="10754" max="10754" width="59.7109375" style="85" bestFit="1" customWidth="1"/>
    <col min="10755" max="10755" width="57.85546875" style="85" bestFit="1" customWidth="1"/>
    <col min="10756" max="10756" width="35.28515625" style="85" bestFit="1" customWidth="1"/>
    <col min="10757" max="10757" width="28.140625" style="85" bestFit="1" customWidth="1"/>
    <col min="10758" max="10758" width="33.140625" style="85" bestFit="1" customWidth="1"/>
    <col min="10759" max="10759" width="26" style="85" bestFit="1" customWidth="1"/>
    <col min="10760" max="10760" width="19.140625" style="85" bestFit="1" customWidth="1"/>
    <col min="10761" max="10761" width="10.42578125" style="85" customWidth="1"/>
    <col min="10762" max="10762" width="11.85546875" style="85" customWidth="1"/>
    <col min="10763" max="10763" width="14.7109375" style="85" customWidth="1"/>
    <col min="10764" max="10764" width="9" style="85" bestFit="1" customWidth="1"/>
    <col min="10765" max="11004" width="9.140625" style="85"/>
    <col min="11005" max="11005" width="4.7109375" style="85" bestFit="1" customWidth="1"/>
    <col min="11006" max="11006" width="9.7109375" style="85" bestFit="1" customWidth="1"/>
    <col min="11007" max="11007" width="10" style="85" bestFit="1" customWidth="1"/>
    <col min="11008" max="11008" width="8.85546875" style="85" bestFit="1" customWidth="1"/>
    <col min="11009" max="11009" width="22.85546875" style="85" customWidth="1"/>
    <col min="11010" max="11010" width="59.7109375" style="85" bestFit="1" customWidth="1"/>
    <col min="11011" max="11011" width="57.85546875" style="85" bestFit="1" customWidth="1"/>
    <col min="11012" max="11012" width="35.28515625" style="85" bestFit="1" customWidth="1"/>
    <col min="11013" max="11013" width="28.140625" style="85" bestFit="1" customWidth="1"/>
    <col min="11014" max="11014" width="33.140625" style="85" bestFit="1" customWidth="1"/>
    <col min="11015" max="11015" width="26" style="85" bestFit="1" customWidth="1"/>
    <col min="11016" max="11016" width="19.140625" style="85" bestFit="1" customWidth="1"/>
    <col min="11017" max="11017" width="10.42578125" style="85" customWidth="1"/>
    <col min="11018" max="11018" width="11.85546875" style="85" customWidth="1"/>
    <col min="11019" max="11019" width="14.7109375" style="85" customWidth="1"/>
    <col min="11020" max="11020" width="9" style="85" bestFit="1" customWidth="1"/>
    <col min="11021" max="11260" width="9.140625" style="85"/>
    <col min="11261" max="11261" width="4.7109375" style="85" bestFit="1" customWidth="1"/>
    <col min="11262" max="11262" width="9.7109375" style="85" bestFit="1" customWidth="1"/>
    <col min="11263" max="11263" width="10" style="85" bestFit="1" customWidth="1"/>
    <col min="11264" max="11264" width="8.85546875" style="85" bestFit="1" customWidth="1"/>
    <col min="11265" max="11265" width="22.85546875" style="85" customWidth="1"/>
    <col min="11266" max="11266" width="59.7109375" style="85" bestFit="1" customWidth="1"/>
    <col min="11267" max="11267" width="57.85546875" style="85" bestFit="1" customWidth="1"/>
    <col min="11268" max="11268" width="35.28515625" style="85" bestFit="1" customWidth="1"/>
    <col min="11269" max="11269" width="28.140625" style="85" bestFit="1" customWidth="1"/>
    <col min="11270" max="11270" width="33.140625" style="85" bestFit="1" customWidth="1"/>
    <col min="11271" max="11271" width="26" style="85" bestFit="1" customWidth="1"/>
    <col min="11272" max="11272" width="19.140625" style="85" bestFit="1" customWidth="1"/>
    <col min="11273" max="11273" width="10.42578125" style="85" customWidth="1"/>
    <col min="11274" max="11274" width="11.85546875" style="85" customWidth="1"/>
    <col min="11275" max="11275" width="14.7109375" style="85" customWidth="1"/>
    <col min="11276" max="11276" width="9" style="85" bestFit="1" customWidth="1"/>
    <col min="11277" max="11516" width="9.140625" style="85"/>
    <col min="11517" max="11517" width="4.7109375" style="85" bestFit="1" customWidth="1"/>
    <col min="11518" max="11518" width="9.7109375" style="85" bestFit="1" customWidth="1"/>
    <col min="11519" max="11519" width="10" style="85" bestFit="1" customWidth="1"/>
    <col min="11520" max="11520" width="8.85546875" style="85" bestFit="1" customWidth="1"/>
    <col min="11521" max="11521" width="22.85546875" style="85" customWidth="1"/>
    <col min="11522" max="11522" width="59.7109375" style="85" bestFit="1" customWidth="1"/>
    <col min="11523" max="11523" width="57.85546875" style="85" bestFit="1" customWidth="1"/>
    <col min="11524" max="11524" width="35.28515625" style="85" bestFit="1" customWidth="1"/>
    <col min="11525" max="11525" width="28.140625" style="85" bestFit="1" customWidth="1"/>
    <col min="11526" max="11526" width="33.140625" style="85" bestFit="1" customWidth="1"/>
    <col min="11527" max="11527" width="26" style="85" bestFit="1" customWidth="1"/>
    <col min="11528" max="11528" width="19.140625" style="85" bestFit="1" customWidth="1"/>
    <col min="11529" max="11529" width="10.42578125" style="85" customWidth="1"/>
    <col min="11530" max="11530" width="11.85546875" style="85" customWidth="1"/>
    <col min="11531" max="11531" width="14.7109375" style="85" customWidth="1"/>
    <col min="11532" max="11532" width="9" style="85" bestFit="1" customWidth="1"/>
    <col min="11533" max="11772" width="9.140625" style="85"/>
    <col min="11773" max="11773" width="4.7109375" style="85" bestFit="1" customWidth="1"/>
    <col min="11774" max="11774" width="9.7109375" style="85" bestFit="1" customWidth="1"/>
    <col min="11775" max="11775" width="10" style="85" bestFit="1" customWidth="1"/>
    <col min="11776" max="11776" width="8.85546875" style="85" bestFit="1" customWidth="1"/>
    <col min="11777" max="11777" width="22.85546875" style="85" customWidth="1"/>
    <col min="11778" max="11778" width="59.7109375" style="85" bestFit="1" customWidth="1"/>
    <col min="11779" max="11779" width="57.85546875" style="85" bestFit="1" customWidth="1"/>
    <col min="11780" max="11780" width="35.28515625" style="85" bestFit="1" customWidth="1"/>
    <col min="11781" max="11781" width="28.140625" style="85" bestFit="1" customWidth="1"/>
    <col min="11782" max="11782" width="33.140625" style="85" bestFit="1" customWidth="1"/>
    <col min="11783" max="11783" width="26" style="85" bestFit="1" customWidth="1"/>
    <col min="11784" max="11784" width="19.140625" style="85" bestFit="1" customWidth="1"/>
    <col min="11785" max="11785" width="10.42578125" style="85" customWidth="1"/>
    <col min="11786" max="11786" width="11.85546875" style="85" customWidth="1"/>
    <col min="11787" max="11787" width="14.7109375" style="85" customWidth="1"/>
    <col min="11788" max="11788" width="9" style="85" bestFit="1" customWidth="1"/>
    <col min="11789" max="12028" width="9.140625" style="85"/>
    <col min="12029" max="12029" width="4.7109375" style="85" bestFit="1" customWidth="1"/>
    <col min="12030" max="12030" width="9.7109375" style="85" bestFit="1" customWidth="1"/>
    <col min="12031" max="12031" width="10" style="85" bestFit="1" customWidth="1"/>
    <col min="12032" max="12032" width="8.85546875" style="85" bestFit="1" customWidth="1"/>
    <col min="12033" max="12033" width="22.85546875" style="85" customWidth="1"/>
    <col min="12034" max="12034" width="59.7109375" style="85" bestFit="1" customWidth="1"/>
    <col min="12035" max="12035" width="57.85546875" style="85" bestFit="1" customWidth="1"/>
    <col min="12036" max="12036" width="35.28515625" style="85" bestFit="1" customWidth="1"/>
    <col min="12037" max="12037" width="28.140625" style="85" bestFit="1" customWidth="1"/>
    <col min="12038" max="12038" width="33.140625" style="85" bestFit="1" customWidth="1"/>
    <col min="12039" max="12039" width="26" style="85" bestFit="1" customWidth="1"/>
    <col min="12040" max="12040" width="19.140625" style="85" bestFit="1" customWidth="1"/>
    <col min="12041" max="12041" width="10.42578125" style="85" customWidth="1"/>
    <col min="12042" max="12042" width="11.85546875" style="85" customWidth="1"/>
    <col min="12043" max="12043" width="14.7109375" style="85" customWidth="1"/>
    <col min="12044" max="12044" width="9" style="85" bestFit="1" customWidth="1"/>
    <col min="12045" max="12284" width="9.140625" style="85"/>
    <col min="12285" max="12285" width="4.7109375" style="85" bestFit="1" customWidth="1"/>
    <col min="12286" max="12286" width="9.7109375" style="85" bestFit="1" customWidth="1"/>
    <col min="12287" max="12287" width="10" style="85" bestFit="1" customWidth="1"/>
    <col min="12288" max="12288" width="8.85546875" style="85" bestFit="1" customWidth="1"/>
    <col min="12289" max="12289" width="22.85546875" style="85" customWidth="1"/>
    <col min="12290" max="12290" width="59.7109375" style="85" bestFit="1" customWidth="1"/>
    <col min="12291" max="12291" width="57.85546875" style="85" bestFit="1" customWidth="1"/>
    <col min="12292" max="12292" width="35.28515625" style="85" bestFit="1" customWidth="1"/>
    <col min="12293" max="12293" width="28.140625" style="85" bestFit="1" customWidth="1"/>
    <col min="12294" max="12294" width="33.140625" style="85" bestFit="1" customWidth="1"/>
    <col min="12295" max="12295" width="26" style="85" bestFit="1" customWidth="1"/>
    <col min="12296" max="12296" width="19.140625" style="85" bestFit="1" customWidth="1"/>
    <col min="12297" max="12297" width="10.42578125" style="85" customWidth="1"/>
    <col min="12298" max="12298" width="11.85546875" style="85" customWidth="1"/>
    <col min="12299" max="12299" width="14.7109375" style="85" customWidth="1"/>
    <col min="12300" max="12300" width="9" style="85" bestFit="1" customWidth="1"/>
    <col min="12301" max="12540" width="9.140625" style="85"/>
    <col min="12541" max="12541" width="4.7109375" style="85" bestFit="1" customWidth="1"/>
    <col min="12542" max="12542" width="9.7109375" style="85" bestFit="1" customWidth="1"/>
    <col min="12543" max="12543" width="10" style="85" bestFit="1" customWidth="1"/>
    <col min="12544" max="12544" width="8.85546875" style="85" bestFit="1" customWidth="1"/>
    <col min="12545" max="12545" width="22.85546875" style="85" customWidth="1"/>
    <col min="12546" max="12546" width="59.7109375" style="85" bestFit="1" customWidth="1"/>
    <col min="12547" max="12547" width="57.85546875" style="85" bestFit="1" customWidth="1"/>
    <col min="12548" max="12548" width="35.28515625" style="85" bestFit="1" customWidth="1"/>
    <col min="12549" max="12549" width="28.140625" style="85" bestFit="1" customWidth="1"/>
    <col min="12550" max="12550" width="33.140625" style="85" bestFit="1" customWidth="1"/>
    <col min="12551" max="12551" width="26" style="85" bestFit="1" customWidth="1"/>
    <col min="12552" max="12552" width="19.140625" style="85" bestFit="1" customWidth="1"/>
    <col min="12553" max="12553" width="10.42578125" style="85" customWidth="1"/>
    <col min="12554" max="12554" width="11.85546875" style="85" customWidth="1"/>
    <col min="12555" max="12555" width="14.7109375" style="85" customWidth="1"/>
    <col min="12556" max="12556" width="9" style="85" bestFit="1" customWidth="1"/>
    <col min="12557" max="12796" width="9.140625" style="85"/>
    <col min="12797" max="12797" width="4.7109375" style="85" bestFit="1" customWidth="1"/>
    <col min="12798" max="12798" width="9.7109375" style="85" bestFit="1" customWidth="1"/>
    <col min="12799" max="12799" width="10" style="85" bestFit="1" customWidth="1"/>
    <col min="12800" max="12800" width="8.85546875" style="85" bestFit="1" customWidth="1"/>
    <col min="12801" max="12801" width="22.85546875" style="85" customWidth="1"/>
    <col min="12802" max="12802" width="59.7109375" style="85" bestFit="1" customWidth="1"/>
    <col min="12803" max="12803" width="57.85546875" style="85" bestFit="1" customWidth="1"/>
    <col min="12804" max="12804" width="35.28515625" style="85" bestFit="1" customWidth="1"/>
    <col min="12805" max="12805" width="28.140625" style="85" bestFit="1" customWidth="1"/>
    <col min="12806" max="12806" width="33.140625" style="85" bestFit="1" customWidth="1"/>
    <col min="12807" max="12807" width="26" style="85" bestFit="1" customWidth="1"/>
    <col min="12808" max="12808" width="19.140625" style="85" bestFit="1" customWidth="1"/>
    <col min="12809" max="12809" width="10.42578125" style="85" customWidth="1"/>
    <col min="12810" max="12810" width="11.85546875" style="85" customWidth="1"/>
    <col min="12811" max="12811" width="14.7109375" style="85" customWidth="1"/>
    <col min="12812" max="12812" width="9" style="85" bestFit="1" customWidth="1"/>
    <col min="12813" max="13052" width="9.140625" style="85"/>
    <col min="13053" max="13053" width="4.7109375" style="85" bestFit="1" customWidth="1"/>
    <col min="13054" max="13054" width="9.7109375" style="85" bestFit="1" customWidth="1"/>
    <col min="13055" max="13055" width="10" style="85" bestFit="1" customWidth="1"/>
    <col min="13056" max="13056" width="8.85546875" style="85" bestFit="1" customWidth="1"/>
    <col min="13057" max="13057" width="22.85546875" style="85" customWidth="1"/>
    <col min="13058" max="13058" width="59.7109375" style="85" bestFit="1" customWidth="1"/>
    <col min="13059" max="13059" width="57.85546875" style="85" bestFit="1" customWidth="1"/>
    <col min="13060" max="13060" width="35.28515625" style="85" bestFit="1" customWidth="1"/>
    <col min="13061" max="13061" width="28.140625" style="85" bestFit="1" customWidth="1"/>
    <col min="13062" max="13062" width="33.140625" style="85" bestFit="1" customWidth="1"/>
    <col min="13063" max="13063" width="26" style="85" bestFit="1" customWidth="1"/>
    <col min="13064" max="13064" width="19.140625" style="85" bestFit="1" customWidth="1"/>
    <col min="13065" max="13065" width="10.42578125" style="85" customWidth="1"/>
    <col min="13066" max="13066" width="11.85546875" style="85" customWidth="1"/>
    <col min="13067" max="13067" width="14.7109375" style="85" customWidth="1"/>
    <col min="13068" max="13068" width="9" style="85" bestFit="1" customWidth="1"/>
    <col min="13069" max="13308" width="9.140625" style="85"/>
    <col min="13309" max="13309" width="4.7109375" style="85" bestFit="1" customWidth="1"/>
    <col min="13310" max="13310" width="9.7109375" style="85" bestFit="1" customWidth="1"/>
    <col min="13311" max="13311" width="10" style="85" bestFit="1" customWidth="1"/>
    <col min="13312" max="13312" width="8.85546875" style="85" bestFit="1" customWidth="1"/>
    <col min="13313" max="13313" width="22.85546875" style="85" customWidth="1"/>
    <col min="13314" max="13314" width="59.7109375" style="85" bestFit="1" customWidth="1"/>
    <col min="13315" max="13315" width="57.85546875" style="85" bestFit="1" customWidth="1"/>
    <col min="13316" max="13316" width="35.28515625" style="85" bestFit="1" customWidth="1"/>
    <col min="13317" max="13317" width="28.140625" style="85" bestFit="1" customWidth="1"/>
    <col min="13318" max="13318" width="33.140625" style="85" bestFit="1" customWidth="1"/>
    <col min="13319" max="13319" width="26" style="85" bestFit="1" customWidth="1"/>
    <col min="13320" max="13320" width="19.140625" style="85" bestFit="1" customWidth="1"/>
    <col min="13321" max="13321" width="10.42578125" style="85" customWidth="1"/>
    <col min="13322" max="13322" width="11.85546875" style="85" customWidth="1"/>
    <col min="13323" max="13323" width="14.7109375" style="85" customWidth="1"/>
    <col min="13324" max="13324" width="9" style="85" bestFit="1" customWidth="1"/>
    <col min="13325" max="13564" width="9.140625" style="85"/>
    <col min="13565" max="13565" width="4.7109375" style="85" bestFit="1" customWidth="1"/>
    <col min="13566" max="13566" width="9.7109375" style="85" bestFit="1" customWidth="1"/>
    <col min="13567" max="13567" width="10" style="85" bestFit="1" customWidth="1"/>
    <col min="13568" max="13568" width="8.85546875" style="85" bestFit="1" customWidth="1"/>
    <col min="13569" max="13569" width="22.85546875" style="85" customWidth="1"/>
    <col min="13570" max="13570" width="59.7109375" style="85" bestFit="1" customWidth="1"/>
    <col min="13571" max="13571" width="57.85546875" style="85" bestFit="1" customWidth="1"/>
    <col min="13572" max="13572" width="35.28515625" style="85" bestFit="1" customWidth="1"/>
    <col min="13573" max="13573" width="28.140625" style="85" bestFit="1" customWidth="1"/>
    <col min="13574" max="13574" width="33.140625" style="85" bestFit="1" customWidth="1"/>
    <col min="13575" max="13575" width="26" style="85" bestFit="1" customWidth="1"/>
    <col min="13576" max="13576" width="19.140625" style="85" bestFit="1" customWidth="1"/>
    <col min="13577" max="13577" width="10.42578125" style="85" customWidth="1"/>
    <col min="13578" max="13578" width="11.85546875" style="85" customWidth="1"/>
    <col min="13579" max="13579" width="14.7109375" style="85" customWidth="1"/>
    <col min="13580" max="13580" width="9" style="85" bestFit="1" customWidth="1"/>
    <col min="13581" max="13820" width="9.140625" style="85"/>
    <col min="13821" max="13821" width="4.7109375" style="85" bestFit="1" customWidth="1"/>
    <col min="13822" max="13822" width="9.7109375" style="85" bestFit="1" customWidth="1"/>
    <col min="13823" max="13823" width="10" style="85" bestFit="1" customWidth="1"/>
    <col min="13824" max="13824" width="8.85546875" style="85" bestFit="1" customWidth="1"/>
    <col min="13825" max="13825" width="22.85546875" style="85" customWidth="1"/>
    <col min="13826" max="13826" width="59.7109375" style="85" bestFit="1" customWidth="1"/>
    <col min="13827" max="13827" width="57.85546875" style="85" bestFit="1" customWidth="1"/>
    <col min="13828" max="13828" width="35.28515625" style="85" bestFit="1" customWidth="1"/>
    <col min="13829" max="13829" width="28.140625" style="85" bestFit="1" customWidth="1"/>
    <col min="13830" max="13830" width="33.140625" style="85" bestFit="1" customWidth="1"/>
    <col min="13831" max="13831" width="26" style="85" bestFit="1" customWidth="1"/>
    <col min="13832" max="13832" width="19.140625" style="85" bestFit="1" customWidth="1"/>
    <col min="13833" max="13833" width="10.42578125" style="85" customWidth="1"/>
    <col min="13834" max="13834" width="11.85546875" style="85" customWidth="1"/>
    <col min="13835" max="13835" width="14.7109375" style="85" customWidth="1"/>
    <col min="13836" max="13836" width="9" style="85" bestFit="1" customWidth="1"/>
    <col min="13837" max="14076" width="9.140625" style="85"/>
    <col min="14077" max="14077" width="4.7109375" style="85" bestFit="1" customWidth="1"/>
    <col min="14078" max="14078" width="9.7109375" style="85" bestFit="1" customWidth="1"/>
    <col min="14079" max="14079" width="10" style="85" bestFit="1" customWidth="1"/>
    <col min="14080" max="14080" width="8.85546875" style="85" bestFit="1" customWidth="1"/>
    <col min="14081" max="14081" width="22.85546875" style="85" customWidth="1"/>
    <col min="14082" max="14082" width="59.7109375" style="85" bestFit="1" customWidth="1"/>
    <col min="14083" max="14083" width="57.85546875" style="85" bestFit="1" customWidth="1"/>
    <col min="14084" max="14084" width="35.28515625" style="85" bestFit="1" customWidth="1"/>
    <col min="14085" max="14085" width="28.140625" style="85" bestFit="1" customWidth="1"/>
    <col min="14086" max="14086" width="33.140625" style="85" bestFit="1" customWidth="1"/>
    <col min="14087" max="14087" width="26" style="85" bestFit="1" customWidth="1"/>
    <col min="14088" max="14088" width="19.140625" style="85" bestFit="1" customWidth="1"/>
    <col min="14089" max="14089" width="10.42578125" style="85" customWidth="1"/>
    <col min="14090" max="14090" width="11.85546875" style="85" customWidth="1"/>
    <col min="14091" max="14091" width="14.7109375" style="85" customWidth="1"/>
    <col min="14092" max="14092" width="9" style="85" bestFit="1" customWidth="1"/>
    <col min="14093" max="14332" width="9.140625" style="85"/>
    <col min="14333" max="14333" width="4.7109375" style="85" bestFit="1" customWidth="1"/>
    <col min="14334" max="14334" width="9.7109375" style="85" bestFit="1" customWidth="1"/>
    <col min="14335" max="14335" width="10" style="85" bestFit="1" customWidth="1"/>
    <col min="14336" max="14336" width="8.85546875" style="85" bestFit="1" customWidth="1"/>
    <col min="14337" max="14337" width="22.85546875" style="85" customWidth="1"/>
    <col min="14338" max="14338" width="59.7109375" style="85" bestFit="1" customWidth="1"/>
    <col min="14339" max="14339" width="57.85546875" style="85" bestFit="1" customWidth="1"/>
    <col min="14340" max="14340" width="35.28515625" style="85" bestFit="1" customWidth="1"/>
    <col min="14341" max="14341" width="28.140625" style="85" bestFit="1" customWidth="1"/>
    <col min="14342" max="14342" width="33.140625" style="85" bestFit="1" customWidth="1"/>
    <col min="14343" max="14343" width="26" style="85" bestFit="1" customWidth="1"/>
    <col min="14344" max="14344" width="19.140625" style="85" bestFit="1" customWidth="1"/>
    <col min="14345" max="14345" width="10.42578125" style="85" customWidth="1"/>
    <col min="14346" max="14346" width="11.85546875" style="85" customWidth="1"/>
    <col min="14347" max="14347" width="14.7109375" style="85" customWidth="1"/>
    <col min="14348" max="14348" width="9" style="85" bestFit="1" customWidth="1"/>
    <col min="14349" max="14588" width="9.140625" style="85"/>
    <col min="14589" max="14589" width="4.7109375" style="85" bestFit="1" customWidth="1"/>
    <col min="14590" max="14590" width="9.7109375" style="85" bestFit="1" customWidth="1"/>
    <col min="14591" max="14591" width="10" style="85" bestFit="1" customWidth="1"/>
    <col min="14592" max="14592" width="8.85546875" style="85" bestFit="1" customWidth="1"/>
    <col min="14593" max="14593" width="22.85546875" style="85" customWidth="1"/>
    <col min="14594" max="14594" width="59.7109375" style="85" bestFit="1" customWidth="1"/>
    <col min="14595" max="14595" width="57.85546875" style="85" bestFit="1" customWidth="1"/>
    <col min="14596" max="14596" width="35.28515625" style="85" bestFit="1" customWidth="1"/>
    <col min="14597" max="14597" width="28.140625" style="85" bestFit="1" customWidth="1"/>
    <col min="14598" max="14598" width="33.140625" style="85" bestFit="1" customWidth="1"/>
    <col min="14599" max="14599" width="26" style="85" bestFit="1" customWidth="1"/>
    <col min="14600" max="14600" width="19.140625" style="85" bestFit="1" customWidth="1"/>
    <col min="14601" max="14601" width="10.42578125" style="85" customWidth="1"/>
    <col min="14602" max="14602" width="11.85546875" style="85" customWidth="1"/>
    <col min="14603" max="14603" width="14.7109375" style="85" customWidth="1"/>
    <col min="14604" max="14604" width="9" style="85" bestFit="1" customWidth="1"/>
    <col min="14605" max="14844" width="9.140625" style="85"/>
    <col min="14845" max="14845" width="4.7109375" style="85" bestFit="1" customWidth="1"/>
    <col min="14846" max="14846" width="9.7109375" style="85" bestFit="1" customWidth="1"/>
    <col min="14847" max="14847" width="10" style="85" bestFit="1" customWidth="1"/>
    <col min="14848" max="14848" width="8.85546875" style="85" bestFit="1" customWidth="1"/>
    <col min="14849" max="14849" width="22.85546875" style="85" customWidth="1"/>
    <col min="14850" max="14850" width="59.7109375" style="85" bestFit="1" customWidth="1"/>
    <col min="14851" max="14851" width="57.85546875" style="85" bestFit="1" customWidth="1"/>
    <col min="14852" max="14852" width="35.28515625" style="85" bestFit="1" customWidth="1"/>
    <col min="14853" max="14853" width="28.140625" style="85" bestFit="1" customWidth="1"/>
    <col min="14854" max="14854" width="33.140625" style="85" bestFit="1" customWidth="1"/>
    <col min="14855" max="14855" width="26" style="85" bestFit="1" customWidth="1"/>
    <col min="14856" max="14856" width="19.140625" style="85" bestFit="1" customWidth="1"/>
    <col min="14857" max="14857" width="10.42578125" style="85" customWidth="1"/>
    <col min="14858" max="14858" width="11.85546875" style="85" customWidth="1"/>
    <col min="14859" max="14859" width="14.7109375" style="85" customWidth="1"/>
    <col min="14860" max="14860" width="9" style="85" bestFit="1" customWidth="1"/>
    <col min="14861" max="15100" width="9.140625" style="85"/>
    <col min="15101" max="15101" width="4.7109375" style="85" bestFit="1" customWidth="1"/>
    <col min="15102" max="15102" width="9.7109375" style="85" bestFit="1" customWidth="1"/>
    <col min="15103" max="15103" width="10" style="85" bestFit="1" customWidth="1"/>
    <col min="15104" max="15104" width="8.85546875" style="85" bestFit="1" customWidth="1"/>
    <col min="15105" max="15105" width="22.85546875" style="85" customWidth="1"/>
    <col min="15106" max="15106" width="59.7109375" style="85" bestFit="1" customWidth="1"/>
    <col min="15107" max="15107" width="57.85546875" style="85" bestFit="1" customWidth="1"/>
    <col min="15108" max="15108" width="35.28515625" style="85" bestFit="1" customWidth="1"/>
    <col min="15109" max="15109" width="28.140625" style="85" bestFit="1" customWidth="1"/>
    <col min="15110" max="15110" width="33.140625" style="85" bestFit="1" customWidth="1"/>
    <col min="15111" max="15111" width="26" style="85" bestFit="1" customWidth="1"/>
    <col min="15112" max="15112" width="19.140625" style="85" bestFit="1" customWidth="1"/>
    <col min="15113" max="15113" width="10.42578125" style="85" customWidth="1"/>
    <col min="15114" max="15114" width="11.85546875" style="85" customWidth="1"/>
    <col min="15115" max="15115" width="14.7109375" style="85" customWidth="1"/>
    <col min="15116" max="15116" width="9" style="85" bestFit="1" customWidth="1"/>
    <col min="15117" max="15356" width="9.140625" style="85"/>
    <col min="15357" max="15357" width="4.7109375" style="85" bestFit="1" customWidth="1"/>
    <col min="15358" max="15358" width="9.7109375" style="85" bestFit="1" customWidth="1"/>
    <col min="15359" max="15359" width="10" style="85" bestFit="1" customWidth="1"/>
    <col min="15360" max="15360" width="8.85546875" style="85" bestFit="1" customWidth="1"/>
    <col min="15361" max="15361" width="22.85546875" style="85" customWidth="1"/>
    <col min="15362" max="15362" width="59.7109375" style="85" bestFit="1" customWidth="1"/>
    <col min="15363" max="15363" width="57.85546875" style="85" bestFit="1" customWidth="1"/>
    <col min="15364" max="15364" width="35.28515625" style="85" bestFit="1" customWidth="1"/>
    <col min="15365" max="15365" width="28.140625" style="85" bestFit="1" customWidth="1"/>
    <col min="15366" max="15366" width="33.140625" style="85" bestFit="1" customWidth="1"/>
    <col min="15367" max="15367" width="26" style="85" bestFit="1" customWidth="1"/>
    <col min="15368" max="15368" width="19.140625" style="85" bestFit="1" customWidth="1"/>
    <col min="15369" max="15369" width="10.42578125" style="85" customWidth="1"/>
    <col min="15370" max="15370" width="11.85546875" style="85" customWidth="1"/>
    <col min="15371" max="15371" width="14.7109375" style="85" customWidth="1"/>
    <col min="15372" max="15372" width="9" style="85" bestFit="1" customWidth="1"/>
    <col min="15373" max="15612" width="9.140625" style="85"/>
    <col min="15613" max="15613" width="4.7109375" style="85" bestFit="1" customWidth="1"/>
    <col min="15614" max="15614" width="9.7109375" style="85" bestFit="1" customWidth="1"/>
    <col min="15615" max="15615" width="10" style="85" bestFit="1" customWidth="1"/>
    <col min="15616" max="15616" width="8.85546875" style="85" bestFit="1" customWidth="1"/>
    <col min="15617" max="15617" width="22.85546875" style="85" customWidth="1"/>
    <col min="15618" max="15618" width="59.7109375" style="85" bestFit="1" customWidth="1"/>
    <col min="15619" max="15619" width="57.85546875" style="85" bestFit="1" customWidth="1"/>
    <col min="15620" max="15620" width="35.28515625" style="85" bestFit="1" customWidth="1"/>
    <col min="15621" max="15621" width="28.140625" style="85" bestFit="1" customWidth="1"/>
    <col min="15622" max="15622" width="33.140625" style="85" bestFit="1" customWidth="1"/>
    <col min="15623" max="15623" width="26" style="85" bestFit="1" customWidth="1"/>
    <col min="15624" max="15624" width="19.140625" style="85" bestFit="1" customWidth="1"/>
    <col min="15625" max="15625" width="10.42578125" style="85" customWidth="1"/>
    <col min="15626" max="15626" width="11.85546875" style="85" customWidth="1"/>
    <col min="15627" max="15627" width="14.7109375" style="85" customWidth="1"/>
    <col min="15628" max="15628" width="9" style="85" bestFit="1" customWidth="1"/>
    <col min="15629" max="15868" width="9.140625" style="85"/>
    <col min="15869" max="15869" width="4.7109375" style="85" bestFit="1" customWidth="1"/>
    <col min="15870" max="15870" width="9.7109375" style="85" bestFit="1" customWidth="1"/>
    <col min="15871" max="15871" width="10" style="85" bestFit="1" customWidth="1"/>
    <col min="15872" max="15872" width="8.85546875" style="85" bestFit="1" customWidth="1"/>
    <col min="15873" max="15873" width="22.85546875" style="85" customWidth="1"/>
    <col min="15874" max="15874" width="59.7109375" style="85" bestFit="1" customWidth="1"/>
    <col min="15875" max="15875" width="57.85546875" style="85" bestFit="1" customWidth="1"/>
    <col min="15876" max="15876" width="35.28515625" style="85" bestFit="1" customWidth="1"/>
    <col min="15877" max="15877" width="28.140625" style="85" bestFit="1" customWidth="1"/>
    <col min="15878" max="15878" width="33.140625" style="85" bestFit="1" customWidth="1"/>
    <col min="15879" max="15879" width="26" style="85" bestFit="1" customWidth="1"/>
    <col min="15880" max="15880" width="19.140625" style="85" bestFit="1" customWidth="1"/>
    <col min="15881" max="15881" width="10.42578125" style="85" customWidth="1"/>
    <col min="15882" max="15882" width="11.85546875" style="85" customWidth="1"/>
    <col min="15883" max="15883" width="14.7109375" style="85" customWidth="1"/>
    <col min="15884" max="15884" width="9" style="85" bestFit="1" customWidth="1"/>
    <col min="15885" max="16124" width="9.140625" style="85"/>
    <col min="16125" max="16125" width="4.7109375" style="85" bestFit="1" customWidth="1"/>
    <col min="16126" max="16126" width="9.7109375" style="85" bestFit="1" customWidth="1"/>
    <col min="16127" max="16127" width="10" style="85" bestFit="1" customWidth="1"/>
    <col min="16128" max="16128" width="8.85546875" style="85" bestFit="1" customWidth="1"/>
    <col min="16129" max="16129" width="22.85546875" style="85" customWidth="1"/>
    <col min="16130" max="16130" width="59.7109375" style="85" bestFit="1" customWidth="1"/>
    <col min="16131" max="16131" width="57.85546875" style="85" bestFit="1" customWidth="1"/>
    <col min="16132" max="16132" width="35.28515625" style="85" bestFit="1" customWidth="1"/>
    <col min="16133" max="16133" width="28.140625" style="85" bestFit="1" customWidth="1"/>
    <col min="16134" max="16134" width="33.140625" style="85" bestFit="1" customWidth="1"/>
    <col min="16135" max="16135" width="26" style="85" bestFit="1" customWidth="1"/>
    <col min="16136" max="16136" width="19.140625" style="85" bestFit="1" customWidth="1"/>
    <col min="16137" max="16137" width="10.42578125" style="85" customWidth="1"/>
    <col min="16138" max="16138" width="11.85546875" style="85" customWidth="1"/>
    <col min="16139" max="16139" width="14.7109375" style="85" customWidth="1"/>
    <col min="16140" max="16140" width="9" style="85" bestFit="1" customWidth="1"/>
    <col min="16141" max="16384" width="9.140625" style="85"/>
  </cols>
  <sheetData>
    <row r="2" spans="1:18" ht="18" customHeight="1" x14ac:dyDescent="0.25">
      <c r="A2" s="34" t="s">
        <v>1012</v>
      </c>
    </row>
    <row r="3" spans="1:18" x14ac:dyDescent="0.25">
      <c r="M3" s="86"/>
      <c r="N3" s="86"/>
      <c r="O3" s="86"/>
      <c r="P3" s="86"/>
    </row>
    <row r="4" spans="1:18" s="63" customFormat="1" ht="52.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row>
    <row r="5" spans="1:18" s="63" customFormat="1" x14ac:dyDescent="0.2">
      <c r="A5" s="846"/>
      <c r="B5" s="848"/>
      <c r="C5" s="848"/>
      <c r="D5" s="848"/>
      <c r="E5" s="846"/>
      <c r="F5" s="846"/>
      <c r="G5" s="846"/>
      <c r="H5" s="102" t="s">
        <v>14</v>
      </c>
      <c r="I5" s="102" t="s">
        <v>15</v>
      </c>
      <c r="J5" s="846"/>
      <c r="K5" s="104">
        <v>2020</v>
      </c>
      <c r="L5" s="104">
        <v>2021</v>
      </c>
      <c r="M5" s="2">
        <v>2020</v>
      </c>
      <c r="N5" s="2">
        <v>2021</v>
      </c>
      <c r="O5" s="2">
        <v>2020</v>
      </c>
      <c r="P5" s="2">
        <v>2021</v>
      </c>
      <c r="Q5" s="846"/>
      <c r="R5" s="848"/>
    </row>
    <row r="6" spans="1:18" s="63" customFormat="1" x14ac:dyDescent="0.2">
      <c r="A6" s="103" t="s">
        <v>16</v>
      </c>
      <c r="B6" s="102" t="s">
        <v>17</v>
      </c>
      <c r="C6" s="102" t="s">
        <v>18</v>
      </c>
      <c r="D6" s="102" t="s">
        <v>19</v>
      </c>
      <c r="E6" s="103" t="s">
        <v>20</v>
      </c>
      <c r="F6" s="103" t="s">
        <v>21</v>
      </c>
      <c r="G6" s="103" t="s">
        <v>22</v>
      </c>
      <c r="H6" s="102" t="s">
        <v>23</v>
      </c>
      <c r="I6" s="102" t="s">
        <v>24</v>
      </c>
      <c r="J6" s="103" t="s">
        <v>25</v>
      </c>
      <c r="K6" s="104" t="s">
        <v>26</v>
      </c>
      <c r="L6" s="104" t="s">
        <v>27</v>
      </c>
      <c r="M6" s="106" t="s">
        <v>28</v>
      </c>
      <c r="N6" s="106" t="s">
        <v>29</v>
      </c>
      <c r="O6" s="106" t="s">
        <v>30</v>
      </c>
      <c r="P6" s="106" t="s">
        <v>31</v>
      </c>
      <c r="Q6" s="103" t="s">
        <v>32</v>
      </c>
      <c r="R6" s="102" t="s">
        <v>33</v>
      </c>
    </row>
    <row r="7" spans="1:18" s="37" customFormat="1" ht="54.75" customHeight="1" x14ac:dyDescent="0.25">
      <c r="A7" s="152">
        <v>1</v>
      </c>
      <c r="B7" s="152">
        <v>6</v>
      </c>
      <c r="C7" s="152">
        <v>1</v>
      </c>
      <c r="D7" s="152">
        <v>3</v>
      </c>
      <c r="E7" s="152" t="s">
        <v>623</v>
      </c>
      <c r="F7" s="152" t="s">
        <v>624</v>
      </c>
      <c r="G7" s="152" t="s">
        <v>625</v>
      </c>
      <c r="H7" s="152" t="s">
        <v>625</v>
      </c>
      <c r="I7" s="152">
        <v>2000</v>
      </c>
      <c r="J7" s="152" t="s">
        <v>626</v>
      </c>
      <c r="K7" s="152" t="s">
        <v>34</v>
      </c>
      <c r="L7" s="156"/>
      <c r="M7" s="154">
        <v>100000</v>
      </c>
      <c r="N7" s="156"/>
      <c r="O7" s="154">
        <v>100000</v>
      </c>
      <c r="P7" s="156"/>
      <c r="Q7" s="152" t="s">
        <v>618</v>
      </c>
      <c r="R7" s="152" t="s">
        <v>619</v>
      </c>
    </row>
    <row r="8" spans="1:18" ht="89.25" customHeight="1" x14ac:dyDescent="0.25">
      <c r="A8" s="151">
        <v>2</v>
      </c>
      <c r="B8" s="151">
        <v>6</v>
      </c>
      <c r="C8" s="151">
        <v>1</v>
      </c>
      <c r="D8" s="152">
        <v>3</v>
      </c>
      <c r="E8" s="152" t="s">
        <v>628</v>
      </c>
      <c r="F8" s="152" t="s">
        <v>629</v>
      </c>
      <c r="G8" s="152" t="s">
        <v>630</v>
      </c>
      <c r="H8" s="152" t="s">
        <v>630</v>
      </c>
      <c r="I8" s="158" t="s">
        <v>631</v>
      </c>
      <c r="J8" s="152" t="s">
        <v>439</v>
      </c>
      <c r="K8" s="157" t="s">
        <v>34</v>
      </c>
      <c r="L8" s="157"/>
      <c r="M8" s="153">
        <v>5000</v>
      </c>
      <c r="N8" s="151"/>
      <c r="O8" s="153">
        <v>5000</v>
      </c>
      <c r="P8" s="153"/>
      <c r="Q8" s="152" t="s">
        <v>627</v>
      </c>
      <c r="R8" s="152" t="s">
        <v>619</v>
      </c>
    </row>
    <row r="9" spans="1:18" ht="65.25" customHeight="1" x14ac:dyDescent="0.25">
      <c r="A9" s="152">
        <v>3</v>
      </c>
      <c r="B9" s="152">
        <v>6</v>
      </c>
      <c r="C9" s="152">
        <v>1</v>
      </c>
      <c r="D9" s="152">
        <v>13</v>
      </c>
      <c r="E9" s="152" t="s">
        <v>632</v>
      </c>
      <c r="F9" s="152" t="s">
        <v>633</v>
      </c>
      <c r="G9" s="152" t="s">
        <v>630</v>
      </c>
      <c r="H9" s="152" t="s">
        <v>630</v>
      </c>
      <c r="I9" s="151">
        <v>1000</v>
      </c>
      <c r="J9" s="152" t="s">
        <v>439</v>
      </c>
      <c r="K9" s="151" t="s">
        <v>34</v>
      </c>
      <c r="L9" s="157"/>
      <c r="M9" s="154">
        <v>15000</v>
      </c>
      <c r="N9" s="148"/>
      <c r="O9" s="154">
        <v>15000</v>
      </c>
      <c r="P9" s="148"/>
      <c r="Q9" s="152" t="s">
        <v>627</v>
      </c>
      <c r="R9" s="152" t="s">
        <v>619</v>
      </c>
    </row>
    <row r="10" spans="1:18" ht="90" x14ac:dyDescent="0.25">
      <c r="A10" s="151">
        <v>4</v>
      </c>
      <c r="B10" s="151">
        <v>6</v>
      </c>
      <c r="C10" s="151">
        <v>1</v>
      </c>
      <c r="D10" s="152">
        <v>13</v>
      </c>
      <c r="E10" s="152" t="s">
        <v>634</v>
      </c>
      <c r="F10" s="152" t="s">
        <v>635</v>
      </c>
      <c r="G10" s="152" t="s">
        <v>630</v>
      </c>
      <c r="H10" s="152" t="s">
        <v>630</v>
      </c>
      <c r="I10" s="158" t="s">
        <v>631</v>
      </c>
      <c r="J10" s="152" t="s">
        <v>439</v>
      </c>
      <c r="K10" s="157"/>
      <c r="L10" s="157" t="s">
        <v>34</v>
      </c>
      <c r="M10" s="153"/>
      <c r="N10" s="153">
        <v>15000</v>
      </c>
      <c r="O10" s="153"/>
      <c r="P10" s="153">
        <v>15000</v>
      </c>
      <c r="Q10" s="152" t="s">
        <v>627</v>
      </c>
      <c r="R10" s="152" t="s">
        <v>619</v>
      </c>
    </row>
    <row r="11" spans="1:18" ht="90" customHeight="1" x14ac:dyDescent="0.25">
      <c r="A11" s="152">
        <v>5</v>
      </c>
      <c r="B11" s="152">
        <v>6</v>
      </c>
      <c r="C11" s="152">
        <v>5</v>
      </c>
      <c r="D11" s="152">
        <v>11</v>
      </c>
      <c r="E11" s="152" t="s">
        <v>636</v>
      </c>
      <c r="F11" s="152" t="s">
        <v>1055</v>
      </c>
      <c r="G11" s="152" t="s">
        <v>56</v>
      </c>
      <c r="H11" s="152" t="s">
        <v>56</v>
      </c>
      <c r="I11" s="151">
        <v>1</v>
      </c>
      <c r="J11" s="152" t="s">
        <v>622</v>
      </c>
      <c r="K11" s="151"/>
      <c r="L11" s="151" t="s">
        <v>38</v>
      </c>
      <c r="M11" s="154"/>
      <c r="N11" s="153">
        <v>20000</v>
      </c>
      <c r="O11" s="154"/>
      <c r="P11" s="153">
        <v>20000</v>
      </c>
      <c r="Q11" s="152" t="s">
        <v>627</v>
      </c>
      <c r="R11" s="152" t="s">
        <v>619</v>
      </c>
    </row>
    <row r="12" spans="1:18" ht="90" customHeight="1" x14ac:dyDescent="0.25">
      <c r="A12" s="151">
        <v>6</v>
      </c>
      <c r="B12" s="151">
        <v>6</v>
      </c>
      <c r="C12" s="151">
        <v>5</v>
      </c>
      <c r="D12" s="152">
        <v>11</v>
      </c>
      <c r="E12" s="152" t="s">
        <v>637</v>
      </c>
      <c r="F12" s="152" t="s">
        <v>638</v>
      </c>
      <c r="G12" s="152" t="s">
        <v>56</v>
      </c>
      <c r="H12" s="152" t="s">
        <v>56</v>
      </c>
      <c r="I12" s="158" t="s">
        <v>41</v>
      </c>
      <c r="J12" s="152" t="s">
        <v>639</v>
      </c>
      <c r="K12" s="157"/>
      <c r="L12" s="151" t="s">
        <v>38</v>
      </c>
      <c r="M12" s="153"/>
      <c r="N12" s="153">
        <v>30000</v>
      </c>
      <c r="O12" s="153"/>
      <c r="P12" s="153">
        <v>30000</v>
      </c>
      <c r="Q12" s="152" t="s">
        <v>627</v>
      </c>
      <c r="R12" s="152" t="s">
        <v>619</v>
      </c>
    </row>
    <row r="13" spans="1:18" ht="71.25" customHeight="1" x14ac:dyDescent="0.25">
      <c r="A13" s="152">
        <v>7</v>
      </c>
      <c r="B13" s="152">
        <v>6</v>
      </c>
      <c r="C13" s="152">
        <v>1</v>
      </c>
      <c r="D13" s="152">
        <v>13</v>
      </c>
      <c r="E13" s="152" t="s">
        <v>640</v>
      </c>
      <c r="F13" s="152" t="s">
        <v>641</v>
      </c>
      <c r="G13" s="152" t="s">
        <v>194</v>
      </c>
      <c r="H13" s="152" t="s">
        <v>194</v>
      </c>
      <c r="I13" s="151">
        <v>1</v>
      </c>
      <c r="J13" s="152" t="s">
        <v>642</v>
      </c>
      <c r="K13" s="151"/>
      <c r="L13" s="151" t="s">
        <v>38</v>
      </c>
      <c r="M13" s="154"/>
      <c r="N13" s="153">
        <v>30000</v>
      </c>
      <c r="O13" s="154"/>
      <c r="P13" s="153">
        <v>30000</v>
      </c>
      <c r="Q13" s="152" t="s">
        <v>627</v>
      </c>
      <c r="R13" s="152" t="s">
        <v>619</v>
      </c>
    </row>
    <row r="14" spans="1:18" ht="60" x14ac:dyDescent="0.25">
      <c r="A14" s="152">
        <v>8</v>
      </c>
      <c r="B14" s="152">
        <v>6</v>
      </c>
      <c r="C14" s="152">
        <v>1</v>
      </c>
      <c r="D14" s="152">
        <v>13</v>
      </c>
      <c r="E14" s="152" t="s">
        <v>643</v>
      </c>
      <c r="F14" s="152" t="s">
        <v>644</v>
      </c>
      <c r="G14" s="152" t="s">
        <v>56</v>
      </c>
      <c r="H14" s="152" t="s">
        <v>56</v>
      </c>
      <c r="I14" s="151">
        <v>1</v>
      </c>
      <c r="J14" s="152" t="s">
        <v>645</v>
      </c>
      <c r="K14" s="151"/>
      <c r="L14" s="151" t="s">
        <v>34</v>
      </c>
      <c r="M14" s="154"/>
      <c r="N14" s="153">
        <v>37000</v>
      </c>
      <c r="O14" s="154"/>
      <c r="P14" s="153">
        <v>37000</v>
      </c>
      <c r="Q14" s="152" t="s">
        <v>627</v>
      </c>
      <c r="R14" s="152" t="s">
        <v>619</v>
      </c>
    </row>
    <row r="15" spans="1:18" ht="81" customHeight="1" x14ac:dyDescent="0.25">
      <c r="A15" s="151">
        <v>9</v>
      </c>
      <c r="B15" s="151">
        <v>3</v>
      </c>
      <c r="C15" s="151">
        <v>3</v>
      </c>
      <c r="D15" s="152">
        <v>10</v>
      </c>
      <c r="E15" s="152" t="s">
        <v>620</v>
      </c>
      <c r="F15" s="152" t="s">
        <v>621</v>
      </c>
      <c r="G15" s="152" t="s">
        <v>568</v>
      </c>
      <c r="H15" s="152" t="s">
        <v>568</v>
      </c>
      <c r="I15" s="158" t="s">
        <v>41</v>
      </c>
      <c r="J15" s="152" t="s">
        <v>646</v>
      </c>
      <c r="K15" s="157"/>
      <c r="L15" s="151" t="s">
        <v>34</v>
      </c>
      <c r="M15" s="153"/>
      <c r="N15" s="153">
        <v>50000</v>
      </c>
      <c r="O15" s="153"/>
      <c r="P15" s="153">
        <v>50000</v>
      </c>
      <c r="Q15" s="152" t="s">
        <v>627</v>
      </c>
      <c r="R15" s="152" t="s">
        <v>619</v>
      </c>
    </row>
    <row r="16" spans="1:18" s="13" customFormat="1" ht="105" x14ac:dyDescent="0.25">
      <c r="A16" s="300">
        <v>10</v>
      </c>
      <c r="B16" s="300">
        <v>1</v>
      </c>
      <c r="C16" s="300">
        <v>1</v>
      </c>
      <c r="D16" s="300">
        <v>6</v>
      </c>
      <c r="E16" s="300" t="s">
        <v>647</v>
      </c>
      <c r="F16" s="300" t="s">
        <v>648</v>
      </c>
      <c r="G16" s="300" t="s">
        <v>649</v>
      </c>
      <c r="H16" s="300" t="s">
        <v>649</v>
      </c>
      <c r="I16" s="299">
        <v>1</v>
      </c>
      <c r="J16" s="300" t="s">
        <v>650</v>
      </c>
      <c r="K16" s="299"/>
      <c r="L16" s="299" t="s">
        <v>34</v>
      </c>
      <c r="M16" s="301"/>
      <c r="N16" s="298">
        <v>70000</v>
      </c>
      <c r="O16" s="301"/>
      <c r="P16" s="298">
        <v>70000</v>
      </c>
      <c r="Q16" s="300" t="s">
        <v>627</v>
      </c>
      <c r="R16" s="300" t="s">
        <v>619</v>
      </c>
    </row>
    <row r="17" spans="1:18" ht="78.75" customHeight="1" x14ac:dyDescent="0.25">
      <c r="A17" s="152">
        <v>11</v>
      </c>
      <c r="B17" s="152">
        <v>6</v>
      </c>
      <c r="C17" s="152">
        <v>1</v>
      </c>
      <c r="D17" s="152">
        <v>13</v>
      </c>
      <c r="E17" s="152" t="s">
        <v>653</v>
      </c>
      <c r="F17" s="152" t="s">
        <v>651</v>
      </c>
      <c r="G17" s="152" t="s">
        <v>630</v>
      </c>
      <c r="H17" s="152" t="s">
        <v>630</v>
      </c>
      <c r="I17" s="152">
        <v>1000</v>
      </c>
      <c r="J17" s="152" t="s">
        <v>652</v>
      </c>
      <c r="K17" s="152"/>
      <c r="L17" s="152" t="s">
        <v>34</v>
      </c>
      <c r="M17" s="154"/>
      <c r="N17" s="154">
        <v>10000</v>
      </c>
      <c r="O17" s="154"/>
      <c r="P17" s="154">
        <v>10000</v>
      </c>
      <c r="Q17" s="152" t="s">
        <v>627</v>
      </c>
      <c r="R17" s="152" t="s">
        <v>619</v>
      </c>
    </row>
    <row r="18" spans="1:18" ht="75" x14ac:dyDescent="0.25">
      <c r="A18" s="151">
        <v>12</v>
      </c>
      <c r="B18" s="152">
        <v>6</v>
      </c>
      <c r="C18" s="152">
        <v>1</v>
      </c>
      <c r="D18" s="152">
        <v>3</v>
      </c>
      <c r="E18" s="156" t="s">
        <v>760</v>
      </c>
      <c r="F18" s="156" t="s">
        <v>761</v>
      </c>
      <c r="G18" s="152" t="s">
        <v>762</v>
      </c>
      <c r="H18" s="152" t="s">
        <v>762</v>
      </c>
      <c r="I18" s="158" t="s">
        <v>41</v>
      </c>
      <c r="J18" s="152" t="s">
        <v>763</v>
      </c>
      <c r="K18" s="157"/>
      <c r="L18" s="157" t="s">
        <v>38</v>
      </c>
      <c r="M18" s="154"/>
      <c r="N18" s="154">
        <v>56000</v>
      </c>
      <c r="O18" s="154"/>
      <c r="P18" s="154">
        <v>56000</v>
      </c>
      <c r="Q18" s="152" t="s">
        <v>618</v>
      </c>
      <c r="R18" s="152" t="s">
        <v>619</v>
      </c>
    </row>
    <row r="19" spans="1:18" s="37" customFormat="1" ht="78" customHeight="1" x14ac:dyDescent="0.25">
      <c r="A19" s="152">
        <v>13</v>
      </c>
      <c r="B19" s="152">
        <v>1</v>
      </c>
      <c r="C19" s="152">
        <v>1</v>
      </c>
      <c r="D19" s="152">
        <v>6</v>
      </c>
      <c r="E19" s="152" t="s">
        <v>1056</v>
      </c>
      <c r="F19" s="152" t="s">
        <v>1057</v>
      </c>
      <c r="G19" s="152" t="s">
        <v>762</v>
      </c>
      <c r="H19" s="152" t="s">
        <v>762</v>
      </c>
      <c r="I19" s="152">
        <v>1</v>
      </c>
      <c r="J19" s="152" t="s">
        <v>800</v>
      </c>
      <c r="K19" s="145"/>
      <c r="L19" s="45" t="s">
        <v>38</v>
      </c>
      <c r="M19" s="145"/>
      <c r="N19" s="161">
        <v>50000</v>
      </c>
      <c r="O19" s="145"/>
      <c r="P19" s="161">
        <v>50000</v>
      </c>
      <c r="Q19" s="45" t="s">
        <v>618</v>
      </c>
      <c r="R19" s="45" t="s">
        <v>619</v>
      </c>
    </row>
    <row r="20" spans="1:18" s="37" customFormat="1" ht="60" x14ac:dyDescent="0.25">
      <c r="A20" s="152">
        <v>14</v>
      </c>
      <c r="B20" s="152">
        <v>1</v>
      </c>
      <c r="C20" s="152">
        <v>1</v>
      </c>
      <c r="D20" s="152">
        <v>6</v>
      </c>
      <c r="E20" s="152" t="s">
        <v>801</v>
      </c>
      <c r="F20" s="152" t="s">
        <v>802</v>
      </c>
      <c r="G20" s="152" t="s">
        <v>194</v>
      </c>
      <c r="H20" s="152" t="s">
        <v>194</v>
      </c>
      <c r="I20" s="152">
        <v>1</v>
      </c>
      <c r="J20" s="152" t="s">
        <v>800</v>
      </c>
      <c r="K20" s="145"/>
      <c r="L20" s="45" t="s">
        <v>38</v>
      </c>
      <c r="M20" s="145"/>
      <c r="N20" s="161">
        <v>100000</v>
      </c>
      <c r="O20" s="145"/>
      <c r="P20" s="161">
        <v>100000</v>
      </c>
      <c r="Q20" s="45" t="s">
        <v>618</v>
      </c>
      <c r="R20" s="45" t="s">
        <v>619</v>
      </c>
    </row>
    <row r="22" spans="1:18" x14ac:dyDescent="0.25">
      <c r="M22" s="969"/>
      <c r="N22" s="829" t="s">
        <v>35</v>
      </c>
      <c r="O22" s="829"/>
      <c r="P22" s="829"/>
    </row>
    <row r="23" spans="1:18" x14ac:dyDescent="0.25">
      <c r="M23" s="969"/>
      <c r="N23" s="829" t="s">
        <v>36</v>
      </c>
      <c r="O23" s="829" t="s">
        <v>37</v>
      </c>
      <c r="P23" s="829"/>
    </row>
    <row r="24" spans="1:18" x14ac:dyDescent="0.25">
      <c r="M24" s="969"/>
      <c r="N24" s="829"/>
      <c r="O24" s="101">
        <v>2020</v>
      </c>
      <c r="P24" s="101">
        <v>2021</v>
      </c>
    </row>
    <row r="25" spans="1:18" x14ac:dyDescent="0.25">
      <c r="M25" s="110" t="s">
        <v>729</v>
      </c>
      <c r="N25" s="114">
        <v>14</v>
      </c>
      <c r="O25" s="105">
        <f>O7+O8+O9</f>
        <v>120000</v>
      </c>
      <c r="P25" s="113">
        <f>P10+P11+P12+P13+P14+P15+P16+P17+P18+P19+P20</f>
        <v>468000</v>
      </c>
    </row>
  </sheetData>
  <mergeCells count="18">
    <mergeCell ref="M22:M24"/>
    <mergeCell ref="N22:P22"/>
    <mergeCell ref="N23:N24"/>
    <mergeCell ref="O23:P23"/>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9276E-0CDC-4AB4-A22B-8D05D0CEC3E2}">
  <sheetPr>
    <pageSetUpPr fitToPage="1"/>
  </sheetPr>
  <dimension ref="A2:W24"/>
  <sheetViews>
    <sheetView view="pageBreakPreview" topLeftCell="A11" zoomScale="70" zoomScaleNormal="70" zoomScaleSheetLayoutView="70" workbookViewId="0">
      <selection activeCell="H19" sqref="A19:H19"/>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97" style="85" customWidth="1"/>
    <col min="7" max="7" width="35.7109375" style="85" customWidth="1"/>
    <col min="8" max="8" width="20.42578125" style="85" customWidth="1"/>
    <col min="9" max="9" width="12.140625" style="85" customWidth="1"/>
    <col min="10" max="10" width="49.28515625" style="85" customWidth="1"/>
    <col min="11" max="11" width="12.140625" style="85" customWidth="1"/>
    <col min="12" max="12" width="12.7109375" style="85" customWidth="1"/>
    <col min="13" max="13" width="21.140625" style="85" customWidth="1"/>
    <col min="14" max="14" width="17.28515625" style="85" customWidth="1"/>
    <col min="15" max="16" width="18" style="85" customWidth="1"/>
    <col min="17" max="17" width="21.28515625" style="85" customWidth="1"/>
    <col min="18" max="18" width="23.57031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x14ac:dyDescent="0.25">
      <c r="A2" s="14" t="s">
        <v>1015</v>
      </c>
    </row>
    <row r="3" spans="1:19" x14ac:dyDescent="0.25">
      <c r="M3" s="86"/>
      <c r="N3" s="86"/>
      <c r="O3" s="86"/>
      <c r="P3" s="86"/>
    </row>
    <row r="4" spans="1:19" s="63" customFormat="1" ht="50.25" customHeight="1" x14ac:dyDescent="0.25">
      <c r="A4" s="970" t="s">
        <v>0</v>
      </c>
      <c r="B4" s="849" t="s">
        <v>1</v>
      </c>
      <c r="C4" s="849" t="s">
        <v>2</v>
      </c>
      <c r="D4" s="849" t="s">
        <v>3</v>
      </c>
      <c r="E4" s="970" t="s">
        <v>4</v>
      </c>
      <c r="F4" s="970" t="s">
        <v>5</v>
      </c>
      <c r="G4" s="970" t="s">
        <v>6</v>
      </c>
      <c r="H4" s="849" t="s">
        <v>7</v>
      </c>
      <c r="I4" s="849"/>
      <c r="J4" s="970" t="s">
        <v>8</v>
      </c>
      <c r="K4" s="849" t="s">
        <v>9</v>
      </c>
      <c r="L4" s="971"/>
      <c r="M4" s="864" t="s">
        <v>10</v>
      </c>
      <c r="N4" s="864"/>
      <c r="O4" s="864" t="s">
        <v>11</v>
      </c>
      <c r="P4" s="864"/>
      <c r="Q4" s="970" t="s">
        <v>12</v>
      </c>
      <c r="R4" s="849" t="s">
        <v>13</v>
      </c>
      <c r="S4" s="62"/>
    </row>
    <row r="5" spans="1:19" s="63" customFormat="1" x14ac:dyDescent="0.2">
      <c r="A5" s="970"/>
      <c r="B5" s="849"/>
      <c r="C5" s="849"/>
      <c r="D5" s="849"/>
      <c r="E5" s="970"/>
      <c r="F5" s="970"/>
      <c r="G5" s="970"/>
      <c r="H5" s="171" t="s">
        <v>14</v>
      </c>
      <c r="I5" s="171" t="s">
        <v>15</v>
      </c>
      <c r="J5" s="970"/>
      <c r="K5" s="171">
        <v>2020</v>
      </c>
      <c r="L5" s="171">
        <v>2021</v>
      </c>
      <c r="M5" s="2">
        <v>2020</v>
      </c>
      <c r="N5" s="2">
        <v>2021</v>
      </c>
      <c r="O5" s="2">
        <v>2020</v>
      </c>
      <c r="P5" s="2">
        <v>2021</v>
      </c>
      <c r="Q5" s="970"/>
      <c r="R5" s="849"/>
      <c r="S5" s="62"/>
    </row>
    <row r="6" spans="1:19" s="63" customFormat="1" x14ac:dyDescent="0.2">
      <c r="A6" s="189" t="s">
        <v>16</v>
      </c>
      <c r="B6" s="171" t="s">
        <v>17</v>
      </c>
      <c r="C6" s="171" t="s">
        <v>18</v>
      </c>
      <c r="D6" s="171" t="s">
        <v>19</v>
      </c>
      <c r="E6" s="189" t="s">
        <v>20</v>
      </c>
      <c r="F6" s="189" t="s">
        <v>21</v>
      </c>
      <c r="G6" s="189" t="s">
        <v>22</v>
      </c>
      <c r="H6" s="171" t="s">
        <v>23</v>
      </c>
      <c r="I6" s="171" t="s">
        <v>24</v>
      </c>
      <c r="J6" s="189" t="s">
        <v>25</v>
      </c>
      <c r="K6" s="171" t="s">
        <v>26</v>
      </c>
      <c r="L6" s="171" t="s">
        <v>27</v>
      </c>
      <c r="M6" s="172" t="s">
        <v>28</v>
      </c>
      <c r="N6" s="172" t="s">
        <v>29</v>
      </c>
      <c r="O6" s="172" t="s">
        <v>30</v>
      </c>
      <c r="P6" s="172" t="s">
        <v>31</v>
      </c>
      <c r="Q6" s="189" t="s">
        <v>32</v>
      </c>
      <c r="R6" s="171" t="s">
        <v>33</v>
      </c>
      <c r="S6" s="62"/>
    </row>
    <row r="7" spans="1:19" s="54" customFormat="1" ht="49.5" customHeight="1" x14ac:dyDescent="0.2">
      <c r="A7" s="243">
        <v>1</v>
      </c>
      <c r="B7" s="243" t="s">
        <v>90</v>
      </c>
      <c r="C7" s="243" t="s">
        <v>198</v>
      </c>
      <c r="D7" s="243">
        <v>3</v>
      </c>
      <c r="E7" s="243" t="s">
        <v>654</v>
      </c>
      <c r="F7" s="243" t="s">
        <v>655</v>
      </c>
      <c r="G7" s="242" t="s">
        <v>190</v>
      </c>
      <c r="H7" s="243" t="s">
        <v>656</v>
      </c>
      <c r="I7" s="243" t="s">
        <v>657</v>
      </c>
      <c r="J7" s="243" t="s">
        <v>658</v>
      </c>
      <c r="K7" s="254" t="s">
        <v>34</v>
      </c>
      <c r="L7" s="254"/>
      <c r="M7" s="254">
        <v>30000</v>
      </c>
      <c r="N7" s="254"/>
      <c r="O7" s="254">
        <v>30000</v>
      </c>
      <c r="P7" s="254"/>
      <c r="Q7" s="243" t="s">
        <v>659</v>
      </c>
      <c r="R7" s="243" t="s">
        <v>660</v>
      </c>
      <c r="S7" s="53"/>
    </row>
    <row r="8" spans="1:19" s="54" customFormat="1" ht="55.5" customHeight="1" x14ac:dyDescent="0.2">
      <c r="A8" s="243">
        <v>2</v>
      </c>
      <c r="B8" s="243" t="s">
        <v>90</v>
      </c>
      <c r="C8" s="243" t="s">
        <v>198</v>
      </c>
      <c r="D8" s="243">
        <v>3</v>
      </c>
      <c r="E8" s="243" t="s">
        <v>661</v>
      </c>
      <c r="F8" s="243" t="s">
        <v>655</v>
      </c>
      <c r="G8" s="243" t="s">
        <v>662</v>
      </c>
      <c r="H8" s="243" t="s">
        <v>663</v>
      </c>
      <c r="I8" s="243">
        <v>11</v>
      </c>
      <c r="J8" s="243" t="s">
        <v>658</v>
      </c>
      <c r="K8" s="254" t="s">
        <v>34</v>
      </c>
      <c r="L8" s="254"/>
      <c r="M8" s="254">
        <v>30000</v>
      </c>
      <c r="N8" s="254"/>
      <c r="O8" s="254">
        <v>30000</v>
      </c>
      <c r="P8" s="254"/>
      <c r="Q8" s="243" t="s">
        <v>659</v>
      </c>
      <c r="R8" s="243" t="s">
        <v>664</v>
      </c>
      <c r="S8" s="53"/>
    </row>
    <row r="9" spans="1:19" s="54" customFormat="1" ht="60" x14ac:dyDescent="0.25">
      <c r="A9" s="243">
        <v>3</v>
      </c>
      <c r="B9" s="243" t="s">
        <v>90</v>
      </c>
      <c r="C9" s="243">
        <v>1</v>
      </c>
      <c r="D9" s="243">
        <v>9</v>
      </c>
      <c r="E9" s="243" t="s">
        <v>665</v>
      </c>
      <c r="F9" s="254" t="s">
        <v>666</v>
      </c>
      <c r="G9" s="243" t="s">
        <v>667</v>
      </c>
      <c r="H9" s="243" t="s">
        <v>668</v>
      </c>
      <c r="I9" s="207" t="s">
        <v>41</v>
      </c>
      <c r="J9" s="243" t="s">
        <v>669</v>
      </c>
      <c r="K9" s="243" t="s">
        <v>40</v>
      </c>
      <c r="L9" s="253"/>
      <c r="M9" s="254">
        <v>65000</v>
      </c>
      <c r="N9" s="253"/>
      <c r="O9" s="254">
        <v>50000</v>
      </c>
      <c r="P9" s="253"/>
      <c r="Q9" s="243" t="s">
        <v>659</v>
      </c>
      <c r="R9" s="243" t="s">
        <v>660</v>
      </c>
      <c r="S9" s="53"/>
    </row>
    <row r="10" spans="1:19" s="54" customFormat="1" ht="90" x14ac:dyDescent="0.2">
      <c r="A10" s="243">
        <v>4</v>
      </c>
      <c r="B10" s="243" t="s">
        <v>90</v>
      </c>
      <c r="C10" s="243">
        <v>1</v>
      </c>
      <c r="D10" s="243">
        <v>3</v>
      </c>
      <c r="E10" s="243" t="s">
        <v>670</v>
      </c>
      <c r="F10" s="243" t="s">
        <v>671</v>
      </c>
      <c r="G10" s="242" t="s">
        <v>56</v>
      </c>
      <c r="H10" s="243" t="s">
        <v>672</v>
      </c>
      <c r="I10" s="243" t="s">
        <v>673</v>
      </c>
      <c r="J10" s="243" t="s">
        <v>674</v>
      </c>
      <c r="K10" s="254" t="s">
        <v>161</v>
      </c>
      <c r="L10" s="254"/>
      <c r="M10" s="254">
        <v>50000</v>
      </c>
      <c r="N10" s="254"/>
      <c r="O10" s="254">
        <v>50000</v>
      </c>
      <c r="P10" s="254"/>
      <c r="Q10" s="243" t="s">
        <v>659</v>
      </c>
      <c r="R10" s="243" t="s">
        <v>660</v>
      </c>
      <c r="S10" s="53"/>
    </row>
    <row r="11" spans="1:19" s="54" customFormat="1" ht="90" x14ac:dyDescent="0.2">
      <c r="A11" s="242">
        <v>5</v>
      </c>
      <c r="B11" s="242" t="s">
        <v>90</v>
      </c>
      <c r="C11" s="242">
        <v>3</v>
      </c>
      <c r="D11" s="242">
        <v>13</v>
      </c>
      <c r="E11" s="243" t="s">
        <v>675</v>
      </c>
      <c r="F11" s="243" t="s">
        <v>676</v>
      </c>
      <c r="G11" s="242" t="s">
        <v>677</v>
      </c>
      <c r="H11" s="242" t="s">
        <v>197</v>
      </c>
      <c r="I11" s="242">
        <v>5</v>
      </c>
      <c r="J11" s="243" t="s">
        <v>674</v>
      </c>
      <c r="K11" s="242" t="s">
        <v>161</v>
      </c>
      <c r="L11" s="242"/>
      <c r="M11" s="251">
        <v>30000</v>
      </c>
      <c r="N11" s="41"/>
      <c r="O11" s="148">
        <v>30000</v>
      </c>
      <c r="P11" s="41"/>
      <c r="Q11" s="243" t="s">
        <v>659</v>
      </c>
      <c r="R11" s="243" t="s">
        <v>660</v>
      </c>
      <c r="S11" s="53"/>
    </row>
    <row r="12" spans="1:19" s="54" customFormat="1" ht="45" x14ac:dyDescent="0.2">
      <c r="A12" s="243">
        <v>6</v>
      </c>
      <c r="B12" s="243" t="s">
        <v>90</v>
      </c>
      <c r="C12" s="243" t="s">
        <v>198</v>
      </c>
      <c r="D12" s="243">
        <v>3</v>
      </c>
      <c r="E12" s="243" t="s">
        <v>654</v>
      </c>
      <c r="F12" s="243" t="s">
        <v>655</v>
      </c>
      <c r="G12" s="242" t="s">
        <v>190</v>
      </c>
      <c r="H12" s="243" t="s">
        <v>656</v>
      </c>
      <c r="I12" s="243" t="s">
        <v>657</v>
      </c>
      <c r="J12" s="243" t="s">
        <v>658</v>
      </c>
      <c r="K12" s="55"/>
      <c r="L12" s="254" t="s">
        <v>34</v>
      </c>
      <c r="M12" s="55"/>
      <c r="N12" s="254">
        <v>30000</v>
      </c>
      <c r="O12" s="55"/>
      <c r="P12" s="254">
        <v>30000</v>
      </c>
      <c r="Q12" s="243" t="s">
        <v>659</v>
      </c>
      <c r="R12" s="243" t="s">
        <v>660</v>
      </c>
      <c r="S12" s="53"/>
    </row>
    <row r="13" spans="1:19" s="54" customFormat="1" ht="45" x14ac:dyDescent="0.2">
      <c r="A13" s="243">
        <v>7</v>
      </c>
      <c r="B13" s="243" t="s">
        <v>90</v>
      </c>
      <c r="C13" s="243" t="s">
        <v>198</v>
      </c>
      <c r="D13" s="243">
        <v>3</v>
      </c>
      <c r="E13" s="243" t="s">
        <v>661</v>
      </c>
      <c r="F13" s="243" t="s">
        <v>655</v>
      </c>
      <c r="G13" s="243" t="s">
        <v>662</v>
      </c>
      <c r="H13" s="243" t="s">
        <v>663</v>
      </c>
      <c r="I13" s="243">
        <v>11</v>
      </c>
      <c r="J13" s="243" t="s">
        <v>658</v>
      </c>
      <c r="K13" s="55"/>
      <c r="L13" s="254" t="s">
        <v>34</v>
      </c>
      <c r="M13" s="55"/>
      <c r="N13" s="254">
        <v>30000</v>
      </c>
      <c r="O13" s="254"/>
      <c r="P13" s="254">
        <v>30000</v>
      </c>
      <c r="Q13" s="243" t="s">
        <v>659</v>
      </c>
      <c r="R13" s="243" t="s">
        <v>664</v>
      </c>
      <c r="S13" s="53"/>
    </row>
    <row r="14" spans="1:19" s="13" customFormat="1" ht="90" x14ac:dyDescent="0.25">
      <c r="A14" s="243">
        <v>8</v>
      </c>
      <c r="B14" s="243" t="s">
        <v>90</v>
      </c>
      <c r="C14" s="243">
        <v>1</v>
      </c>
      <c r="D14" s="243">
        <v>6</v>
      </c>
      <c r="E14" s="243" t="s">
        <v>680</v>
      </c>
      <c r="F14" s="243" t="s">
        <v>681</v>
      </c>
      <c r="G14" s="243" t="s">
        <v>678</v>
      </c>
      <c r="H14" s="243" t="s">
        <v>679</v>
      </c>
      <c r="I14" s="243">
        <v>1</v>
      </c>
      <c r="J14" s="243" t="s">
        <v>682</v>
      </c>
      <c r="K14" s="253"/>
      <c r="L14" s="243" t="s">
        <v>291</v>
      </c>
      <c r="M14" s="253"/>
      <c r="N14" s="254">
        <v>55000</v>
      </c>
      <c r="O14" s="253"/>
      <c r="P14" s="254">
        <v>55000</v>
      </c>
      <c r="Q14" s="243" t="s">
        <v>659</v>
      </c>
      <c r="R14" s="243" t="s">
        <v>660</v>
      </c>
      <c r="S14" s="16"/>
    </row>
    <row r="15" spans="1:19" s="13" customFormat="1" ht="60" x14ac:dyDescent="0.25">
      <c r="A15" s="243">
        <v>9</v>
      </c>
      <c r="B15" s="243" t="s">
        <v>90</v>
      </c>
      <c r="C15" s="243">
        <v>2</v>
      </c>
      <c r="D15" s="243">
        <v>12</v>
      </c>
      <c r="E15" s="243" t="s">
        <v>683</v>
      </c>
      <c r="F15" s="243" t="s">
        <v>684</v>
      </c>
      <c r="G15" s="242" t="s">
        <v>56</v>
      </c>
      <c r="H15" s="243" t="s">
        <v>57</v>
      </c>
      <c r="I15" s="243">
        <v>1</v>
      </c>
      <c r="J15" s="243" t="s">
        <v>685</v>
      </c>
      <c r="K15" s="254"/>
      <c r="L15" s="254" t="s">
        <v>161</v>
      </c>
      <c r="M15" s="254"/>
      <c r="N15" s="254">
        <v>311500</v>
      </c>
      <c r="O15" s="254"/>
      <c r="P15" s="254">
        <v>60000</v>
      </c>
      <c r="Q15" s="243" t="s">
        <v>659</v>
      </c>
      <c r="R15" s="243" t="s">
        <v>660</v>
      </c>
    </row>
    <row r="16" spans="1:19" s="39" customFormat="1" ht="95.25" customHeight="1" x14ac:dyDescent="0.25">
      <c r="A16" s="242">
        <v>10</v>
      </c>
      <c r="B16" s="243" t="s">
        <v>90</v>
      </c>
      <c r="C16" s="243">
        <v>1</v>
      </c>
      <c r="D16" s="243">
        <v>6</v>
      </c>
      <c r="E16" s="243" t="s">
        <v>686</v>
      </c>
      <c r="F16" s="243" t="s">
        <v>803</v>
      </c>
      <c r="G16" s="243" t="s">
        <v>568</v>
      </c>
      <c r="H16" s="243" t="s">
        <v>668</v>
      </c>
      <c r="I16" s="243">
        <v>1</v>
      </c>
      <c r="J16" s="243" t="s">
        <v>687</v>
      </c>
      <c r="K16" s="254"/>
      <c r="L16" s="254" t="s">
        <v>161</v>
      </c>
      <c r="M16" s="254"/>
      <c r="N16" s="254">
        <v>59000</v>
      </c>
      <c r="O16" s="254"/>
      <c r="P16" s="254">
        <v>59000</v>
      </c>
      <c r="Q16" s="243" t="s">
        <v>659</v>
      </c>
      <c r="R16" s="243" t="s">
        <v>664</v>
      </c>
      <c r="S16" s="56"/>
    </row>
    <row r="17" spans="1:23" s="39" customFormat="1" ht="60" x14ac:dyDescent="0.25">
      <c r="A17" s="243">
        <v>11</v>
      </c>
      <c r="B17" s="243" t="s">
        <v>90</v>
      </c>
      <c r="C17" s="243">
        <v>2</v>
      </c>
      <c r="D17" s="243">
        <v>12</v>
      </c>
      <c r="E17" s="243" t="s">
        <v>688</v>
      </c>
      <c r="F17" s="243" t="s">
        <v>689</v>
      </c>
      <c r="G17" s="243" t="s">
        <v>56</v>
      </c>
      <c r="H17" s="243" t="s">
        <v>57</v>
      </c>
      <c r="I17" s="207" t="s">
        <v>41</v>
      </c>
      <c r="J17" s="243" t="s">
        <v>674</v>
      </c>
      <c r="K17" s="243"/>
      <c r="L17" s="242" t="s">
        <v>161</v>
      </c>
      <c r="M17" s="254"/>
      <c r="N17" s="251">
        <v>66000</v>
      </c>
      <c r="O17" s="254"/>
      <c r="P17" s="251">
        <v>66000</v>
      </c>
      <c r="Q17" s="243" t="s">
        <v>659</v>
      </c>
      <c r="R17" s="243" t="s">
        <v>660</v>
      </c>
      <c r="S17" s="107"/>
      <c r="T17" s="107"/>
      <c r="U17" s="107"/>
      <c r="V17" s="107"/>
      <c r="W17" s="107"/>
    </row>
    <row r="18" spans="1:23" s="13" customFormat="1" ht="78" customHeight="1" x14ac:dyDescent="0.25">
      <c r="A18" s="242">
        <v>12</v>
      </c>
      <c r="B18" s="243" t="s">
        <v>52</v>
      </c>
      <c r="C18" s="243">
        <v>5</v>
      </c>
      <c r="D18" s="243">
        <v>11</v>
      </c>
      <c r="E18" s="243" t="s">
        <v>690</v>
      </c>
      <c r="F18" s="243" t="s">
        <v>691</v>
      </c>
      <c r="G18" s="243" t="s">
        <v>195</v>
      </c>
      <c r="H18" s="243" t="s">
        <v>289</v>
      </c>
      <c r="I18" s="243">
        <v>1</v>
      </c>
      <c r="J18" s="243" t="s">
        <v>692</v>
      </c>
      <c r="K18" s="254"/>
      <c r="L18" s="254" t="s">
        <v>43</v>
      </c>
      <c r="M18" s="254"/>
      <c r="N18" s="254">
        <v>30000</v>
      </c>
      <c r="O18" s="254"/>
      <c r="P18" s="254">
        <v>30000</v>
      </c>
      <c r="Q18" s="243" t="s">
        <v>659</v>
      </c>
      <c r="R18" s="243" t="s">
        <v>660</v>
      </c>
    </row>
    <row r="19" spans="1:23" ht="117" customHeight="1" x14ac:dyDescent="0.25">
      <c r="A19" s="243">
        <v>13</v>
      </c>
      <c r="B19" s="243" t="s">
        <v>90</v>
      </c>
      <c r="C19" s="243">
        <v>1</v>
      </c>
      <c r="D19" s="243">
        <v>3</v>
      </c>
      <c r="E19" s="243" t="s">
        <v>670</v>
      </c>
      <c r="F19" s="243" t="s">
        <v>806</v>
      </c>
      <c r="G19" s="242" t="s">
        <v>56</v>
      </c>
      <c r="H19" s="243" t="s">
        <v>1014</v>
      </c>
      <c r="I19" s="243" t="s">
        <v>1013</v>
      </c>
      <c r="J19" s="243" t="s">
        <v>674</v>
      </c>
      <c r="K19" s="253"/>
      <c r="L19" s="254" t="s">
        <v>161</v>
      </c>
      <c r="M19" s="254"/>
      <c r="N19" s="254">
        <v>25000</v>
      </c>
      <c r="O19" s="254"/>
      <c r="P19" s="254">
        <v>25000</v>
      </c>
      <c r="Q19" s="243" t="s">
        <v>659</v>
      </c>
      <c r="R19" s="243" t="s">
        <v>660</v>
      </c>
    </row>
    <row r="20" spans="1:23" s="13" customFormat="1" ht="29.25" customHeight="1" x14ac:dyDescent="0.25">
      <c r="A20" s="233"/>
      <c r="B20" s="233"/>
      <c r="C20" s="233"/>
      <c r="D20" s="233"/>
      <c r="E20" s="233"/>
      <c r="F20" s="233"/>
      <c r="G20" s="233"/>
      <c r="H20" s="233"/>
      <c r="I20" s="233"/>
      <c r="J20" s="233"/>
      <c r="K20" s="233"/>
      <c r="L20" s="233"/>
      <c r="M20" s="234"/>
      <c r="N20" s="234"/>
      <c r="O20" s="234"/>
      <c r="P20" s="234"/>
      <c r="Q20" s="233"/>
      <c r="R20" s="233"/>
    </row>
    <row r="21" spans="1:23" x14ac:dyDescent="0.25">
      <c r="M21" s="828"/>
      <c r="N21" s="882" t="s">
        <v>35</v>
      </c>
      <c r="O21" s="882"/>
      <c r="P21" s="882"/>
    </row>
    <row r="22" spans="1:23" x14ac:dyDescent="0.25">
      <c r="M22" s="969"/>
      <c r="N22" s="829" t="s">
        <v>36</v>
      </c>
      <c r="O22" s="829" t="s">
        <v>37</v>
      </c>
      <c r="P22" s="829"/>
    </row>
    <row r="23" spans="1:23" x14ac:dyDescent="0.25">
      <c r="M23" s="969"/>
      <c r="N23" s="829"/>
      <c r="O23" s="165">
        <v>2020</v>
      </c>
      <c r="P23" s="165">
        <v>2021</v>
      </c>
    </row>
    <row r="24" spans="1:23" x14ac:dyDescent="0.25">
      <c r="M24" s="164" t="s">
        <v>729</v>
      </c>
      <c r="N24" s="190">
        <v>13</v>
      </c>
      <c r="O24" s="91">
        <f>O11+O10+O9+O8+O7</f>
        <v>190000</v>
      </c>
      <c r="P24" s="38">
        <f>SUM(P19,P18,P17,P16,P15,P14,P13,P12)</f>
        <v>355000</v>
      </c>
    </row>
  </sheetData>
  <mergeCells count="18">
    <mergeCell ref="M21:M23"/>
    <mergeCell ref="N21:P21"/>
    <mergeCell ref="N22:N23"/>
    <mergeCell ref="O22:P22"/>
    <mergeCell ref="O4:P4"/>
    <mergeCell ref="A4:A5"/>
    <mergeCell ref="B4:B5"/>
    <mergeCell ref="K4:L4"/>
    <mergeCell ref="M4:N4"/>
    <mergeCell ref="Q4:Q5"/>
    <mergeCell ref="R4:R5"/>
    <mergeCell ref="C4:C5"/>
    <mergeCell ref="D4:D5"/>
    <mergeCell ref="E4:E5"/>
    <mergeCell ref="G4:G5"/>
    <mergeCell ref="H4:I4"/>
    <mergeCell ref="J4:J5"/>
    <mergeCell ref="F4:F5"/>
  </mergeCells>
  <pageMargins left="0.7" right="0.7" top="0.75" bottom="0.75" header="0.3" footer="0.3"/>
  <pageSetup paperSize="8" scale="4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720-B94E-46EB-B384-9006E2AF455C}">
  <sheetPr>
    <pageSetUpPr fitToPage="1"/>
  </sheetPr>
  <dimension ref="A2:S34"/>
  <sheetViews>
    <sheetView topLeftCell="A20" zoomScale="80" zoomScaleNormal="80" workbookViewId="0">
      <selection activeCell="Q32" sqref="Q32"/>
    </sheetView>
  </sheetViews>
  <sheetFormatPr defaultRowHeight="15" x14ac:dyDescent="0.25"/>
  <cols>
    <col min="1" max="1" width="4.7109375" style="85" customWidth="1"/>
    <col min="2" max="2" width="8.85546875" style="85" customWidth="1"/>
    <col min="3" max="3" width="7.85546875" style="85" customWidth="1"/>
    <col min="4" max="4" width="12.5703125" style="85" customWidth="1"/>
    <col min="5" max="5" width="37.7109375" style="85" customWidth="1"/>
    <col min="6" max="6" width="57.7109375" style="85" customWidth="1"/>
    <col min="7" max="7" width="27.140625" style="85" customWidth="1"/>
    <col min="8" max="8" width="20.42578125" style="85" customWidth="1"/>
    <col min="9" max="9" width="10.42578125" style="85" customWidth="1"/>
    <col min="10" max="10" width="28.7109375" style="85" customWidth="1"/>
    <col min="11" max="11" width="10.7109375" style="85" customWidth="1"/>
    <col min="12" max="12" width="14.5703125" style="85" customWidth="1"/>
    <col min="13" max="13" width="14.7109375" style="85" customWidth="1"/>
    <col min="14" max="14" width="21.42578125" style="85" customWidth="1"/>
    <col min="15" max="15" width="14.7109375" style="85" customWidth="1"/>
    <col min="16" max="16" width="14.140625" style="85" customWidth="1"/>
    <col min="17" max="17" width="26.7109375" style="85" customWidth="1"/>
    <col min="18" max="18" width="15.710937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x14ac:dyDescent="0.25">
      <c r="A2" s="14" t="s">
        <v>1016</v>
      </c>
    </row>
    <row r="4" spans="1:19" s="63" customFormat="1" ht="51.75" customHeight="1" x14ac:dyDescent="0.25">
      <c r="A4" s="821" t="s">
        <v>0</v>
      </c>
      <c r="B4" s="815" t="s">
        <v>1</v>
      </c>
      <c r="C4" s="815" t="s">
        <v>2</v>
      </c>
      <c r="D4" s="815" t="s">
        <v>3</v>
      </c>
      <c r="E4" s="821" t="s">
        <v>4</v>
      </c>
      <c r="F4" s="821" t="s">
        <v>5</v>
      </c>
      <c r="G4" s="821" t="s">
        <v>6</v>
      </c>
      <c r="H4" s="823" t="s">
        <v>7</v>
      </c>
      <c r="I4" s="823"/>
      <c r="J4" s="821" t="s">
        <v>8</v>
      </c>
      <c r="K4" s="824" t="s">
        <v>9</v>
      </c>
      <c r="L4" s="819"/>
      <c r="M4" s="825" t="s">
        <v>10</v>
      </c>
      <c r="N4" s="825"/>
      <c r="O4" s="825" t="s">
        <v>11</v>
      </c>
      <c r="P4" s="825"/>
      <c r="Q4" s="821" t="s">
        <v>12</v>
      </c>
      <c r="R4" s="815" t="s">
        <v>13</v>
      </c>
      <c r="S4" s="62"/>
    </row>
    <row r="5" spans="1:19" s="63" customFormat="1" x14ac:dyDescent="0.2">
      <c r="A5" s="822"/>
      <c r="B5" s="816"/>
      <c r="C5" s="816"/>
      <c r="D5" s="816"/>
      <c r="E5" s="822"/>
      <c r="F5" s="822"/>
      <c r="G5" s="822"/>
      <c r="H5" s="175" t="s">
        <v>14</v>
      </c>
      <c r="I5" s="175" t="s">
        <v>15</v>
      </c>
      <c r="J5" s="822"/>
      <c r="K5" s="176">
        <v>2020</v>
      </c>
      <c r="L5" s="176">
        <v>2021</v>
      </c>
      <c r="M5" s="35">
        <v>2020</v>
      </c>
      <c r="N5" s="35">
        <v>2021</v>
      </c>
      <c r="O5" s="35">
        <v>2020</v>
      </c>
      <c r="P5" s="35">
        <v>2021</v>
      </c>
      <c r="Q5" s="822"/>
      <c r="R5" s="816"/>
      <c r="S5" s="62"/>
    </row>
    <row r="6" spans="1:19" s="63" customFormat="1" x14ac:dyDescent="0.2">
      <c r="A6" s="173" t="s">
        <v>16</v>
      </c>
      <c r="B6" s="175" t="s">
        <v>17</v>
      </c>
      <c r="C6" s="175" t="s">
        <v>18</v>
      </c>
      <c r="D6" s="175" t="s">
        <v>19</v>
      </c>
      <c r="E6" s="173" t="s">
        <v>20</v>
      </c>
      <c r="F6" s="173" t="s">
        <v>21</v>
      </c>
      <c r="G6" s="173" t="s">
        <v>22</v>
      </c>
      <c r="H6" s="175" t="s">
        <v>23</v>
      </c>
      <c r="I6" s="175" t="s">
        <v>24</v>
      </c>
      <c r="J6" s="173" t="s">
        <v>25</v>
      </c>
      <c r="K6" s="176" t="s">
        <v>26</v>
      </c>
      <c r="L6" s="176" t="s">
        <v>27</v>
      </c>
      <c r="M6" s="177" t="s">
        <v>28</v>
      </c>
      <c r="N6" s="177" t="s">
        <v>29</v>
      </c>
      <c r="O6" s="177" t="s">
        <v>30</v>
      </c>
      <c r="P6" s="177" t="s">
        <v>31</v>
      </c>
      <c r="Q6" s="173" t="s">
        <v>32</v>
      </c>
      <c r="R6" s="175" t="s">
        <v>33</v>
      </c>
      <c r="S6" s="62"/>
    </row>
    <row r="7" spans="1:19" s="3" customFormat="1" ht="69.75" customHeight="1" x14ac:dyDescent="0.25">
      <c r="A7" s="834">
        <v>1</v>
      </c>
      <c r="B7" s="834" t="s">
        <v>43</v>
      </c>
      <c r="C7" s="879">
        <v>3</v>
      </c>
      <c r="D7" s="880">
        <v>10</v>
      </c>
      <c r="E7" s="836" t="s">
        <v>693</v>
      </c>
      <c r="F7" s="880" t="s">
        <v>694</v>
      </c>
      <c r="G7" s="880" t="s">
        <v>695</v>
      </c>
      <c r="H7" s="243" t="s">
        <v>696</v>
      </c>
      <c r="I7" s="242">
        <v>1</v>
      </c>
      <c r="J7" s="880" t="s">
        <v>697</v>
      </c>
      <c r="K7" s="973" t="s">
        <v>39</v>
      </c>
      <c r="L7" s="834"/>
      <c r="M7" s="883">
        <v>26895</v>
      </c>
      <c r="N7" s="883"/>
      <c r="O7" s="883">
        <v>26895</v>
      </c>
      <c r="P7" s="883"/>
      <c r="Q7" s="880" t="s">
        <v>698</v>
      </c>
      <c r="R7" s="880" t="s">
        <v>699</v>
      </c>
      <c r="S7" s="6"/>
    </row>
    <row r="8" spans="1:19" s="3" customFormat="1" ht="69" customHeight="1" x14ac:dyDescent="0.25">
      <c r="A8" s="835"/>
      <c r="B8" s="835"/>
      <c r="C8" s="972"/>
      <c r="D8" s="972"/>
      <c r="E8" s="833"/>
      <c r="F8" s="972"/>
      <c r="G8" s="972"/>
      <c r="H8" s="243" t="s">
        <v>700</v>
      </c>
      <c r="I8" s="207" t="s">
        <v>701</v>
      </c>
      <c r="J8" s="972"/>
      <c r="K8" s="972"/>
      <c r="L8" s="835"/>
      <c r="M8" s="972"/>
      <c r="N8" s="883"/>
      <c r="O8" s="883"/>
      <c r="P8" s="883"/>
      <c r="Q8" s="972"/>
      <c r="R8" s="972"/>
      <c r="S8" s="6"/>
    </row>
    <row r="9" spans="1:19" ht="64.5" customHeight="1" x14ac:dyDescent="0.25">
      <c r="A9" s="834">
        <v>2</v>
      </c>
      <c r="B9" s="879" t="s">
        <v>90</v>
      </c>
      <c r="C9" s="879">
        <v>1</v>
      </c>
      <c r="D9" s="880">
        <v>6</v>
      </c>
      <c r="E9" s="880" t="s">
        <v>702</v>
      </c>
      <c r="F9" s="880" t="s">
        <v>703</v>
      </c>
      <c r="G9" s="880" t="s">
        <v>704</v>
      </c>
      <c r="H9" s="199" t="s">
        <v>705</v>
      </c>
      <c r="I9" s="242">
        <v>3</v>
      </c>
      <c r="J9" s="880" t="s">
        <v>706</v>
      </c>
      <c r="K9" s="39"/>
      <c r="L9" s="973" t="s">
        <v>52</v>
      </c>
      <c r="M9" s="883"/>
      <c r="N9" s="883">
        <v>76270.820000000007</v>
      </c>
      <c r="O9" s="883"/>
      <c r="P9" s="883">
        <v>76270.820000000007</v>
      </c>
      <c r="Q9" s="880" t="s">
        <v>698</v>
      </c>
      <c r="R9" s="880" t="s">
        <v>699</v>
      </c>
    </row>
    <row r="10" spans="1:19" ht="64.5" customHeight="1" x14ac:dyDescent="0.25">
      <c r="A10" s="835"/>
      <c r="B10" s="972"/>
      <c r="C10" s="972"/>
      <c r="D10" s="972"/>
      <c r="E10" s="972"/>
      <c r="F10" s="972"/>
      <c r="G10" s="972"/>
      <c r="H10" s="243" t="s">
        <v>707</v>
      </c>
      <c r="I10" s="207" t="s">
        <v>708</v>
      </c>
      <c r="J10" s="972"/>
      <c r="K10" s="252"/>
      <c r="L10" s="972"/>
      <c r="M10" s="972"/>
      <c r="N10" s="883"/>
      <c r="O10" s="883"/>
      <c r="P10" s="883"/>
      <c r="Q10" s="972"/>
      <c r="R10" s="972"/>
    </row>
    <row r="11" spans="1:19" ht="51" customHeight="1" x14ac:dyDescent="0.25">
      <c r="A11" s="834">
        <v>3</v>
      </c>
      <c r="B11" s="879" t="s">
        <v>90</v>
      </c>
      <c r="C11" s="879">
        <v>1</v>
      </c>
      <c r="D11" s="880">
        <v>6</v>
      </c>
      <c r="E11" s="880" t="s">
        <v>709</v>
      </c>
      <c r="F11" s="880" t="s">
        <v>710</v>
      </c>
      <c r="G11" s="880" t="s">
        <v>711</v>
      </c>
      <c r="H11" s="199" t="s">
        <v>712</v>
      </c>
      <c r="I11" s="260" t="s">
        <v>1066</v>
      </c>
      <c r="J11" s="880" t="s">
        <v>713</v>
      </c>
      <c r="K11" s="973"/>
      <c r="L11" s="973" t="s">
        <v>43</v>
      </c>
      <c r="M11" s="883"/>
      <c r="N11" s="883">
        <v>23321.4</v>
      </c>
      <c r="O11" s="883"/>
      <c r="P11" s="883">
        <v>23321.4</v>
      </c>
      <c r="Q11" s="880" t="s">
        <v>698</v>
      </c>
      <c r="R11" s="880" t="s">
        <v>699</v>
      </c>
    </row>
    <row r="12" spans="1:19" ht="51" customHeight="1" x14ac:dyDescent="0.25">
      <c r="A12" s="835"/>
      <c r="B12" s="972"/>
      <c r="C12" s="972"/>
      <c r="D12" s="972"/>
      <c r="E12" s="972"/>
      <c r="F12" s="972"/>
      <c r="G12" s="972"/>
      <c r="H12" s="243" t="s">
        <v>714</v>
      </c>
      <c r="I12" s="207" t="s">
        <v>1067</v>
      </c>
      <c r="J12" s="972"/>
      <c r="K12" s="972"/>
      <c r="L12" s="972"/>
      <c r="M12" s="972"/>
      <c r="N12" s="883"/>
      <c r="O12" s="883"/>
      <c r="P12" s="883"/>
      <c r="Q12" s="972"/>
      <c r="R12" s="972"/>
    </row>
    <row r="13" spans="1:19" ht="34.5" customHeight="1" x14ac:dyDescent="0.25">
      <c r="A13" s="834">
        <v>4</v>
      </c>
      <c r="B13" s="879" t="s">
        <v>43</v>
      </c>
      <c r="C13" s="879">
        <v>1</v>
      </c>
      <c r="D13" s="880">
        <v>9</v>
      </c>
      <c r="E13" s="880" t="s">
        <v>715</v>
      </c>
      <c r="F13" s="836" t="s">
        <v>716</v>
      </c>
      <c r="G13" s="836" t="s">
        <v>695</v>
      </c>
      <c r="H13" s="199" t="s">
        <v>717</v>
      </c>
      <c r="I13" s="242">
        <v>1</v>
      </c>
      <c r="J13" s="880" t="s">
        <v>718</v>
      </c>
      <c r="K13" s="973"/>
      <c r="L13" s="973" t="s">
        <v>43</v>
      </c>
      <c r="M13" s="883"/>
      <c r="N13" s="883">
        <v>89979.57</v>
      </c>
      <c r="O13" s="883"/>
      <c r="P13" s="883">
        <v>89979.57</v>
      </c>
      <c r="Q13" s="880" t="s">
        <v>698</v>
      </c>
      <c r="R13" s="880" t="s">
        <v>699</v>
      </c>
    </row>
    <row r="14" spans="1:19" ht="34.5" customHeight="1" x14ac:dyDescent="0.25">
      <c r="A14" s="974"/>
      <c r="B14" s="972"/>
      <c r="C14" s="972"/>
      <c r="D14" s="972"/>
      <c r="E14" s="972"/>
      <c r="F14" s="833"/>
      <c r="G14" s="833"/>
      <c r="H14" s="243" t="s">
        <v>719</v>
      </c>
      <c r="I14" s="207" t="s">
        <v>787</v>
      </c>
      <c r="J14" s="972"/>
      <c r="K14" s="972"/>
      <c r="L14" s="972"/>
      <c r="M14" s="972"/>
      <c r="N14" s="883"/>
      <c r="O14" s="883"/>
      <c r="P14" s="883"/>
      <c r="Q14" s="972"/>
      <c r="R14" s="972"/>
    </row>
    <row r="15" spans="1:19" ht="77.25" customHeight="1" x14ac:dyDescent="0.25">
      <c r="A15" s="834">
        <v>5</v>
      </c>
      <c r="B15" s="879" t="s">
        <v>43</v>
      </c>
      <c r="C15" s="879" t="s">
        <v>720</v>
      </c>
      <c r="D15" s="880">
        <v>10</v>
      </c>
      <c r="E15" s="880" t="s">
        <v>582</v>
      </c>
      <c r="F15" s="880" t="s">
        <v>694</v>
      </c>
      <c r="G15" s="880" t="s">
        <v>695</v>
      </c>
      <c r="H15" s="199" t="s">
        <v>696</v>
      </c>
      <c r="I15" s="242">
        <v>1</v>
      </c>
      <c r="J15" s="880" t="s">
        <v>697</v>
      </c>
      <c r="K15" s="973"/>
      <c r="L15" s="973" t="s">
        <v>43</v>
      </c>
      <c r="M15" s="883"/>
      <c r="N15" s="883">
        <v>5004.1000000000004</v>
      </c>
      <c r="O15" s="883"/>
      <c r="P15" s="883">
        <v>5004.1000000000004</v>
      </c>
      <c r="Q15" s="880" t="s">
        <v>698</v>
      </c>
      <c r="R15" s="975" t="s">
        <v>699</v>
      </c>
    </row>
    <row r="16" spans="1:19" ht="77.25" customHeight="1" x14ac:dyDescent="0.25">
      <c r="A16" s="835"/>
      <c r="B16" s="972"/>
      <c r="C16" s="972"/>
      <c r="D16" s="972"/>
      <c r="E16" s="972"/>
      <c r="F16" s="972"/>
      <c r="G16" s="972"/>
      <c r="H16" s="243" t="s">
        <v>700</v>
      </c>
      <c r="I16" s="207" t="s">
        <v>946</v>
      </c>
      <c r="J16" s="972"/>
      <c r="K16" s="972"/>
      <c r="L16" s="972"/>
      <c r="M16" s="972"/>
      <c r="N16" s="883"/>
      <c r="O16" s="883"/>
      <c r="P16" s="883"/>
      <c r="Q16" s="972"/>
      <c r="R16" s="976"/>
    </row>
    <row r="17" spans="1:18" ht="49.5" customHeight="1" x14ac:dyDescent="0.25">
      <c r="A17" s="834">
        <v>6</v>
      </c>
      <c r="B17" s="879" t="s">
        <v>43</v>
      </c>
      <c r="C17" s="879" t="s">
        <v>720</v>
      </c>
      <c r="D17" s="880">
        <v>10</v>
      </c>
      <c r="E17" s="880" t="s">
        <v>721</v>
      </c>
      <c r="F17" s="880" t="s">
        <v>694</v>
      </c>
      <c r="G17" s="880" t="s">
        <v>695</v>
      </c>
      <c r="H17" s="199" t="s">
        <v>696</v>
      </c>
      <c r="I17" s="242">
        <v>1</v>
      </c>
      <c r="J17" s="880" t="s">
        <v>697</v>
      </c>
      <c r="K17" s="973"/>
      <c r="L17" s="973" t="s">
        <v>43</v>
      </c>
      <c r="M17" s="883"/>
      <c r="N17" s="883">
        <v>9450</v>
      </c>
      <c r="O17" s="883"/>
      <c r="P17" s="883">
        <v>9450</v>
      </c>
      <c r="Q17" s="880" t="s">
        <v>698</v>
      </c>
      <c r="R17" s="975" t="s">
        <v>699</v>
      </c>
    </row>
    <row r="18" spans="1:18" ht="64.900000000000006" customHeight="1" x14ac:dyDescent="0.25">
      <c r="A18" s="835"/>
      <c r="B18" s="972"/>
      <c r="C18" s="972"/>
      <c r="D18" s="972"/>
      <c r="E18" s="972"/>
      <c r="F18" s="972"/>
      <c r="G18" s="972"/>
      <c r="H18" s="243" t="s">
        <v>700</v>
      </c>
      <c r="I18" s="207" t="s">
        <v>199</v>
      </c>
      <c r="J18" s="972"/>
      <c r="K18" s="972"/>
      <c r="L18" s="972"/>
      <c r="M18" s="972"/>
      <c r="N18" s="883"/>
      <c r="O18" s="883"/>
      <c r="P18" s="883"/>
      <c r="Q18" s="972"/>
      <c r="R18" s="976"/>
    </row>
    <row r="19" spans="1:18" ht="69" customHeight="1" x14ac:dyDescent="0.25">
      <c r="A19" s="834">
        <v>7</v>
      </c>
      <c r="B19" s="879" t="s">
        <v>43</v>
      </c>
      <c r="C19" s="879" t="s">
        <v>590</v>
      </c>
      <c r="D19" s="880">
        <v>13</v>
      </c>
      <c r="E19" s="880" t="s">
        <v>804</v>
      </c>
      <c r="F19" s="880" t="s">
        <v>694</v>
      </c>
      <c r="G19" s="880" t="s">
        <v>695</v>
      </c>
      <c r="H19" s="243" t="s">
        <v>696</v>
      </c>
      <c r="I19" s="242">
        <v>1</v>
      </c>
      <c r="J19" s="880" t="s">
        <v>697</v>
      </c>
      <c r="K19" s="973"/>
      <c r="L19" s="834" t="s">
        <v>43</v>
      </c>
      <c r="M19" s="883"/>
      <c r="N19" s="883">
        <v>19680</v>
      </c>
      <c r="O19" s="883"/>
      <c r="P19" s="883">
        <v>19680</v>
      </c>
      <c r="Q19" s="880" t="s">
        <v>698</v>
      </c>
      <c r="R19" s="880" t="s">
        <v>699</v>
      </c>
    </row>
    <row r="20" spans="1:18" ht="69" customHeight="1" x14ac:dyDescent="0.25">
      <c r="A20" s="835"/>
      <c r="B20" s="972"/>
      <c r="C20" s="972"/>
      <c r="D20" s="972"/>
      <c r="E20" s="972"/>
      <c r="F20" s="972"/>
      <c r="G20" s="972"/>
      <c r="H20" s="243" t="s">
        <v>700</v>
      </c>
      <c r="I20" s="207" t="s">
        <v>805</v>
      </c>
      <c r="J20" s="972"/>
      <c r="K20" s="972"/>
      <c r="L20" s="835"/>
      <c r="M20" s="972"/>
      <c r="N20" s="883"/>
      <c r="O20" s="883"/>
      <c r="P20" s="883"/>
      <c r="Q20" s="972"/>
      <c r="R20" s="972"/>
    </row>
    <row r="21" spans="1:18" ht="75" customHeight="1" x14ac:dyDescent="0.25">
      <c r="A21" s="834">
        <v>8</v>
      </c>
      <c r="B21" s="879" t="s">
        <v>43</v>
      </c>
      <c r="C21" s="879" t="s">
        <v>590</v>
      </c>
      <c r="D21" s="880">
        <v>13</v>
      </c>
      <c r="E21" s="880" t="s">
        <v>722</v>
      </c>
      <c r="F21" s="880" t="s">
        <v>723</v>
      </c>
      <c r="G21" s="880" t="s">
        <v>695</v>
      </c>
      <c r="H21" s="199" t="s">
        <v>696</v>
      </c>
      <c r="I21" s="242">
        <v>1</v>
      </c>
      <c r="J21" s="880" t="s">
        <v>724</v>
      </c>
      <c r="K21" s="973"/>
      <c r="L21" s="973" t="s">
        <v>52</v>
      </c>
      <c r="M21" s="883"/>
      <c r="N21" s="883">
        <v>10092.15</v>
      </c>
      <c r="O21" s="883"/>
      <c r="P21" s="883">
        <v>10092.15</v>
      </c>
      <c r="Q21" s="880" t="s">
        <v>698</v>
      </c>
      <c r="R21" s="975" t="s">
        <v>699</v>
      </c>
    </row>
    <row r="22" spans="1:18" ht="75" customHeight="1" x14ac:dyDescent="0.25">
      <c r="A22" s="835"/>
      <c r="B22" s="972"/>
      <c r="C22" s="972"/>
      <c r="D22" s="972"/>
      <c r="E22" s="972"/>
      <c r="F22" s="972"/>
      <c r="G22" s="972"/>
      <c r="H22" s="243" t="s">
        <v>700</v>
      </c>
      <c r="I22" s="207" t="s">
        <v>1017</v>
      </c>
      <c r="J22" s="972"/>
      <c r="K22" s="972"/>
      <c r="L22" s="972"/>
      <c r="M22" s="972"/>
      <c r="N22" s="883"/>
      <c r="O22" s="883"/>
      <c r="P22" s="883"/>
      <c r="Q22" s="972"/>
      <c r="R22" s="976"/>
    </row>
    <row r="23" spans="1:18" ht="81.75" customHeight="1" x14ac:dyDescent="0.25">
      <c r="A23" s="834">
        <v>9</v>
      </c>
      <c r="B23" s="879" t="s">
        <v>43</v>
      </c>
      <c r="C23" s="879">
        <v>3</v>
      </c>
      <c r="D23" s="880">
        <v>10</v>
      </c>
      <c r="E23" s="880" t="s">
        <v>725</v>
      </c>
      <c r="F23" s="880" t="s">
        <v>694</v>
      </c>
      <c r="G23" s="880" t="s">
        <v>695</v>
      </c>
      <c r="H23" s="199" t="s">
        <v>696</v>
      </c>
      <c r="I23" s="242">
        <v>1</v>
      </c>
      <c r="J23" s="880" t="s">
        <v>697</v>
      </c>
      <c r="K23" s="973"/>
      <c r="L23" s="973" t="s">
        <v>43</v>
      </c>
      <c r="M23" s="883"/>
      <c r="N23" s="883">
        <v>11623.5</v>
      </c>
      <c r="O23" s="883"/>
      <c r="P23" s="883">
        <v>11623.5</v>
      </c>
      <c r="Q23" s="880" t="s">
        <v>698</v>
      </c>
      <c r="R23" s="880" t="s">
        <v>699</v>
      </c>
    </row>
    <row r="24" spans="1:18" ht="81.75" customHeight="1" x14ac:dyDescent="0.25">
      <c r="A24" s="835"/>
      <c r="B24" s="972"/>
      <c r="C24" s="972"/>
      <c r="D24" s="972"/>
      <c r="E24" s="972"/>
      <c r="F24" s="972"/>
      <c r="G24" s="972"/>
      <c r="H24" s="243" t="s">
        <v>700</v>
      </c>
      <c r="I24" s="207" t="s">
        <v>1018</v>
      </c>
      <c r="J24" s="972"/>
      <c r="K24" s="972"/>
      <c r="L24" s="972"/>
      <c r="M24" s="972"/>
      <c r="N24" s="883"/>
      <c r="O24" s="883"/>
      <c r="P24" s="883"/>
      <c r="Q24" s="972"/>
      <c r="R24" s="972"/>
    </row>
    <row r="25" spans="1:18" ht="94.5" customHeight="1" x14ac:dyDescent="0.25">
      <c r="A25" s="834">
        <v>10</v>
      </c>
      <c r="B25" s="834" t="s">
        <v>43</v>
      </c>
      <c r="C25" s="879">
        <v>3</v>
      </c>
      <c r="D25" s="880">
        <v>10</v>
      </c>
      <c r="E25" s="836" t="s">
        <v>1019</v>
      </c>
      <c r="F25" s="880" t="s">
        <v>694</v>
      </c>
      <c r="G25" s="880" t="s">
        <v>695</v>
      </c>
      <c r="H25" s="243" t="s">
        <v>696</v>
      </c>
      <c r="I25" s="242">
        <v>1</v>
      </c>
      <c r="J25" s="880" t="s">
        <v>697</v>
      </c>
      <c r="K25" s="973"/>
      <c r="L25" s="834" t="s">
        <v>52</v>
      </c>
      <c r="M25" s="883"/>
      <c r="N25" s="883">
        <v>18486.900000000001</v>
      </c>
      <c r="O25" s="883"/>
      <c r="P25" s="883">
        <v>18486.900000000001</v>
      </c>
      <c r="Q25" s="880" t="s">
        <v>698</v>
      </c>
      <c r="R25" s="880" t="s">
        <v>699</v>
      </c>
    </row>
    <row r="26" spans="1:18" ht="94.5" customHeight="1" x14ac:dyDescent="0.25">
      <c r="A26" s="835"/>
      <c r="B26" s="835"/>
      <c r="C26" s="972"/>
      <c r="D26" s="972"/>
      <c r="E26" s="833"/>
      <c r="F26" s="972"/>
      <c r="G26" s="972"/>
      <c r="H26" s="243" t="s">
        <v>700</v>
      </c>
      <c r="I26" s="207" t="s">
        <v>262</v>
      </c>
      <c r="J26" s="972"/>
      <c r="K26" s="972"/>
      <c r="L26" s="835"/>
      <c r="M26" s="972"/>
      <c r="N26" s="883"/>
      <c r="O26" s="883"/>
      <c r="P26" s="883"/>
      <c r="Q26" s="972"/>
      <c r="R26" s="972"/>
    </row>
    <row r="28" spans="1:18" x14ac:dyDescent="0.25">
      <c r="N28" s="826"/>
      <c r="O28" s="817" t="s">
        <v>35</v>
      </c>
      <c r="P28" s="818"/>
      <c r="Q28" s="819"/>
    </row>
    <row r="29" spans="1:18" x14ac:dyDescent="0.25">
      <c r="N29" s="827"/>
      <c r="O29" s="829" t="s">
        <v>36</v>
      </c>
      <c r="P29" s="817" t="s">
        <v>37</v>
      </c>
      <c r="Q29" s="819"/>
    </row>
    <row r="30" spans="1:18" x14ac:dyDescent="0.25">
      <c r="N30" s="828"/>
      <c r="O30" s="829"/>
      <c r="P30" s="165">
        <v>2020</v>
      </c>
      <c r="Q30" s="165">
        <v>2021</v>
      </c>
    </row>
    <row r="31" spans="1:18" x14ac:dyDescent="0.25">
      <c r="N31" s="179" t="s">
        <v>729</v>
      </c>
      <c r="O31" s="15">
        <v>10</v>
      </c>
      <c r="P31" s="127">
        <f>O7</f>
        <v>26895</v>
      </c>
      <c r="Q31" s="235">
        <f>P23+P21+P19+P17+P15+P13+P11+P9+P25</f>
        <v>263908.44</v>
      </c>
    </row>
    <row r="34" spans="17:17" x14ac:dyDescent="0.25">
      <c r="Q34" s="36"/>
    </row>
  </sheetData>
  <mergeCells count="177">
    <mergeCell ref="N28:N30"/>
    <mergeCell ref="O28:Q28"/>
    <mergeCell ref="O29:O30"/>
    <mergeCell ref="P29:Q29"/>
    <mergeCell ref="G25:G26"/>
    <mergeCell ref="J25:J26"/>
    <mergeCell ref="K25:K26"/>
    <mergeCell ref="L25:L26"/>
    <mergeCell ref="M25:M26"/>
    <mergeCell ref="N25:N26"/>
    <mergeCell ref="A25:A26"/>
    <mergeCell ref="B25:B26"/>
    <mergeCell ref="C25:C26"/>
    <mergeCell ref="D25:D26"/>
    <mergeCell ref="E25:E26"/>
    <mergeCell ref="F25:F26"/>
    <mergeCell ref="O25:O26"/>
    <mergeCell ref="P25:P26"/>
    <mergeCell ref="Q25:Q26"/>
    <mergeCell ref="E21:E22"/>
    <mergeCell ref="F21:F22"/>
    <mergeCell ref="O21:O22"/>
    <mergeCell ref="P21:P22"/>
    <mergeCell ref="R25:R26"/>
    <mergeCell ref="N23:N24"/>
    <mergeCell ref="O23:O24"/>
    <mergeCell ref="P23:P24"/>
    <mergeCell ref="Q23:Q24"/>
    <mergeCell ref="R23:R24"/>
    <mergeCell ref="F23:F24"/>
    <mergeCell ref="G23:G24"/>
    <mergeCell ref="J23:J24"/>
    <mergeCell ref="K23:K24"/>
    <mergeCell ref="L23:L24"/>
    <mergeCell ref="M23:M24"/>
    <mergeCell ref="R19:R20"/>
    <mergeCell ref="F19:F20"/>
    <mergeCell ref="G19:G20"/>
    <mergeCell ref="J19:J20"/>
    <mergeCell ref="K19:K20"/>
    <mergeCell ref="L19:L20"/>
    <mergeCell ref="M19:M20"/>
    <mergeCell ref="A23:A24"/>
    <mergeCell ref="B23:B24"/>
    <mergeCell ref="C23:C24"/>
    <mergeCell ref="D23:D24"/>
    <mergeCell ref="E23:E24"/>
    <mergeCell ref="Q21:Q22"/>
    <mergeCell ref="R21:R22"/>
    <mergeCell ref="G21:G22"/>
    <mergeCell ref="J21:J22"/>
    <mergeCell ref="K21:K22"/>
    <mergeCell ref="L21:L22"/>
    <mergeCell ref="M21:M22"/>
    <mergeCell ref="N21:N22"/>
    <mergeCell ref="A21:A22"/>
    <mergeCell ref="B21:B22"/>
    <mergeCell ref="C21:C22"/>
    <mergeCell ref="D21:D22"/>
    <mergeCell ref="R17:R18"/>
    <mergeCell ref="G17:G18"/>
    <mergeCell ref="J17:J18"/>
    <mergeCell ref="K17:K18"/>
    <mergeCell ref="L17:L18"/>
    <mergeCell ref="M17:M18"/>
    <mergeCell ref="N17:N18"/>
    <mergeCell ref="A17:A18"/>
    <mergeCell ref="B17:B18"/>
    <mergeCell ref="C17:C18"/>
    <mergeCell ref="D17:D18"/>
    <mergeCell ref="E17:E18"/>
    <mergeCell ref="F17:F18"/>
    <mergeCell ref="O17:O18"/>
    <mergeCell ref="P17:P18"/>
    <mergeCell ref="A19:A20"/>
    <mergeCell ref="B19:B20"/>
    <mergeCell ref="C19:C20"/>
    <mergeCell ref="D19:D20"/>
    <mergeCell ref="E19:E20"/>
    <mergeCell ref="Q17:Q18"/>
    <mergeCell ref="N19:N20"/>
    <mergeCell ref="O19:O20"/>
    <mergeCell ref="P19:P20"/>
    <mergeCell ref="Q19:Q20"/>
    <mergeCell ref="R15:R16"/>
    <mergeCell ref="J15:J16"/>
    <mergeCell ref="K15:K16"/>
    <mergeCell ref="L15:L16"/>
    <mergeCell ref="M15:M16"/>
    <mergeCell ref="N15:N16"/>
    <mergeCell ref="O15:O16"/>
    <mergeCell ref="A15:A16"/>
    <mergeCell ref="B15:B16"/>
    <mergeCell ref="P15:P16"/>
    <mergeCell ref="C15:C16"/>
    <mergeCell ref="D15:D16"/>
    <mergeCell ref="E15:E16"/>
    <mergeCell ref="F15:F16"/>
    <mergeCell ref="G15:G16"/>
    <mergeCell ref="Q15:Q16"/>
    <mergeCell ref="Q13:Q14"/>
    <mergeCell ref="R13:R14"/>
    <mergeCell ref="K13:K14"/>
    <mergeCell ref="L13:L14"/>
    <mergeCell ref="M13:M14"/>
    <mergeCell ref="N13:N14"/>
    <mergeCell ref="O13:O14"/>
    <mergeCell ref="P13:P14"/>
    <mergeCell ref="A13:A14"/>
    <mergeCell ref="B13:B14"/>
    <mergeCell ref="C13:C14"/>
    <mergeCell ref="D13:D14"/>
    <mergeCell ref="E13:E14"/>
    <mergeCell ref="F13:F14"/>
    <mergeCell ref="G13:G14"/>
    <mergeCell ref="J13:J14"/>
    <mergeCell ref="R11:R12"/>
    <mergeCell ref="L11:L12"/>
    <mergeCell ref="M11:M12"/>
    <mergeCell ref="N11:N12"/>
    <mergeCell ref="O11:O12"/>
    <mergeCell ref="P11:P12"/>
    <mergeCell ref="Q11:Q12"/>
    <mergeCell ref="A11:A12"/>
    <mergeCell ref="B11:B12"/>
    <mergeCell ref="C11:C12"/>
    <mergeCell ref="D11:D12"/>
    <mergeCell ref="E11:E12"/>
    <mergeCell ref="F11:F12"/>
    <mergeCell ref="G11:G12"/>
    <mergeCell ref="J11:J12"/>
    <mergeCell ref="K11:K12"/>
    <mergeCell ref="Q7:Q8"/>
    <mergeCell ref="R7:R8"/>
    <mergeCell ref="Q9:Q10"/>
    <mergeCell ref="R9:R10"/>
    <mergeCell ref="A9:A10"/>
    <mergeCell ref="B9:B10"/>
    <mergeCell ref="C9:C10"/>
    <mergeCell ref="D9:D10"/>
    <mergeCell ref="E9:E10"/>
    <mergeCell ref="F9:F10"/>
    <mergeCell ref="G9:G10"/>
    <mergeCell ref="J9:J10"/>
    <mergeCell ref="L9:L10"/>
    <mergeCell ref="K7:K8"/>
    <mergeCell ref="N7:N8"/>
    <mergeCell ref="O7:O8"/>
    <mergeCell ref="P7:P8"/>
    <mergeCell ref="M9:M10"/>
    <mergeCell ref="N9:N10"/>
    <mergeCell ref="O9:O10"/>
    <mergeCell ref="P9:P10"/>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L7:L8"/>
    <mergeCell ref="M7:M8"/>
  </mergeCells>
  <pageMargins left="0.7" right="0.7" top="0.75" bottom="0.75" header="0.3" footer="0.3"/>
  <pageSetup paperSize="8"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2E21-DE1C-47E9-94DE-5BB68422B432}">
  <dimension ref="A1:WVQ32"/>
  <sheetViews>
    <sheetView zoomScale="70" zoomScaleNormal="70" workbookViewId="0">
      <selection activeCell="F8" sqref="F8"/>
    </sheetView>
  </sheetViews>
  <sheetFormatPr defaultRowHeight="15.75" x14ac:dyDescent="0.25"/>
  <cols>
    <col min="1" max="1" width="10.5703125" style="309" customWidth="1"/>
    <col min="2" max="2" width="22" style="309" customWidth="1"/>
    <col min="3" max="3" width="11.42578125" style="309" customWidth="1"/>
    <col min="4" max="4" width="11.5703125" style="309" customWidth="1"/>
    <col min="5" max="5" width="64.85546875" style="310" bestFit="1" customWidth="1"/>
    <col min="6" max="6" width="91.85546875" style="309" customWidth="1"/>
    <col min="7" max="7" width="33.140625" style="309" customWidth="1"/>
    <col min="8" max="8" width="23.85546875" style="309" customWidth="1"/>
    <col min="9" max="9" width="45.42578125" style="309" customWidth="1"/>
    <col min="10" max="10" width="73.140625" style="309" bestFit="1" customWidth="1"/>
    <col min="11" max="11" width="11.140625" style="311" customWidth="1"/>
    <col min="12" max="12" width="11.85546875" style="312" customWidth="1"/>
    <col min="13" max="13" width="18.42578125" style="309" customWidth="1"/>
    <col min="14" max="14" width="25.85546875" style="309" customWidth="1"/>
    <col min="15" max="16" width="19.42578125" style="309" customWidth="1"/>
    <col min="17" max="17" width="39.5703125" style="309" customWidth="1"/>
    <col min="18" max="18" width="21.5703125" style="310" customWidth="1"/>
    <col min="19" max="19" width="9.140625" style="309"/>
    <col min="20" max="20" width="12.85546875" style="309" bestFit="1" customWidth="1"/>
    <col min="21" max="249" width="9.140625" style="309"/>
    <col min="250" max="250" width="4.5703125" style="309" bestFit="1" customWidth="1"/>
    <col min="251" max="251" width="9.5703125" style="309" bestFit="1" customWidth="1"/>
    <col min="252" max="252" width="10" style="309" bestFit="1" customWidth="1"/>
    <col min="253" max="253" width="8.85546875" style="309" bestFit="1" customWidth="1"/>
    <col min="254" max="254" width="22.85546875" style="309" customWidth="1"/>
    <col min="255" max="255" width="59.5703125" style="309" bestFit="1" customWidth="1"/>
    <col min="256" max="256" width="57.85546875" style="309" bestFit="1" customWidth="1"/>
    <col min="257" max="257" width="35.42578125" style="309" bestFit="1" customWidth="1"/>
    <col min="258" max="258" width="28.140625" style="309" bestFit="1" customWidth="1"/>
    <col min="259" max="259" width="33.140625" style="309" bestFit="1" customWidth="1"/>
    <col min="260" max="260" width="26" style="309" bestFit="1" customWidth="1"/>
    <col min="261" max="261" width="19.140625" style="309" bestFit="1" customWidth="1"/>
    <col min="262" max="262" width="10.42578125" style="309" customWidth="1"/>
    <col min="263" max="263" width="11.85546875" style="309" customWidth="1"/>
    <col min="264" max="264" width="14.5703125" style="309" customWidth="1"/>
    <col min="265" max="265" width="9" style="309" bestFit="1" customWidth="1"/>
    <col min="266" max="505" width="9.140625" style="309"/>
    <col min="506" max="506" width="4.5703125" style="309" bestFit="1" customWidth="1"/>
    <col min="507" max="507" width="9.5703125" style="309" bestFit="1" customWidth="1"/>
    <col min="508" max="508" width="10" style="309" bestFit="1" customWidth="1"/>
    <col min="509" max="509" width="8.85546875" style="309" bestFit="1" customWidth="1"/>
    <col min="510" max="510" width="22.85546875" style="309" customWidth="1"/>
    <col min="511" max="511" width="59.5703125" style="309" bestFit="1" customWidth="1"/>
    <col min="512" max="512" width="57.85546875" style="309" bestFit="1" customWidth="1"/>
    <col min="513" max="513" width="35.42578125" style="309" bestFit="1" customWidth="1"/>
    <col min="514" max="514" width="28.140625" style="309" bestFit="1" customWidth="1"/>
    <col min="515" max="515" width="33.140625" style="309" bestFit="1" customWidth="1"/>
    <col min="516" max="516" width="26" style="309" bestFit="1" customWidth="1"/>
    <col min="517" max="517" width="19.140625" style="309" bestFit="1" customWidth="1"/>
    <col min="518" max="518" width="10.42578125" style="309" customWidth="1"/>
    <col min="519" max="519" width="11.85546875" style="309" customWidth="1"/>
    <col min="520" max="520" width="14.5703125" style="309" customWidth="1"/>
    <col min="521" max="521" width="9" style="309" bestFit="1" customWidth="1"/>
    <col min="522" max="761" width="9.140625" style="309"/>
    <col min="762" max="762" width="4.5703125" style="309" bestFit="1" customWidth="1"/>
    <col min="763" max="763" width="9.5703125" style="309" bestFit="1" customWidth="1"/>
    <col min="764" max="764" width="10" style="309" bestFit="1" customWidth="1"/>
    <col min="765" max="765" width="8.85546875" style="309" bestFit="1" customWidth="1"/>
    <col min="766" max="766" width="22.85546875" style="309" customWidth="1"/>
    <col min="767" max="767" width="59.5703125" style="309" bestFit="1" customWidth="1"/>
    <col min="768" max="768" width="57.85546875" style="309" bestFit="1" customWidth="1"/>
    <col min="769" max="769" width="35.42578125" style="309" bestFit="1" customWidth="1"/>
    <col min="770" max="770" width="28.140625" style="309" bestFit="1" customWidth="1"/>
    <col min="771" max="771" width="33.140625" style="309" bestFit="1" customWidth="1"/>
    <col min="772" max="772" width="26" style="309" bestFit="1" customWidth="1"/>
    <col min="773" max="773" width="19.140625" style="309" bestFit="1" customWidth="1"/>
    <col min="774" max="774" width="10.42578125" style="309" customWidth="1"/>
    <col min="775" max="775" width="11.85546875" style="309" customWidth="1"/>
    <col min="776" max="776" width="14.5703125" style="309" customWidth="1"/>
    <col min="777" max="777" width="9" style="309" bestFit="1" customWidth="1"/>
    <col min="778" max="1017" width="9.140625" style="309"/>
    <col min="1018" max="1018" width="4.5703125" style="309" bestFit="1" customWidth="1"/>
    <col min="1019" max="1019" width="9.5703125" style="309" bestFit="1" customWidth="1"/>
    <col min="1020" max="1020" width="10" style="309" bestFit="1" customWidth="1"/>
    <col min="1021" max="1021" width="8.85546875" style="309" bestFit="1" customWidth="1"/>
    <col min="1022" max="1022" width="22.85546875" style="309" customWidth="1"/>
    <col min="1023" max="1023" width="59.5703125" style="309" bestFit="1" customWidth="1"/>
    <col min="1024" max="1024" width="57.85546875" style="309" bestFit="1" customWidth="1"/>
    <col min="1025" max="1025" width="35.42578125" style="309" bestFit="1" customWidth="1"/>
    <col min="1026" max="1026" width="28.140625" style="309" bestFit="1" customWidth="1"/>
    <col min="1027" max="1027" width="33.140625" style="309" bestFit="1" customWidth="1"/>
    <col min="1028" max="1028" width="26" style="309" bestFit="1" customWidth="1"/>
    <col min="1029" max="1029" width="19.140625" style="309" bestFit="1" customWidth="1"/>
    <col min="1030" max="1030" width="10.42578125" style="309" customWidth="1"/>
    <col min="1031" max="1031" width="11.85546875" style="309" customWidth="1"/>
    <col min="1032" max="1032" width="14.5703125" style="309" customWidth="1"/>
    <col min="1033" max="1033" width="9" style="309" bestFit="1" customWidth="1"/>
    <col min="1034" max="1273" width="9.140625" style="309"/>
    <col min="1274" max="1274" width="4.5703125" style="309" bestFit="1" customWidth="1"/>
    <col min="1275" max="1275" width="9.5703125" style="309" bestFit="1" customWidth="1"/>
    <col min="1276" max="1276" width="10" style="309" bestFit="1" customWidth="1"/>
    <col min="1277" max="1277" width="8.85546875" style="309" bestFit="1" customWidth="1"/>
    <col min="1278" max="1278" width="22.85546875" style="309" customWidth="1"/>
    <col min="1279" max="1279" width="59.5703125" style="309" bestFit="1" customWidth="1"/>
    <col min="1280" max="1280" width="57.85546875" style="309" bestFit="1" customWidth="1"/>
    <col min="1281" max="1281" width="35.42578125" style="309" bestFit="1" customWidth="1"/>
    <col min="1282" max="1282" width="28.140625" style="309" bestFit="1" customWidth="1"/>
    <col min="1283" max="1283" width="33.140625" style="309" bestFit="1" customWidth="1"/>
    <col min="1284" max="1284" width="26" style="309" bestFit="1" customWidth="1"/>
    <col min="1285" max="1285" width="19.140625" style="309" bestFit="1" customWidth="1"/>
    <col min="1286" max="1286" width="10.42578125" style="309" customWidth="1"/>
    <col min="1287" max="1287" width="11.85546875" style="309" customWidth="1"/>
    <col min="1288" max="1288" width="14.5703125" style="309" customWidth="1"/>
    <col min="1289" max="1289" width="9" style="309" bestFit="1" customWidth="1"/>
    <col min="1290" max="1529" width="9.140625" style="309"/>
    <col min="1530" max="1530" width="4.5703125" style="309" bestFit="1" customWidth="1"/>
    <col min="1531" max="1531" width="9.5703125" style="309" bestFit="1" customWidth="1"/>
    <col min="1532" max="1532" width="10" style="309" bestFit="1" customWidth="1"/>
    <col min="1533" max="1533" width="8.85546875" style="309" bestFit="1" customWidth="1"/>
    <col min="1534" max="1534" width="22.85546875" style="309" customWidth="1"/>
    <col min="1535" max="1535" width="59.5703125" style="309" bestFit="1" customWidth="1"/>
    <col min="1536" max="1536" width="57.85546875" style="309" bestFit="1" customWidth="1"/>
    <col min="1537" max="1537" width="35.42578125" style="309" bestFit="1" customWidth="1"/>
    <col min="1538" max="1538" width="28.140625" style="309" bestFit="1" customWidth="1"/>
    <col min="1539" max="1539" width="33.140625" style="309" bestFit="1" customWidth="1"/>
    <col min="1540" max="1540" width="26" style="309" bestFit="1" customWidth="1"/>
    <col min="1541" max="1541" width="19.140625" style="309" bestFit="1" customWidth="1"/>
    <col min="1542" max="1542" width="10.42578125" style="309" customWidth="1"/>
    <col min="1543" max="1543" width="11.85546875" style="309" customWidth="1"/>
    <col min="1544" max="1544" width="14.5703125" style="309" customWidth="1"/>
    <col min="1545" max="1545" width="9" style="309" bestFit="1" customWidth="1"/>
    <col min="1546" max="1785" width="9.140625" style="309"/>
    <col min="1786" max="1786" width="4.5703125" style="309" bestFit="1" customWidth="1"/>
    <col min="1787" max="1787" width="9.5703125" style="309" bestFit="1" customWidth="1"/>
    <col min="1788" max="1788" width="10" style="309" bestFit="1" customWidth="1"/>
    <col min="1789" max="1789" width="8.85546875" style="309" bestFit="1" customWidth="1"/>
    <col min="1790" max="1790" width="22.85546875" style="309" customWidth="1"/>
    <col min="1791" max="1791" width="59.5703125" style="309" bestFit="1" customWidth="1"/>
    <col min="1792" max="1792" width="57.85546875" style="309" bestFit="1" customWidth="1"/>
    <col min="1793" max="1793" width="35.42578125" style="309" bestFit="1" customWidth="1"/>
    <col min="1794" max="1794" width="28.140625" style="309" bestFit="1" customWidth="1"/>
    <col min="1795" max="1795" width="33.140625" style="309" bestFit="1" customWidth="1"/>
    <col min="1796" max="1796" width="26" style="309" bestFit="1" customWidth="1"/>
    <col min="1797" max="1797" width="19.140625" style="309" bestFit="1" customWidth="1"/>
    <col min="1798" max="1798" width="10.42578125" style="309" customWidth="1"/>
    <col min="1799" max="1799" width="11.85546875" style="309" customWidth="1"/>
    <col min="1800" max="1800" width="14.5703125" style="309" customWidth="1"/>
    <col min="1801" max="1801" width="9" style="309" bestFit="1" customWidth="1"/>
    <col min="1802" max="2041" width="9.140625" style="309"/>
    <col min="2042" max="2042" width="4.5703125" style="309" bestFit="1" customWidth="1"/>
    <col min="2043" max="2043" width="9.5703125" style="309" bestFit="1" customWidth="1"/>
    <col min="2044" max="2044" width="10" style="309" bestFit="1" customWidth="1"/>
    <col min="2045" max="2045" width="8.85546875" style="309" bestFit="1" customWidth="1"/>
    <col min="2046" max="2046" width="22.85546875" style="309" customWidth="1"/>
    <col min="2047" max="2047" width="59.5703125" style="309" bestFit="1" customWidth="1"/>
    <col min="2048" max="2048" width="57.85546875" style="309" bestFit="1" customWidth="1"/>
    <col min="2049" max="2049" width="35.42578125" style="309" bestFit="1" customWidth="1"/>
    <col min="2050" max="2050" width="28.140625" style="309" bestFit="1" customWidth="1"/>
    <col min="2051" max="2051" width="33.140625" style="309" bestFit="1" customWidth="1"/>
    <col min="2052" max="2052" width="26" style="309" bestFit="1" customWidth="1"/>
    <col min="2053" max="2053" width="19.140625" style="309" bestFit="1" customWidth="1"/>
    <col min="2054" max="2054" width="10.42578125" style="309" customWidth="1"/>
    <col min="2055" max="2055" width="11.85546875" style="309" customWidth="1"/>
    <col min="2056" max="2056" width="14.5703125" style="309" customWidth="1"/>
    <col min="2057" max="2057" width="9" style="309" bestFit="1" customWidth="1"/>
    <col min="2058" max="2297" width="9.140625" style="309"/>
    <col min="2298" max="2298" width="4.5703125" style="309" bestFit="1" customWidth="1"/>
    <col min="2299" max="2299" width="9.5703125" style="309" bestFit="1" customWidth="1"/>
    <col min="2300" max="2300" width="10" style="309" bestFit="1" customWidth="1"/>
    <col min="2301" max="2301" width="8.85546875" style="309" bestFit="1" customWidth="1"/>
    <col min="2302" max="2302" width="22.85546875" style="309" customWidth="1"/>
    <col min="2303" max="2303" width="59.5703125" style="309" bestFit="1" customWidth="1"/>
    <col min="2304" max="2304" width="57.85546875" style="309" bestFit="1" customWidth="1"/>
    <col min="2305" max="2305" width="35.42578125" style="309" bestFit="1" customWidth="1"/>
    <col min="2306" max="2306" width="28.140625" style="309" bestFit="1" customWidth="1"/>
    <col min="2307" max="2307" width="33.140625" style="309" bestFit="1" customWidth="1"/>
    <col min="2308" max="2308" width="26" style="309" bestFit="1" customWidth="1"/>
    <col min="2309" max="2309" width="19.140625" style="309" bestFit="1" customWidth="1"/>
    <col min="2310" max="2310" width="10.42578125" style="309" customWidth="1"/>
    <col min="2311" max="2311" width="11.85546875" style="309" customWidth="1"/>
    <col min="2312" max="2312" width="14.5703125" style="309" customWidth="1"/>
    <col min="2313" max="2313" width="9" style="309" bestFit="1" customWidth="1"/>
    <col min="2314" max="2553" width="9.140625" style="309"/>
    <col min="2554" max="2554" width="4.5703125" style="309" bestFit="1" customWidth="1"/>
    <col min="2555" max="2555" width="9.5703125" style="309" bestFit="1" customWidth="1"/>
    <col min="2556" max="2556" width="10" style="309" bestFit="1" customWidth="1"/>
    <col min="2557" max="2557" width="8.85546875" style="309" bestFit="1" customWidth="1"/>
    <col min="2558" max="2558" width="22.85546875" style="309" customWidth="1"/>
    <col min="2559" max="2559" width="59.5703125" style="309" bestFit="1" customWidth="1"/>
    <col min="2560" max="2560" width="57.85546875" style="309" bestFit="1" customWidth="1"/>
    <col min="2561" max="2561" width="35.42578125" style="309" bestFit="1" customWidth="1"/>
    <col min="2562" max="2562" width="28.140625" style="309" bestFit="1" customWidth="1"/>
    <col min="2563" max="2563" width="33.140625" style="309" bestFit="1" customWidth="1"/>
    <col min="2564" max="2564" width="26" style="309" bestFit="1" customWidth="1"/>
    <col min="2565" max="2565" width="19.140625" style="309" bestFit="1" customWidth="1"/>
    <col min="2566" max="2566" width="10.42578125" style="309" customWidth="1"/>
    <col min="2567" max="2567" width="11.85546875" style="309" customWidth="1"/>
    <col min="2568" max="2568" width="14.5703125" style="309" customWidth="1"/>
    <col min="2569" max="2569" width="9" style="309" bestFit="1" customWidth="1"/>
    <col min="2570" max="2809" width="9.140625" style="309"/>
    <col min="2810" max="2810" width="4.5703125" style="309" bestFit="1" customWidth="1"/>
    <col min="2811" max="2811" width="9.5703125" style="309" bestFit="1" customWidth="1"/>
    <col min="2812" max="2812" width="10" style="309" bestFit="1" customWidth="1"/>
    <col min="2813" max="2813" width="8.85546875" style="309" bestFit="1" customWidth="1"/>
    <col min="2814" max="2814" width="22.85546875" style="309" customWidth="1"/>
    <col min="2815" max="2815" width="59.5703125" style="309" bestFit="1" customWidth="1"/>
    <col min="2816" max="2816" width="57.85546875" style="309" bestFit="1" customWidth="1"/>
    <col min="2817" max="2817" width="35.42578125" style="309" bestFit="1" customWidth="1"/>
    <col min="2818" max="2818" width="28.140625" style="309" bestFit="1" customWidth="1"/>
    <col min="2819" max="2819" width="33.140625" style="309" bestFit="1" customWidth="1"/>
    <col min="2820" max="2820" width="26" style="309" bestFit="1" customWidth="1"/>
    <col min="2821" max="2821" width="19.140625" style="309" bestFit="1" customWidth="1"/>
    <col min="2822" max="2822" width="10.42578125" style="309" customWidth="1"/>
    <col min="2823" max="2823" width="11.85546875" style="309" customWidth="1"/>
    <col min="2824" max="2824" width="14.5703125" style="309" customWidth="1"/>
    <col min="2825" max="2825" width="9" style="309" bestFit="1" customWidth="1"/>
    <col min="2826" max="3065" width="9.140625" style="309"/>
    <col min="3066" max="3066" width="4.5703125" style="309" bestFit="1" customWidth="1"/>
    <col min="3067" max="3067" width="9.5703125" style="309" bestFit="1" customWidth="1"/>
    <col min="3068" max="3068" width="10" style="309" bestFit="1" customWidth="1"/>
    <col min="3069" max="3069" width="8.85546875" style="309" bestFit="1" customWidth="1"/>
    <col min="3070" max="3070" width="22.85546875" style="309" customWidth="1"/>
    <col min="3071" max="3071" width="59.5703125" style="309" bestFit="1" customWidth="1"/>
    <col min="3072" max="3072" width="57.85546875" style="309" bestFit="1" customWidth="1"/>
    <col min="3073" max="3073" width="35.42578125" style="309" bestFit="1" customWidth="1"/>
    <col min="3074" max="3074" width="28.140625" style="309" bestFit="1" customWidth="1"/>
    <col min="3075" max="3075" width="33.140625" style="309" bestFit="1" customWidth="1"/>
    <col min="3076" max="3076" width="26" style="309" bestFit="1" customWidth="1"/>
    <col min="3077" max="3077" width="19.140625" style="309" bestFit="1" customWidth="1"/>
    <col min="3078" max="3078" width="10.42578125" style="309" customWidth="1"/>
    <col min="3079" max="3079" width="11.85546875" style="309" customWidth="1"/>
    <col min="3080" max="3080" width="14.5703125" style="309" customWidth="1"/>
    <col min="3081" max="3081" width="9" style="309" bestFit="1" customWidth="1"/>
    <col min="3082" max="3321" width="9.140625" style="309"/>
    <col min="3322" max="3322" width="4.5703125" style="309" bestFit="1" customWidth="1"/>
    <col min="3323" max="3323" width="9.5703125" style="309" bestFit="1" customWidth="1"/>
    <col min="3324" max="3324" width="10" style="309" bestFit="1" customWidth="1"/>
    <col min="3325" max="3325" width="8.85546875" style="309" bestFit="1" customWidth="1"/>
    <col min="3326" max="3326" width="22.85546875" style="309" customWidth="1"/>
    <col min="3327" max="3327" width="59.5703125" style="309" bestFit="1" customWidth="1"/>
    <col min="3328" max="3328" width="57.85546875" style="309" bestFit="1" customWidth="1"/>
    <col min="3329" max="3329" width="35.42578125" style="309" bestFit="1" customWidth="1"/>
    <col min="3330" max="3330" width="28.140625" style="309" bestFit="1" customWidth="1"/>
    <col min="3331" max="3331" width="33.140625" style="309" bestFit="1" customWidth="1"/>
    <col min="3332" max="3332" width="26" style="309" bestFit="1" customWidth="1"/>
    <col min="3333" max="3333" width="19.140625" style="309" bestFit="1" customWidth="1"/>
    <col min="3334" max="3334" width="10.42578125" style="309" customWidth="1"/>
    <col min="3335" max="3335" width="11.85546875" style="309" customWidth="1"/>
    <col min="3336" max="3336" width="14.5703125" style="309" customWidth="1"/>
    <col min="3337" max="3337" width="9" style="309" bestFit="1" customWidth="1"/>
    <col min="3338" max="3577" width="9.140625" style="309"/>
    <col min="3578" max="3578" width="4.5703125" style="309" bestFit="1" customWidth="1"/>
    <col min="3579" max="3579" width="9.5703125" style="309" bestFit="1" customWidth="1"/>
    <col min="3580" max="3580" width="10" style="309" bestFit="1" customWidth="1"/>
    <col min="3581" max="3581" width="8.85546875" style="309" bestFit="1" customWidth="1"/>
    <col min="3582" max="3582" width="22.85546875" style="309" customWidth="1"/>
    <col min="3583" max="3583" width="59.5703125" style="309" bestFit="1" customWidth="1"/>
    <col min="3584" max="3584" width="57.85546875" style="309" bestFit="1" customWidth="1"/>
    <col min="3585" max="3585" width="35.42578125" style="309" bestFit="1" customWidth="1"/>
    <col min="3586" max="3586" width="28.140625" style="309" bestFit="1" customWidth="1"/>
    <col min="3587" max="3587" width="33.140625" style="309" bestFit="1" customWidth="1"/>
    <col min="3588" max="3588" width="26" style="309" bestFit="1" customWidth="1"/>
    <col min="3589" max="3589" width="19.140625" style="309" bestFit="1" customWidth="1"/>
    <col min="3590" max="3590" width="10.42578125" style="309" customWidth="1"/>
    <col min="3591" max="3591" width="11.85546875" style="309" customWidth="1"/>
    <col min="3592" max="3592" width="14.5703125" style="309" customWidth="1"/>
    <col min="3593" max="3593" width="9" style="309" bestFit="1" customWidth="1"/>
    <col min="3594" max="3833" width="9.140625" style="309"/>
    <col min="3834" max="3834" width="4.5703125" style="309" bestFit="1" customWidth="1"/>
    <col min="3835" max="3835" width="9.5703125" style="309" bestFit="1" customWidth="1"/>
    <col min="3836" max="3836" width="10" style="309" bestFit="1" customWidth="1"/>
    <col min="3837" max="3837" width="8.85546875" style="309" bestFit="1" customWidth="1"/>
    <col min="3838" max="3838" width="22.85546875" style="309" customWidth="1"/>
    <col min="3839" max="3839" width="59.5703125" style="309" bestFit="1" customWidth="1"/>
    <col min="3840" max="3840" width="57.85546875" style="309" bestFit="1" customWidth="1"/>
    <col min="3841" max="3841" width="35.42578125" style="309" bestFit="1" customWidth="1"/>
    <col min="3842" max="3842" width="28.140625" style="309" bestFit="1" customWidth="1"/>
    <col min="3843" max="3843" width="33.140625" style="309" bestFit="1" customWidth="1"/>
    <col min="3844" max="3844" width="26" style="309" bestFit="1" customWidth="1"/>
    <col min="3845" max="3845" width="19.140625" style="309" bestFit="1" customWidth="1"/>
    <col min="3846" max="3846" width="10.42578125" style="309" customWidth="1"/>
    <col min="3847" max="3847" width="11.85546875" style="309" customWidth="1"/>
    <col min="3848" max="3848" width="14.5703125" style="309" customWidth="1"/>
    <col min="3849" max="3849" width="9" style="309" bestFit="1" customWidth="1"/>
    <col min="3850" max="4089" width="9.140625" style="309"/>
    <col min="4090" max="4090" width="4.5703125" style="309" bestFit="1" customWidth="1"/>
    <col min="4091" max="4091" width="9.5703125" style="309" bestFit="1" customWidth="1"/>
    <col min="4092" max="4092" width="10" style="309" bestFit="1" customWidth="1"/>
    <col min="4093" max="4093" width="8.85546875" style="309" bestFit="1" customWidth="1"/>
    <col min="4094" max="4094" width="22.85546875" style="309" customWidth="1"/>
    <col min="4095" max="4095" width="59.5703125" style="309" bestFit="1" customWidth="1"/>
    <col min="4096" max="4096" width="57.85546875" style="309" bestFit="1" customWidth="1"/>
    <col min="4097" max="4097" width="35.42578125" style="309" bestFit="1" customWidth="1"/>
    <col min="4098" max="4098" width="28.140625" style="309" bestFit="1" customWidth="1"/>
    <col min="4099" max="4099" width="33.140625" style="309" bestFit="1" customWidth="1"/>
    <col min="4100" max="4100" width="26" style="309" bestFit="1" customWidth="1"/>
    <col min="4101" max="4101" width="19.140625" style="309" bestFit="1" customWidth="1"/>
    <col min="4102" max="4102" width="10.42578125" style="309" customWidth="1"/>
    <col min="4103" max="4103" width="11.85546875" style="309" customWidth="1"/>
    <col min="4104" max="4104" width="14.5703125" style="309" customWidth="1"/>
    <col min="4105" max="4105" width="9" style="309" bestFit="1" customWidth="1"/>
    <col min="4106" max="4345" width="9.140625" style="309"/>
    <col min="4346" max="4346" width="4.5703125" style="309" bestFit="1" customWidth="1"/>
    <col min="4347" max="4347" width="9.5703125" style="309" bestFit="1" customWidth="1"/>
    <col min="4348" max="4348" width="10" style="309" bestFit="1" customWidth="1"/>
    <col min="4349" max="4349" width="8.85546875" style="309" bestFit="1" customWidth="1"/>
    <col min="4350" max="4350" width="22.85546875" style="309" customWidth="1"/>
    <col min="4351" max="4351" width="59.5703125" style="309" bestFit="1" customWidth="1"/>
    <col min="4352" max="4352" width="57.85546875" style="309" bestFit="1" customWidth="1"/>
    <col min="4353" max="4353" width="35.42578125" style="309" bestFit="1" customWidth="1"/>
    <col min="4354" max="4354" width="28.140625" style="309" bestFit="1" customWidth="1"/>
    <col min="4355" max="4355" width="33.140625" style="309" bestFit="1" customWidth="1"/>
    <col min="4356" max="4356" width="26" style="309" bestFit="1" customWidth="1"/>
    <col min="4357" max="4357" width="19.140625" style="309" bestFit="1" customWidth="1"/>
    <col min="4358" max="4358" width="10.42578125" style="309" customWidth="1"/>
    <col min="4359" max="4359" width="11.85546875" style="309" customWidth="1"/>
    <col min="4360" max="4360" width="14.5703125" style="309" customWidth="1"/>
    <col min="4361" max="4361" width="9" style="309" bestFit="1" customWidth="1"/>
    <col min="4362" max="4601" width="9.140625" style="309"/>
    <col min="4602" max="4602" width="4.5703125" style="309" bestFit="1" customWidth="1"/>
    <col min="4603" max="4603" width="9.5703125" style="309" bestFit="1" customWidth="1"/>
    <col min="4604" max="4604" width="10" style="309" bestFit="1" customWidth="1"/>
    <col min="4605" max="4605" width="8.85546875" style="309" bestFit="1" customWidth="1"/>
    <col min="4606" max="4606" width="22.85546875" style="309" customWidth="1"/>
    <col min="4607" max="4607" width="59.5703125" style="309" bestFit="1" customWidth="1"/>
    <col min="4608" max="4608" width="57.85546875" style="309" bestFit="1" customWidth="1"/>
    <col min="4609" max="4609" width="35.42578125" style="309" bestFit="1" customWidth="1"/>
    <col min="4610" max="4610" width="28.140625" style="309" bestFit="1" customWidth="1"/>
    <col min="4611" max="4611" width="33.140625" style="309" bestFit="1" customWidth="1"/>
    <col min="4612" max="4612" width="26" style="309" bestFit="1" customWidth="1"/>
    <col min="4613" max="4613" width="19.140625" style="309" bestFit="1" customWidth="1"/>
    <col min="4614" max="4614" width="10.42578125" style="309" customWidth="1"/>
    <col min="4615" max="4615" width="11.85546875" style="309" customWidth="1"/>
    <col min="4616" max="4616" width="14.5703125" style="309" customWidth="1"/>
    <col min="4617" max="4617" width="9" style="309" bestFit="1" customWidth="1"/>
    <col min="4618" max="4857" width="9.140625" style="309"/>
    <col min="4858" max="4858" width="4.5703125" style="309" bestFit="1" customWidth="1"/>
    <col min="4859" max="4859" width="9.5703125" style="309" bestFit="1" customWidth="1"/>
    <col min="4860" max="4860" width="10" style="309" bestFit="1" customWidth="1"/>
    <col min="4861" max="4861" width="8.85546875" style="309" bestFit="1" customWidth="1"/>
    <col min="4862" max="4862" width="22.85546875" style="309" customWidth="1"/>
    <col min="4863" max="4863" width="59.5703125" style="309" bestFit="1" customWidth="1"/>
    <col min="4864" max="4864" width="57.85546875" style="309" bestFit="1" customWidth="1"/>
    <col min="4865" max="4865" width="35.42578125" style="309" bestFit="1" customWidth="1"/>
    <col min="4866" max="4866" width="28.140625" style="309" bestFit="1" customWidth="1"/>
    <col min="4867" max="4867" width="33.140625" style="309" bestFit="1" customWidth="1"/>
    <col min="4868" max="4868" width="26" style="309" bestFit="1" customWidth="1"/>
    <col min="4869" max="4869" width="19.140625" style="309" bestFit="1" customWidth="1"/>
    <col min="4870" max="4870" width="10.42578125" style="309" customWidth="1"/>
    <col min="4871" max="4871" width="11.85546875" style="309" customWidth="1"/>
    <col min="4872" max="4872" width="14.5703125" style="309" customWidth="1"/>
    <col min="4873" max="4873" width="9" style="309" bestFit="1" customWidth="1"/>
    <col min="4874" max="5113" width="9.140625" style="309"/>
    <col min="5114" max="5114" width="4.5703125" style="309" bestFit="1" customWidth="1"/>
    <col min="5115" max="5115" width="9.5703125" style="309" bestFit="1" customWidth="1"/>
    <col min="5116" max="5116" width="10" style="309" bestFit="1" customWidth="1"/>
    <col min="5117" max="5117" width="8.85546875" style="309" bestFit="1" customWidth="1"/>
    <col min="5118" max="5118" width="22.85546875" style="309" customWidth="1"/>
    <col min="5119" max="5119" width="59.5703125" style="309" bestFit="1" customWidth="1"/>
    <col min="5120" max="5120" width="57.85546875" style="309" bestFit="1" customWidth="1"/>
    <col min="5121" max="5121" width="35.42578125" style="309" bestFit="1" customWidth="1"/>
    <col min="5122" max="5122" width="28.140625" style="309" bestFit="1" customWidth="1"/>
    <col min="5123" max="5123" width="33.140625" style="309" bestFit="1" customWidth="1"/>
    <col min="5124" max="5124" width="26" style="309" bestFit="1" customWidth="1"/>
    <col min="5125" max="5125" width="19.140625" style="309" bestFit="1" customWidth="1"/>
    <col min="5126" max="5126" width="10.42578125" style="309" customWidth="1"/>
    <col min="5127" max="5127" width="11.85546875" style="309" customWidth="1"/>
    <col min="5128" max="5128" width="14.5703125" style="309" customWidth="1"/>
    <col min="5129" max="5129" width="9" style="309" bestFit="1" customWidth="1"/>
    <col min="5130" max="5369" width="9.140625" style="309"/>
    <col min="5370" max="5370" width="4.5703125" style="309" bestFit="1" customWidth="1"/>
    <col min="5371" max="5371" width="9.5703125" style="309" bestFit="1" customWidth="1"/>
    <col min="5372" max="5372" width="10" style="309" bestFit="1" customWidth="1"/>
    <col min="5373" max="5373" width="8.85546875" style="309" bestFit="1" customWidth="1"/>
    <col min="5374" max="5374" width="22.85546875" style="309" customWidth="1"/>
    <col min="5375" max="5375" width="59.5703125" style="309" bestFit="1" customWidth="1"/>
    <col min="5376" max="5376" width="57.85546875" style="309" bestFit="1" customWidth="1"/>
    <col min="5377" max="5377" width="35.42578125" style="309" bestFit="1" customWidth="1"/>
    <col min="5378" max="5378" width="28.140625" style="309" bestFit="1" customWidth="1"/>
    <col min="5379" max="5379" width="33.140625" style="309" bestFit="1" customWidth="1"/>
    <col min="5380" max="5380" width="26" style="309" bestFit="1" customWidth="1"/>
    <col min="5381" max="5381" width="19.140625" style="309" bestFit="1" customWidth="1"/>
    <col min="5382" max="5382" width="10.42578125" style="309" customWidth="1"/>
    <col min="5383" max="5383" width="11.85546875" style="309" customWidth="1"/>
    <col min="5384" max="5384" width="14.5703125" style="309" customWidth="1"/>
    <col min="5385" max="5385" width="9" style="309" bestFit="1" customWidth="1"/>
    <col min="5386" max="5625" width="9.140625" style="309"/>
    <col min="5626" max="5626" width="4.5703125" style="309" bestFit="1" customWidth="1"/>
    <col min="5627" max="5627" width="9.5703125" style="309" bestFit="1" customWidth="1"/>
    <col min="5628" max="5628" width="10" style="309" bestFit="1" customWidth="1"/>
    <col min="5629" max="5629" width="8.85546875" style="309" bestFit="1" customWidth="1"/>
    <col min="5630" max="5630" width="22.85546875" style="309" customWidth="1"/>
    <col min="5631" max="5631" width="59.5703125" style="309" bestFit="1" customWidth="1"/>
    <col min="5632" max="5632" width="57.85546875" style="309" bestFit="1" customWidth="1"/>
    <col min="5633" max="5633" width="35.42578125" style="309" bestFit="1" customWidth="1"/>
    <col min="5634" max="5634" width="28.140625" style="309" bestFit="1" customWidth="1"/>
    <col min="5635" max="5635" width="33.140625" style="309" bestFit="1" customWidth="1"/>
    <col min="5636" max="5636" width="26" style="309" bestFit="1" customWidth="1"/>
    <col min="5637" max="5637" width="19.140625" style="309" bestFit="1" customWidth="1"/>
    <col min="5638" max="5638" width="10.42578125" style="309" customWidth="1"/>
    <col min="5639" max="5639" width="11.85546875" style="309" customWidth="1"/>
    <col min="5640" max="5640" width="14.5703125" style="309" customWidth="1"/>
    <col min="5641" max="5641" width="9" style="309" bestFit="1" customWidth="1"/>
    <col min="5642" max="5881" width="9.140625" style="309"/>
    <col min="5882" max="5882" width="4.5703125" style="309" bestFit="1" customWidth="1"/>
    <col min="5883" max="5883" width="9.5703125" style="309" bestFit="1" customWidth="1"/>
    <col min="5884" max="5884" width="10" style="309" bestFit="1" customWidth="1"/>
    <col min="5885" max="5885" width="8.85546875" style="309" bestFit="1" customWidth="1"/>
    <col min="5886" max="5886" width="22.85546875" style="309" customWidth="1"/>
    <col min="5887" max="5887" width="59.5703125" style="309" bestFit="1" customWidth="1"/>
    <col min="5888" max="5888" width="57.85546875" style="309" bestFit="1" customWidth="1"/>
    <col min="5889" max="5889" width="35.42578125" style="309" bestFit="1" customWidth="1"/>
    <col min="5890" max="5890" width="28.140625" style="309" bestFit="1" customWidth="1"/>
    <col min="5891" max="5891" width="33.140625" style="309" bestFit="1" customWidth="1"/>
    <col min="5892" max="5892" width="26" style="309" bestFit="1" customWidth="1"/>
    <col min="5893" max="5893" width="19.140625" style="309" bestFit="1" customWidth="1"/>
    <col min="5894" max="5894" width="10.42578125" style="309" customWidth="1"/>
    <col min="5895" max="5895" width="11.85546875" style="309" customWidth="1"/>
    <col min="5896" max="5896" width="14.5703125" style="309" customWidth="1"/>
    <col min="5897" max="5897" width="9" style="309" bestFit="1" customWidth="1"/>
    <col min="5898" max="6137" width="9.140625" style="309"/>
    <col min="6138" max="6138" width="4.5703125" style="309" bestFit="1" customWidth="1"/>
    <col min="6139" max="6139" width="9.5703125" style="309" bestFit="1" customWidth="1"/>
    <col min="6140" max="6140" width="10" style="309" bestFit="1" customWidth="1"/>
    <col min="6141" max="6141" width="8.85546875" style="309" bestFit="1" customWidth="1"/>
    <col min="6142" max="6142" width="22.85546875" style="309" customWidth="1"/>
    <col min="6143" max="6143" width="59.5703125" style="309" bestFit="1" customWidth="1"/>
    <col min="6144" max="6144" width="57.85546875" style="309" bestFit="1" customWidth="1"/>
    <col min="6145" max="6145" width="35.42578125" style="309" bestFit="1" customWidth="1"/>
    <col min="6146" max="6146" width="28.140625" style="309" bestFit="1" customWidth="1"/>
    <col min="6147" max="6147" width="33.140625" style="309" bestFit="1" customWidth="1"/>
    <col min="6148" max="6148" width="26" style="309" bestFit="1" customWidth="1"/>
    <col min="6149" max="6149" width="19.140625" style="309" bestFit="1" customWidth="1"/>
    <col min="6150" max="6150" width="10.42578125" style="309" customWidth="1"/>
    <col min="6151" max="6151" width="11.85546875" style="309" customWidth="1"/>
    <col min="6152" max="6152" width="14.5703125" style="309" customWidth="1"/>
    <col min="6153" max="6153" width="9" style="309" bestFit="1" customWidth="1"/>
    <col min="6154" max="6393" width="9.140625" style="309"/>
    <col min="6394" max="6394" width="4.5703125" style="309" bestFit="1" customWidth="1"/>
    <col min="6395" max="6395" width="9.5703125" style="309" bestFit="1" customWidth="1"/>
    <col min="6396" max="6396" width="10" style="309" bestFit="1" customWidth="1"/>
    <col min="6397" max="6397" width="8.85546875" style="309" bestFit="1" customWidth="1"/>
    <col min="6398" max="6398" width="22.85546875" style="309" customWidth="1"/>
    <col min="6399" max="6399" width="59.5703125" style="309" bestFit="1" customWidth="1"/>
    <col min="6400" max="6400" width="57.85546875" style="309" bestFit="1" customWidth="1"/>
    <col min="6401" max="6401" width="35.42578125" style="309" bestFit="1" customWidth="1"/>
    <col min="6402" max="6402" width="28.140625" style="309" bestFit="1" customWidth="1"/>
    <col min="6403" max="6403" width="33.140625" style="309" bestFit="1" customWidth="1"/>
    <col min="6404" max="6404" width="26" style="309" bestFit="1" customWidth="1"/>
    <col min="6405" max="6405" width="19.140625" style="309" bestFit="1" customWidth="1"/>
    <col min="6406" max="6406" width="10.42578125" style="309" customWidth="1"/>
    <col min="6407" max="6407" width="11.85546875" style="309" customWidth="1"/>
    <col min="6408" max="6408" width="14.5703125" style="309" customWidth="1"/>
    <col min="6409" max="6409" width="9" style="309" bestFit="1" customWidth="1"/>
    <col min="6410" max="6649" width="9.140625" style="309"/>
    <col min="6650" max="6650" width="4.5703125" style="309" bestFit="1" customWidth="1"/>
    <col min="6651" max="6651" width="9.5703125" style="309" bestFit="1" customWidth="1"/>
    <col min="6652" max="6652" width="10" style="309" bestFit="1" customWidth="1"/>
    <col min="6653" max="6653" width="8.85546875" style="309" bestFit="1" customWidth="1"/>
    <col min="6654" max="6654" width="22.85546875" style="309" customWidth="1"/>
    <col min="6655" max="6655" width="59.5703125" style="309" bestFit="1" customWidth="1"/>
    <col min="6656" max="6656" width="57.85546875" style="309" bestFit="1" customWidth="1"/>
    <col min="6657" max="6657" width="35.42578125" style="309" bestFit="1" customWidth="1"/>
    <col min="6658" max="6658" width="28.140625" style="309" bestFit="1" customWidth="1"/>
    <col min="6659" max="6659" width="33.140625" style="309" bestFit="1" customWidth="1"/>
    <col min="6660" max="6660" width="26" style="309" bestFit="1" customWidth="1"/>
    <col min="6661" max="6661" width="19.140625" style="309" bestFit="1" customWidth="1"/>
    <col min="6662" max="6662" width="10.42578125" style="309" customWidth="1"/>
    <col min="6663" max="6663" width="11.85546875" style="309" customWidth="1"/>
    <col min="6664" max="6664" width="14.5703125" style="309" customWidth="1"/>
    <col min="6665" max="6665" width="9" style="309" bestFit="1" customWidth="1"/>
    <col min="6666" max="6905" width="9.140625" style="309"/>
    <col min="6906" max="6906" width="4.5703125" style="309" bestFit="1" customWidth="1"/>
    <col min="6907" max="6907" width="9.5703125" style="309" bestFit="1" customWidth="1"/>
    <col min="6908" max="6908" width="10" style="309" bestFit="1" customWidth="1"/>
    <col min="6909" max="6909" width="8.85546875" style="309" bestFit="1" customWidth="1"/>
    <col min="6910" max="6910" width="22.85546875" style="309" customWidth="1"/>
    <col min="6911" max="6911" width="59.5703125" style="309" bestFit="1" customWidth="1"/>
    <col min="6912" max="6912" width="57.85546875" style="309" bestFit="1" customWidth="1"/>
    <col min="6913" max="6913" width="35.42578125" style="309" bestFit="1" customWidth="1"/>
    <col min="6914" max="6914" width="28.140625" style="309" bestFit="1" customWidth="1"/>
    <col min="6915" max="6915" width="33.140625" style="309" bestFit="1" customWidth="1"/>
    <col min="6916" max="6916" width="26" style="309" bestFit="1" customWidth="1"/>
    <col min="6917" max="6917" width="19.140625" style="309" bestFit="1" customWidth="1"/>
    <col min="6918" max="6918" width="10.42578125" style="309" customWidth="1"/>
    <col min="6919" max="6919" width="11.85546875" style="309" customWidth="1"/>
    <col min="6920" max="6920" width="14.5703125" style="309" customWidth="1"/>
    <col min="6921" max="6921" width="9" style="309" bestFit="1" customWidth="1"/>
    <col min="6922" max="7161" width="9.140625" style="309"/>
    <col min="7162" max="7162" width="4.5703125" style="309" bestFit="1" customWidth="1"/>
    <col min="7163" max="7163" width="9.5703125" style="309" bestFit="1" customWidth="1"/>
    <col min="7164" max="7164" width="10" style="309" bestFit="1" customWidth="1"/>
    <col min="7165" max="7165" width="8.85546875" style="309" bestFit="1" customWidth="1"/>
    <col min="7166" max="7166" width="22.85546875" style="309" customWidth="1"/>
    <col min="7167" max="7167" width="59.5703125" style="309" bestFit="1" customWidth="1"/>
    <col min="7168" max="7168" width="57.85546875" style="309" bestFit="1" customWidth="1"/>
    <col min="7169" max="7169" width="35.42578125" style="309" bestFit="1" customWidth="1"/>
    <col min="7170" max="7170" width="28.140625" style="309" bestFit="1" customWidth="1"/>
    <col min="7171" max="7171" width="33.140625" style="309" bestFit="1" customWidth="1"/>
    <col min="7172" max="7172" width="26" style="309" bestFit="1" customWidth="1"/>
    <col min="7173" max="7173" width="19.140625" style="309" bestFit="1" customWidth="1"/>
    <col min="7174" max="7174" width="10.42578125" style="309" customWidth="1"/>
    <col min="7175" max="7175" width="11.85546875" style="309" customWidth="1"/>
    <col min="7176" max="7176" width="14.5703125" style="309" customWidth="1"/>
    <col min="7177" max="7177" width="9" style="309" bestFit="1" customWidth="1"/>
    <col min="7178" max="7417" width="9.140625" style="309"/>
    <col min="7418" max="7418" width="4.5703125" style="309" bestFit="1" customWidth="1"/>
    <col min="7419" max="7419" width="9.5703125" style="309" bestFit="1" customWidth="1"/>
    <col min="7420" max="7420" width="10" style="309" bestFit="1" customWidth="1"/>
    <col min="7421" max="7421" width="8.85546875" style="309" bestFit="1" customWidth="1"/>
    <col min="7422" max="7422" width="22.85546875" style="309" customWidth="1"/>
    <col min="7423" max="7423" width="59.5703125" style="309" bestFit="1" customWidth="1"/>
    <col min="7424" max="7424" width="57.85546875" style="309" bestFit="1" customWidth="1"/>
    <col min="7425" max="7425" width="35.42578125" style="309" bestFit="1" customWidth="1"/>
    <col min="7426" max="7426" width="28.140625" style="309" bestFit="1" customWidth="1"/>
    <col min="7427" max="7427" width="33.140625" style="309" bestFit="1" customWidth="1"/>
    <col min="7428" max="7428" width="26" style="309" bestFit="1" customWidth="1"/>
    <col min="7429" max="7429" width="19.140625" style="309" bestFit="1" customWidth="1"/>
    <col min="7430" max="7430" width="10.42578125" style="309" customWidth="1"/>
    <col min="7431" max="7431" width="11.85546875" style="309" customWidth="1"/>
    <col min="7432" max="7432" width="14.5703125" style="309" customWidth="1"/>
    <col min="7433" max="7433" width="9" style="309" bestFit="1" customWidth="1"/>
    <col min="7434" max="7673" width="9.140625" style="309"/>
    <col min="7674" max="7674" width="4.5703125" style="309" bestFit="1" customWidth="1"/>
    <col min="7675" max="7675" width="9.5703125" style="309" bestFit="1" customWidth="1"/>
    <col min="7676" max="7676" width="10" style="309" bestFit="1" customWidth="1"/>
    <col min="7677" max="7677" width="8.85546875" style="309" bestFit="1" customWidth="1"/>
    <col min="7678" max="7678" width="22.85546875" style="309" customWidth="1"/>
    <col min="7679" max="7679" width="59.5703125" style="309" bestFit="1" customWidth="1"/>
    <col min="7680" max="7680" width="57.85546875" style="309" bestFit="1" customWidth="1"/>
    <col min="7681" max="7681" width="35.42578125" style="309" bestFit="1" customWidth="1"/>
    <col min="7682" max="7682" width="28.140625" style="309" bestFit="1" customWidth="1"/>
    <col min="7683" max="7683" width="33.140625" style="309" bestFit="1" customWidth="1"/>
    <col min="7684" max="7684" width="26" style="309" bestFit="1" customWidth="1"/>
    <col min="7685" max="7685" width="19.140625" style="309" bestFit="1" customWidth="1"/>
    <col min="7686" max="7686" width="10.42578125" style="309" customWidth="1"/>
    <col min="7687" max="7687" width="11.85546875" style="309" customWidth="1"/>
    <col min="7688" max="7688" width="14.5703125" style="309" customWidth="1"/>
    <col min="7689" max="7689" width="9" style="309" bestFit="1" customWidth="1"/>
    <col min="7690" max="7929" width="9.140625" style="309"/>
    <col min="7930" max="7930" width="4.5703125" style="309" bestFit="1" customWidth="1"/>
    <col min="7931" max="7931" width="9.5703125" style="309" bestFit="1" customWidth="1"/>
    <col min="7932" max="7932" width="10" style="309" bestFit="1" customWidth="1"/>
    <col min="7933" max="7933" width="8.85546875" style="309" bestFit="1" customWidth="1"/>
    <col min="7934" max="7934" width="22.85546875" style="309" customWidth="1"/>
    <col min="7935" max="7935" width="59.5703125" style="309" bestFit="1" customWidth="1"/>
    <col min="7936" max="7936" width="57.85546875" style="309" bestFit="1" customWidth="1"/>
    <col min="7937" max="7937" width="35.42578125" style="309" bestFit="1" customWidth="1"/>
    <col min="7938" max="7938" width="28.140625" style="309" bestFit="1" customWidth="1"/>
    <col min="7939" max="7939" width="33.140625" style="309" bestFit="1" customWidth="1"/>
    <col min="7940" max="7940" width="26" style="309" bestFit="1" customWidth="1"/>
    <col min="7941" max="7941" width="19.140625" style="309" bestFit="1" customWidth="1"/>
    <col min="7942" max="7942" width="10.42578125" style="309" customWidth="1"/>
    <col min="7943" max="7943" width="11.85546875" style="309" customWidth="1"/>
    <col min="7944" max="7944" width="14.5703125" style="309" customWidth="1"/>
    <col min="7945" max="7945" width="9" style="309" bestFit="1" customWidth="1"/>
    <col min="7946" max="8185" width="9.140625" style="309"/>
    <col min="8186" max="8186" width="4.5703125" style="309" bestFit="1" customWidth="1"/>
    <col min="8187" max="8187" width="9.5703125" style="309" bestFit="1" customWidth="1"/>
    <col min="8188" max="8188" width="10" style="309" bestFit="1" customWidth="1"/>
    <col min="8189" max="8189" width="8.85546875" style="309" bestFit="1" customWidth="1"/>
    <col min="8190" max="8190" width="22.85546875" style="309" customWidth="1"/>
    <col min="8191" max="8191" width="59.5703125" style="309" bestFit="1" customWidth="1"/>
    <col min="8192" max="8192" width="57.85546875" style="309" bestFit="1" customWidth="1"/>
    <col min="8193" max="8193" width="35.42578125" style="309" bestFit="1" customWidth="1"/>
    <col min="8194" max="8194" width="28.140625" style="309" bestFit="1" customWidth="1"/>
    <col min="8195" max="8195" width="33.140625" style="309" bestFit="1" customWidth="1"/>
    <col min="8196" max="8196" width="26" style="309" bestFit="1" customWidth="1"/>
    <col min="8197" max="8197" width="19.140625" style="309" bestFit="1" customWidth="1"/>
    <col min="8198" max="8198" width="10.42578125" style="309" customWidth="1"/>
    <col min="8199" max="8199" width="11.85546875" style="309" customWidth="1"/>
    <col min="8200" max="8200" width="14.5703125" style="309" customWidth="1"/>
    <col min="8201" max="8201" width="9" style="309" bestFit="1" customWidth="1"/>
    <col min="8202" max="8441" width="9.140625" style="309"/>
    <col min="8442" max="8442" width="4.5703125" style="309" bestFit="1" customWidth="1"/>
    <col min="8443" max="8443" width="9.5703125" style="309" bestFit="1" customWidth="1"/>
    <col min="8444" max="8444" width="10" style="309" bestFit="1" customWidth="1"/>
    <col min="8445" max="8445" width="8.85546875" style="309" bestFit="1" customWidth="1"/>
    <col min="8446" max="8446" width="22.85546875" style="309" customWidth="1"/>
    <col min="8447" max="8447" width="59.5703125" style="309" bestFit="1" customWidth="1"/>
    <col min="8448" max="8448" width="57.85546875" style="309" bestFit="1" customWidth="1"/>
    <col min="8449" max="8449" width="35.42578125" style="309" bestFit="1" customWidth="1"/>
    <col min="8450" max="8450" width="28.140625" style="309" bestFit="1" customWidth="1"/>
    <col min="8451" max="8451" width="33.140625" style="309" bestFit="1" customWidth="1"/>
    <col min="8452" max="8452" width="26" style="309" bestFit="1" customWidth="1"/>
    <col min="8453" max="8453" width="19.140625" style="309" bestFit="1" customWidth="1"/>
    <col min="8454" max="8454" width="10.42578125" style="309" customWidth="1"/>
    <col min="8455" max="8455" width="11.85546875" style="309" customWidth="1"/>
    <col min="8456" max="8456" width="14.5703125" style="309" customWidth="1"/>
    <col min="8457" max="8457" width="9" style="309" bestFit="1" customWidth="1"/>
    <col min="8458" max="8697" width="9.140625" style="309"/>
    <col min="8698" max="8698" width="4.5703125" style="309" bestFit="1" customWidth="1"/>
    <col min="8699" max="8699" width="9.5703125" style="309" bestFit="1" customWidth="1"/>
    <col min="8700" max="8700" width="10" style="309" bestFit="1" customWidth="1"/>
    <col min="8701" max="8701" width="8.85546875" style="309" bestFit="1" customWidth="1"/>
    <col min="8702" max="8702" width="22.85546875" style="309" customWidth="1"/>
    <col min="8703" max="8703" width="59.5703125" style="309" bestFit="1" customWidth="1"/>
    <col min="8704" max="8704" width="57.85546875" style="309" bestFit="1" customWidth="1"/>
    <col min="8705" max="8705" width="35.42578125" style="309" bestFit="1" customWidth="1"/>
    <col min="8706" max="8706" width="28.140625" style="309" bestFit="1" customWidth="1"/>
    <col min="8707" max="8707" width="33.140625" style="309" bestFit="1" customWidth="1"/>
    <col min="8708" max="8708" width="26" style="309" bestFit="1" customWidth="1"/>
    <col min="8709" max="8709" width="19.140625" style="309" bestFit="1" customWidth="1"/>
    <col min="8710" max="8710" width="10.42578125" style="309" customWidth="1"/>
    <col min="8711" max="8711" width="11.85546875" style="309" customWidth="1"/>
    <col min="8712" max="8712" width="14.5703125" style="309" customWidth="1"/>
    <col min="8713" max="8713" width="9" style="309" bestFit="1" customWidth="1"/>
    <col min="8714" max="8953" width="9.140625" style="309"/>
    <col min="8954" max="8954" width="4.5703125" style="309" bestFit="1" customWidth="1"/>
    <col min="8955" max="8955" width="9.5703125" style="309" bestFit="1" customWidth="1"/>
    <col min="8956" max="8956" width="10" style="309" bestFit="1" customWidth="1"/>
    <col min="8957" max="8957" width="8.85546875" style="309" bestFit="1" customWidth="1"/>
    <col min="8958" max="8958" width="22.85546875" style="309" customWidth="1"/>
    <col min="8959" max="8959" width="59.5703125" style="309" bestFit="1" customWidth="1"/>
    <col min="8960" max="8960" width="57.85546875" style="309" bestFit="1" customWidth="1"/>
    <col min="8961" max="8961" width="35.42578125" style="309" bestFit="1" customWidth="1"/>
    <col min="8962" max="8962" width="28.140625" style="309" bestFit="1" customWidth="1"/>
    <col min="8963" max="8963" width="33.140625" style="309" bestFit="1" customWidth="1"/>
    <col min="8964" max="8964" width="26" style="309" bestFit="1" customWidth="1"/>
    <col min="8965" max="8965" width="19.140625" style="309" bestFit="1" customWidth="1"/>
    <col min="8966" max="8966" width="10.42578125" style="309" customWidth="1"/>
    <col min="8967" max="8967" width="11.85546875" style="309" customWidth="1"/>
    <col min="8968" max="8968" width="14.5703125" style="309" customWidth="1"/>
    <col min="8969" max="8969" width="9" style="309" bestFit="1" customWidth="1"/>
    <col min="8970" max="9209" width="9.140625" style="309"/>
    <col min="9210" max="9210" width="4.5703125" style="309" bestFit="1" customWidth="1"/>
    <col min="9211" max="9211" width="9.5703125" style="309" bestFit="1" customWidth="1"/>
    <col min="9212" max="9212" width="10" style="309" bestFit="1" customWidth="1"/>
    <col min="9213" max="9213" width="8.85546875" style="309" bestFit="1" customWidth="1"/>
    <col min="9214" max="9214" width="22.85546875" style="309" customWidth="1"/>
    <col min="9215" max="9215" width="59.5703125" style="309" bestFit="1" customWidth="1"/>
    <col min="9216" max="9216" width="57.85546875" style="309" bestFit="1" customWidth="1"/>
    <col min="9217" max="9217" width="35.42578125" style="309" bestFit="1" customWidth="1"/>
    <col min="9218" max="9218" width="28.140625" style="309" bestFit="1" customWidth="1"/>
    <col min="9219" max="9219" width="33.140625" style="309" bestFit="1" customWidth="1"/>
    <col min="9220" max="9220" width="26" style="309" bestFit="1" customWidth="1"/>
    <col min="9221" max="9221" width="19.140625" style="309" bestFit="1" customWidth="1"/>
    <col min="9222" max="9222" width="10.42578125" style="309" customWidth="1"/>
    <col min="9223" max="9223" width="11.85546875" style="309" customWidth="1"/>
    <col min="9224" max="9224" width="14.5703125" style="309" customWidth="1"/>
    <col min="9225" max="9225" width="9" style="309" bestFit="1" customWidth="1"/>
    <col min="9226" max="9465" width="9.140625" style="309"/>
    <col min="9466" max="9466" width="4.5703125" style="309" bestFit="1" customWidth="1"/>
    <col min="9467" max="9467" width="9.5703125" style="309" bestFit="1" customWidth="1"/>
    <col min="9468" max="9468" width="10" style="309" bestFit="1" customWidth="1"/>
    <col min="9469" max="9469" width="8.85546875" style="309" bestFit="1" customWidth="1"/>
    <col min="9470" max="9470" width="22.85546875" style="309" customWidth="1"/>
    <col min="9471" max="9471" width="59.5703125" style="309" bestFit="1" customWidth="1"/>
    <col min="9472" max="9472" width="57.85546875" style="309" bestFit="1" customWidth="1"/>
    <col min="9473" max="9473" width="35.42578125" style="309" bestFit="1" customWidth="1"/>
    <col min="9474" max="9474" width="28.140625" style="309" bestFit="1" customWidth="1"/>
    <col min="9475" max="9475" width="33.140625" style="309" bestFit="1" customWidth="1"/>
    <col min="9476" max="9476" width="26" style="309" bestFit="1" customWidth="1"/>
    <col min="9477" max="9477" width="19.140625" style="309" bestFit="1" customWidth="1"/>
    <col min="9478" max="9478" width="10.42578125" style="309" customWidth="1"/>
    <col min="9479" max="9479" width="11.85546875" style="309" customWidth="1"/>
    <col min="9480" max="9480" width="14.5703125" style="309" customWidth="1"/>
    <col min="9481" max="9481" width="9" style="309" bestFit="1" customWidth="1"/>
    <col min="9482" max="9721" width="9.140625" style="309"/>
    <col min="9722" max="9722" width="4.5703125" style="309" bestFit="1" customWidth="1"/>
    <col min="9723" max="9723" width="9.5703125" style="309" bestFit="1" customWidth="1"/>
    <col min="9724" max="9724" width="10" style="309" bestFit="1" customWidth="1"/>
    <col min="9725" max="9725" width="8.85546875" style="309" bestFit="1" customWidth="1"/>
    <col min="9726" max="9726" width="22.85546875" style="309" customWidth="1"/>
    <col min="9727" max="9727" width="59.5703125" style="309" bestFit="1" customWidth="1"/>
    <col min="9728" max="9728" width="57.85546875" style="309" bestFit="1" customWidth="1"/>
    <col min="9729" max="9729" width="35.42578125" style="309" bestFit="1" customWidth="1"/>
    <col min="9730" max="9730" width="28.140625" style="309" bestFit="1" customWidth="1"/>
    <col min="9731" max="9731" width="33.140625" style="309" bestFit="1" customWidth="1"/>
    <col min="9732" max="9732" width="26" style="309" bestFit="1" customWidth="1"/>
    <col min="9733" max="9733" width="19.140625" style="309" bestFit="1" customWidth="1"/>
    <col min="9734" max="9734" width="10.42578125" style="309" customWidth="1"/>
    <col min="9735" max="9735" width="11.85546875" style="309" customWidth="1"/>
    <col min="9736" max="9736" width="14.5703125" style="309" customWidth="1"/>
    <col min="9737" max="9737" width="9" style="309" bestFit="1" customWidth="1"/>
    <col min="9738" max="9977" width="9.140625" style="309"/>
    <col min="9978" max="9978" width="4.5703125" style="309" bestFit="1" customWidth="1"/>
    <col min="9979" max="9979" width="9.5703125" style="309" bestFit="1" customWidth="1"/>
    <col min="9980" max="9980" width="10" style="309" bestFit="1" customWidth="1"/>
    <col min="9981" max="9981" width="8.85546875" style="309" bestFit="1" customWidth="1"/>
    <col min="9982" max="9982" width="22.85546875" style="309" customWidth="1"/>
    <col min="9983" max="9983" width="59.5703125" style="309" bestFit="1" customWidth="1"/>
    <col min="9984" max="9984" width="57.85546875" style="309" bestFit="1" customWidth="1"/>
    <col min="9985" max="9985" width="35.42578125" style="309" bestFit="1" customWidth="1"/>
    <col min="9986" max="9986" width="28.140625" style="309" bestFit="1" customWidth="1"/>
    <col min="9987" max="9987" width="33.140625" style="309" bestFit="1" customWidth="1"/>
    <col min="9988" max="9988" width="26" style="309" bestFit="1" customWidth="1"/>
    <col min="9989" max="9989" width="19.140625" style="309" bestFit="1" customWidth="1"/>
    <col min="9990" max="9990" width="10.42578125" style="309" customWidth="1"/>
    <col min="9991" max="9991" width="11.85546875" style="309" customWidth="1"/>
    <col min="9992" max="9992" width="14.5703125" style="309" customWidth="1"/>
    <col min="9993" max="9993" width="9" style="309" bestFit="1" customWidth="1"/>
    <col min="9994" max="10233" width="9.140625" style="309"/>
    <col min="10234" max="10234" width="4.5703125" style="309" bestFit="1" customWidth="1"/>
    <col min="10235" max="10235" width="9.5703125" style="309" bestFit="1" customWidth="1"/>
    <col min="10236" max="10236" width="10" style="309" bestFit="1" customWidth="1"/>
    <col min="10237" max="10237" width="8.85546875" style="309" bestFit="1" customWidth="1"/>
    <col min="10238" max="10238" width="22.85546875" style="309" customWidth="1"/>
    <col min="10239" max="10239" width="59.5703125" style="309" bestFit="1" customWidth="1"/>
    <col min="10240" max="10240" width="57.85546875" style="309" bestFit="1" customWidth="1"/>
    <col min="10241" max="10241" width="35.42578125" style="309" bestFit="1" customWidth="1"/>
    <col min="10242" max="10242" width="28.140625" style="309" bestFit="1" customWidth="1"/>
    <col min="10243" max="10243" width="33.140625" style="309" bestFit="1" customWidth="1"/>
    <col min="10244" max="10244" width="26" style="309" bestFit="1" customWidth="1"/>
    <col min="10245" max="10245" width="19.140625" style="309" bestFit="1" customWidth="1"/>
    <col min="10246" max="10246" width="10.42578125" style="309" customWidth="1"/>
    <col min="10247" max="10247" width="11.85546875" style="309" customWidth="1"/>
    <col min="10248" max="10248" width="14.5703125" style="309" customWidth="1"/>
    <col min="10249" max="10249" width="9" style="309" bestFit="1" customWidth="1"/>
    <col min="10250" max="10489" width="9.140625" style="309"/>
    <col min="10490" max="10490" width="4.5703125" style="309" bestFit="1" customWidth="1"/>
    <col min="10491" max="10491" width="9.5703125" style="309" bestFit="1" customWidth="1"/>
    <col min="10492" max="10492" width="10" style="309" bestFit="1" customWidth="1"/>
    <col min="10493" max="10493" width="8.85546875" style="309" bestFit="1" customWidth="1"/>
    <col min="10494" max="10494" width="22.85546875" style="309" customWidth="1"/>
    <col min="10495" max="10495" width="59.5703125" style="309" bestFit="1" customWidth="1"/>
    <col min="10496" max="10496" width="57.85546875" style="309" bestFit="1" customWidth="1"/>
    <col min="10497" max="10497" width="35.42578125" style="309" bestFit="1" customWidth="1"/>
    <col min="10498" max="10498" width="28.140625" style="309" bestFit="1" customWidth="1"/>
    <col min="10499" max="10499" width="33.140625" style="309" bestFit="1" customWidth="1"/>
    <col min="10500" max="10500" width="26" style="309" bestFit="1" customWidth="1"/>
    <col min="10501" max="10501" width="19.140625" style="309" bestFit="1" customWidth="1"/>
    <col min="10502" max="10502" width="10.42578125" style="309" customWidth="1"/>
    <col min="10503" max="10503" width="11.85546875" style="309" customWidth="1"/>
    <col min="10504" max="10504" width="14.5703125" style="309" customWidth="1"/>
    <col min="10505" max="10505" width="9" style="309" bestFit="1" customWidth="1"/>
    <col min="10506" max="10745" width="9.140625" style="309"/>
    <col min="10746" max="10746" width="4.5703125" style="309" bestFit="1" customWidth="1"/>
    <col min="10747" max="10747" width="9.5703125" style="309" bestFit="1" customWidth="1"/>
    <col min="10748" max="10748" width="10" style="309" bestFit="1" customWidth="1"/>
    <col min="10749" max="10749" width="8.85546875" style="309" bestFit="1" customWidth="1"/>
    <col min="10750" max="10750" width="22.85546875" style="309" customWidth="1"/>
    <col min="10751" max="10751" width="59.5703125" style="309" bestFit="1" customWidth="1"/>
    <col min="10752" max="10752" width="57.85546875" style="309" bestFit="1" customWidth="1"/>
    <col min="10753" max="10753" width="35.42578125" style="309" bestFit="1" customWidth="1"/>
    <col min="10754" max="10754" width="28.140625" style="309" bestFit="1" customWidth="1"/>
    <col min="10755" max="10755" width="33.140625" style="309" bestFit="1" customWidth="1"/>
    <col min="10756" max="10756" width="26" style="309" bestFit="1" customWidth="1"/>
    <col min="10757" max="10757" width="19.140625" style="309" bestFit="1" customWidth="1"/>
    <col min="10758" max="10758" width="10.42578125" style="309" customWidth="1"/>
    <col min="10759" max="10759" width="11.85546875" style="309" customWidth="1"/>
    <col min="10760" max="10760" width="14.5703125" style="309" customWidth="1"/>
    <col min="10761" max="10761" width="9" style="309" bestFit="1" customWidth="1"/>
    <col min="10762" max="11001" width="9.140625" style="309"/>
    <col min="11002" max="11002" width="4.5703125" style="309" bestFit="1" customWidth="1"/>
    <col min="11003" max="11003" width="9.5703125" style="309" bestFit="1" customWidth="1"/>
    <col min="11004" max="11004" width="10" style="309" bestFit="1" customWidth="1"/>
    <col min="11005" max="11005" width="8.85546875" style="309" bestFit="1" customWidth="1"/>
    <col min="11006" max="11006" width="22.85546875" style="309" customWidth="1"/>
    <col min="11007" max="11007" width="59.5703125" style="309" bestFit="1" customWidth="1"/>
    <col min="11008" max="11008" width="57.85546875" style="309" bestFit="1" customWidth="1"/>
    <col min="11009" max="11009" width="35.42578125" style="309" bestFit="1" customWidth="1"/>
    <col min="11010" max="11010" width="28.140625" style="309" bestFit="1" customWidth="1"/>
    <col min="11011" max="11011" width="33.140625" style="309" bestFit="1" customWidth="1"/>
    <col min="11012" max="11012" width="26" style="309" bestFit="1" customWidth="1"/>
    <col min="11013" max="11013" width="19.140625" style="309" bestFit="1" customWidth="1"/>
    <col min="11014" max="11014" width="10.42578125" style="309" customWidth="1"/>
    <col min="11015" max="11015" width="11.85546875" style="309" customWidth="1"/>
    <col min="11016" max="11016" width="14.5703125" style="309" customWidth="1"/>
    <col min="11017" max="11017" width="9" style="309" bestFit="1" customWidth="1"/>
    <col min="11018" max="11257" width="9.140625" style="309"/>
    <col min="11258" max="11258" width="4.5703125" style="309" bestFit="1" customWidth="1"/>
    <col min="11259" max="11259" width="9.5703125" style="309" bestFit="1" customWidth="1"/>
    <col min="11260" max="11260" width="10" style="309" bestFit="1" customWidth="1"/>
    <col min="11261" max="11261" width="8.85546875" style="309" bestFit="1" customWidth="1"/>
    <col min="11262" max="11262" width="22.85546875" style="309" customWidth="1"/>
    <col min="11263" max="11263" width="59.5703125" style="309" bestFit="1" customWidth="1"/>
    <col min="11264" max="11264" width="57.85546875" style="309" bestFit="1" customWidth="1"/>
    <col min="11265" max="11265" width="35.42578125" style="309" bestFit="1" customWidth="1"/>
    <col min="11266" max="11266" width="28.140625" style="309" bestFit="1" customWidth="1"/>
    <col min="11267" max="11267" width="33.140625" style="309" bestFit="1" customWidth="1"/>
    <col min="11268" max="11268" width="26" style="309" bestFit="1" customWidth="1"/>
    <col min="11269" max="11269" width="19.140625" style="309" bestFit="1" customWidth="1"/>
    <col min="11270" max="11270" width="10.42578125" style="309" customWidth="1"/>
    <col min="11271" max="11271" width="11.85546875" style="309" customWidth="1"/>
    <col min="11272" max="11272" width="14.5703125" style="309" customWidth="1"/>
    <col min="11273" max="11273" width="9" style="309" bestFit="1" customWidth="1"/>
    <col min="11274" max="11513" width="9.140625" style="309"/>
    <col min="11514" max="11514" width="4.5703125" style="309" bestFit="1" customWidth="1"/>
    <col min="11515" max="11515" width="9.5703125" style="309" bestFit="1" customWidth="1"/>
    <col min="11516" max="11516" width="10" style="309" bestFit="1" customWidth="1"/>
    <col min="11517" max="11517" width="8.85546875" style="309" bestFit="1" customWidth="1"/>
    <col min="11518" max="11518" width="22.85546875" style="309" customWidth="1"/>
    <col min="11519" max="11519" width="59.5703125" style="309" bestFit="1" customWidth="1"/>
    <col min="11520" max="11520" width="57.85546875" style="309" bestFit="1" customWidth="1"/>
    <col min="11521" max="11521" width="35.42578125" style="309" bestFit="1" customWidth="1"/>
    <col min="11522" max="11522" width="28.140625" style="309" bestFit="1" customWidth="1"/>
    <col min="11523" max="11523" width="33.140625" style="309" bestFit="1" customWidth="1"/>
    <col min="11524" max="11524" width="26" style="309" bestFit="1" customWidth="1"/>
    <col min="11525" max="11525" width="19.140625" style="309" bestFit="1" customWidth="1"/>
    <col min="11526" max="11526" width="10.42578125" style="309" customWidth="1"/>
    <col min="11527" max="11527" width="11.85546875" style="309" customWidth="1"/>
    <col min="11528" max="11528" width="14.5703125" style="309" customWidth="1"/>
    <col min="11529" max="11529" width="9" style="309" bestFit="1" customWidth="1"/>
    <col min="11530" max="11769" width="9.140625" style="309"/>
    <col min="11770" max="11770" width="4.5703125" style="309" bestFit="1" customWidth="1"/>
    <col min="11771" max="11771" width="9.5703125" style="309" bestFit="1" customWidth="1"/>
    <col min="11772" max="11772" width="10" style="309" bestFit="1" customWidth="1"/>
    <col min="11773" max="11773" width="8.85546875" style="309" bestFit="1" customWidth="1"/>
    <col min="11774" max="11774" width="22.85546875" style="309" customWidth="1"/>
    <col min="11775" max="11775" width="59.5703125" style="309" bestFit="1" customWidth="1"/>
    <col min="11776" max="11776" width="57.85546875" style="309" bestFit="1" customWidth="1"/>
    <col min="11777" max="11777" width="35.42578125" style="309" bestFit="1" customWidth="1"/>
    <col min="11778" max="11778" width="28.140625" style="309" bestFit="1" customWidth="1"/>
    <col min="11779" max="11779" width="33.140625" style="309" bestFit="1" customWidth="1"/>
    <col min="11780" max="11780" width="26" style="309" bestFit="1" customWidth="1"/>
    <col min="11781" max="11781" width="19.140625" style="309" bestFit="1" customWidth="1"/>
    <col min="11782" max="11782" width="10.42578125" style="309" customWidth="1"/>
    <col min="11783" max="11783" width="11.85546875" style="309" customWidth="1"/>
    <col min="11784" max="11784" width="14.5703125" style="309" customWidth="1"/>
    <col min="11785" max="11785" width="9" style="309" bestFit="1" customWidth="1"/>
    <col min="11786" max="12025" width="9.140625" style="309"/>
    <col min="12026" max="12026" width="4.5703125" style="309" bestFit="1" customWidth="1"/>
    <col min="12027" max="12027" width="9.5703125" style="309" bestFit="1" customWidth="1"/>
    <col min="12028" max="12028" width="10" style="309" bestFit="1" customWidth="1"/>
    <col min="12029" max="12029" width="8.85546875" style="309" bestFit="1" customWidth="1"/>
    <col min="12030" max="12030" width="22.85546875" style="309" customWidth="1"/>
    <col min="12031" max="12031" width="59.5703125" style="309" bestFit="1" customWidth="1"/>
    <col min="12032" max="12032" width="57.85546875" style="309" bestFit="1" customWidth="1"/>
    <col min="12033" max="12033" width="35.42578125" style="309" bestFit="1" customWidth="1"/>
    <col min="12034" max="12034" width="28.140625" style="309" bestFit="1" customWidth="1"/>
    <col min="12035" max="12035" width="33.140625" style="309" bestFit="1" customWidth="1"/>
    <col min="12036" max="12036" width="26" style="309" bestFit="1" customWidth="1"/>
    <col min="12037" max="12037" width="19.140625" style="309" bestFit="1" customWidth="1"/>
    <col min="12038" max="12038" width="10.42578125" style="309" customWidth="1"/>
    <col min="12039" max="12039" width="11.85546875" style="309" customWidth="1"/>
    <col min="12040" max="12040" width="14.5703125" style="309" customWidth="1"/>
    <col min="12041" max="12041" width="9" style="309" bestFit="1" customWidth="1"/>
    <col min="12042" max="12281" width="9.140625" style="309"/>
    <col min="12282" max="12282" width="4.5703125" style="309" bestFit="1" customWidth="1"/>
    <col min="12283" max="12283" width="9.5703125" style="309" bestFit="1" customWidth="1"/>
    <col min="12284" max="12284" width="10" style="309" bestFit="1" customWidth="1"/>
    <col min="12285" max="12285" width="8.85546875" style="309" bestFit="1" customWidth="1"/>
    <col min="12286" max="12286" width="22.85546875" style="309" customWidth="1"/>
    <col min="12287" max="12287" width="59.5703125" style="309" bestFit="1" customWidth="1"/>
    <col min="12288" max="12288" width="57.85546875" style="309" bestFit="1" customWidth="1"/>
    <col min="12289" max="12289" width="35.42578125" style="309" bestFit="1" customWidth="1"/>
    <col min="12290" max="12290" width="28.140625" style="309" bestFit="1" customWidth="1"/>
    <col min="12291" max="12291" width="33.140625" style="309" bestFit="1" customWidth="1"/>
    <col min="12292" max="12292" width="26" style="309" bestFit="1" customWidth="1"/>
    <col min="12293" max="12293" width="19.140625" style="309" bestFit="1" customWidth="1"/>
    <col min="12294" max="12294" width="10.42578125" style="309" customWidth="1"/>
    <col min="12295" max="12295" width="11.85546875" style="309" customWidth="1"/>
    <col min="12296" max="12296" width="14.5703125" style="309" customWidth="1"/>
    <col min="12297" max="12297" width="9" style="309" bestFit="1" customWidth="1"/>
    <col min="12298" max="12537" width="9.140625" style="309"/>
    <col min="12538" max="12538" width="4.5703125" style="309" bestFit="1" customWidth="1"/>
    <col min="12539" max="12539" width="9.5703125" style="309" bestFit="1" customWidth="1"/>
    <col min="12540" max="12540" width="10" style="309" bestFit="1" customWidth="1"/>
    <col min="12541" max="12541" width="8.85546875" style="309" bestFit="1" customWidth="1"/>
    <col min="12542" max="12542" width="22.85546875" style="309" customWidth="1"/>
    <col min="12543" max="12543" width="59.5703125" style="309" bestFit="1" customWidth="1"/>
    <col min="12544" max="12544" width="57.85546875" style="309" bestFit="1" customWidth="1"/>
    <col min="12545" max="12545" width="35.42578125" style="309" bestFit="1" customWidth="1"/>
    <col min="12546" max="12546" width="28.140625" style="309" bestFit="1" customWidth="1"/>
    <col min="12547" max="12547" width="33.140625" style="309" bestFit="1" customWidth="1"/>
    <col min="12548" max="12548" width="26" style="309" bestFit="1" customWidth="1"/>
    <col min="12549" max="12549" width="19.140625" style="309" bestFit="1" customWidth="1"/>
    <col min="12550" max="12550" width="10.42578125" style="309" customWidth="1"/>
    <col min="12551" max="12551" width="11.85546875" style="309" customWidth="1"/>
    <col min="12552" max="12552" width="14.5703125" style="309" customWidth="1"/>
    <col min="12553" max="12553" width="9" style="309" bestFit="1" customWidth="1"/>
    <col min="12554" max="12793" width="9.140625" style="309"/>
    <col min="12794" max="12794" width="4.5703125" style="309" bestFit="1" customWidth="1"/>
    <col min="12795" max="12795" width="9.5703125" style="309" bestFit="1" customWidth="1"/>
    <col min="12796" max="12796" width="10" style="309" bestFit="1" customWidth="1"/>
    <col min="12797" max="12797" width="8.85546875" style="309" bestFit="1" customWidth="1"/>
    <col min="12798" max="12798" width="22.85546875" style="309" customWidth="1"/>
    <col min="12799" max="12799" width="59.5703125" style="309" bestFit="1" customWidth="1"/>
    <col min="12800" max="12800" width="57.85546875" style="309" bestFit="1" customWidth="1"/>
    <col min="12801" max="12801" width="35.42578125" style="309" bestFit="1" customWidth="1"/>
    <col min="12802" max="12802" width="28.140625" style="309" bestFit="1" customWidth="1"/>
    <col min="12803" max="12803" width="33.140625" style="309" bestFit="1" customWidth="1"/>
    <col min="12804" max="12804" width="26" style="309" bestFit="1" customWidth="1"/>
    <col min="12805" max="12805" width="19.140625" style="309" bestFit="1" customWidth="1"/>
    <col min="12806" max="12806" width="10.42578125" style="309" customWidth="1"/>
    <col min="12807" max="12807" width="11.85546875" style="309" customWidth="1"/>
    <col min="12808" max="12808" width="14.5703125" style="309" customWidth="1"/>
    <col min="12809" max="12809" width="9" style="309" bestFit="1" customWidth="1"/>
    <col min="12810" max="13049" width="9.140625" style="309"/>
    <col min="13050" max="13050" width="4.5703125" style="309" bestFit="1" customWidth="1"/>
    <col min="13051" max="13051" width="9.5703125" style="309" bestFit="1" customWidth="1"/>
    <col min="13052" max="13052" width="10" style="309" bestFit="1" customWidth="1"/>
    <col min="13053" max="13053" width="8.85546875" style="309" bestFit="1" customWidth="1"/>
    <col min="13054" max="13054" width="22.85546875" style="309" customWidth="1"/>
    <col min="13055" max="13055" width="59.5703125" style="309" bestFit="1" customWidth="1"/>
    <col min="13056" max="13056" width="57.85546875" style="309" bestFit="1" customWidth="1"/>
    <col min="13057" max="13057" width="35.42578125" style="309" bestFit="1" customWidth="1"/>
    <col min="13058" max="13058" width="28.140625" style="309" bestFit="1" customWidth="1"/>
    <col min="13059" max="13059" width="33.140625" style="309" bestFit="1" customWidth="1"/>
    <col min="13060" max="13060" width="26" style="309" bestFit="1" customWidth="1"/>
    <col min="13061" max="13061" width="19.140625" style="309" bestFit="1" customWidth="1"/>
    <col min="13062" max="13062" width="10.42578125" style="309" customWidth="1"/>
    <col min="13063" max="13063" width="11.85546875" style="309" customWidth="1"/>
    <col min="13064" max="13064" width="14.5703125" style="309" customWidth="1"/>
    <col min="13065" max="13065" width="9" style="309" bestFit="1" customWidth="1"/>
    <col min="13066" max="13305" width="9.140625" style="309"/>
    <col min="13306" max="13306" width="4.5703125" style="309" bestFit="1" customWidth="1"/>
    <col min="13307" max="13307" width="9.5703125" style="309" bestFit="1" customWidth="1"/>
    <col min="13308" max="13308" width="10" style="309" bestFit="1" customWidth="1"/>
    <col min="13309" max="13309" width="8.85546875" style="309" bestFit="1" customWidth="1"/>
    <col min="13310" max="13310" width="22.85546875" style="309" customWidth="1"/>
    <col min="13311" max="13311" width="59.5703125" style="309" bestFit="1" customWidth="1"/>
    <col min="13312" max="13312" width="57.85546875" style="309" bestFit="1" customWidth="1"/>
    <col min="13313" max="13313" width="35.42578125" style="309" bestFit="1" customWidth="1"/>
    <col min="13314" max="13314" width="28.140625" style="309" bestFit="1" customWidth="1"/>
    <col min="13315" max="13315" width="33.140625" style="309" bestFit="1" customWidth="1"/>
    <col min="13316" max="13316" width="26" style="309" bestFit="1" customWidth="1"/>
    <col min="13317" max="13317" width="19.140625" style="309" bestFit="1" customWidth="1"/>
    <col min="13318" max="13318" width="10.42578125" style="309" customWidth="1"/>
    <col min="13319" max="13319" width="11.85546875" style="309" customWidth="1"/>
    <col min="13320" max="13320" width="14.5703125" style="309" customWidth="1"/>
    <col min="13321" max="13321" width="9" style="309" bestFit="1" customWidth="1"/>
    <col min="13322" max="13561" width="9.140625" style="309"/>
    <col min="13562" max="13562" width="4.5703125" style="309" bestFit="1" customWidth="1"/>
    <col min="13563" max="13563" width="9.5703125" style="309" bestFit="1" customWidth="1"/>
    <col min="13564" max="13564" width="10" style="309" bestFit="1" customWidth="1"/>
    <col min="13565" max="13565" width="8.85546875" style="309" bestFit="1" customWidth="1"/>
    <col min="13566" max="13566" width="22.85546875" style="309" customWidth="1"/>
    <col min="13567" max="13567" width="59.5703125" style="309" bestFit="1" customWidth="1"/>
    <col min="13568" max="13568" width="57.85546875" style="309" bestFit="1" customWidth="1"/>
    <col min="13569" max="13569" width="35.42578125" style="309" bestFit="1" customWidth="1"/>
    <col min="13570" max="13570" width="28.140625" style="309" bestFit="1" customWidth="1"/>
    <col min="13571" max="13571" width="33.140625" style="309" bestFit="1" customWidth="1"/>
    <col min="13572" max="13572" width="26" style="309" bestFit="1" customWidth="1"/>
    <col min="13573" max="13573" width="19.140625" style="309" bestFit="1" customWidth="1"/>
    <col min="13574" max="13574" width="10.42578125" style="309" customWidth="1"/>
    <col min="13575" max="13575" width="11.85546875" style="309" customWidth="1"/>
    <col min="13576" max="13576" width="14.5703125" style="309" customWidth="1"/>
    <col min="13577" max="13577" width="9" style="309" bestFit="1" customWidth="1"/>
    <col min="13578" max="13817" width="9.140625" style="309"/>
    <col min="13818" max="13818" width="4.5703125" style="309" bestFit="1" customWidth="1"/>
    <col min="13819" max="13819" width="9.5703125" style="309" bestFit="1" customWidth="1"/>
    <col min="13820" max="13820" width="10" style="309" bestFit="1" customWidth="1"/>
    <col min="13821" max="13821" width="8.85546875" style="309" bestFit="1" customWidth="1"/>
    <col min="13822" max="13822" width="22.85546875" style="309" customWidth="1"/>
    <col min="13823" max="13823" width="59.5703125" style="309" bestFit="1" customWidth="1"/>
    <col min="13824" max="13824" width="57.85546875" style="309" bestFit="1" customWidth="1"/>
    <col min="13825" max="13825" width="35.42578125" style="309" bestFit="1" customWidth="1"/>
    <col min="13826" max="13826" width="28.140625" style="309" bestFit="1" customWidth="1"/>
    <col min="13827" max="13827" width="33.140625" style="309" bestFit="1" customWidth="1"/>
    <col min="13828" max="13828" width="26" style="309" bestFit="1" customWidth="1"/>
    <col min="13829" max="13829" width="19.140625" style="309" bestFit="1" customWidth="1"/>
    <col min="13830" max="13830" width="10.42578125" style="309" customWidth="1"/>
    <col min="13831" max="13831" width="11.85546875" style="309" customWidth="1"/>
    <col min="13832" max="13832" width="14.5703125" style="309" customWidth="1"/>
    <col min="13833" max="13833" width="9" style="309" bestFit="1" customWidth="1"/>
    <col min="13834" max="14073" width="9.140625" style="309"/>
    <col min="14074" max="14074" width="4.5703125" style="309" bestFit="1" customWidth="1"/>
    <col min="14075" max="14075" width="9.5703125" style="309" bestFit="1" customWidth="1"/>
    <col min="14076" max="14076" width="10" style="309" bestFit="1" customWidth="1"/>
    <col min="14077" max="14077" width="8.85546875" style="309" bestFit="1" customWidth="1"/>
    <col min="14078" max="14078" width="22.85546875" style="309" customWidth="1"/>
    <col min="14079" max="14079" width="59.5703125" style="309" bestFit="1" customWidth="1"/>
    <col min="14080" max="14080" width="57.85546875" style="309" bestFit="1" customWidth="1"/>
    <col min="14081" max="14081" width="35.42578125" style="309" bestFit="1" customWidth="1"/>
    <col min="14082" max="14082" width="28.140625" style="309" bestFit="1" customWidth="1"/>
    <col min="14083" max="14083" width="33.140625" style="309" bestFit="1" customWidth="1"/>
    <col min="14084" max="14084" width="26" style="309" bestFit="1" customWidth="1"/>
    <col min="14085" max="14085" width="19.140625" style="309" bestFit="1" customWidth="1"/>
    <col min="14086" max="14086" width="10.42578125" style="309" customWidth="1"/>
    <col min="14087" max="14087" width="11.85546875" style="309" customWidth="1"/>
    <col min="14088" max="14088" width="14.5703125" style="309" customWidth="1"/>
    <col min="14089" max="14089" width="9" style="309" bestFit="1" customWidth="1"/>
    <col min="14090" max="14329" width="9.140625" style="309"/>
    <col min="14330" max="14330" width="4.5703125" style="309" bestFit="1" customWidth="1"/>
    <col min="14331" max="14331" width="9.5703125" style="309" bestFit="1" customWidth="1"/>
    <col min="14332" max="14332" width="10" style="309" bestFit="1" customWidth="1"/>
    <col min="14333" max="14333" width="8.85546875" style="309" bestFit="1" customWidth="1"/>
    <col min="14334" max="14334" width="22.85546875" style="309" customWidth="1"/>
    <col min="14335" max="14335" width="59.5703125" style="309" bestFit="1" customWidth="1"/>
    <col min="14336" max="14336" width="57.85546875" style="309" bestFit="1" customWidth="1"/>
    <col min="14337" max="14337" width="35.42578125" style="309" bestFit="1" customWidth="1"/>
    <col min="14338" max="14338" width="28.140625" style="309" bestFit="1" customWidth="1"/>
    <col min="14339" max="14339" width="33.140625" style="309" bestFit="1" customWidth="1"/>
    <col min="14340" max="14340" width="26" style="309" bestFit="1" customWidth="1"/>
    <col min="14341" max="14341" width="19.140625" style="309" bestFit="1" customWidth="1"/>
    <col min="14342" max="14342" width="10.42578125" style="309" customWidth="1"/>
    <col min="14343" max="14343" width="11.85546875" style="309" customWidth="1"/>
    <col min="14344" max="14344" width="14.5703125" style="309" customWidth="1"/>
    <col min="14345" max="14345" width="9" style="309" bestFit="1" customWidth="1"/>
    <col min="14346" max="14585" width="9.140625" style="309"/>
    <col min="14586" max="14586" width="4.5703125" style="309" bestFit="1" customWidth="1"/>
    <col min="14587" max="14587" width="9.5703125" style="309" bestFit="1" customWidth="1"/>
    <col min="14588" max="14588" width="10" style="309" bestFit="1" customWidth="1"/>
    <col min="14589" max="14589" width="8.85546875" style="309" bestFit="1" customWidth="1"/>
    <col min="14590" max="14590" width="22.85546875" style="309" customWidth="1"/>
    <col min="14591" max="14591" width="59.5703125" style="309" bestFit="1" customWidth="1"/>
    <col min="14592" max="14592" width="57.85546875" style="309" bestFit="1" customWidth="1"/>
    <col min="14593" max="14593" width="35.42578125" style="309" bestFit="1" customWidth="1"/>
    <col min="14594" max="14594" width="28.140625" style="309" bestFit="1" customWidth="1"/>
    <col min="14595" max="14595" width="33.140625" style="309" bestFit="1" customWidth="1"/>
    <col min="14596" max="14596" width="26" style="309" bestFit="1" customWidth="1"/>
    <col min="14597" max="14597" width="19.140625" style="309" bestFit="1" customWidth="1"/>
    <col min="14598" max="14598" width="10.42578125" style="309" customWidth="1"/>
    <col min="14599" max="14599" width="11.85546875" style="309" customWidth="1"/>
    <col min="14600" max="14600" width="14.5703125" style="309" customWidth="1"/>
    <col min="14601" max="14601" width="9" style="309" bestFit="1" customWidth="1"/>
    <col min="14602" max="14841" width="9.140625" style="309"/>
    <col min="14842" max="14842" width="4.5703125" style="309" bestFit="1" customWidth="1"/>
    <col min="14843" max="14843" width="9.5703125" style="309" bestFit="1" customWidth="1"/>
    <col min="14844" max="14844" width="10" style="309" bestFit="1" customWidth="1"/>
    <col min="14845" max="14845" width="8.85546875" style="309" bestFit="1" customWidth="1"/>
    <col min="14846" max="14846" width="22.85546875" style="309" customWidth="1"/>
    <col min="14847" max="14847" width="59.5703125" style="309" bestFit="1" customWidth="1"/>
    <col min="14848" max="14848" width="57.85546875" style="309" bestFit="1" customWidth="1"/>
    <col min="14849" max="14849" width="35.42578125" style="309" bestFit="1" customWidth="1"/>
    <col min="14850" max="14850" width="28.140625" style="309" bestFit="1" customWidth="1"/>
    <col min="14851" max="14851" width="33.140625" style="309" bestFit="1" customWidth="1"/>
    <col min="14852" max="14852" width="26" style="309" bestFit="1" customWidth="1"/>
    <col min="14853" max="14853" width="19.140625" style="309" bestFit="1" customWidth="1"/>
    <col min="14854" max="14854" width="10.42578125" style="309" customWidth="1"/>
    <col min="14855" max="14855" width="11.85546875" style="309" customWidth="1"/>
    <col min="14856" max="14856" width="14.5703125" style="309" customWidth="1"/>
    <col min="14857" max="14857" width="9" style="309" bestFit="1" customWidth="1"/>
    <col min="14858" max="15097" width="9.140625" style="309"/>
    <col min="15098" max="15098" width="4.5703125" style="309" bestFit="1" customWidth="1"/>
    <col min="15099" max="15099" width="9.5703125" style="309" bestFit="1" customWidth="1"/>
    <col min="15100" max="15100" width="10" style="309" bestFit="1" customWidth="1"/>
    <col min="15101" max="15101" width="8.85546875" style="309" bestFit="1" customWidth="1"/>
    <col min="15102" max="15102" width="22.85546875" style="309" customWidth="1"/>
    <col min="15103" max="15103" width="59.5703125" style="309" bestFit="1" customWidth="1"/>
    <col min="15104" max="15104" width="57.85546875" style="309" bestFit="1" customWidth="1"/>
    <col min="15105" max="15105" width="35.42578125" style="309" bestFit="1" customWidth="1"/>
    <col min="15106" max="15106" width="28.140625" style="309" bestFit="1" customWidth="1"/>
    <col min="15107" max="15107" width="33.140625" style="309" bestFit="1" customWidth="1"/>
    <col min="15108" max="15108" width="26" style="309" bestFit="1" customWidth="1"/>
    <col min="15109" max="15109" width="19.140625" style="309" bestFit="1" customWidth="1"/>
    <col min="15110" max="15110" width="10.42578125" style="309" customWidth="1"/>
    <col min="15111" max="15111" width="11.85546875" style="309" customWidth="1"/>
    <col min="15112" max="15112" width="14.5703125" style="309" customWidth="1"/>
    <col min="15113" max="15113" width="9" style="309" bestFit="1" customWidth="1"/>
    <col min="15114" max="15353" width="9.140625" style="309"/>
    <col min="15354" max="15354" width="4.5703125" style="309" bestFit="1" customWidth="1"/>
    <col min="15355" max="15355" width="9.5703125" style="309" bestFit="1" customWidth="1"/>
    <col min="15356" max="15356" width="10" style="309" bestFit="1" customWidth="1"/>
    <col min="15357" max="15357" width="8.85546875" style="309" bestFit="1" customWidth="1"/>
    <col min="15358" max="15358" width="22.85546875" style="309" customWidth="1"/>
    <col min="15359" max="15359" width="59.5703125" style="309" bestFit="1" customWidth="1"/>
    <col min="15360" max="15360" width="57.85546875" style="309" bestFit="1" customWidth="1"/>
    <col min="15361" max="15361" width="35.42578125" style="309" bestFit="1" customWidth="1"/>
    <col min="15362" max="15362" width="28.140625" style="309" bestFit="1" customWidth="1"/>
    <col min="15363" max="15363" width="33.140625" style="309" bestFit="1" customWidth="1"/>
    <col min="15364" max="15364" width="26" style="309" bestFit="1" customWidth="1"/>
    <col min="15365" max="15365" width="19.140625" style="309" bestFit="1" customWidth="1"/>
    <col min="15366" max="15366" width="10.42578125" style="309" customWidth="1"/>
    <col min="15367" max="15367" width="11.85546875" style="309" customWidth="1"/>
    <col min="15368" max="15368" width="14.5703125" style="309" customWidth="1"/>
    <col min="15369" max="15369" width="9" style="309" bestFit="1" customWidth="1"/>
    <col min="15370" max="15609" width="9.140625" style="309"/>
    <col min="15610" max="15610" width="4.5703125" style="309" bestFit="1" customWidth="1"/>
    <col min="15611" max="15611" width="9.5703125" style="309" bestFit="1" customWidth="1"/>
    <col min="15612" max="15612" width="10" style="309" bestFit="1" customWidth="1"/>
    <col min="15613" max="15613" width="8.85546875" style="309" bestFit="1" customWidth="1"/>
    <col min="15614" max="15614" width="22.85546875" style="309" customWidth="1"/>
    <col min="15615" max="15615" width="59.5703125" style="309" bestFit="1" customWidth="1"/>
    <col min="15616" max="15616" width="57.85546875" style="309" bestFit="1" customWidth="1"/>
    <col min="15617" max="15617" width="35.42578125" style="309" bestFit="1" customWidth="1"/>
    <col min="15618" max="15618" width="28.140625" style="309" bestFit="1" customWidth="1"/>
    <col min="15619" max="15619" width="33.140625" style="309" bestFit="1" customWidth="1"/>
    <col min="15620" max="15620" width="26" style="309" bestFit="1" customWidth="1"/>
    <col min="15621" max="15621" width="19.140625" style="309" bestFit="1" customWidth="1"/>
    <col min="15622" max="15622" width="10.42578125" style="309" customWidth="1"/>
    <col min="15623" max="15623" width="11.85546875" style="309" customWidth="1"/>
    <col min="15624" max="15624" width="14.5703125" style="309" customWidth="1"/>
    <col min="15625" max="15625" width="9" style="309" bestFit="1" customWidth="1"/>
    <col min="15626" max="15865" width="9.140625" style="309"/>
    <col min="15866" max="15866" width="4.5703125" style="309" bestFit="1" customWidth="1"/>
    <col min="15867" max="15867" width="9.5703125" style="309" bestFit="1" customWidth="1"/>
    <col min="15868" max="15868" width="10" style="309" bestFit="1" customWidth="1"/>
    <col min="15869" max="15869" width="8.85546875" style="309" bestFit="1" customWidth="1"/>
    <col min="15870" max="15870" width="22.85546875" style="309" customWidth="1"/>
    <col min="15871" max="15871" width="59.5703125" style="309" bestFit="1" customWidth="1"/>
    <col min="15872" max="15872" width="57.85546875" style="309" bestFit="1" customWidth="1"/>
    <col min="15873" max="15873" width="35.42578125" style="309" bestFit="1" customWidth="1"/>
    <col min="15874" max="15874" width="28.140625" style="309" bestFit="1" customWidth="1"/>
    <col min="15875" max="15875" width="33.140625" style="309" bestFit="1" customWidth="1"/>
    <col min="15876" max="15876" width="26" style="309" bestFit="1" customWidth="1"/>
    <col min="15877" max="15877" width="19.140625" style="309" bestFit="1" customWidth="1"/>
    <col min="15878" max="15878" width="10.42578125" style="309" customWidth="1"/>
    <col min="15879" max="15879" width="11.85546875" style="309" customWidth="1"/>
    <col min="15880" max="15880" width="14.5703125" style="309" customWidth="1"/>
    <col min="15881" max="15881" width="9" style="309" bestFit="1" customWidth="1"/>
    <col min="15882" max="16121" width="9.140625" style="309"/>
    <col min="16122" max="16122" width="4.5703125" style="309" bestFit="1" customWidth="1"/>
    <col min="16123" max="16123" width="9.5703125" style="309" bestFit="1" customWidth="1"/>
    <col min="16124" max="16124" width="10" style="309" bestFit="1" customWidth="1"/>
    <col min="16125" max="16125" width="8.85546875" style="309" bestFit="1" customWidth="1"/>
    <col min="16126" max="16126" width="22.85546875" style="309" customWidth="1"/>
    <col min="16127" max="16127" width="59.5703125" style="309" bestFit="1" customWidth="1"/>
    <col min="16128" max="16128" width="57.85546875" style="309" bestFit="1" customWidth="1"/>
    <col min="16129" max="16129" width="35.42578125" style="309" bestFit="1" customWidth="1"/>
    <col min="16130" max="16130" width="28.140625" style="309" bestFit="1" customWidth="1"/>
    <col min="16131" max="16131" width="33.140625" style="309" bestFit="1" customWidth="1"/>
    <col min="16132" max="16132" width="26" style="309" bestFit="1" customWidth="1"/>
    <col min="16133" max="16133" width="19.140625" style="309" bestFit="1" customWidth="1"/>
    <col min="16134" max="16134" width="10.42578125" style="309" customWidth="1"/>
    <col min="16135" max="16135" width="11.85546875" style="309" customWidth="1"/>
    <col min="16136" max="16136" width="14.5703125" style="309" customWidth="1"/>
    <col min="16137" max="16137" width="9" style="309" bestFit="1" customWidth="1"/>
    <col min="16138" max="16384" width="9.140625" style="309"/>
  </cols>
  <sheetData>
    <row r="1" spans="1:18" x14ac:dyDescent="0.25">
      <c r="M1" s="313"/>
      <c r="N1" s="313"/>
      <c r="O1" s="313"/>
      <c r="P1" s="314"/>
    </row>
    <row r="2" spans="1:18" s="311" customFormat="1" x14ac:dyDescent="0.25">
      <c r="A2" s="315" t="s">
        <v>1069</v>
      </c>
      <c r="E2" s="312"/>
      <c r="L2" s="312"/>
      <c r="M2" s="316"/>
      <c r="N2" s="316"/>
      <c r="O2" s="316"/>
      <c r="P2" s="317"/>
      <c r="R2" s="312"/>
    </row>
    <row r="3" spans="1:18" x14ac:dyDescent="0.25">
      <c r="M3" s="313"/>
      <c r="N3" s="313"/>
      <c r="O3" s="313"/>
      <c r="P3" s="314"/>
    </row>
    <row r="4" spans="1:18" s="315" customFormat="1" ht="51.75" customHeight="1" x14ac:dyDescent="0.25">
      <c r="A4" s="977" t="s">
        <v>0</v>
      </c>
      <c r="B4" s="978" t="s">
        <v>1</v>
      </c>
      <c r="C4" s="978" t="s">
        <v>2</v>
      </c>
      <c r="D4" s="978" t="s">
        <v>3</v>
      </c>
      <c r="E4" s="977" t="s">
        <v>4</v>
      </c>
      <c r="F4" s="977" t="s">
        <v>5</v>
      </c>
      <c r="G4" s="977" t="s">
        <v>6</v>
      </c>
      <c r="H4" s="978" t="s">
        <v>7</v>
      </c>
      <c r="I4" s="978"/>
      <c r="J4" s="977" t="s">
        <v>8</v>
      </c>
      <c r="K4" s="979" t="s">
        <v>9</v>
      </c>
      <c r="L4" s="980"/>
      <c r="M4" s="981" t="s">
        <v>10</v>
      </c>
      <c r="N4" s="981"/>
      <c r="O4" s="981" t="s">
        <v>11</v>
      </c>
      <c r="P4" s="981"/>
      <c r="Q4" s="977" t="s">
        <v>12</v>
      </c>
      <c r="R4" s="978" t="s">
        <v>13</v>
      </c>
    </row>
    <row r="5" spans="1:18" s="315" customFormat="1" x14ac:dyDescent="0.25">
      <c r="A5" s="977"/>
      <c r="B5" s="978"/>
      <c r="C5" s="978"/>
      <c r="D5" s="978"/>
      <c r="E5" s="977"/>
      <c r="F5" s="977"/>
      <c r="G5" s="977"/>
      <c r="H5" s="318" t="s">
        <v>14</v>
      </c>
      <c r="I5" s="318" t="s">
        <v>15</v>
      </c>
      <c r="J5" s="977"/>
      <c r="K5" s="319">
        <v>2020</v>
      </c>
      <c r="L5" s="319">
        <v>2021</v>
      </c>
      <c r="M5" s="320">
        <v>2020</v>
      </c>
      <c r="N5" s="320">
        <v>2021</v>
      </c>
      <c r="O5" s="320">
        <v>2020</v>
      </c>
      <c r="P5" s="320">
        <v>2021</v>
      </c>
      <c r="Q5" s="977"/>
      <c r="R5" s="978"/>
    </row>
    <row r="6" spans="1:18" s="315" customFormat="1" x14ac:dyDescent="0.25">
      <c r="A6" s="321" t="s">
        <v>16</v>
      </c>
      <c r="B6" s="318" t="s">
        <v>17</v>
      </c>
      <c r="C6" s="318" t="s">
        <v>18</v>
      </c>
      <c r="D6" s="318" t="s">
        <v>19</v>
      </c>
      <c r="E6" s="321" t="s">
        <v>20</v>
      </c>
      <c r="F6" s="321" t="s">
        <v>21</v>
      </c>
      <c r="G6" s="321" t="s">
        <v>22</v>
      </c>
      <c r="H6" s="318" t="s">
        <v>23</v>
      </c>
      <c r="I6" s="318" t="s">
        <v>24</v>
      </c>
      <c r="J6" s="321" t="s">
        <v>25</v>
      </c>
      <c r="K6" s="319" t="s">
        <v>26</v>
      </c>
      <c r="L6" s="319" t="s">
        <v>27</v>
      </c>
      <c r="M6" s="322" t="s">
        <v>28</v>
      </c>
      <c r="N6" s="322" t="s">
        <v>29</v>
      </c>
      <c r="O6" s="322" t="s">
        <v>30</v>
      </c>
      <c r="P6" s="322" t="s">
        <v>31</v>
      </c>
      <c r="Q6" s="321" t="s">
        <v>32</v>
      </c>
      <c r="R6" s="318" t="s">
        <v>33</v>
      </c>
    </row>
    <row r="7" spans="1:18" s="311" customFormat="1" ht="296.25" customHeight="1" x14ac:dyDescent="0.25">
      <c r="A7" s="323">
        <v>1</v>
      </c>
      <c r="B7" s="323">
        <v>1</v>
      </c>
      <c r="C7" s="323">
        <v>1</v>
      </c>
      <c r="D7" s="323">
        <v>6</v>
      </c>
      <c r="E7" s="323" t="s">
        <v>1070</v>
      </c>
      <c r="F7" s="324" t="s">
        <v>1071</v>
      </c>
      <c r="G7" s="323" t="s">
        <v>1072</v>
      </c>
      <c r="H7" s="323" t="s">
        <v>1073</v>
      </c>
      <c r="I7" s="323" t="s">
        <v>1074</v>
      </c>
      <c r="J7" s="324" t="s">
        <v>1075</v>
      </c>
      <c r="K7" s="323" t="s">
        <v>52</v>
      </c>
      <c r="L7" s="323" t="s">
        <v>1076</v>
      </c>
      <c r="M7" s="30">
        <v>131000</v>
      </c>
      <c r="N7" s="30">
        <v>230000</v>
      </c>
      <c r="O7" s="30">
        <v>131000</v>
      </c>
      <c r="P7" s="30">
        <v>230000</v>
      </c>
      <c r="Q7" s="323" t="s">
        <v>1077</v>
      </c>
      <c r="R7" s="202" t="s">
        <v>1078</v>
      </c>
    </row>
    <row r="8" spans="1:18" ht="221.25" customHeight="1" x14ac:dyDescent="0.25">
      <c r="A8" s="202">
        <v>2</v>
      </c>
      <c r="B8" s="323">
        <v>1</v>
      </c>
      <c r="C8" s="323">
        <v>3</v>
      </c>
      <c r="D8" s="323">
        <v>13</v>
      </c>
      <c r="E8" s="323" t="s">
        <v>1079</v>
      </c>
      <c r="F8" s="324" t="s">
        <v>1080</v>
      </c>
      <c r="G8" s="323" t="s">
        <v>1081</v>
      </c>
      <c r="H8" s="323" t="s">
        <v>56</v>
      </c>
      <c r="I8" s="323">
        <v>2</v>
      </c>
      <c r="J8" s="324" t="s">
        <v>1082</v>
      </c>
      <c r="K8" s="147" t="s">
        <v>34</v>
      </c>
      <c r="L8" s="147" t="s">
        <v>34</v>
      </c>
      <c r="M8" s="325">
        <v>5600</v>
      </c>
      <c r="N8" s="325">
        <v>76300</v>
      </c>
      <c r="O8" s="325">
        <v>5600</v>
      </c>
      <c r="P8" s="325">
        <v>76300</v>
      </c>
      <c r="Q8" s="323" t="s">
        <v>1083</v>
      </c>
      <c r="R8" s="202" t="s">
        <v>1078</v>
      </c>
    </row>
    <row r="9" spans="1:18" s="327" customFormat="1" ht="315" x14ac:dyDescent="0.25">
      <c r="A9" s="323">
        <v>3</v>
      </c>
      <c r="B9" s="323">
        <v>2</v>
      </c>
      <c r="C9" s="323">
        <v>2</v>
      </c>
      <c r="D9" s="323">
        <v>3</v>
      </c>
      <c r="E9" s="323" t="s">
        <v>1084</v>
      </c>
      <c r="F9" s="324" t="s">
        <v>1085</v>
      </c>
      <c r="G9" s="323" t="s">
        <v>1086</v>
      </c>
      <c r="H9" s="323" t="s">
        <v>1087</v>
      </c>
      <c r="I9" s="323" t="s">
        <v>1088</v>
      </c>
      <c r="J9" s="324" t="s">
        <v>1089</v>
      </c>
      <c r="K9" s="323" t="s">
        <v>34</v>
      </c>
      <c r="L9" s="323" t="s">
        <v>34</v>
      </c>
      <c r="M9" s="326">
        <v>300000</v>
      </c>
      <c r="N9" s="326">
        <v>300000</v>
      </c>
      <c r="O9" s="326">
        <f>M9</f>
        <v>300000</v>
      </c>
      <c r="P9" s="326">
        <f>N9</f>
        <v>300000</v>
      </c>
      <c r="Q9" s="202" t="s">
        <v>1090</v>
      </c>
      <c r="R9" s="202" t="s">
        <v>1078</v>
      </c>
    </row>
    <row r="10" spans="1:18" s="311" customFormat="1" ht="285" customHeight="1" x14ac:dyDescent="0.25">
      <c r="A10" s="323">
        <v>4</v>
      </c>
      <c r="B10" s="323">
        <v>1</v>
      </c>
      <c r="C10" s="323">
        <v>1</v>
      </c>
      <c r="D10" s="323">
        <v>6</v>
      </c>
      <c r="E10" s="323" t="s">
        <v>1091</v>
      </c>
      <c r="F10" s="324" t="s">
        <v>1092</v>
      </c>
      <c r="G10" s="323" t="s">
        <v>1093</v>
      </c>
      <c r="H10" s="323" t="s">
        <v>1094</v>
      </c>
      <c r="I10" s="323" t="s">
        <v>1095</v>
      </c>
      <c r="J10" s="324" t="s">
        <v>1096</v>
      </c>
      <c r="K10" s="323" t="s">
        <v>40</v>
      </c>
      <c r="L10" s="323" t="s">
        <v>52</v>
      </c>
      <c r="M10" s="326">
        <v>33980</v>
      </c>
      <c r="N10" s="326">
        <v>25000</v>
      </c>
      <c r="O10" s="326">
        <v>33980</v>
      </c>
      <c r="P10" s="326">
        <v>25000</v>
      </c>
      <c r="Q10" s="323" t="s">
        <v>1097</v>
      </c>
      <c r="R10" s="202" t="s">
        <v>1078</v>
      </c>
    </row>
    <row r="11" spans="1:18" s="311" customFormat="1" ht="170.25" customHeight="1" x14ac:dyDescent="0.25">
      <c r="A11" s="147">
        <v>5</v>
      </c>
      <c r="B11" s="147">
        <v>1</v>
      </c>
      <c r="C11" s="147">
        <v>1</v>
      </c>
      <c r="D11" s="202">
        <v>6</v>
      </c>
      <c r="E11" s="202" t="s">
        <v>1098</v>
      </c>
      <c r="F11" s="328" t="s">
        <v>1099</v>
      </c>
      <c r="G11" s="202" t="s">
        <v>1100</v>
      </c>
      <c r="H11" s="202" t="s">
        <v>57</v>
      </c>
      <c r="I11" s="57" t="s">
        <v>1101</v>
      </c>
      <c r="J11" s="202" t="s">
        <v>1102</v>
      </c>
      <c r="K11" s="329" t="s">
        <v>1103</v>
      </c>
      <c r="L11" s="323" t="s">
        <v>1104</v>
      </c>
      <c r="M11" s="325">
        <v>0</v>
      </c>
      <c r="N11" s="325">
        <v>150000</v>
      </c>
      <c r="O11" s="325">
        <v>0</v>
      </c>
      <c r="P11" s="325">
        <v>150000</v>
      </c>
      <c r="Q11" s="202" t="s">
        <v>1097</v>
      </c>
      <c r="R11" s="202" t="s">
        <v>1078</v>
      </c>
    </row>
    <row r="12" spans="1:18" s="311" customFormat="1" ht="290.10000000000002" customHeight="1" x14ac:dyDescent="0.25">
      <c r="A12" s="147">
        <v>6</v>
      </c>
      <c r="B12" s="202">
        <v>6</v>
      </c>
      <c r="C12" s="147">
        <v>1</v>
      </c>
      <c r="D12" s="202">
        <v>6</v>
      </c>
      <c r="E12" s="202" t="s">
        <v>1105</v>
      </c>
      <c r="F12" s="328" t="s">
        <v>1106</v>
      </c>
      <c r="G12" s="202" t="s">
        <v>1107</v>
      </c>
      <c r="H12" s="202" t="s">
        <v>1108</v>
      </c>
      <c r="I12" s="57" t="s">
        <v>1111</v>
      </c>
      <c r="J12" s="202" t="s">
        <v>1109</v>
      </c>
      <c r="K12" s="58" t="s">
        <v>1110</v>
      </c>
      <c r="L12" s="58" t="s">
        <v>1110</v>
      </c>
      <c r="M12" s="325">
        <v>1753840.15</v>
      </c>
      <c r="N12" s="325">
        <v>687213.95</v>
      </c>
      <c r="O12" s="325">
        <f>M12</f>
        <v>1753840.15</v>
      </c>
      <c r="P12" s="325">
        <v>687213.95</v>
      </c>
      <c r="Q12" s="202" t="s">
        <v>1097</v>
      </c>
      <c r="R12" s="202" t="s">
        <v>1078</v>
      </c>
    </row>
    <row r="13" spans="1:18" s="331" customFormat="1" ht="237" customHeight="1" x14ac:dyDescent="0.25">
      <c r="A13" s="202">
        <v>7</v>
      </c>
      <c r="B13" s="202">
        <v>1</v>
      </c>
      <c r="C13" s="202">
        <v>1</v>
      </c>
      <c r="D13" s="202">
        <v>6</v>
      </c>
      <c r="E13" s="202" t="s">
        <v>1112</v>
      </c>
      <c r="F13" s="328" t="s">
        <v>1113</v>
      </c>
      <c r="G13" s="202" t="s">
        <v>1114</v>
      </c>
      <c r="H13" s="202" t="s">
        <v>1115</v>
      </c>
      <c r="I13" s="147">
        <v>1</v>
      </c>
      <c r="J13" s="202" t="s">
        <v>1116</v>
      </c>
      <c r="K13" s="147" t="s">
        <v>221</v>
      </c>
      <c r="L13" s="58" t="s">
        <v>395</v>
      </c>
      <c r="M13" s="330">
        <v>119310</v>
      </c>
      <c r="N13" s="325">
        <v>0</v>
      </c>
      <c r="O13" s="330">
        <v>119310</v>
      </c>
      <c r="P13" s="325">
        <v>0</v>
      </c>
      <c r="Q13" s="202" t="s">
        <v>1117</v>
      </c>
      <c r="R13" s="202" t="s">
        <v>1078</v>
      </c>
    </row>
    <row r="14" spans="1:18" s="331" customFormat="1" ht="151.5" customHeight="1" x14ac:dyDescent="0.25">
      <c r="A14" s="338">
        <v>8</v>
      </c>
      <c r="B14" s="338">
        <v>1</v>
      </c>
      <c r="C14" s="202">
        <v>1</v>
      </c>
      <c r="D14" s="338">
        <v>6</v>
      </c>
      <c r="E14" s="338" t="s">
        <v>1118</v>
      </c>
      <c r="F14" s="351" t="s">
        <v>1119</v>
      </c>
      <c r="G14" s="338" t="s">
        <v>1120</v>
      </c>
      <c r="H14" s="338" t="s">
        <v>1121</v>
      </c>
      <c r="I14" s="338" t="s">
        <v>1123</v>
      </c>
      <c r="J14" s="338" t="s">
        <v>1122</v>
      </c>
      <c r="K14" s="338" t="s">
        <v>43</v>
      </c>
      <c r="L14" s="338" t="s">
        <v>395</v>
      </c>
      <c r="M14" s="352">
        <v>61111.5</v>
      </c>
      <c r="N14" s="352">
        <v>0</v>
      </c>
      <c r="O14" s="352">
        <v>61111.5</v>
      </c>
      <c r="P14" s="352">
        <v>0</v>
      </c>
      <c r="Q14" s="338" t="s">
        <v>1117</v>
      </c>
      <c r="R14" s="338" t="s">
        <v>1078</v>
      </c>
    </row>
    <row r="15" spans="1:18" ht="209.25" customHeight="1" x14ac:dyDescent="0.25">
      <c r="A15" s="332">
        <v>9</v>
      </c>
      <c r="B15" s="332">
        <v>2</v>
      </c>
      <c r="C15" s="147" t="s">
        <v>1124</v>
      </c>
      <c r="D15" s="332">
        <v>3</v>
      </c>
      <c r="E15" s="332" t="s">
        <v>1125</v>
      </c>
      <c r="F15" s="333" t="s">
        <v>1126</v>
      </c>
      <c r="G15" s="332" t="s">
        <v>190</v>
      </c>
      <c r="H15" s="332" t="s">
        <v>191</v>
      </c>
      <c r="I15" s="332" t="s">
        <v>1129</v>
      </c>
      <c r="J15" s="334" t="s">
        <v>1127</v>
      </c>
      <c r="K15" s="335" t="s">
        <v>38</v>
      </c>
      <c r="L15" s="332" t="s">
        <v>34</v>
      </c>
      <c r="M15" s="336">
        <v>20852.189999999999</v>
      </c>
      <c r="N15" s="336">
        <v>25870.49</v>
      </c>
      <c r="O15" s="337">
        <v>20852.189999999999</v>
      </c>
      <c r="P15" s="337">
        <v>25870.49</v>
      </c>
      <c r="Q15" s="332" t="s">
        <v>1128</v>
      </c>
      <c r="R15" s="338" t="s">
        <v>1078</v>
      </c>
    </row>
    <row r="16" spans="1:18" s="311" customFormat="1" ht="285" customHeight="1" x14ac:dyDescent="0.25">
      <c r="A16" s="323">
        <v>10</v>
      </c>
      <c r="B16" s="323">
        <v>1</v>
      </c>
      <c r="C16" s="339" t="s">
        <v>1124</v>
      </c>
      <c r="D16" s="323">
        <v>3</v>
      </c>
      <c r="E16" s="323" t="s">
        <v>1130</v>
      </c>
      <c r="F16" s="324" t="s">
        <v>1131</v>
      </c>
      <c r="G16" s="323" t="s">
        <v>1132</v>
      </c>
      <c r="H16" s="323" t="s">
        <v>1132</v>
      </c>
      <c r="I16" s="323" t="s">
        <v>1133</v>
      </c>
      <c r="J16" s="324" t="s">
        <v>1134</v>
      </c>
      <c r="K16" s="329" t="s">
        <v>1135</v>
      </c>
      <c r="L16" s="323" t="s">
        <v>395</v>
      </c>
      <c r="M16" s="326">
        <v>153000</v>
      </c>
      <c r="N16" s="326">
        <v>0</v>
      </c>
      <c r="O16" s="326">
        <v>153000</v>
      </c>
      <c r="P16" s="326">
        <v>0</v>
      </c>
      <c r="Q16" s="323" t="s">
        <v>1090</v>
      </c>
      <c r="R16" s="202" t="s">
        <v>1078</v>
      </c>
    </row>
    <row r="17" spans="1:16137" ht="110.25" x14ac:dyDescent="0.25">
      <c r="A17" s="147">
        <v>11</v>
      </c>
      <c r="B17" s="147">
        <v>5</v>
      </c>
      <c r="C17" s="147">
        <v>1.5</v>
      </c>
      <c r="D17" s="147">
        <v>7</v>
      </c>
      <c r="E17" s="202" t="s">
        <v>1136</v>
      </c>
      <c r="F17" s="340" t="s">
        <v>1137</v>
      </c>
      <c r="G17" s="202" t="s">
        <v>1138</v>
      </c>
      <c r="H17" s="202" t="s">
        <v>1139</v>
      </c>
      <c r="I17" s="202" t="s">
        <v>1140</v>
      </c>
      <c r="J17" s="340" t="s">
        <v>1141</v>
      </c>
      <c r="K17" s="147" t="s">
        <v>52</v>
      </c>
      <c r="L17" s="147" t="s">
        <v>38</v>
      </c>
      <c r="M17" s="341">
        <v>3000</v>
      </c>
      <c r="N17" s="341">
        <v>27000</v>
      </c>
      <c r="O17" s="341">
        <v>3000</v>
      </c>
      <c r="P17" s="341">
        <v>27000</v>
      </c>
      <c r="Q17" s="147" t="s">
        <v>1142</v>
      </c>
      <c r="R17" s="202" t="s">
        <v>1078</v>
      </c>
    </row>
    <row r="18" spans="1:16137" ht="173.1" customHeight="1" x14ac:dyDescent="0.25">
      <c r="A18" s="202">
        <v>12</v>
      </c>
      <c r="B18" s="202">
        <v>3</v>
      </c>
      <c r="C18" s="202">
        <v>5</v>
      </c>
      <c r="D18" s="202">
        <v>9</v>
      </c>
      <c r="E18" s="328" t="s">
        <v>1143</v>
      </c>
      <c r="F18" s="328" t="s">
        <v>1144</v>
      </c>
      <c r="G18" s="202" t="s">
        <v>1145</v>
      </c>
      <c r="H18" s="202" t="s">
        <v>1146</v>
      </c>
      <c r="I18" s="202">
        <v>2</v>
      </c>
      <c r="J18" s="328" t="s">
        <v>1147</v>
      </c>
      <c r="K18" s="202" t="s">
        <v>45</v>
      </c>
      <c r="L18" s="202" t="s">
        <v>52</v>
      </c>
      <c r="M18" s="330">
        <v>622097.89</v>
      </c>
      <c r="N18" s="330">
        <v>200000</v>
      </c>
      <c r="O18" s="330">
        <v>622097.89</v>
      </c>
      <c r="P18" s="330">
        <v>200000</v>
      </c>
      <c r="Q18" s="332" t="s">
        <v>1128</v>
      </c>
      <c r="R18" s="202" t="s">
        <v>1078</v>
      </c>
    </row>
    <row r="19" spans="1:16137" ht="315" x14ac:dyDescent="0.25">
      <c r="A19" s="202">
        <v>13</v>
      </c>
      <c r="B19" s="202">
        <v>4</v>
      </c>
      <c r="C19" s="202">
        <v>2</v>
      </c>
      <c r="D19" s="202">
        <v>12</v>
      </c>
      <c r="E19" s="328" t="s">
        <v>1148</v>
      </c>
      <c r="F19" s="342" t="s">
        <v>1149</v>
      </c>
      <c r="G19" s="202" t="s">
        <v>1086</v>
      </c>
      <c r="H19" s="202" t="s">
        <v>1150</v>
      </c>
      <c r="I19" s="202">
        <v>20</v>
      </c>
      <c r="J19" s="328" t="s">
        <v>1151</v>
      </c>
      <c r="K19" s="202" t="s">
        <v>38</v>
      </c>
      <c r="L19" s="202" t="s">
        <v>38</v>
      </c>
      <c r="M19" s="330">
        <v>150000</v>
      </c>
      <c r="N19" s="330">
        <v>150000</v>
      </c>
      <c r="O19" s="330">
        <v>150000</v>
      </c>
      <c r="P19" s="330">
        <v>150000</v>
      </c>
      <c r="Q19" s="202" t="s">
        <v>1083</v>
      </c>
      <c r="R19" s="202" t="s">
        <v>1078</v>
      </c>
    </row>
    <row r="20" spans="1:16137" ht="336.75" customHeight="1" x14ac:dyDescent="0.25">
      <c r="A20" s="202">
        <v>14</v>
      </c>
      <c r="B20" s="202">
        <v>1</v>
      </c>
      <c r="C20" s="202">
        <v>1</v>
      </c>
      <c r="D20" s="202">
        <v>6</v>
      </c>
      <c r="E20" s="328" t="s">
        <v>1152</v>
      </c>
      <c r="F20" s="342" t="s">
        <v>1153</v>
      </c>
      <c r="G20" s="202" t="s">
        <v>1154</v>
      </c>
      <c r="H20" s="202" t="s">
        <v>1155</v>
      </c>
      <c r="I20" s="202" t="s">
        <v>1156</v>
      </c>
      <c r="J20" s="328" t="s">
        <v>1157</v>
      </c>
      <c r="K20" s="202" t="s">
        <v>43</v>
      </c>
      <c r="L20" s="202" t="s">
        <v>395</v>
      </c>
      <c r="M20" s="330">
        <v>151009.70000000001</v>
      </c>
      <c r="N20" s="330">
        <v>0</v>
      </c>
      <c r="O20" s="330">
        <v>151009.70000000001</v>
      </c>
      <c r="P20" s="330">
        <v>0</v>
      </c>
      <c r="Q20" s="202" t="s">
        <v>1142</v>
      </c>
      <c r="R20" s="202" t="s">
        <v>1078</v>
      </c>
    </row>
    <row r="21" spans="1:16137" ht="366.95" customHeight="1" x14ac:dyDescent="0.25">
      <c r="A21" s="147">
        <v>15</v>
      </c>
      <c r="B21" s="147">
        <v>1</v>
      </c>
      <c r="C21" s="147">
        <v>1</v>
      </c>
      <c r="D21" s="147">
        <v>6</v>
      </c>
      <c r="E21" s="202" t="s">
        <v>1158</v>
      </c>
      <c r="F21" s="340" t="s">
        <v>1159</v>
      </c>
      <c r="G21" s="147" t="s">
        <v>1160</v>
      </c>
      <c r="H21" s="202" t="s">
        <v>1161</v>
      </c>
      <c r="I21" s="202" t="s">
        <v>1163</v>
      </c>
      <c r="J21" s="340" t="s">
        <v>1162</v>
      </c>
      <c r="K21" s="147" t="s">
        <v>52</v>
      </c>
      <c r="L21" s="147" t="s">
        <v>395</v>
      </c>
      <c r="M21" s="341">
        <v>59494</v>
      </c>
      <c r="N21" s="341">
        <v>0</v>
      </c>
      <c r="O21" s="325">
        <v>59494</v>
      </c>
      <c r="P21" s="341">
        <v>0</v>
      </c>
      <c r="Q21" s="202" t="s">
        <v>1117</v>
      </c>
      <c r="R21" s="202" t="s">
        <v>1078</v>
      </c>
    </row>
    <row r="22" spans="1:16137" ht="357" customHeight="1" x14ac:dyDescent="0.25">
      <c r="A22" s="147">
        <v>16</v>
      </c>
      <c r="B22" s="147">
        <v>1</v>
      </c>
      <c r="C22" s="147">
        <v>1</v>
      </c>
      <c r="D22" s="147">
        <v>13</v>
      </c>
      <c r="E22" s="147" t="s">
        <v>1164</v>
      </c>
      <c r="F22" s="340" t="s">
        <v>1165</v>
      </c>
      <c r="G22" s="147" t="s">
        <v>1166</v>
      </c>
      <c r="H22" s="147" t="s">
        <v>1167</v>
      </c>
      <c r="I22" s="147">
        <v>16</v>
      </c>
      <c r="J22" s="340" t="s">
        <v>1168</v>
      </c>
      <c r="K22" s="147" t="s">
        <v>395</v>
      </c>
      <c r="L22" s="147" t="s">
        <v>949</v>
      </c>
      <c r="M22" s="341">
        <v>0</v>
      </c>
      <c r="N22" s="341">
        <v>270000</v>
      </c>
      <c r="O22" s="341">
        <v>0</v>
      </c>
      <c r="P22" s="341">
        <v>270000</v>
      </c>
      <c r="Q22" s="202" t="s">
        <v>1117</v>
      </c>
      <c r="R22" s="202" t="s">
        <v>1078</v>
      </c>
    </row>
    <row r="23" spans="1:16137" ht="345" customHeight="1" x14ac:dyDescent="0.25">
      <c r="A23" s="343">
        <v>17</v>
      </c>
      <c r="B23" s="147">
        <v>5</v>
      </c>
      <c r="C23" s="147" t="s">
        <v>198</v>
      </c>
      <c r="D23" s="147">
        <v>3</v>
      </c>
      <c r="E23" s="202" t="s">
        <v>1169</v>
      </c>
      <c r="F23" s="340" t="s">
        <v>1170</v>
      </c>
      <c r="G23" s="202" t="s">
        <v>1171</v>
      </c>
      <c r="H23" s="202" t="s">
        <v>1172</v>
      </c>
      <c r="I23" s="202" t="s">
        <v>1173</v>
      </c>
      <c r="J23" s="340" t="s">
        <v>1174</v>
      </c>
      <c r="K23" s="147" t="s">
        <v>395</v>
      </c>
      <c r="L23" s="147" t="s">
        <v>949</v>
      </c>
      <c r="M23" s="325">
        <v>0</v>
      </c>
      <c r="N23" s="341">
        <v>30000</v>
      </c>
      <c r="O23" s="341">
        <v>0</v>
      </c>
      <c r="P23" s="341">
        <v>30000</v>
      </c>
      <c r="Q23" s="202" t="s">
        <v>1142</v>
      </c>
      <c r="R23" s="202" t="s">
        <v>1078</v>
      </c>
    </row>
    <row r="24" spans="1:16137" ht="368.25" customHeight="1" x14ac:dyDescent="0.25">
      <c r="A24" s="344">
        <v>18</v>
      </c>
      <c r="B24" s="344">
        <v>3</v>
      </c>
      <c r="C24" s="344" t="s">
        <v>590</v>
      </c>
      <c r="D24" s="344">
        <v>13</v>
      </c>
      <c r="E24" s="345" t="s">
        <v>1176</v>
      </c>
      <c r="F24" s="346" t="s">
        <v>1177</v>
      </c>
      <c r="G24" s="345" t="s">
        <v>56</v>
      </c>
      <c r="H24" s="345" t="s">
        <v>1178</v>
      </c>
      <c r="I24" s="345" t="s">
        <v>1180</v>
      </c>
      <c r="J24" s="346" t="s">
        <v>1179</v>
      </c>
      <c r="K24" s="344" t="s">
        <v>395</v>
      </c>
      <c r="L24" s="344" t="s">
        <v>1175</v>
      </c>
      <c r="M24" s="347">
        <v>0</v>
      </c>
      <c r="N24" s="347">
        <v>19500</v>
      </c>
      <c r="O24" s="347">
        <v>0</v>
      </c>
      <c r="P24" s="347">
        <v>19500</v>
      </c>
      <c r="Q24" s="323" t="s">
        <v>1128</v>
      </c>
      <c r="R24" s="345" t="s">
        <v>1078</v>
      </c>
    </row>
    <row r="25" spans="1:16137" ht="267.75" customHeight="1" x14ac:dyDescent="0.25">
      <c r="A25" s="147">
        <v>19</v>
      </c>
      <c r="B25" s="147">
        <v>1</v>
      </c>
      <c r="C25" s="147">
        <v>4</v>
      </c>
      <c r="D25" s="147">
        <v>2</v>
      </c>
      <c r="E25" s="202" t="s">
        <v>1181</v>
      </c>
      <c r="F25" s="340" t="s">
        <v>1182</v>
      </c>
      <c r="G25" s="202" t="s">
        <v>56</v>
      </c>
      <c r="H25" s="202" t="s">
        <v>1178</v>
      </c>
      <c r="I25" s="202" t="s">
        <v>1183</v>
      </c>
      <c r="J25" s="202" t="s">
        <v>1184</v>
      </c>
      <c r="K25" s="147" t="s">
        <v>395</v>
      </c>
      <c r="L25" s="147" t="s">
        <v>161</v>
      </c>
      <c r="M25" s="325">
        <v>0</v>
      </c>
      <c r="N25" s="325">
        <v>79000</v>
      </c>
      <c r="O25" s="325">
        <v>0</v>
      </c>
      <c r="P25" s="325">
        <v>79000</v>
      </c>
      <c r="Q25" s="202" t="s">
        <v>1117</v>
      </c>
      <c r="R25" s="202" t="s">
        <v>1078</v>
      </c>
    </row>
    <row r="26" spans="1:16137" ht="409.5" customHeight="1" x14ac:dyDescent="0.25">
      <c r="A26" s="147">
        <v>20</v>
      </c>
      <c r="B26" s="147">
        <v>3</v>
      </c>
      <c r="C26" s="147" t="s">
        <v>590</v>
      </c>
      <c r="D26" s="147">
        <v>13</v>
      </c>
      <c r="E26" s="202" t="s">
        <v>1185</v>
      </c>
      <c r="F26" s="340" t="s">
        <v>1186</v>
      </c>
      <c r="G26" s="202" t="s">
        <v>1187</v>
      </c>
      <c r="H26" s="202" t="s">
        <v>1167</v>
      </c>
      <c r="I26" s="202">
        <v>1</v>
      </c>
      <c r="J26" s="202" t="s">
        <v>1188</v>
      </c>
      <c r="K26" s="147" t="s">
        <v>395</v>
      </c>
      <c r="L26" s="147" t="s">
        <v>1175</v>
      </c>
      <c r="M26" s="325">
        <v>0</v>
      </c>
      <c r="N26" s="325">
        <v>250000</v>
      </c>
      <c r="O26" s="325">
        <v>0</v>
      </c>
      <c r="P26" s="325">
        <v>250000</v>
      </c>
      <c r="Q26" s="202" t="s">
        <v>1128</v>
      </c>
      <c r="R26" s="202" t="s">
        <v>1078</v>
      </c>
    </row>
    <row r="27" spans="1:16137" x14ac:dyDescent="0.25">
      <c r="B27" s="310"/>
      <c r="C27" s="310"/>
      <c r="D27" s="310"/>
      <c r="F27" s="348"/>
      <c r="G27" s="349"/>
      <c r="H27" s="349"/>
      <c r="I27" s="349"/>
      <c r="J27" s="348"/>
      <c r="K27" s="312"/>
      <c r="Q27" s="350"/>
      <c r="R27" s="350"/>
    </row>
    <row r="29" spans="1:16137" x14ac:dyDescent="0.25">
      <c r="M29" s="892"/>
      <c r="N29" s="895" t="s">
        <v>35</v>
      </c>
      <c r="O29" s="896"/>
      <c r="P29" s="897"/>
    </row>
    <row r="30" spans="1:16137" x14ac:dyDescent="0.25">
      <c r="M30" s="893"/>
      <c r="N30" s="898" t="s">
        <v>36</v>
      </c>
      <c r="O30" s="895" t="s">
        <v>37</v>
      </c>
      <c r="P30" s="897"/>
    </row>
    <row r="31" spans="1:16137" s="310" customFormat="1" x14ac:dyDescent="0.25">
      <c r="A31" s="309"/>
      <c r="B31" s="309"/>
      <c r="C31" s="309"/>
      <c r="D31" s="309"/>
      <c r="F31" s="309"/>
      <c r="G31" s="309"/>
      <c r="H31" s="309"/>
      <c r="I31" s="309"/>
      <c r="J31" s="309"/>
      <c r="K31" s="311"/>
      <c r="L31" s="312"/>
      <c r="M31" s="894"/>
      <c r="N31" s="898"/>
      <c r="O31" s="307">
        <v>2020</v>
      </c>
      <c r="P31" s="307">
        <v>2021</v>
      </c>
      <c r="Q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09"/>
      <c r="CD31" s="309"/>
      <c r="CE31" s="309"/>
      <c r="CF31" s="309"/>
      <c r="CG31" s="309"/>
      <c r="CH31" s="309"/>
      <c r="CI31" s="309"/>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09"/>
      <c r="FU31" s="309"/>
      <c r="FV31" s="309"/>
      <c r="FW31" s="309"/>
      <c r="FX31" s="309"/>
      <c r="FY31" s="309"/>
      <c r="FZ31" s="309"/>
      <c r="GA31" s="309"/>
      <c r="GB31" s="309"/>
      <c r="GC31" s="309"/>
      <c r="GD31" s="309"/>
      <c r="GE31" s="309"/>
      <c r="GF31" s="309"/>
      <c r="GG31" s="309"/>
      <c r="GH31" s="309"/>
      <c r="GI31" s="309"/>
      <c r="GJ31" s="309"/>
      <c r="GK31" s="309"/>
      <c r="GL31" s="309"/>
      <c r="GM31" s="309"/>
      <c r="GN31" s="309"/>
      <c r="GO31" s="309"/>
      <c r="GP31" s="309"/>
      <c r="GQ31" s="309"/>
      <c r="GR31" s="309"/>
      <c r="GS31" s="309"/>
      <c r="GT31" s="309"/>
      <c r="GU31" s="309"/>
      <c r="GV31" s="309"/>
      <c r="GW31" s="309"/>
      <c r="GX31" s="309"/>
      <c r="GY31" s="309"/>
      <c r="GZ31" s="309"/>
      <c r="HA31" s="309"/>
      <c r="HB31" s="309"/>
      <c r="HC31" s="309"/>
      <c r="HD31" s="309"/>
      <c r="HE31" s="309"/>
      <c r="HF31" s="309"/>
      <c r="HG31" s="309"/>
      <c r="HH31" s="309"/>
      <c r="HI31" s="309"/>
      <c r="HJ31" s="309"/>
      <c r="HK31" s="309"/>
      <c r="HL31" s="309"/>
      <c r="HM31" s="309"/>
      <c r="HN31" s="309"/>
      <c r="HO31" s="309"/>
      <c r="HP31" s="309"/>
      <c r="HQ31" s="309"/>
      <c r="HR31" s="309"/>
      <c r="HS31" s="309"/>
      <c r="HT31" s="309"/>
      <c r="HU31" s="309"/>
      <c r="HV31" s="309"/>
      <c r="HW31" s="309"/>
      <c r="HX31" s="309"/>
      <c r="HY31" s="309"/>
      <c r="HZ31" s="309"/>
      <c r="IA31" s="309"/>
      <c r="IB31" s="309"/>
      <c r="IC31" s="309"/>
      <c r="ID31" s="309"/>
      <c r="IE31" s="309"/>
      <c r="IF31" s="309"/>
      <c r="IG31" s="309"/>
      <c r="IH31" s="309"/>
      <c r="II31" s="309"/>
      <c r="IJ31" s="309"/>
      <c r="IK31" s="309"/>
      <c r="IL31" s="309"/>
      <c r="IM31" s="309"/>
      <c r="IN31" s="309"/>
      <c r="IO31" s="309"/>
      <c r="IP31" s="309"/>
      <c r="IQ31" s="309"/>
      <c r="IR31" s="309"/>
      <c r="IS31" s="309"/>
      <c r="IT31" s="309"/>
      <c r="IU31" s="309"/>
      <c r="IV31" s="309"/>
      <c r="IW31" s="309"/>
      <c r="IX31" s="309"/>
      <c r="IY31" s="309"/>
      <c r="IZ31" s="309"/>
      <c r="JA31" s="309"/>
      <c r="JB31" s="309"/>
      <c r="JC31" s="309"/>
      <c r="JD31" s="309"/>
      <c r="JE31" s="309"/>
      <c r="JF31" s="309"/>
      <c r="JG31" s="309"/>
      <c r="JH31" s="309"/>
      <c r="JI31" s="309"/>
      <c r="JJ31" s="309"/>
      <c r="JK31" s="309"/>
      <c r="JL31" s="309"/>
      <c r="JM31" s="309"/>
      <c r="JN31" s="309"/>
      <c r="JO31" s="309"/>
      <c r="JP31" s="309"/>
      <c r="JQ31" s="309"/>
      <c r="JR31" s="309"/>
      <c r="JS31" s="309"/>
      <c r="JT31" s="309"/>
      <c r="JU31" s="309"/>
      <c r="JV31" s="309"/>
      <c r="JW31" s="309"/>
      <c r="JX31" s="309"/>
      <c r="JY31" s="309"/>
      <c r="JZ31" s="309"/>
      <c r="KA31" s="309"/>
      <c r="KB31" s="309"/>
      <c r="KC31" s="309"/>
      <c r="KD31" s="309"/>
      <c r="KE31" s="309"/>
      <c r="KF31" s="309"/>
      <c r="KG31" s="309"/>
      <c r="KH31" s="309"/>
      <c r="KI31" s="309"/>
      <c r="KJ31" s="309"/>
      <c r="KK31" s="309"/>
      <c r="KL31" s="309"/>
      <c r="KM31" s="309"/>
      <c r="KN31" s="309"/>
      <c r="KO31" s="309"/>
      <c r="KP31" s="309"/>
      <c r="KQ31" s="309"/>
      <c r="KR31" s="309"/>
      <c r="KS31" s="309"/>
      <c r="KT31" s="309"/>
      <c r="KU31" s="309"/>
      <c r="KV31" s="309"/>
      <c r="KW31" s="309"/>
      <c r="KX31" s="309"/>
      <c r="KY31" s="309"/>
      <c r="KZ31" s="309"/>
      <c r="LA31" s="309"/>
      <c r="LB31" s="309"/>
      <c r="LC31" s="309"/>
      <c r="LD31" s="309"/>
      <c r="LE31" s="309"/>
      <c r="LF31" s="309"/>
      <c r="LG31" s="309"/>
      <c r="LH31" s="309"/>
      <c r="LI31" s="309"/>
      <c r="LJ31" s="309"/>
      <c r="LK31" s="309"/>
      <c r="LL31" s="309"/>
      <c r="LM31" s="309"/>
      <c r="LN31" s="309"/>
      <c r="LO31" s="309"/>
      <c r="LP31" s="309"/>
      <c r="LQ31" s="309"/>
      <c r="LR31" s="309"/>
      <c r="LS31" s="309"/>
      <c r="LT31" s="309"/>
      <c r="LU31" s="309"/>
      <c r="LV31" s="309"/>
      <c r="LW31" s="309"/>
      <c r="LX31" s="309"/>
      <c r="LY31" s="309"/>
      <c r="LZ31" s="309"/>
      <c r="MA31" s="309"/>
      <c r="MB31" s="309"/>
      <c r="MC31" s="309"/>
      <c r="MD31" s="309"/>
      <c r="ME31" s="309"/>
      <c r="MF31" s="309"/>
      <c r="MG31" s="309"/>
      <c r="MH31" s="309"/>
      <c r="MI31" s="309"/>
      <c r="MJ31" s="309"/>
      <c r="MK31" s="309"/>
      <c r="ML31" s="309"/>
      <c r="MM31" s="309"/>
      <c r="MN31" s="309"/>
      <c r="MO31" s="309"/>
      <c r="MP31" s="309"/>
      <c r="MQ31" s="309"/>
      <c r="MR31" s="309"/>
      <c r="MS31" s="309"/>
      <c r="MT31" s="309"/>
      <c r="MU31" s="309"/>
      <c r="MV31" s="309"/>
      <c r="MW31" s="309"/>
      <c r="MX31" s="309"/>
      <c r="MY31" s="309"/>
      <c r="MZ31" s="309"/>
      <c r="NA31" s="309"/>
      <c r="NB31" s="309"/>
      <c r="NC31" s="309"/>
      <c r="ND31" s="309"/>
      <c r="NE31" s="309"/>
      <c r="NF31" s="309"/>
      <c r="NG31" s="309"/>
      <c r="NH31" s="309"/>
      <c r="NI31" s="309"/>
      <c r="NJ31" s="309"/>
      <c r="NK31" s="309"/>
      <c r="NL31" s="309"/>
      <c r="NM31" s="309"/>
      <c r="NN31" s="309"/>
      <c r="NO31" s="309"/>
      <c r="NP31" s="309"/>
      <c r="NQ31" s="309"/>
      <c r="NR31" s="309"/>
      <c r="NS31" s="309"/>
      <c r="NT31" s="309"/>
      <c r="NU31" s="309"/>
      <c r="NV31" s="309"/>
      <c r="NW31" s="309"/>
      <c r="NX31" s="309"/>
      <c r="NY31" s="309"/>
      <c r="NZ31" s="309"/>
      <c r="OA31" s="309"/>
      <c r="OB31" s="309"/>
      <c r="OC31" s="309"/>
      <c r="OD31" s="309"/>
      <c r="OE31" s="309"/>
      <c r="OF31" s="309"/>
      <c r="OG31" s="309"/>
      <c r="OH31" s="309"/>
      <c r="OI31" s="309"/>
      <c r="OJ31" s="309"/>
      <c r="OK31" s="309"/>
      <c r="OL31" s="309"/>
      <c r="OM31" s="309"/>
      <c r="ON31" s="309"/>
      <c r="OO31" s="309"/>
      <c r="OP31" s="309"/>
      <c r="OQ31" s="309"/>
      <c r="OR31" s="309"/>
      <c r="OS31" s="309"/>
      <c r="OT31" s="309"/>
      <c r="OU31" s="309"/>
      <c r="OV31" s="309"/>
      <c r="OW31" s="309"/>
      <c r="OX31" s="309"/>
      <c r="OY31" s="309"/>
      <c r="OZ31" s="309"/>
      <c r="PA31" s="309"/>
      <c r="PB31" s="309"/>
      <c r="PC31" s="309"/>
      <c r="PD31" s="309"/>
      <c r="PE31" s="309"/>
      <c r="PF31" s="309"/>
      <c r="PG31" s="309"/>
      <c r="PH31" s="309"/>
      <c r="PI31" s="309"/>
      <c r="PJ31" s="309"/>
      <c r="PK31" s="309"/>
      <c r="PL31" s="309"/>
      <c r="PM31" s="309"/>
      <c r="PN31" s="309"/>
      <c r="PO31" s="309"/>
      <c r="PP31" s="309"/>
      <c r="PQ31" s="309"/>
      <c r="PR31" s="309"/>
      <c r="PS31" s="309"/>
      <c r="PT31" s="309"/>
      <c r="PU31" s="309"/>
      <c r="PV31" s="309"/>
      <c r="PW31" s="309"/>
      <c r="PX31" s="309"/>
      <c r="PY31" s="309"/>
      <c r="PZ31" s="309"/>
      <c r="QA31" s="309"/>
      <c r="QB31" s="309"/>
      <c r="QC31" s="309"/>
      <c r="QD31" s="309"/>
      <c r="QE31" s="309"/>
      <c r="QF31" s="309"/>
      <c r="QG31" s="309"/>
      <c r="QH31" s="309"/>
      <c r="QI31" s="309"/>
      <c r="QJ31" s="309"/>
      <c r="QK31" s="309"/>
      <c r="QL31" s="309"/>
      <c r="QM31" s="309"/>
      <c r="QN31" s="309"/>
      <c r="QO31" s="309"/>
      <c r="QP31" s="309"/>
      <c r="QQ31" s="309"/>
      <c r="QR31" s="309"/>
      <c r="QS31" s="309"/>
      <c r="QT31" s="309"/>
      <c r="QU31" s="309"/>
      <c r="QV31" s="309"/>
      <c r="QW31" s="309"/>
      <c r="QX31" s="309"/>
      <c r="QY31" s="309"/>
      <c r="QZ31" s="309"/>
      <c r="RA31" s="309"/>
      <c r="RB31" s="309"/>
      <c r="RC31" s="309"/>
      <c r="RD31" s="309"/>
      <c r="RE31" s="309"/>
      <c r="RF31" s="309"/>
      <c r="RG31" s="309"/>
      <c r="RH31" s="309"/>
      <c r="RI31" s="309"/>
      <c r="RJ31" s="309"/>
      <c r="RK31" s="309"/>
      <c r="RL31" s="309"/>
      <c r="RM31" s="309"/>
      <c r="RN31" s="309"/>
      <c r="RO31" s="309"/>
      <c r="RP31" s="309"/>
      <c r="RQ31" s="309"/>
      <c r="RR31" s="309"/>
      <c r="RS31" s="309"/>
      <c r="RT31" s="309"/>
      <c r="RU31" s="309"/>
      <c r="RV31" s="309"/>
      <c r="RW31" s="309"/>
      <c r="RX31" s="309"/>
      <c r="RY31" s="309"/>
      <c r="RZ31" s="309"/>
      <c r="SA31" s="309"/>
      <c r="SB31" s="309"/>
      <c r="SC31" s="309"/>
      <c r="SD31" s="309"/>
      <c r="SE31" s="309"/>
      <c r="SF31" s="309"/>
      <c r="SG31" s="309"/>
      <c r="SH31" s="309"/>
      <c r="SI31" s="309"/>
      <c r="SJ31" s="309"/>
      <c r="SK31" s="309"/>
      <c r="SL31" s="309"/>
      <c r="SM31" s="309"/>
      <c r="SN31" s="309"/>
      <c r="SO31" s="309"/>
      <c r="SP31" s="309"/>
      <c r="SQ31" s="309"/>
      <c r="SR31" s="309"/>
      <c r="SS31" s="309"/>
      <c r="ST31" s="309"/>
      <c r="SU31" s="309"/>
      <c r="SV31" s="309"/>
      <c r="SW31" s="309"/>
      <c r="SX31" s="309"/>
      <c r="SY31" s="309"/>
      <c r="SZ31" s="309"/>
      <c r="TA31" s="309"/>
      <c r="TB31" s="309"/>
      <c r="TC31" s="309"/>
      <c r="TD31" s="309"/>
      <c r="TE31" s="309"/>
      <c r="TF31" s="309"/>
      <c r="TG31" s="309"/>
      <c r="TH31" s="309"/>
      <c r="TI31" s="309"/>
      <c r="TJ31" s="309"/>
      <c r="TK31" s="309"/>
      <c r="TL31" s="309"/>
      <c r="TM31" s="309"/>
      <c r="TN31" s="309"/>
      <c r="TO31" s="309"/>
      <c r="TP31" s="309"/>
      <c r="TQ31" s="309"/>
      <c r="TR31" s="309"/>
      <c r="TS31" s="309"/>
      <c r="TT31" s="309"/>
      <c r="TU31" s="309"/>
      <c r="TV31" s="309"/>
      <c r="TW31" s="309"/>
      <c r="TX31" s="309"/>
      <c r="TY31" s="309"/>
      <c r="TZ31" s="309"/>
      <c r="UA31" s="309"/>
      <c r="UB31" s="309"/>
      <c r="UC31" s="309"/>
      <c r="UD31" s="309"/>
      <c r="UE31" s="309"/>
      <c r="UF31" s="309"/>
      <c r="UG31" s="309"/>
      <c r="UH31" s="309"/>
      <c r="UI31" s="309"/>
      <c r="UJ31" s="309"/>
      <c r="UK31" s="309"/>
      <c r="UL31" s="309"/>
      <c r="UM31" s="309"/>
      <c r="UN31" s="309"/>
      <c r="UO31" s="309"/>
      <c r="UP31" s="309"/>
      <c r="UQ31" s="309"/>
      <c r="UR31" s="309"/>
      <c r="US31" s="309"/>
      <c r="UT31" s="309"/>
      <c r="UU31" s="309"/>
      <c r="UV31" s="309"/>
      <c r="UW31" s="309"/>
      <c r="UX31" s="309"/>
      <c r="UY31" s="309"/>
      <c r="UZ31" s="309"/>
      <c r="VA31" s="309"/>
      <c r="VB31" s="309"/>
      <c r="VC31" s="309"/>
      <c r="VD31" s="309"/>
      <c r="VE31" s="309"/>
      <c r="VF31" s="309"/>
      <c r="VG31" s="309"/>
      <c r="VH31" s="309"/>
      <c r="VI31" s="309"/>
      <c r="VJ31" s="309"/>
      <c r="VK31" s="309"/>
      <c r="VL31" s="309"/>
      <c r="VM31" s="309"/>
      <c r="VN31" s="309"/>
      <c r="VO31" s="309"/>
      <c r="VP31" s="309"/>
      <c r="VQ31" s="309"/>
      <c r="VR31" s="309"/>
      <c r="VS31" s="309"/>
      <c r="VT31" s="309"/>
      <c r="VU31" s="309"/>
      <c r="VV31" s="309"/>
      <c r="VW31" s="309"/>
      <c r="VX31" s="309"/>
      <c r="VY31" s="309"/>
      <c r="VZ31" s="309"/>
      <c r="WA31" s="309"/>
      <c r="WB31" s="309"/>
      <c r="WC31" s="309"/>
      <c r="WD31" s="309"/>
      <c r="WE31" s="309"/>
      <c r="WF31" s="309"/>
      <c r="WG31" s="309"/>
      <c r="WH31" s="309"/>
      <c r="WI31" s="309"/>
      <c r="WJ31" s="309"/>
      <c r="WK31" s="309"/>
      <c r="WL31" s="309"/>
      <c r="WM31" s="309"/>
      <c r="WN31" s="309"/>
      <c r="WO31" s="309"/>
      <c r="WP31" s="309"/>
      <c r="WQ31" s="309"/>
      <c r="WR31" s="309"/>
      <c r="WS31" s="309"/>
      <c r="WT31" s="309"/>
      <c r="WU31" s="309"/>
      <c r="WV31" s="309"/>
      <c r="WW31" s="309"/>
      <c r="WX31" s="309"/>
      <c r="WY31" s="309"/>
      <c r="WZ31" s="309"/>
      <c r="XA31" s="309"/>
      <c r="XB31" s="309"/>
      <c r="XC31" s="309"/>
      <c r="XD31" s="309"/>
      <c r="XE31" s="309"/>
      <c r="XF31" s="309"/>
      <c r="XG31" s="309"/>
      <c r="XH31" s="309"/>
      <c r="XI31" s="309"/>
      <c r="XJ31" s="309"/>
      <c r="XK31" s="309"/>
      <c r="XL31" s="309"/>
      <c r="XM31" s="309"/>
      <c r="XN31" s="309"/>
      <c r="XO31" s="309"/>
      <c r="XP31" s="309"/>
      <c r="XQ31" s="309"/>
      <c r="XR31" s="309"/>
      <c r="XS31" s="309"/>
      <c r="XT31" s="309"/>
      <c r="XU31" s="309"/>
      <c r="XV31" s="309"/>
      <c r="XW31" s="309"/>
      <c r="XX31" s="309"/>
      <c r="XY31" s="309"/>
      <c r="XZ31" s="309"/>
      <c r="YA31" s="309"/>
      <c r="YB31" s="309"/>
      <c r="YC31" s="309"/>
      <c r="YD31" s="309"/>
      <c r="YE31" s="309"/>
      <c r="YF31" s="309"/>
      <c r="YG31" s="309"/>
      <c r="YH31" s="309"/>
      <c r="YI31" s="309"/>
      <c r="YJ31" s="309"/>
      <c r="YK31" s="309"/>
      <c r="YL31" s="309"/>
      <c r="YM31" s="309"/>
      <c r="YN31" s="309"/>
      <c r="YO31" s="309"/>
      <c r="YP31" s="309"/>
      <c r="YQ31" s="309"/>
      <c r="YR31" s="309"/>
      <c r="YS31" s="309"/>
      <c r="YT31" s="309"/>
      <c r="YU31" s="309"/>
      <c r="YV31" s="309"/>
      <c r="YW31" s="309"/>
      <c r="YX31" s="309"/>
      <c r="YY31" s="309"/>
      <c r="YZ31" s="309"/>
      <c r="ZA31" s="309"/>
      <c r="ZB31" s="309"/>
      <c r="ZC31" s="309"/>
      <c r="ZD31" s="309"/>
      <c r="ZE31" s="309"/>
      <c r="ZF31" s="309"/>
      <c r="ZG31" s="309"/>
      <c r="ZH31" s="309"/>
      <c r="ZI31" s="309"/>
      <c r="ZJ31" s="309"/>
      <c r="ZK31" s="309"/>
      <c r="ZL31" s="309"/>
      <c r="ZM31" s="309"/>
      <c r="ZN31" s="309"/>
      <c r="ZO31" s="309"/>
      <c r="ZP31" s="309"/>
      <c r="ZQ31" s="309"/>
      <c r="ZR31" s="309"/>
      <c r="ZS31" s="309"/>
      <c r="ZT31" s="309"/>
      <c r="ZU31" s="309"/>
      <c r="ZV31" s="309"/>
      <c r="ZW31" s="309"/>
      <c r="ZX31" s="309"/>
      <c r="ZY31" s="309"/>
      <c r="ZZ31" s="309"/>
      <c r="AAA31" s="309"/>
      <c r="AAB31" s="309"/>
      <c r="AAC31" s="309"/>
      <c r="AAD31" s="309"/>
      <c r="AAE31" s="309"/>
      <c r="AAF31" s="309"/>
      <c r="AAG31" s="309"/>
      <c r="AAH31" s="309"/>
      <c r="AAI31" s="309"/>
      <c r="AAJ31" s="309"/>
      <c r="AAK31" s="309"/>
      <c r="AAL31" s="309"/>
      <c r="AAM31" s="309"/>
      <c r="AAN31" s="309"/>
      <c r="AAO31" s="309"/>
      <c r="AAP31" s="309"/>
      <c r="AAQ31" s="309"/>
      <c r="AAR31" s="309"/>
      <c r="AAS31" s="309"/>
      <c r="AAT31" s="309"/>
      <c r="AAU31" s="309"/>
      <c r="AAV31" s="309"/>
      <c r="AAW31" s="309"/>
      <c r="AAX31" s="309"/>
      <c r="AAY31" s="309"/>
      <c r="AAZ31" s="309"/>
      <c r="ABA31" s="309"/>
      <c r="ABB31" s="309"/>
      <c r="ABC31" s="309"/>
      <c r="ABD31" s="309"/>
      <c r="ABE31" s="309"/>
      <c r="ABF31" s="309"/>
      <c r="ABG31" s="309"/>
      <c r="ABH31" s="309"/>
      <c r="ABI31" s="309"/>
      <c r="ABJ31" s="309"/>
      <c r="ABK31" s="309"/>
      <c r="ABL31" s="309"/>
      <c r="ABM31" s="309"/>
      <c r="ABN31" s="309"/>
      <c r="ABO31" s="309"/>
      <c r="ABP31" s="309"/>
      <c r="ABQ31" s="309"/>
      <c r="ABR31" s="309"/>
      <c r="ABS31" s="309"/>
      <c r="ABT31" s="309"/>
      <c r="ABU31" s="309"/>
      <c r="ABV31" s="309"/>
      <c r="ABW31" s="309"/>
      <c r="ABX31" s="309"/>
      <c r="ABY31" s="309"/>
      <c r="ABZ31" s="309"/>
      <c r="ACA31" s="309"/>
      <c r="ACB31" s="309"/>
      <c r="ACC31" s="309"/>
      <c r="ACD31" s="309"/>
      <c r="ACE31" s="309"/>
      <c r="ACF31" s="309"/>
      <c r="ACG31" s="309"/>
      <c r="ACH31" s="309"/>
      <c r="ACI31" s="309"/>
      <c r="ACJ31" s="309"/>
      <c r="ACK31" s="309"/>
      <c r="ACL31" s="309"/>
      <c r="ACM31" s="309"/>
      <c r="ACN31" s="309"/>
      <c r="ACO31" s="309"/>
      <c r="ACP31" s="309"/>
      <c r="ACQ31" s="309"/>
      <c r="ACR31" s="309"/>
      <c r="ACS31" s="309"/>
      <c r="ACT31" s="309"/>
      <c r="ACU31" s="309"/>
      <c r="ACV31" s="309"/>
      <c r="ACW31" s="309"/>
      <c r="ACX31" s="309"/>
      <c r="ACY31" s="309"/>
      <c r="ACZ31" s="309"/>
      <c r="ADA31" s="309"/>
      <c r="ADB31" s="309"/>
      <c r="ADC31" s="309"/>
      <c r="ADD31" s="309"/>
      <c r="ADE31" s="309"/>
      <c r="ADF31" s="309"/>
      <c r="ADG31" s="309"/>
      <c r="ADH31" s="309"/>
      <c r="ADI31" s="309"/>
      <c r="ADJ31" s="309"/>
      <c r="ADK31" s="309"/>
      <c r="ADL31" s="309"/>
      <c r="ADM31" s="309"/>
      <c r="ADN31" s="309"/>
      <c r="ADO31" s="309"/>
      <c r="ADP31" s="309"/>
      <c r="ADQ31" s="309"/>
      <c r="ADR31" s="309"/>
      <c r="ADS31" s="309"/>
      <c r="ADT31" s="309"/>
      <c r="ADU31" s="309"/>
      <c r="ADV31" s="309"/>
      <c r="ADW31" s="309"/>
      <c r="ADX31" s="309"/>
      <c r="ADY31" s="309"/>
      <c r="ADZ31" s="309"/>
      <c r="AEA31" s="309"/>
      <c r="AEB31" s="309"/>
      <c r="AEC31" s="309"/>
      <c r="AED31" s="309"/>
      <c r="AEE31" s="309"/>
      <c r="AEF31" s="309"/>
      <c r="AEG31" s="309"/>
      <c r="AEH31" s="309"/>
      <c r="AEI31" s="309"/>
      <c r="AEJ31" s="309"/>
      <c r="AEK31" s="309"/>
      <c r="AEL31" s="309"/>
      <c r="AEM31" s="309"/>
      <c r="AEN31" s="309"/>
      <c r="AEO31" s="309"/>
      <c r="AEP31" s="309"/>
      <c r="AEQ31" s="309"/>
      <c r="AER31" s="309"/>
      <c r="AES31" s="309"/>
      <c r="AET31" s="309"/>
      <c r="AEU31" s="309"/>
      <c r="AEV31" s="309"/>
      <c r="AEW31" s="309"/>
      <c r="AEX31" s="309"/>
      <c r="AEY31" s="309"/>
      <c r="AEZ31" s="309"/>
      <c r="AFA31" s="309"/>
      <c r="AFB31" s="309"/>
      <c r="AFC31" s="309"/>
      <c r="AFD31" s="309"/>
      <c r="AFE31" s="309"/>
      <c r="AFF31" s="309"/>
      <c r="AFG31" s="309"/>
      <c r="AFH31" s="309"/>
      <c r="AFI31" s="309"/>
      <c r="AFJ31" s="309"/>
      <c r="AFK31" s="309"/>
      <c r="AFL31" s="309"/>
      <c r="AFM31" s="309"/>
      <c r="AFN31" s="309"/>
      <c r="AFO31" s="309"/>
      <c r="AFP31" s="309"/>
      <c r="AFQ31" s="309"/>
      <c r="AFR31" s="309"/>
      <c r="AFS31" s="309"/>
      <c r="AFT31" s="309"/>
      <c r="AFU31" s="309"/>
      <c r="AFV31" s="309"/>
      <c r="AFW31" s="309"/>
      <c r="AFX31" s="309"/>
      <c r="AFY31" s="309"/>
      <c r="AFZ31" s="309"/>
      <c r="AGA31" s="309"/>
      <c r="AGB31" s="309"/>
      <c r="AGC31" s="309"/>
      <c r="AGD31" s="309"/>
      <c r="AGE31" s="309"/>
      <c r="AGF31" s="309"/>
      <c r="AGG31" s="309"/>
      <c r="AGH31" s="309"/>
      <c r="AGI31" s="309"/>
      <c r="AGJ31" s="309"/>
      <c r="AGK31" s="309"/>
      <c r="AGL31" s="309"/>
      <c r="AGM31" s="309"/>
      <c r="AGN31" s="309"/>
      <c r="AGO31" s="309"/>
      <c r="AGP31" s="309"/>
      <c r="AGQ31" s="309"/>
      <c r="AGR31" s="309"/>
      <c r="AGS31" s="309"/>
      <c r="AGT31" s="309"/>
      <c r="AGU31" s="309"/>
      <c r="AGV31" s="309"/>
      <c r="AGW31" s="309"/>
      <c r="AGX31" s="309"/>
      <c r="AGY31" s="309"/>
      <c r="AGZ31" s="309"/>
      <c r="AHA31" s="309"/>
      <c r="AHB31" s="309"/>
      <c r="AHC31" s="309"/>
      <c r="AHD31" s="309"/>
      <c r="AHE31" s="309"/>
      <c r="AHF31" s="309"/>
      <c r="AHG31" s="309"/>
      <c r="AHH31" s="309"/>
      <c r="AHI31" s="309"/>
      <c r="AHJ31" s="309"/>
      <c r="AHK31" s="309"/>
      <c r="AHL31" s="309"/>
      <c r="AHM31" s="309"/>
      <c r="AHN31" s="309"/>
      <c r="AHO31" s="309"/>
      <c r="AHP31" s="309"/>
      <c r="AHQ31" s="309"/>
      <c r="AHR31" s="309"/>
      <c r="AHS31" s="309"/>
      <c r="AHT31" s="309"/>
      <c r="AHU31" s="309"/>
      <c r="AHV31" s="309"/>
      <c r="AHW31" s="309"/>
      <c r="AHX31" s="309"/>
      <c r="AHY31" s="309"/>
      <c r="AHZ31" s="309"/>
      <c r="AIA31" s="309"/>
      <c r="AIB31" s="309"/>
      <c r="AIC31" s="309"/>
      <c r="AID31" s="309"/>
      <c r="AIE31" s="309"/>
      <c r="AIF31" s="309"/>
      <c r="AIG31" s="309"/>
      <c r="AIH31" s="309"/>
      <c r="AII31" s="309"/>
      <c r="AIJ31" s="309"/>
      <c r="AIK31" s="309"/>
      <c r="AIL31" s="309"/>
      <c r="AIM31" s="309"/>
      <c r="AIN31" s="309"/>
      <c r="AIO31" s="309"/>
      <c r="AIP31" s="309"/>
      <c r="AIQ31" s="309"/>
      <c r="AIR31" s="309"/>
      <c r="AIS31" s="309"/>
      <c r="AIT31" s="309"/>
      <c r="AIU31" s="309"/>
      <c r="AIV31" s="309"/>
      <c r="AIW31" s="309"/>
      <c r="AIX31" s="309"/>
      <c r="AIY31" s="309"/>
      <c r="AIZ31" s="309"/>
      <c r="AJA31" s="309"/>
      <c r="AJB31" s="309"/>
      <c r="AJC31" s="309"/>
      <c r="AJD31" s="309"/>
      <c r="AJE31" s="309"/>
      <c r="AJF31" s="309"/>
      <c r="AJG31" s="309"/>
      <c r="AJH31" s="309"/>
      <c r="AJI31" s="309"/>
      <c r="AJJ31" s="309"/>
      <c r="AJK31" s="309"/>
      <c r="AJL31" s="309"/>
      <c r="AJM31" s="309"/>
      <c r="AJN31" s="309"/>
      <c r="AJO31" s="309"/>
      <c r="AJP31" s="309"/>
      <c r="AJQ31" s="309"/>
      <c r="AJR31" s="309"/>
      <c r="AJS31" s="309"/>
      <c r="AJT31" s="309"/>
      <c r="AJU31" s="309"/>
      <c r="AJV31" s="309"/>
      <c r="AJW31" s="309"/>
      <c r="AJX31" s="309"/>
      <c r="AJY31" s="309"/>
      <c r="AJZ31" s="309"/>
      <c r="AKA31" s="309"/>
      <c r="AKB31" s="309"/>
      <c r="AKC31" s="309"/>
      <c r="AKD31" s="309"/>
      <c r="AKE31" s="309"/>
      <c r="AKF31" s="309"/>
      <c r="AKG31" s="309"/>
      <c r="AKH31" s="309"/>
      <c r="AKI31" s="309"/>
      <c r="AKJ31" s="309"/>
      <c r="AKK31" s="309"/>
      <c r="AKL31" s="309"/>
      <c r="AKM31" s="309"/>
      <c r="AKN31" s="309"/>
      <c r="AKO31" s="309"/>
      <c r="AKP31" s="309"/>
      <c r="AKQ31" s="309"/>
      <c r="AKR31" s="309"/>
      <c r="AKS31" s="309"/>
      <c r="AKT31" s="309"/>
      <c r="AKU31" s="309"/>
      <c r="AKV31" s="309"/>
      <c r="AKW31" s="309"/>
      <c r="AKX31" s="309"/>
      <c r="AKY31" s="309"/>
      <c r="AKZ31" s="309"/>
      <c r="ALA31" s="309"/>
      <c r="ALB31" s="309"/>
      <c r="ALC31" s="309"/>
      <c r="ALD31" s="309"/>
      <c r="ALE31" s="309"/>
      <c r="ALF31" s="309"/>
      <c r="ALG31" s="309"/>
      <c r="ALH31" s="309"/>
      <c r="ALI31" s="309"/>
      <c r="ALJ31" s="309"/>
      <c r="ALK31" s="309"/>
      <c r="ALL31" s="309"/>
      <c r="ALM31" s="309"/>
      <c r="ALN31" s="309"/>
      <c r="ALO31" s="309"/>
      <c r="ALP31" s="309"/>
      <c r="ALQ31" s="309"/>
      <c r="ALR31" s="309"/>
      <c r="ALS31" s="309"/>
      <c r="ALT31" s="309"/>
      <c r="ALU31" s="309"/>
      <c r="ALV31" s="309"/>
      <c r="ALW31" s="309"/>
      <c r="ALX31" s="309"/>
      <c r="ALY31" s="309"/>
      <c r="ALZ31" s="309"/>
      <c r="AMA31" s="309"/>
      <c r="AMB31" s="309"/>
      <c r="AMC31" s="309"/>
      <c r="AMD31" s="309"/>
      <c r="AME31" s="309"/>
      <c r="AMF31" s="309"/>
      <c r="AMG31" s="309"/>
      <c r="AMH31" s="309"/>
      <c r="AMI31" s="309"/>
      <c r="AMJ31" s="309"/>
      <c r="AMK31" s="309"/>
      <c r="AML31" s="309"/>
      <c r="AMM31" s="309"/>
      <c r="AMN31" s="309"/>
      <c r="AMO31" s="309"/>
      <c r="AMP31" s="309"/>
      <c r="AMQ31" s="309"/>
      <c r="AMR31" s="309"/>
      <c r="AMS31" s="309"/>
      <c r="AMT31" s="309"/>
      <c r="AMU31" s="309"/>
      <c r="AMV31" s="309"/>
      <c r="AMW31" s="309"/>
      <c r="AMX31" s="309"/>
      <c r="AMY31" s="309"/>
      <c r="AMZ31" s="309"/>
      <c r="ANA31" s="309"/>
      <c r="ANB31" s="309"/>
      <c r="ANC31" s="309"/>
      <c r="AND31" s="309"/>
      <c r="ANE31" s="309"/>
      <c r="ANF31" s="309"/>
      <c r="ANG31" s="309"/>
      <c r="ANH31" s="309"/>
      <c r="ANI31" s="309"/>
      <c r="ANJ31" s="309"/>
      <c r="ANK31" s="309"/>
      <c r="ANL31" s="309"/>
      <c r="ANM31" s="309"/>
      <c r="ANN31" s="309"/>
      <c r="ANO31" s="309"/>
      <c r="ANP31" s="309"/>
      <c r="ANQ31" s="309"/>
      <c r="ANR31" s="309"/>
      <c r="ANS31" s="309"/>
      <c r="ANT31" s="309"/>
      <c r="ANU31" s="309"/>
      <c r="ANV31" s="309"/>
      <c r="ANW31" s="309"/>
      <c r="ANX31" s="309"/>
      <c r="ANY31" s="309"/>
      <c r="ANZ31" s="309"/>
      <c r="AOA31" s="309"/>
      <c r="AOB31" s="309"/>
      <c r="AOC31" s="309"/>
      <c r="AOD31" s="309"/>
      <c r="AOE31" s="309"/>
      <c r="AOF31" s="309"/>
      <c r="AOG31" s="309"/>
      <c r="AOH31" s="309"/>
      <c r="AOI31" s="309"/>
      <c r="AOJ31" s="309"/>
      <c r="AOK31" s="309"/>
      <c r="AOL31" s="309"/>
      <c r="AOM31" s="309"/>
      <c r="AON31" s="309"/>
      <c r="AOO31" s="309"/>
      <c r="AOP31" s="309"/>
      <c r="AOQ31" s="309"/>
      <c r="AOR31" s="309"/>
      <c r="AOS31" s="309"/>
      <c r="AOT31" s="309"/>
      <c r="AOU31" s="309"/>
      <c r="AOV31" s="309"/>
      <c r="AOW31" s="309"/>
      <c r="AOX31" s="309"/>
      <c r="AOY31" s="309"/>
      <c r="AOZ31" s="309"/>
      <c r="APA31" s="309"/>
      <c r="APB31" s="309"/>
      <c r="APC31" s="309"/>
      <c r="APD31" s="309"/>
      <c r="APE31" s="309"/>
      <c r="APF31" s="309"/>
      <c r="APG31" s="309"/>
      <c r="APH31" s="309"/>
      <c r="API31" s="309"/>
      <c r="APJ31" s="309"/>
      <c r="APK31" s="309"/>
      <c r="APL31" s="309"/>
      <c r="APM31" s="309"/>
      <c r="APN31" s="309"/>
      <c r="APO31" s="309"/>
      <c r="APP31" s="309"/>
      <c r="APQ31" s="309"/>
      <c r="APR31" s="309"/>
      <c r="APS31" s="309"/>
      <c r="APT31" s="309"/>
      <c r="APU31" s="309"/>
      <c r="APV31" s="309"/>
      <c r="APW31" s="309"/>
      <c r="APX31" s="309"/>
      <c r="APY31" s="309"/>
      <c r="APZ31" s="309"/>
      <c r="AQA31" s="309"/>
      <c r="AQB31" s="309"/>
      <c r="AQC31" s="309"/>
      <c r="AQD31" s="309"/>
      <c r="AQE31" s="309"/>
      <c r="AQF31" s="309"/>
      <c r="AQG31" s="309"/>
      <c r="AQH31" s="309"/>
      <c r="AQI31" s="309"/>
      <c r="AQJ31" s="309"/>
      <c r="AQK31" s="309"/>
      <c r="AQL31" s="309"/>
      <c r="AQM31" s="309"/>
      <c r="AQN31" s="309"/>
      <c r="AQO31" s="309"/>
      <c r="AQP31" s="309"/>
      <c r="AQQ31" s="309"/>
      <c r="AQR31" s="309"/>
      <c r="AQS31" s="309"/>
      <c r="AQT31" s="309"/>
      <c r="AQU31" s="309"/>
      <c r="AQV31" s="309"/>
      <c r="AQW31" s="309"/>
      <c r="AQX31" s="309"/>
      <c r="AQY31" s="309"/>
      <c r="AQZ31" s="309"/>
      <c r="ARA31" s="309"/>
      <c r="ARB31" s="309"/>
      <c r="ARC31" s="309"/>
      <c r="ARD31" s="309"/>
      <c r="ARE31" s="309"/>
      <c r="ARF31" s="309"/>
      <c r="ARG31" s="309"/>
      <c r="ARH31" s="309"/>
      <c r="ARI31" s="309"/>
      <c r="ARJ31" s="309"/>
      <c r="ARK31" s="309"/>
      <c r="ARL31" s="309"/>
      <c r="ARM31" s="309"/>
      <c r="ARN31" s="309"/>
      <c r="ARO31" s="309"/>
      <c r="ARP31" s="309"/>
      <c r="ARQ31" s="309"/>
      <c r="ARR31" s="309"/>
      <c r="ARS31" s="309"/>
      <c r="ART31" s="309"/>
      <c r="ARU31" s="309"/>
      <c r="ARV31" s="309"/>
      <c r="ARW31" s="309"/>
      <c r="ARX31" s="309"/>
      <c r="ARY31" s="309"/>
      <c r="ARZ31" s="309"/>
      <c r="ASA31" s="309"/>
      <c r="ASB31" s="309"/>
      <c r="ASC31" s="309"/>
      <c r="ASD31" s="309"/>
      <c r="ASE31" s="309"/>
      <c r="ASF31" s="309"/>
      <c r="ASG31" s="309"/>
      <c r="ASH31" s="309"/>
      <c r="ASI31" s="309"/>
      <c r="ASJ31" s="309"/>
      <c r="ASK31" s="309"/>
      <c r="ASL31" s="309"/>
      <c r="ASM31" s="309"/>
      <c r="ASN31" s="309"/>
      <c r="ASO31" s="309"/>
      <c r="ASP31" s="309"/>
      <c r="ASQ31" s="309"/>
      <c r="ASR31" s="309"/>
      <c r="ASS31" s="309"/>
      <c r="AST31" s="309"/>
      <c r="ASU31" s="309"/>
      <c r="ASV31" s="309"/>
      <c r="ASW31" s="309"/>
      <c r="ASX31" s="309"/>
      <c r="ASY31" s="309"/>
      <c r="ASZ31" s="309"/>
      <c r="ATA31" s="309"/>
      <c r="ATB31" s="309"/>
      <c r="ATC31" s="309"/>
      <c r="ATD31" s="309"/>
      <c r="ATE31" s="309"/>
      <c r="ATF31" s="309"/>
      <c r="ATG31" s="309"/>
      <c r="ATH31" s="309"/>
      <c r="ATI31" s="309"/>
      <c r="ATJ31" s="309"/>
      <c r="ATK31" s="309"/>
      <c r="ATL31" s="309"/>
      <c r="ATM31" s="309"/>
      <c r="ATN31" s="309"/>
      <c r="ATO31" s="309"/>
      <c r="ATP31" s="309"/>
      <c r="ATQ31" s="309"/>
      <c r="ATR31" s="309"/>
      <c r="ATS31" s="309"/>
      <c r="ATT31" s="309"/>
      <c r="ATU31" s="309"/>
      <c r="ATV31" s="309"/>
      <c r="ATW31" s="309"/>
      <c r="ATX31" s="309"/>
      <c r="ATY31" s="309"/>
      <c r="ATZ31" s="309"/>
      <c r="AUA31" s="309"/>
      <c r="AUB31" s="309"/>
      <c r="AUC31" s="309"/>
      <c r="AUD31" s="309"/>
      <c r="AUE31" s="309"/>
      <c r="AUF31" s="309"/>
      <c r="AUG31" s="309"/>
      <c r="AUH31" s="309"/>
      <c r="AUI31" s="309"/>
      <c r="AUJ31" s="309"/>
      <c r="AUK31" s="309"/>
      <c r="AUL31" s="309"/>
      <c r="AUM31" s="309"/>
      <c r="AUN31" s="309"/>
      <c r="AUO31" s="309"/>
      <c r="AUP31" s="309"/>
      <c r="AUQ31" s="309"/>
      <c r="AUR31" s="309"/>
      <c r="AUS31" s="309"/>
      <c r="AUT31" s="309"/>
      <c r="AUU31" s="309"/>
      <c r="AUV31" s="309"/>
      <c r="AUW31" s="309"/>
      <c r="AUX31" s="309"/>
      <c r="AUY31" s="309"/>
      <c r="AUZ31" s="309"/>
      <c r="AVA31" s="309"/>
      <c r="AVB31" s="309"/>
      <c r="AVC31" s="309"/>
      <c r="AVD31" s="309"/>
      <c r="AVE31" s="309"/>
      <c r="AVF31" s="309"/>
      <c r="AVG31" s="309"/>
      <c r="AVH31" s="309"/>
      <c r="AVI31" s="309"/>
      <c r="AVJ31" s="309"/>
      <c r="AVK31" s="309"/>
      <c r="AVL31" s="309"/>
      <c r="AVM31" s="309"/>
      <c r="AVN31" s="309"/>
      <c r="AVO31" s="309"/>
      <c r="AVP31" s="309"/>
      <c r="AVQ31" s="309"/>
      <c r="AVR31" s="309"/>
      <c r="AVS31" s="309"/>
      <c r="AVT31" s="309"/>
      <c r="AVU31" s="309"/>
      <c r="AVV31" s="309"/>
      <c r="AVW31" s="309"/>
      <c r="AVX31" s="309"/>
      <c r="AVY31" s="309"/>
      <c r="AVZ31" s="309"/>
      <c r="AWA31" s="309"/>
      <c r="AWB31" s="309"/>
      <c r="AWC31" s="309"/>
      <c r="AWD31" s="309"/>
      <c r="AWE31" s="309"/>
      <c r="AWF31" s="309"/>
      <c r="AWG31" s="309"/>
      <c r="AWH31" s="309"/>
      <c r="AWI31" s="309"/>
      <c r="AWJ31" s="309"/>
      <c r="AWK31" s="309"/>
      <c r="AWL31" s="309"/>
      <c r="AWM31" s="309"/>
      <c r="AWN31" s="309"/>
      <c r="AWO31" s="309"/>
      <c r="AWP31" s="309"/>
      <c r="AWQ31" s="309"/>
      <c r="AWR31" s="309"/>
      <c r="AWS31" s="309"/>
      <c r="AWT31" s="309"/>
      <c r="AWU31" s="309"/>
      <c r="AWV31" s="309"/>
      <c r="AWW31" s="309"/>
      <c r="AWX31" s="309"/>
      <c r="AWY31" s="309"/>
      <c r="AWZ31" s="309"/>
      <c r="AXA31" s="309"/>
      <c r="AXB31" s="309"/>
      <c r="AXC31" s="309"/>
      <c r="AXD31" s="309"/>
      <c r="AXE31" s="309"/>
      <c r="AXF31" s="309"/>
      <c r="AXG31" s="309"/>
      <c r="AXH31" s="309"/>
      <c r="AXI31" s="309"/>
      <c r="AXJ31" s="309"/>
      <c r="AXK31" s="309"/>
      <c r="AXL31" s="309"/>
      <c r="AXM31" s="309"/>
      <c r="AXN31" s="309"/>
      <c r="AXO31" s="309"/>
      <c r="AXP31" s="309"/>
      <c r="AXQ31" s="309"/>
      <c r="AXR31" s="309"/>
      <c r="AXS31" s="309"/>
      <c r="AXT31" s="309"/>
      <c r="AXU31" s="309"/>
      <c r="AXV31" s="309"/>
      <c r="AXW31" s="309"/>
      <c r="AXX31" s="309"/>
      <c r="AXY31" s="309"/>
      <c r="AXZ31" s="309"/>
      <c r="AYA31" s="309"/>
      <c r="AYB31" s="309"/>
      <c r="AYC31" s="309"/>
      <c r="AYD31" s="309"/>
      <c r="AYE31" s="309"/>
      <c r="AYF31" s="309"/>
      <c r="AYG31" s="309"/>
      <c r="AYH31" s="309"/>
      <c r="AYI31" s="309"/>
      <c r="AYJ31" s="309"/>
      <c r="AYK31" s="309"/>
      <c r="AYL31" s="309"/>
      <c r="AYM31" s="309"/>
      <c r="AYN31" s="309"/>
      <c r="AYO31" s="309"/>
      <c r="AYP31" s="309"/>
      <c r="AYQ31" s="309"/>
      <c r="AYR31" s="309"/>
      <c r="AYS31" s="309"/>
      <c r="AYT31" s="309"/>
      <c r="AYU31" s="309"/>
      <c r="AYV31" s="309"/>
      <c r="AYW31" s="309"/>
      <c r="AYX31" s="309"/>
      <c r="AYY31" s="309"/>
      <c r="AYZ31" s="309"/>
      <c r="AZA31" s="309"/>
      <c r="AZB31" s="309"/>
      <c r="AZC31" s="309"/>
      <c r="AZD31" s="309"/>
      <c r="AZE31" s="309"/>
      <c r="AZF31" s="309"/>
      <c r="AZG31" s="309"/>
      <c r="AZH31" s="309"/>
      <c r="AZI31" s="309"/>
      <c r="AZJ31" s="309"/>
      <c r="AZK31" s="309"/>
      <c r="AZL31" s="309"/>
      <c r="AZM31" s="309"/>
      <c r="AZN31" s="309"/>
      <c r="AZO31" s="309"/>
      <c r="AZP31" s="309"/>
      <c r="AZQ31" s="309"/>
      <c r="AZR31" s="309"/>
      <c r="AZS31" s="309"/>
      <c r="AZT31" s="309"/>
      <c r="AZU31" s="309"/>
      <c r="AZV31" s="309"/>
      <c r="AZW31" s="309"/>
      <c r="AZX31" s="309"/>
      <c r="AZY31" s="309"/>
      <c r="AZZ31" s="309"/>
      <c r="BAA31" s="309"/>
      <c r="BAB31" s="309"/>
      <c r="BAC31" s="309"/>
      <c r="BAD31" s="309"/>
      <c r="BAE31" s="309"/>
      <c r="BAF31" s="309"/>
      <c r="BAG31" s="309"/>
      <c r="BAH31" s="309"/>
      <c r="BAI31" s="309"/>
      <c r="BAJ31" s="309"/>
      <c r="BAK31" s="309"/>
      <c r="BAL31" s="309"/>
      <c r="BAM31" s="309"/>
      <c r="BAN31" s="309"/>
      <c r="BAO31" s="309"/>
      <c r="BAP31" s="309"/>
      <c r="BAQ31" s="309"/>
      <c r="BAR31" s="309"/>
      <c r="BAS31" s="309"/>
      <c r="BAT31" s="309"/>
      <c r="BAU31" s="309"/>
      <c r="BAV31" s="309"/>
      <c r="BAW31" s="309"/>
      <c r="BAX31" s="309"/>
      <c r="BAY31" s="309"/>
      <c r="BAZ31" s="309"/>
      <c r="BBA31" s="309"/>
      <c r="BBB31" s="309"/>
      <c r="BBC31" s="309"/>
      <c r="BBD31" s="309"/>
      <c r="BBE31" s="309"/>
      <c r="BBF31" s="309"/>
      <c r="BBG31" s="309"/>
      <c r="BBH31" s="309"/>
      <c r="BBI31" s="309"/>
      <c r="BBJ31" s="309"/>
      <c r="BBK31" s="309"/>
      <c r="BBL31" s="309"/>
      <c r="BBM31" s="309"/>
      <c r="BBN31" s="309"/>
      <c r="BBO31" s="309"/>
      <c r="BBP31" s="309"/>
      <c r="BBQ31" s="309"/>
      <c r="BBR31" s="309"/>
      <c r="BBS31" s="309"/>
      <c r="BBT31" s="309"/>
      <c r="BBU31" s="309"/>
      <c r="BBV31" s="309"/>
      <c r="BBW31" s="309"/>
      <c r="BBX31" s="309"/>
      <c r="BBY31" s="309"/>
      <c r="BBZ31" s="309"/>
      <c r="BCA31" s="309"/>
      <c r="BCB31" s="309"/>
      <c r="BCC31" s="309"/>
      <c r="BCD31" s="309"/>
      <c r="BCE31" s="309"/>
      <c r="BCF31" s="309"/>
      <c r="BCG31" s="309"/>
      <c r="BCH31" s="309"/>
      <c r="BCI31" s="309"/>
      <c r="BCJ31" s="309"/>
      <c r="BCK31" s="309"/>
      <c r="BCL31" s="309"/>
      <c r="BCM31" s="309"/>
      <c r="BCN31" s="309"/>
      <c r="BCO31" s="309"/>
      <c r="BCP31" s="309"/>
      <c r="BCQ31" s="309"/>
      <c r="BCR31" s="309"/>
      <c r="BCS31" s="309"/>
      <c r="BCT31" s="309"/>
      <c r="BCU31" s="309"/>
      <c r="BCV31" s="309"/>
      <c r="BCW31" s="309"/>
      <c r="BCX31" s="309"/>
      <c r="BCY31" s="309"/>
      <c r="BCZ31" s="309"/>
      <c r="BDA31" s="309"/>
      <c r="BDB31" s="309"/>
      <c r="BDC31" s="309"/>
      <c r="BDD31" s="309"/>
      <c r="BDE31" s="309"/>
      <c r="BDF31" s="309"/>
      <c r="BDG31" s="309"/>
      <c r="BDH31" s="309"/>
      <c r="BDI31" s="309"/>
      <c r="BDJ31" s="309"/>
      <c r="BDK31" s="309"/>
      <c r="BDL31" s="309"/>
      <c r="BDM31" s="309"/>
      <c r="BDN31" s="309"/>
      <c r="BDO31" s="309"/>
      <c r="BDP31" s="309"/>
      <c r="BDQ31" s="309"/>
      <c r="BDR31" s="309"/>
      <c r="BDS31" s="309"/>
      <c r="BDT31" s="309"/>
      <c r="BDU31" s="309"/>
      <c r="BDV31" s="309"/>
      <c r="BDW31" s="309"/>
      <c r="BDX31" s="309"/>
      <c r="BDY31" s="309"/>
      <c r="BDZ31" s="309"/>
      <c r="BEA31" s="309"/>
      <c r="BEB31" s="309"/>
      <c r="BEC31" s="309"/>
      <c r="BED31" s="309"/>
      <c r="BEE31" s="309"/>
      <c r="BEF31" s="309"/>
      <c r="BEG31" s="309"/>
      <c r="BEH31" s="309"/>
      <c r="BEI31" s="309"/>
      <c r="BEJ31" s="309"/>
      <c r="BEK31" s="309"/>
      <c r="BEL31" s="309"/>
      <c r="BEM31" s="309"/>
      <c r="BEN31" s="309"/>
      <c r="BEO31" s="309"/>
      <c r="BEP31" s="309"/>
      <c r="BEQ31" s="309"/>
      <c r="BER31" s="309"/>
      <c r="BES31" s="309"/>
      <c r="BET31" s="309"/>
      <c r="BEU31" s="309"/>
      <c r="BEV31" s="309"/>
      <c r="BEW31" s="309"/>
      <c r="BEX31" s="309"/>
      <c r="BEY31" s="309"/>
      <c r="BEZ31" s="309"/>
      <c r="BFA31" s="309"/>
      <c r="BFB31" s="309"/>
      <c r="BFC31" s="309"/>
      <c r="BFD31" s="309"/>
      <c r="BFE31" s="309"/>
      <c r="BFF31" s="309"/>
      <c r="BFG31" s="309"/>
      <c r="BFH31" s="309"/>
      <c r="BFI31" s="309"/>
      <c r="BFJ31" s="309"/>
      <c r="BFK31" s="309"/>
      <c r="BFL31" s="309"/>
      <c r="BFM31" s="309"/>
      <c r="BFN31" s="309"/>
      <c r="BFO31" s="309"/>
      <c r="BFP31" s="309"/>
      <c r="BFQ31" s="309"/>
      <c r="BFR31" s="309"/>
      <c r="BFS31" s="309"/>
      <c r="BFT31" s="309"/>
      <c r="BFU31" s="309"/>
      <c r="BFV31" s="309"/>
      <c r="BFW31" s="309"/>
      <c r="BFX31" s="309"/>
      <c r="BFY31" s="309"/>
      <c r="BFZ31" s="309"/>
      <c r="BGA31" s="309"/>
      <c r="BGB31" s="309"/>
      <c r="BGC31" s="309"/>
      <c r="BGD31" s="309"/>
      <c r="BGE31" s="309"/>
      <c r="BGF31" s="309"/>
      <c r="BGG31" s="309"/>
      <c r="BGH31" s="309"/>
      <c r="BGI31" s="309"/>
      <c r="BGJ31" s="309"/>
      <c r="BGK31" s="309"/>
      <c r="BGL31" s="309"/>
      <c r="BGM31" s="309"/>
      <c r="BGN31" s="309"/>
      <c r="BGO31" s="309"/>
      <c r="BGP31" s="309"/>
      <c r="BGQ31" s="309"/>
      <c r="BGR31" s="309"/>
      <c r="BGS31" s="309"/>
      <c r="BGT31" s="309"/>
      <c r="BGU31" s="309"/>
      <c r="BGV31" s="309"/>
      <c r="BGW31" s="309"/>
      <c r="BGX31" s="309"/>
      <c r="BGY31" s="309"/>
      <c r="BGZ31" s="309"/>
      <c r="BHA31" s="309"/>
      <c r="BHB31" s="309"/>
      <c r="BHC31" s="309"/>
      <c r="BHD31" s="309"/>
      <c r="BHE31" s="309"/>
      <c r="BHF31" s="309"/>
      <c r="BHG31" s="309"/>
      <c r="BHH31" s="309"/>
      <c r="BHI31" s="309"/>
      <c r="BHJ31" s="309"/>
      <c r="BHK31" s="309"/>
      <c r="BHL31" s="309"/>
      <c r="BHM31" s="309"/>
      <c r="BHN31" s="309"/>
      <c r="BHO31" s="309"/>
      <c r="BHP31" s="309"/>
      <c r="BHQ31" s="309"/>
      <c r="BHR31" s="309"/>
      <c r="BHS31" s="309"/>
      <c r="BHT31" s="309"/>
      <c r="BHU31" s="309"/>
      <c r="BHV31" s="309"/>
      <c r="BHW31" s="309"/>
      <c r="BHX31" s="309"/>
      <c r="BHY31" s="309"/>
      <c r="BHZ31" s="309"/>
      <c r="BIA31" s="309"/>
      <c r="BIB31" s="309"/>
      <c r="BIC31" s="309"/>
      <c r="BID31" s="309"/>
      <c r="BIE31" s="309"/>
      <c r="BIF31" s="309"/>
      <c r="BIG31" s="309"/>
      <c r="BIH31" s="309"/>
      <c r="BII31" s="309"/>
      <c r="BIJ31" s="309"/>
      <c r="BIK31" s="309"/>
      <c r="BIL31" s="309"/>
      <c r="BIM31" s="309"/>
      <c r="BIN31" s="309"/>
      <c r="BIO31" s="309"/>
      <c r="BIP31" s="309"/>
      <c r="BIQ31" s="309"/>
      <c r="BIR31" s="309"/>
      <c r="BIS31" s="309"/>
      <c r="BIT31" s="309"/>
      <c r="BIU31" s="309"/>
      <c r="BIV31" s="309"/>
      <c r="BIW31" s="309"/>
      <c r="BIX31" s="309"/>
      <c r="BIY31" s="309"/>
      <c r="BIZ31" s="309"/>
      <c r="BJA31" s="309"/>
      <c r="BJB31" s="309"/>
      <c r="BJC31" s="309"/>
      <c r="BJD31" s="309"/>
      <c r="BJE31" s="309"/>
      <c r="BJF31" s="309"/>
      <c r="BJG31" s="309"/>
      <c r="BJH31" s="309"/>
      <c r="BJI31" s="309"/>
      <c r="BJJ31" s="309"/>
      <c r="BJK31" s="309"/>
      <c r="BJL31" s="309"/>
      <c r="BJM31" s="309"/>
      <c r="BJN31" s="309"/>
      <c r="BJO31" s="309"/>
      <c r="BJP31" s="309"/>
      <c r="BJQ31" s="309"/>
      <c r="BJR31" s="309"/>
      <c r="BJS31" s="309"/>
      <c r="BJT31" s="309"/>
      <c r="BJU31" s="309"/>
      <c r="BJV31" s="309"/>
      <c r="BJW31" s="309"/>
      <c r="BJX31" s="309"/>
      <c r="BJY31" s="309"/>
      <c r="BJZ31" s="309"/>
      <c r="BKA31" s="309"/>
      <c r="BKB31" s="309"/>
      <c r="BKC31" s="309"/>
      <c r="BKD31" s="309"/>
      <c r="BKE31" s="309"/>
      <c r="BKF31" s="309"/>
      <c r="BKG31" s="309"/>
      <c r="BKH31" s="309"/>
      <c r="BKI31" s="309"/>
      <c r="BKJ31" s="309"/>
      <c r="BKK31" s="309"/>
      <c r="BKL31" s="309"/>
      <c r="BKM31" s="309"/>
      <c r="BKN31" s="309"/>
      <c r="BKO31" s="309"/>
      <c r="BKP31" s="309"/>
      <c r="BKQ31" s="309"/>
      <c r="BKR31" s="309"/>
      <c r="BKS31" s="309"/>
      <c r="BKT31" s="309"/>
      <c r="BKU31" s="309"/>
      <c r="BKV31" s="309"/>
      <c r="BKW31" s="309"/>
      <c r="BKX31" s="309"/>
      <c r="BKY31" s="309"/>
      <c r="BKZ31" s="309"/>
      <c r="BLA31" s="309"/>
      <c r="BLB31" s="309"/>
      <c r="BLC31" s="309"/>
      <c r="BLD31" s="309"/>
      <c r="BLE31" s="309"/>
      <c r="BLF31" s="309"/>
      <c r="BLG31" s="309"/>
      <c r="BLH31" s="309"/>
      <c r="BLI31" s="309"/>
      <c r="BLJ31" s="309"/>
      <c r="BLK31" s="309"/>
      <c r="BLL31" s="309"/>
      <c r="BLM31" s="309"/>
      <c r="BLN31" s="309"/>
      <c r="BLO31" s="309"/>
      <c r="BLP31" s="309"/>
      <c r="BLQ31" s="309"/>
      <c r="BLR31" s="309"/>
      <c r="BLS31" s="309"/>
      <c r="BLT31" s="309"/>
      <c r="BLU31" s="309"/>
      <c r="BLV31" s="309"/>
      <c r="BLW31" s="309"/>
      <c r="BLX31" s="309"/>
      <c r="BLY31" s="309"/>
      <c r="BLZ31" s="309"/>
      <c r="BMA31" s="309"/>
      <c r="BMB31" s="309"/>
      <c r="BMC31" s="309"/>
      <c r="BMD31" s="309"/>
      <c r="BME31" s="309"/>
      <c r="BMF31" s="309"/>
      <c r="BMG31" s="309"/>
      <c r="BMH31" s="309"/>
      <c r="BMI31" s="309"/>
      <c r="BMJ31" s="309"/>
      <c r="BMK31" s="309"/>
      <c r="BML31" s="309"/>
      <c r="BMM31" s="309"/>
      <c r="BMN31" s="309"/>
      <c r="BMO31" s="309"/>
      <c r="BMP31" s="309"/>
      <c r="BMQ31" s="309"/>
      <c r="BMR31" s="309"/>
      <c r="BMS31" s="309"/>
      <c r="BMT31" s="309"/>
      <c r="BMU31" s="309"/>
      <c r="BMV31" s="309"/>
      <c r="BMW31" s="309"/>
      <c r="BMX31" s="309"/>
      <c r="BMY31" s="309"/>
      <c r="BMZ31" s="309"/>
      <c r="BNA31" s="309"/>
      <c r="BNB31" s="309"/>
      <c r="BNC31" s="309"/>
      <c r="BND31" s="309"/>
      <c r="BNE31" s="309"/>
      <c r="BNF31" s="309"/>
      <c r="BNG31" s="309"/>
      <c r="BNH31" s="309"/>
      <c r="BNI31" s="309"/>
      <c r="BNJ31" s="309"/>
      <c r="BNK31" s="309"/>
      <c r="BNL31" s="309"/>
      <c r="BNM31" s="309"/>
      <c r="BNN31" s="309"/>
      <c r="BNO31" s="309"/>
      <c r="BNP31" s="309"/>
      <c r="BNQ31" s="309"/>
      <c r="BNR31" s="309"/>
      <c r="BNS31" s="309"/>
      <c r="BNT31" s="309"/>
      <c r="BNU31" s="309"/>
      <c r="BNV31" s="309"/>
      <c r="BNW31" s="309"/>
      <c r="BNX31" s="309"/>
      <c r="BNY31" s="309"/>
      <c r="BNZ31" s="309"/>
      <c r="BOA31" s="309"/>
      <c r="BOB31" s="309"/>
      <c r="BOC31" s="309"/>
      <c r="BOD31" s="309"/>
      <c r="BOE31" s="309"/>
      <c r="BOF31" s="309"/>
      <c r="BOG31" s="309"/>
      <c r="BOH31" s="309"/>
      <c r="BOI31" s="309"/>
      <c r="BOJ31" s="309"/>
      <c r="BOK31" s="309"/>
      <c r="BOL31" s="309"/>
      <c r="BOM31" s="309"/>
      <c r="BON31" s="309"/>
      <c r="BOO31" s="309"/>
      <c r="BOP31" s="309"/>
      <c r="BOQ31" s="309"/>
      <c r="BOR31" s="309"/>
      <c r="BOS31" s="309"/>
      <c r="BOT31" s="309"/>
      <c r="BOU31" s="309"/>
      <c r="BOV31" s="309"/>
      <c r="BOW31" s="309"/>
      <c r="BOX31" s="309"/>
      <c r="BOY31" s="309"/>
      <c r="BOZ31" s="309"/>
      <c r="BPA31" s="309"/>
      <c r="BPB31" s="309"/>
      <c r="BPC31" s="309"/>
      <c r="BPD31" s="309"/>
      <c r="BPE31" s="309"/>
      <c r="BPF31" s="309"/>
      <c r="BPG31" s="309"/>
      <c r="BPH31" s="309"/>
      <c r="BPI31" s="309"/>
      <c r="BPJ31" s="309"/>
      <c r="BPK31" s="309"/>
      <c r="BPL31" s="309"/>
      <c r="BPM31" s="309"/>
      <c r="BPN31" s="309"/>
      <c r="BPO31" s="309"/>
      <c r="BPP31" s="309"/>
      <c r="BPQ31" s="309"/>
      <c r="BPR31" s="309"/>
      <c r="BPS31" s="309"/>
      <c r="BPT31" s="309"/>
      <c r="BPU31" s="309"/>
      <c r="BPV31" s="309"/>
      <c r="BPW31" s="309"/>
      <c r="BPX31" s="309"/>
      <c r="BPY31" s="309"/>
      <c r="BPZ31" s="309"/>
      <c r="BQA31" s="309"/>
      <c r="BQB31" s="309"/>
      <c r="BQC31" s="309"/>
      <c r="BQD31" s="309"/>
      <c r="BQE31" s="309"/>
      <c r="BQF31" s="309"/>
      <c r="BQG31" s="309"/>
      <c r="BQH31" s="309"/>
      <c r="BQI31" s="309"/>
      <c r="BQJ31" s="309"/>
      <c r="BQK31" s="309"/>
      <c r="BQL31" s="309"/>
      <c r="BQM31" s="309"/>
      <c r="BQN31" s="309"/>
      <c r="BQO31" s="309"/>
      <c r="BQP31" s="309"/>
      <c r="BQQ31" s="309"/>
      <c r="BQR31" s="309"/>
      <c r="BQS31" s="309"/>
      <c r="BQT31" s="309"/>
      <c r="BQU31" s="309"/>
      <c r="BQV31" s="309"/>
      <c r="BQW31" s="309"/>
      <c r="BQX31" s="309"/>
      <c r="BQY31" s="309"/>
      <c r="BQZ31" s="309"/>
      <c r="BRA31" s="309"/>
      <c r="BRB31" s="309"/>
      <c r="BRC31" s="309"/>
      <c r="BRD31" s="309"/>
      <c r="BRE31" s="309"/>
      <c r="BRF31" s="309"/>
      <c r="BRG31" s="309"/>
      <c r="BRH31" s="309"/>
      <c r="BRI31" s="309"/>
      <c r="BRJ31" s="309"/>
      <c r="BRK31" s="309"/>
      <c r="BRL31" s="309"/>
      <c r="BRM31" s="309"/>
      <c r="BRN31" s="309"/>
      <c r="BRO31" s="309"/>
      <c r="BRP31" s="309"/>
      <c r="BRQ31" s="309"/>
      <c r="BRR31" s="309"/>
      <c r="BRS31" s="309"/>
      <c r="BRT31" s="309"/>
      <c r="BRU31" s="309"/>
      <c r="BRV31" s="309"/>
      <c r="BRW31" s="309"/>
      <c r="BRX31" s="309"/>
      <c r="BRY31" s="309"/>
      <c r="BRZ31" s="309"/>
      <c r="BSA31" s="309"/>
      <c r="BSB31" s="309"/>
      <c r="BSC31" s="309"/>
      <c r="BSD31" s="309"/>
      <c r="BSE31" s="309"/>
      <c r="BSF31" s="309"/>
      <c r="BSG31" s="309"/>
      <c r="BSH31" s="309"/>
      <c r="BSI31" s="309"/>
      <c r="BSJ31" s="309"/>
      <c r="BSK31" s="309"/>
      <c r="BSL31" s="309"/>
      <c r="BSM31" s="309"/>
      <c r="BSN31" s="309"/>
      <c r="BSO31" s="309"/>
      <c r="BSP31" s="309"/>
      <c r="BSQ31" s="309"/>
      <c r="BSR31" s="309"/>
      <c r="BSS31" s="309"/>
      <c r="BST31" s="309"/>
      <c r="BSU31" s="309"/>
      <c r="BSV31" s="309"/>
      <c r="BSW31" s="309"/>
      <c r="BSX31" s="309"/>
      <c r="BSY31" s="309"/>
      <c r="BSZ31" s="309"/>
      <c r="BTA31" s="309"/>
      <c r="BTB31" s="309"/>
      <c r="BTC31" s="309"/>
      <c r="BTD31" s="309"/>
      <c r="BTE31" s="309"/>
      <c r="BTF31" s="309"/>
      <c r="BTG31" s="309"/>
      <c r="BTH31" s="309"/>
      <c r="BTI31" s="309"/>
      <c r="BTJ31" s="309"/>
      <c r="BTK31" s="309"/>
      <c r="BTL31" s="309"/>
      <c r="BTM31" s="309"/>
      <c r="BTN31" s="309"/>
      <c r="BTO31" s="309"/>
      <c r="BTP31" s="309"/>
      <c r="BTQ31" s="309"/>
      <c r="BTR31" s="309"/>
      <c r="BTS31" s="309"/>
      <c r="BTT31" s="309"/>
      <c r="BTU31" s="309"/>
      <c r="BTV31" s="309"/>
      <c r="BTW31" s="309"/>
      <c r="BTX31" s="309"/>
      <c r="BTY31" s="309"/>
      <c r="BTZ31" s="309"/>
      <c r="BUA31" s="309"/>
      <c r="BUB31" s="309"/>
      <c r="BUC31" s="309"/>
      <c r="BUD31" s="309"/>
      <c r="BUE31" s="309"/>
      <c r="BUF31" s="309"/>
      <c r="BUG31" s="309"/>
      <c r="BUH31" s="309"/>
      <c r="BUI31" s="309"/>
      <c r="BUJ31" s="309"/>
      <c r="BUK31" s="309"/>
      <c r="BUL31" s="309"/>
      <c r="BUM31" s="309"/>
      <c r="BUN31" s="309"/>
      <c r="BUO31" s="309"/>
      <c r="BUP31" s="309"/>
      <c r="BUQ31" s="309"/>
      <c r="BUR31" s="309"/>
      <c r="BUS31" s="309"/>
      <c r="BUT31" s="309"/>
      <c r="BUU31" s="309"/>
      <c r="BUV31" s="309"/>
      <c r="BUW31" s="309"/>
      <c r="BUX31" s="309"/>
      <c r="BUY31" s="309"/>
      <c r="BUZ31" s="309"/>
      <c r="BVA31" s="309"/>
      <c r="BVB31" s="309"/>
      <c r="BVC31" s="309"/>
      <c r="BVD31" s="309"/>
      <c r="BVE31" s="309"/>
      <c r="BVF31" s="309"/>
      <c r="BVG31" s="309"/>
      <c r="BVH31" s="309"/>
      <c r="BVI31" s="309"/>
      <c r="BVJ31" s="309"/>
      <c r="BVK31" s="309"/>
      <c r="BVL31" s="309"/>
      <c r="BVM31" s="309"/>
      <c r="BVN31" s="309"/>
      <c r="BVO31" s="309"/>
      <c r="BVP31" s="309"/>
      <c r="BVQ31" s="309"/>
      <c r="BVR31" s="309"/>
      <c r="BVS31" s="309"/>
      <c r="BVT31" s="309"/>
      <c r="BVU31" s="309"/>
      <c r="BVV31" s="309"/>
      <c r="BVW31" s="309"/>
      <c r="BVX31" s="309"/>
      <c r="BVY31" s="309"/>
      <c r="BVZ31" s="309"/>
      <c r="BWA31" s="309"/>
      <c r="BWB31" s="309"/>
      <c r="BWC31" s="309"/>
      <c r="BWD31" s="309"/>
      <c r="BWE31" s="309"/>
      <c r="BWF31" s="309"/>
      <c r="BWG31" s="309"/>
      <c r="BWH31" s="309"/>
      <c r="BWI31" s="309"/>
      <c r="BWJ31" s="309"/>
      <c r="BWK31" s="309"/>
      <c r="BWL31" s="309"/>
      <c r="BWM31" s="309"/>
      <c r="BWN31" s="309"/>
      <c r="BWO31" s="309"/>
      <c r="BWP31" s="309"/>
      <c r="BWQ31" s="309"/>
      <c r="BWR31" s="309"/>
      <c r="BWS31" s="309"/>
      <c r="BWT31" s="309"/>
      <c r="BWU31" s="309"/>
      <c r="BWV31" s="309"/>
      <c r="BWW31" s="309"/>
      <c r="BWX31" s="309"/>
      <c r="BWY31" s="309"/>
      <c r="BWZ31" s="309"/>
      <c r="BXA31" s="309"/>
      <c r="BXB31" s="309"/>
      <c r="BXC31" s="309"/>
      <c r="BXD31" s="309"/>
      <c r="BXE31" s="309"/>
      <c r="BXF31" s="309"/>
      <c r="BXG31" s="309"/>
      <c r="BXH31" s="309"/>
      <c r="BXI31" s="309"/>
      <c r="BXJ31" s="309"/>
      <c r="BXK31" s="309"/>
      <c r="BXL31" s="309"/>
      <c r="BXM31" s="309"/>
      <c r="BXN31" s="309"/>
      <c r="BXO31" s="309"/>
      <c r="BXP31" s="309"/>
      <c r="BXQ31" s="309"/>
      <c r="BXR31" s="309"/>
      <c r="BXS31" s="309"/>
      <c r="BXT31" s="309"/>
      <c r="BXU31" s="309"/>
      <c r="BXV31" s="309"/>
      <c r="BXW31" s="309"/>
      <c r="BXX31" s="309"/>
      <c r="BXY31" s="309"/>
      <c r="BXZ31" s="309"/>
      <c r="BYA31" s="309"/>
      <c r="BYB31" s="309"/>
      <c r="BYC31" s="309"/>
      <c r="BYD31" s="309"/>
      <c r="BYE31" s="309"/>
      <c r="BYF31" s="309"/>
      <c r="BYG31" s="309"/>
      <c r="BYH31" s="309"/>
      <c r="BYI31" s="309"/>
      <c r="BYJ31" s="309"/>
      <c r="BYK31" s="309"/>
      <c r="BYL31" s="309"/>
      <c r="BYM31" s="309"/>
      <c r="BYN31" s="309"/>
      <c r="BYO31" s="309"/>
      <c r="BYP31" s="309"/>
      <c r="BYQ31" s="309"/>
      <c r="BYR31" s="309"/>
      <c r="BYS31" s="309"/>
      <c r="BYT31" s="309"/>
      <c r="BYU31" s="309"/>
      <c r="BYV31" s="309"/>
      <c r="BYW31" s="309"/>
      <c r="BYX31" s="309"/>
      <c r="BYY31" s="309"/>
      <c r="BYZ31" s="309"/>
      <c r="BZA31" s="309"/>
      <c r="BZB31" s="309"/>
      <c r="BZC31" s="309"/>
      <c r="BZD31" s="309"/>
      <c r="BZE31" s="309"/>
      <c r="BZF31" s="309"/>
      <c r="BZG31" s="309"/>
      <c r="BZH31" s="309"/>
      <c r="BZI31" s="309"/>
      <c r="BZJ31" s="309"/>
      <c r="BZK31" s="309"/>
      <c r="BZL31" s="309"/>
      <c r="BZM31" s="309"/>
      <c r="BZN31" s="309"/>
      <c r="BZO31" s="309"/>
      <c r="BZP31" s="309"/>
      <c r="BZQ31" s="309"/>
      <c r="BZR31" s="309"/>
      <c r="BZS31" s="309"/>
      <c r="BZT31" s="309"/>
      <c r="BZU31" s="309"/>
      <c r="BZV31" s="309"/>
      <c r="BZW31" s="309"/>
      <c r="BZX31" s="309"/>
      <c r="BZY31" s="309"/>
      <c r="BZZ31" s="309"/>
      <c r="CAA31" s="309"/>
      <c r="CAB31" s="309"/>
      <c r="CAC31" s="309"/>
      <c r="CAD31" s="309"/>
      <c r="CAE31" s="309"/>
      <c r="CAF31" s="309"/>
      <c r="CAG31" s="309"/>
      <c r="CAH31" s="309"/>
      <c r="CAI31" s="309"/>
      <c r="CAJ31" s="309"/>
      <c r="CAK31" s="309"/>
      <c r="CAL31" s="309"/>
      <c r="CAM31" s="309"/>
      <c r="CAN31" s="309"/>
      <c r="CAO31" s="309"/>
      <c r="CAP31" s="309"/>
      <c r="CAQ31" s="309"/>
      <c r="CAR31" s="309"/>
      <c r="CAS31" s="309"/>
      <c r="CAT31" s="309"/>
      <c r="CAU31" s="309"/>
      <c r="CAV31" s="309"/>
      <c r="CAW31" s="309"/>
      <c r="CAX31" s="309"/>
      <c r="CAY31" s="309"/>
      <c r="CAZ31" s="309"/>
      <c r="CBA31" s="309"/>
      <c r="CBB31" s="309"/>
      <c r="CBC31" s="309"/>
      <c r="CBD31" s="309"/>
      <c r="CBE31" s="309"/>
      <c r="CBF31" s="309"/>
      <c r="CBG31" s="309"/>
      <c r="CBH31" s="309"/>
      <c r="CBI31" s="309"/>
      <c r="CBJ31" s="309"/>
      <c r="CBK31" s="309"/>
      <c r="CBL31" s="309"/>
      <c r="CBM31" s="309"/>
      <c r="CBN31" s="309"/>
      <c r="CBO31" s="309"/>
      <c r="CBP31" s="309"/>
      <c r="CBQ31" s="309"/>
      <c r="CBR31" s="309"/>
      <c r="CBS31" s="309"/>
      <c r="CBT31" s="309"/>
      <c r="CBU31" s="309"/>
      <c r="CBV31" s="309"/>
      <c r="CBW31" s="309"/>
      <c r="CBX31" s="309"/>
      <c r="CBY31" s="309"/>
      <c r="CBZ31" s="309"/>
      <c r="CCA31" s="309"/>
      <c r="CCB31" s="309"/>
      <c r="CCC31" s="309"/>
      <c r="CCD31" s="309"/>
      <c r="CCE31" s="309"/>
      <c r="CCF31" s="309"/>
      <c r="CCG31" s="309"/>
      <c r="CCH31" s="309"/>
      <c r="CCI31" s="309"/>
      <c r="CCJ31" s="309"/>
      <c r="CCK31" s="309"/>
      <c r="CCL31" s="309"/>
      <c r="CCM31" s="309"/>
      <c r="CCN31" s="309"/>
      <c r="CCO31" s="309"/>
      <c r="CCP31" s="309"/>
      <c r="CCQ31" s="309"/>
      <c r="CCR31" s="309"/>
      <c r="CCS31" s="309"/>
      <c r="CCT31" s="309"/>
      <c r="CCU31" s="309"/>
      <c r="CCV31" s="309"/>
      <c r="CCW31" s="309"/>
      <c r="CCX31" s="309"/>
      <c r="CCY31" s="309"/>
      <c r="CCZ31" s="309"/>
      <c r="CDA31" s="309"/>
      <c r="CDB31" s="309"/>
      <c r="CDC31" s="309"/>
      <c r="CDD31" s="309"/>
      <c r="CDE31" s="309"/>
      <c r="CDF31" s="309"/>
      <c r="CDG31" s="309"/>
      <c r="CDH31" s="309"/>
      <c r="CDI31" s="309"/>
      <c r="CDJ31" s="309"/>
      <c r="CDK31" s="309"/>
      <c r="CDL31" s="309"/>
      <c r="CDM31" s="309"/>
      <c r="CDN31" s="309"/>
      <c r="CDO31" s="309"/>
      <c r="CDP31" s="309"/>
      <c r="CDQ31" s="309"/>
      <c r="CDR31" s="309"/>
      <c r="CDS31" s="309"/>
      <c r="CDT31" s="309"/>
      <c r="CDU31" s="309"/>
      <c r="CDV31" s="309"/>
      <c r="CDW31" s="309"/>
      <c r="CDX31" s="309"/>
      <c r="CDY31" s="309"/>
      <c r="CDZ31" s="309"/>
      <c r="CEA31" s="309"/>
      <c r="CEB31" s="309"/>
      <c r="CEC31" s="309"/>
      <c r="CED31" s="309"/>
      <c r="CEE31" s="309"/>
      <c r="CEF31" s="309"/>
      <c r="CEG31" s="309"/>
      <c r="CEH31" s="309"/>
      <c r="CEI31" s="309"/>
      <c r="CEJ31" s="309"/>
      <c r="CEK31" s="309"/>
      <c r="CEL31" s="309"/>
      <c r="CEM31" s="309"/>
      <c r="CEN31" s="309"/>
      <c r="CEO31" s="309"/>
      <c r="CEP31" s="309"/>
      <c r="CEQ31" s="309"/>
      <c r="CER31" s="309"/>
      <c r="CES31" s="309"/>
      <c r="CET31" s="309"/>
      <c r="CEU31" s="309"/>
      <c r="CEV31" s="309"/>
      <c r="CEW31" s="309"/>
      <c r="CEX31" s="309"/>
      <c r="CEY31" s="309"/>
      <c r="CEZ31" s="309"/>
      <c r="CFA31" s="309"/>
      <c r="CFB31" s="309"/>
      <c r="CFC31" s="309"/>
      <c r="CFD31" s="309"/>
      <c r="CFE31" s="309"/>
      <c r="CFF31" s="309"/>
      <c r="CFG31" s="309"/>
      <c r="CFH31" s="309"/>
      <c r="CFI31" s="309"/>
      <c r="CFJ31" s="309"/>
      <c r="CFK31" s="309"/>
      <c r="CFL31" s="309"/>
      <c r="CFM31" s="309"/>
      <c r="CFN31" s="309"/>
      <c r="CFO31" s="309"/>
      <c r="CFP31" s="309"/>
      <c r="CFQ31" s="309"/>
      <c r="CFR31" s="309"/>
      <c r="CFS31" s="309"/>
      <c r="CFT31" s="309"/>
      <c r="CFU31" s="309"/>
      <c r="CFV31" s="309"/>
      <c r="CFW31" s="309"/>
      <c r="CFX31" s="309"/>
      <c r="CFY31" s="309"/>
      <c r="CFZ31" s="309"/>
      <c r="CGA31" s="309"/>
      <c r="CGB31" s="309"/>
      <c r="CGC31" s="309"/>
      <c r="CGD31" s="309"/>
      <c r="CGE31" s="309"/>
      <c r="CGF31" s="309"/>
      <c r="CGG31" s="309"/>
      <c r="CGH31" s="309"/>
      <c r="CGI31" s="309"/>
      <c r="CGJ31" s="309"/>
      <c r="CGK31" s="309"/>
      <c r="CGL31" s="309"/>
      <c r="CGM31" s="309"/>
      <c r="CGN31" s="309"/>
      <c r="CGO31" s="309"/>
      <c r="CGP31" s="309"/>
      <c r="CGQ31" s="309"/>
      <c r="CGR31" s="309"/>
      <c r="CGS31" s="309"/>
      <c r="CGT31" s="309"/>
      <c r="CGU31" s="309"/>
      <c r="CGV31" s="309"/>
      <c r="CGW31" s="309"/>
      <c r="CGX31" s="309"/>
      <c r="CGY31" s="309"/>
      <c r="CGZ31" s="309"/>
      <c r="CHA31" s="309"/>
      <c r="CHB31" s="309"/>
      <c r="CHC31" s="309"/>
      <c r="CHD31" s="309"/>
      <c r="CHE31" s="309"/>
      <c r="CHF31" s="309"/>
      <c r="CHG31" s="309"/>
      <c r="CHH31" s="309"/>
      <c r="CHI31" s="309"/>
      <c r="CHJ31" s="309"/>
      <c r="CHK31" s="309"/>
      <c r="CHL31" s="309"/>
      <c r="CHM31" s="309"/>
      <c r="CHN31" s="309"/>
      <c r="CHO31" s="309"/>
      <c r="CHP31" s="309"/>
      <c r="CHQ31" s="309"/>
      <c r="CHR31" s="309"/>
      <c r="CHS31" s="309"/>
      <c r="CHT31" s="309"/>
      <c r="CHU31" s="309"/>
      <c r="CHV31" s="309"/>
      <c r="CHW31" s="309"/>
      <c r="CHX31" s="309"/>
      <c r="CHY31" s="309"/>
      <c r="CHZ31" s="309"/>
      <c r="CIA31" s="309"/>
      <c r="CIB31" s="309"/>
      <c r="CIC31" s="309"/>
      <c r="CID31" s="309"/>
      <c r="CIE31" s="309"/>
      <c r="CIF31" s="309"/>
      <c r="CIG31" s="309"/>
      <c r="CIH31" s="309"/>
      <c r="CII31" s="309"/>
      <c r="CIJ31" s="309"/>
      <c r="CIK31" s="309"/>
      <c r="CIL31" s="309"/>
      <c r="CIM31" s="309"/>
      <c r="CIN31" s="309"/>
      <c r="CIO31" s="309"/>
      <c r="CIP31" s="309"/>
      <c r="CIQ31" s="309"/>
      <c r="CIR31" s="309"/>
      <c r="CIS31" s="309"/>
      <c r="CIT31" s="309"/>
      <c r="CIU31" s="309"/>
      <c r="CIV31" s="309"/>
      <c r="CIW31" s="309"/>
      <c r="CIX31" s="309"/>
      <c r="CIY31" s="309"/>
      <c r="CIZ31" s="309"/>
      <c r="CJA31" s="309"/>
      <c r="CJB31" s="309"/>
      <c r="CJC31" s="309"/>
      <c r="CJD31" s="309"/>
      <c r="CJE31" s="309"/>
      <c r="CJF31" s="309"/>
      <c r="CJG31" s="309"/>
      <c r="CJH31" s="309"/>
      <c r="CJI31" s="309"/>
      <c r="CJJ31" s="309"/>
      <c r="CJK31" s="309"/>
      <c r="CJL31" s="309"/>
      <c r="CJM31" s="309"/>
      <c r="CJN31" s="309"/>
      <c r="CJO31" s="309"/>
      <c r="CJP31" s="309"/>
      <c r="CJQ31" s="309"/>
      <c r="CJR31" s="309"/>
      <c r="CJS31" s="309"/>
      <c r="CJT31" s="309"/>
      <c r="CJU31" s="309"/>
      <c r="CJV31" s="309"/>
      <c r="CJW31" s="309"/>
      <c r="CJX31" s="309"/>
      <c r="CJY31" s="309"/>
      <c r="CJZ31" s="309"/>
      <c r="CKA31" s="309"/>
      <c r="CKB31" s="309"/>
      <c r="CKC31" s="309"/>
      <c r="CKD31" s="309"/>
      <c r="CKE31" s="309"/>
      <c r="CKF31" s="309"/>
      <c r="CKG31" s="309"/>
      <c r="CKH31" s="309"/>
      <c r="CKI31" s="309"/>
      <c r="CKJ31" s="309"/>
      <c r="CKK31" s="309"/>
      <c r="CKL31" s="309"/>
      <c r="CKM31" s="309"/>
      <c r="CKN31" s="309"/>
      <c r="CKO31" s="309"/>
      <c r="CKP31" s="309"/>
      <c r="CKQ31" s="309"/>
      <c r="CKR31" s="309"/>
      <c r="CKS31" s="309"/>
      <c r="CKT31" s="309"/>
      <c r="CKU31" s="309"/>
      <c r="CKV31" s="309"/>
      <c r="CKW31" s="309"/>
      <c r="CKX31" s="309"/>
      <c r="CKY31" s="309"/>
      <c r="CKZ31" s="309"/>
      <c r="CLA31" s="309"/>
      <c r="CLB31" s="309"/>
      <c r="CLC31" s="309"/>
      <c r="CLD31" s="309"/>
      <c r="CLE31" s="309"/>
      <c r="CLF31" s="309"/>
      <c r="CLG31" s="309"/>
      <c r="CLH31" s="309"/>
      <c r="CLI31" s="309"/>
      <c r="CLJ31" s="309"/>
      <c r="CLK31" s="309"/>
      <c r="CLL31" s="309"/>
      <c r="CLM31" s="309"/>
      <c r="CLN31" s="309"/>
      <c r="CLO31" s="309"/>
      <c r="CLP31" s="309"/>
      <c r="CLQ31" s="309"/>
      <c r="CLR31" s="309"/>
      <c r="CLS31" s="309"/>
      <c r="CLT31" s="309"/>
      <c r="CLU31" s="309"/>
      <c r="CLV31" s="309"/>
      <c r="CLW31" s="309"/>
      <c r="CLX31" s="309"/>
      <c r="CLY31" s="309"/>
      <c r="CLZ31" s="309"/>
      <c r="CMA31" s="309"/>
      <c r="CMB31" s="309"/>
      <c r="CMC31" s="309"/>
      <c r="CMD31" s="309"/>
      <c r="CME31" s="309"/>
      <c r="CMF31" s="309"/>
      <c r="CMG31" s="309"/>
      <c r="CMH31" s="309"/>
      <c r="CMI31" s="309"/>
      <c r="CMJ31" s="309"/>
      <c r="CMK31" s="309"/>
      <c r="CML31" s="309"/>
      <c r="CMM31" s="309"/>
      <c r="CMN31" s="309"/>
      <c r="CMO31" s="309"/>
      <c r="CMP31" s="309"/>
      <c r="CMQ31" s="309"/>
      <c r="CMR31" s="309"/>
      <c r="CMS31" s="309"/>
      <c r="CMT31" s="309"/>
      <c r="CMU31" s="309"/>
      <c r="CMV31" s="309"/>
      <c r="CMW31" s="309"/>
      <c r="CMX31" s="309"/>
      <c r="CMY31" s="309"/>
      <c r="CMZ31" s="309"/>
      <c r="CNA31" s="309"/>
      <c r="CNB31" s="309"/>
      <c r="CNC31" s="309"/>
      <c r="CND31" s="309"/>
      <c r="CNE31" s="309"/>
      <c r="CNF31" s="309"/>
      <c r="CNG31" s="309"/>
      <c r="CNH31" s="309"/>
      <c r="CNI31" s="309"/>
      <c r="CNJ31" s="309"/>
      <c r="CNK31" s="309"/>
      <c r="CNL31" s="309"/>
      <c r="CNM31" s="309"/>
      <c r="CNN31" s="309"/>
      <c r="CNO31" s="309"/>
      <c r="CNP31" s="309"/>
      <c r="CNQ31" s="309"/>
      <c r="CNR31" s="309"/>
      <c r="CNS31" s="309"/>
      <c r="CNT31" s="309"/>
      <c r="CNU31" s="309"/>
      <c r="CNV31" s="309"/>
      <c r="CNW31" s="309"/>
      <c r="CNX31" s="309"/>
      <c r="CNY31" s="309"/>
      <c r="CNZ31" s="309"/>
      <c r="COA31" s="309"/>
      <c r="COB31" s="309"/>
      <c r="COC31" s="309"/>
      <c r="COD31" s="309"/>
      <c r="COE31" s="309"/>
      <c r="COF31" s="309"/>
      <c r="COG31" s="309"/>
      <c r="COH31" s="309"/>
      <c r="COI31" s="309"/>
      <c r="COJ31" s="309"/>
      <c r="COK31" s="309"/>
      <c r="COL31" s="309"/>
      <c r="COM31" s="309"/>
      <c r="CON31" s="309"/>
      <c r="COO31" s="309"/>
      <c r="COP31" s="309"/>
      <c r="COQ31" s="309"/>
      <c r="COR31" s="309"/>
      <c r="COS31" s="309"/>
      <c r="COT31" s="309"/>
      <c r="COU31" s="309"/>
      <c r="COV31" s="309"/>
      <c r="COW31" s="309"/>
      <c r="COX31" s="309"/>
      <c r="COY31" s="309"/>
      <c r="COZ31" s="309"/>
      <c r="CPA31" s="309"/>
      <c r="CPB31" s="309"/>
      <c r="CPC31" s="309"/>
      <c r="CPD31" s="309"/>
      <c r="CPE31" s="309"/>
      <c r="CPF31" s="309"/>
      <c r="CPG31" s="309"/>
      <c r="CPH31" s="309"/>
      <c r="CPI31" s="309"/>
      <c r="CPJ31" s="309"/>
      <c r="CPK31" s="309"/>
      <c r="CPL31" s="309"/>
      <c r="CPM31" s="309"/>
      <c r="CPN31" s="309"/>
      <c r="CPO31" s="309"/>
      <c r="CPP31" s="309"/>
      <c r="CPQ31" s="309"/>
      <c r="CPR31" s="309"/>
      <c r="CPS31" s="309"/>
      <c r="CPT31" s="309"/>
      <c r="CPU31" s="309"/>
      <c r="CPV31" s="309"/>
      <c r="CPW31" s="309"/>
      <c r="CPX31" s="309"/>
      <c r="CPY31" s="309"/>
      <c r="CPZ31" s="309"/>
      <c r="CQA31" s="309"/>
      <c r="CQB31" s="309"/>
      <c r="CQC31" s="309"/>
      <c r="CQD31" s="309"/>
      <c r="CQE31" s="309"/>
      <c r="CQF31" s="309"/>
      <c r="CQG31" s="309"/>
      <c r="CQH31" s="309"/>
      <c r="CQI31" s="309"/>
      <c r="CQJ31" s="309"/>
      <c r="CQK31" s="309"/>
      <c r="CQL31" s="309"/>
      <c r="CQM31" s="309"/>
      <c r="CQN31" s="309"/>
      <c r="CQO31" s="309"/>
      <c r="CQP31" s="309"/>
      <c r="CQQ31" s="309"/>
      <c r="CQR31" s="309"/>
      <c r="CQS31" s="309"/>
      <c r="CQT31" s="309"/>
      <c r="CQU31" s="309"/>
      <c r="CQV31" s="309"/>
      <c r="CQW31" s="309"/>
      <c r="CQX31" s="309"/>
      <c r="CQY31" s="309"/>
      <c r="CQZ31" s="309"/>
      <c r="CRA31" s="309"/>
      <c r="CRB31" s="309"/>
      <c r="CRC31" s="309"/>
      <c r="CRD31" s="309"/>
      <c r="CRE31" s="309"/>
      <c r="CRF31" s="309"/>
      <c r="CRG31" s="309"/>
      <c r="CRH31" s="309"/>
      <c r="CRI31" s="309"/>
      <c r="CRJ31" s="309"/>
      <c r="CRK31" s="309"/>
      <c r="CRL31" s="309"/>
      <c r="CRM31" s="309"/>
      <c r="CRN31" s="309"/>
      <c r="CRO31" s="309"/>
      <c r="CRP31" s="309"/>
      <c r="CRQ31" s="309"/>
      <c r="CRR31" s="309"/>
      <c r="CRS31" s="309"/>
      <c r="CRT31" s="309"/>
      <c r="CRU31" s="309"/>
      <c r="CRV31" s="309"/>
      <c r="CRW31" s="309"/>
      <c r="CRX31" s="309"/>
      <c r="CRY31" s="309"/>
      <c r="CRZ31" s="309"/>
      <c r="CSA31" s="309"/>
      <c r="CSB31" s="309"/>
      <c r="CSC31" s="309"/>
      <c r="CSD31" s="309"/>
      <c r="CSE31" s="309"/>
      <c r="CSF31" s="309"/>
      <c r="CSG31" s="309"/>
      <c r="CSH31" s="309"/>
      <c r="CSI31" s="309"/>
      <c r="CSJ31" s="309"/>
      <c r="CSK31" s="309"/>
      <c r="CSL31" s="309"/>
      <c r="CSM31" s="309"/>
      <c r="CSN31" s="309"/>
      <c r="CSO31" s="309"/>
      <c r="CSP31" s="309"/>
      <c r="CSQ31" s="309"/>
      <c r="CSR31" s="309"/>
      <c r="CSS31" s="309"/>
      <c r="CST31" s="309"/>
      <c r="CSU31" s="309"/>
      <c r="CSV31" s="309"/>
      <c r="CSW31" s="309"/>
      <c r="CSX31" s="309"/>
      <c r="CSY31" s="309"/>
      <c r="CSZ31" s="309"/>
      <c r="CTA31" s="309"/>
      <c r="CTB31" s="309"/>
      <c r="CTC31" s="309"/>
      <c r="CTD31" s="309"/>
      <c r="CTE31" s="309"/>
      <c r="CTF31" s="309"/>
      <c r="CTG31" s="309"/>
      <c r="CTH31" s="309"/>
      <c r="CTI31" s="309"/>
      <c r="CTJ31" s="309"/>
      <c r="CTK31" s="309"/>
      <c r="CTL31" s="309"/>
      <c r="CTM31" s="309"/>
      <c r="CTN31" s="309"/>
      <c r="CTO31" s="309"/>
      <c r="CTP31" s="309"/>
      <c r="CTQ31" s="309"/>
      <c r="CTR31" s="309"/>
      <c r="CTS31" s="309"/>
      <c r="CTT31" s="309"/>
      <c r="CTU31" s="309"/>
      <c r="CTV31" s="309"/>
      <c r="CTW31" s="309"/>
      <c r="CTX31" s="309"/>
      <c r="CTY31" s="309"/>
      <c r="CTZ31" s="309"/>
      <c r="CUA31" s="309"/>
      <c r="CUB31" s="309"/>
      <c r="CUC31" s="309"/>
      <c r="CUD31" s="309"/>
      <c r="CUE31" s="309"/>
      <c r="CUF31" s="309"/>
      <c r="CUG31" s="309"/>
      <c r="CUH31" s="309"/>
      <c r="CUI31" s="309"/>
      <c r="CUJ31" s="309"/>
      <c r="CUK31" s="309"/>
      <c r="CUL31" s="309"/>
      <c r="CUM31" s="309"/>
      <c r="CUN31" s="309"/>
      <c r="CUO31" s="309"/>
      <c r="CUP31" s="309"/>
      <c r="CUQ31" s="309"/>
      <c r="CUR31" s="309"/>
      <c r="CUS31" s="309"/>
      <c r="CUT31" s="309"/>
      <c r="CUU31" s="309"/>
      <c r="CUV31" s="309"/>
      <c r="CUW31" s="309"/>
      <c r="CUX31" s="309"/>
      <c r="CUY31" s="309"/>
      <c r="CUZ31" s="309"/>
      <c r="CVA31" s="309"/>
      <c r="CVB31" s="309"/>
      <c r="CVC31" s="309"/>
      <c r="CVD31" s="309"/>
      <c r="CVE31" s="309"/>
      <c r="CVF31" s="309"/>
      <c r="CVG31" s="309"/>
      <c r="CVH31" s="309"/>
      <c r="CVI31" s="309"/>
      <c r="CVJ31" s="309"/>
      <c r="CVK31" s="309"/>
      <c r="CVL31" s="309"/>
      <c r="CVM31" s="309"/>
      <c r="CVN31" s="309"/>
      <c r="CVO31" s="309"/>
      <c r="CVP31" s="309"/>
      <c r="CVQ31" s="309"/>
      <c r="CVR31" s="309"/>
      <c r="CVS31" s="309"/>
      <c r="CVT31" s="309"/>
      <c r="CVU31" s="309"/>
      <c r="CVV31" s="309"/>
      <c r="CVW31" s="309"/>
      <c r="CVX31" s="309"/>
      <c r="CVY31" s="309"/>
      <c r="CVZ31" s="309"/>
      <c r="CWA31" s="309"/>
      <c r="CWB31" s="309"/>
      <c r="CWC31" s="309"/>
      <c r="CWD31" s="309"/>
      <c r="CWE31" s="309"/>
      <c r="CWF31" s="309"/>
      <c r="CWG31" s="309"/>
      <c r="CWH31" s="309"/>
      <c r="CWI31" s="309"/>
      <c r="CWJ31" s="309"/>
      <c r="CWK31" s="309"/>
      <c r="CWL31" s="309"/>
      <c r="CWM31" s="309"/>
      <c r="CWN31" s="309"/>
      <c r="CWO31" s="309"/>
      <c r="CWP31" s="309"/>
      <c r="CWQ31" s="309"/>
      <c r="CWR31" s="309"/>
      <c r="CWS31" s="309"/>
      <c r="CWT31" s="309"/>
      <c r="CWU31" s="309"/>
      <c r="CWV31" s="309"/>
      <c r="CWW31" s="309"/>
      <c r="CWX31" s="309"/>
      <c r="CWY31" s="309"/>
      <c r="CWZ31" s="309"/>
      <c r="CXA31" s="309"/>
      <c r="CXB31" s="309"/>
      <c r="CXC31" s="309"/>
      <c r="CXD31" s="309"/>
      <c r="CXE31" s="309"/>
      <c r="CXF31" s="309"/>
      <c r="CXG31" s="309"/>
      <c r="CXH31" s="309"/>
      <c r="CXI31" s="309"/>
      <c r="CXJ31" s="309"/>
      <c r="CXK31" s="309"/>
      <c r="CXL31" s="309"/>
      <c r="CXM31" s="309"/>
      <c r="CXN31" s="309"/>
      <c r="CXO31" s="309"/>
      <c r="CXP31" s="309"/>
      <c r="CXQ31" s="309"/>
      <c r="CXR31" s="309"/>
      <c r="CXS31" s="309"/>
      <c r="CXT31" s="309"/>
      <c r="CXU31" s="309"/>
      <c r="CXV31" s="309"/>
      <c r="CXW31" s="309"/>
      <c r="CXX31" s="309"/>
      <c r="CXY31" s="309"/>
      <c r="CXZ31" s="309"/>
      <c r="CYA31" s="309"/>
      <c r="CYB31" s="309"/>
      <c r="CYC31" s="309"/>
      <c r="CYD31" s="309"/>
      <c r="CYE31" s="309"/>
      <c r="CYF31" s="309"/>
      <c r="CYG31" s="309"/>
      <c r="CYH31" s="309"/>
      <c r="CYI31" s="309"/>
      <c r="CYJ31" s="309"/>
      <c r="CYK31" s="309"/>
      <c r="CYL31" s="309"/>
      <c r="CYM31" s="309"/>
      <c r="CYN31" s="309"/>
      <c r="CYO31" s="309"/>
      <c r="CYP31" s="309"/>
      <c r="CYQ31" s="309"/>
      <c r="CYR31" s="309"/>
      <c r="CYS31" s="309"/>
      <c r="CYT31" s="309"/>
      <c r="CYU31" s="309"/>
      <c r="CYV31" s="309"/>
      <c r="CYW31" s="309"/>
      <c r="CYX31" s="309"/>
      <c r="CYY31" s="309"/>
      <c r="CYZ31" s="309"/>
      <c r="CZA31" s="309"/>
      <c r="CZB31" s="309"/>
      <c r="CZC31" s="309"/>
      <c r="CZD31" s="309"/>
      <c r="CZE31" s="309"/>
      <c r="CZF31" s="309"/>
      <c r="CZG31" s="309"/>
      <c r="CZH31" s="309"/>
      <c r="CZI31" s="309"/>
      <c r="CZJ31" s="309"/>
      <c r="CZK31" s="309"/>
      <c r="CZL31" s="309"/>
      <c r="CZM31" s="309"/>
      <c r="CZN31" s="309"/>
      <c r="CZO31" s="309"/>
      <c r="CZP31" s="309"/>
      <c r="CZQ31" s="309"/>
      <c r="CZR31" s="309"/>
      <c r="CZS31" s="309"/>
      <c r="CZT31" s="309"/>
      <c r="CZU31" s="309"/>
      <c r="CZV31" s="309"/>
      <c r="CZW31" s="309"/>
      <c r="CZX31" s="309"/>
      <c r="CZY31" s="309"/>
      <c r="CZZ31" s="309"/>
      <c r="DAA31" s="309"/>
      <c r="DAB31" s="309"/>
      <c r="DAC31" s="309"/>
      <c r="DAD31" s="309"/>
      <c r="DAE31" s="309"/>
      <c r="DAF31" s="309"/>
      <c r="DAG31" s="309"/>
      <c r="DAH31" s="309"/>
      <c r="DAI31" s="309"/>
      <c r="DAJ31" s="309"/>
      <c r="DAK31" s="309"/>
      <c r="DAL31" s="309"/>
      <c r="DAM31" s="309"/>
      <c r="DAN31" s="309"/>
      <c r="DAO31" s="309"/>
      <c r="DAP31" s="309"/>
      <c r="DAQ31" s="309"/>
      <c r="DAR31" s="309"/>
      <c r="DAS31" s="309"/>
      <c r="DAT31" s="309"/>
      <c r="DAU31" s="309"/>
      <c r="DAV31" s="309"/>
      <c r="DAW31" s="309"/>
      <c r="DAX31" s="309"/>
      <c r="DAY31" s="309"/>
      <c r="DAZ31" s="309"/>
      <c r="DBA31" s="309"/>
      <c r="DBB31" s="309"/>
      <c r="DBC31" s="309"/>
      <c r="DBD31" s="309"/>
      <c r="DBE31" s="309"/>
      <c r="DBF31" s="309"/>
      <c r="DBG31" s="309"/>
      <c r="DBH31" s="309"/>
      <c r="DBI31" s="309"/>
      <c r="DBJ31" s="309"/>
      <c r="DBK31" s="309"/>
      <c r="DBL31" s="309"/>
      <c r="DBM31" s="309"/>
      <c r="DBN31" s="309"/>
      <c r="DBO31" s="309"/>
      <c r="DBP31" s="309"/>
      <c r="DBQ31" s="309"/>
      <c r="DBR31" s="309"/>
      <c r="DBS31" s="309"/>
      <c r="DBT31" s="309"/>
      <c r="DBU31" s="309"/>
      <c r="DBV31" s="309"/>
      <c r="DBW31" s="309"/>
      <c r="DBX31" s="309"/>
      <c r="DBY31" s="309"/>
      <c r="DBZ31" s="309"/>
      <c r="DCA31" s="309"/>
      <c r="DCB31" s="309"/>
      <c r="DCC31" s="309"/>
      <c r="DCD31" s="309"/>
      <c r="DCE31" s="309"/>
      <c r="DCF31" s="309"/>
      <c r="DCG31" s="309"/>
      <c r="DCH31" s="309"/>
      <c r="DCI31" s="309"/>
      <c r="DCJ31" s="309"/>
      <c r="DCK31" s="309"/>
      <c r="DCL31" s="309"/>
      <c r="DCM31" s="309"/>
      <c r="DCN31" s="309"/>
      <c r="DCO31" s="309"/>
      <c r="DCP31" s="309"/>
      <c r="DCQ31" s="309"/>
      <c r="DCR31" s="309"/>
      <c r="DCS31" s="309"/>
      <c r="DCT31" s="309"/>
      <c r="DCU31" s="309"/>
      <c r="DCV31" s="309"/>
      <c r="DCW31" s="309"/>
      <c r="DCX31" s="309"/>
      <c r="DCY31" s="309"/>
      <c r="DCZ31" s="309"/>
      <c r="DDA31" s="309"/>
      <c r="DDB31" s="309"/>
      <c r="DDC31" s="309"/>
      <c r="DDD31" s="309"/>
      <c r="DDE31" s="309"/>
      <c r="DDF31" s="309"/>
      <c r="DDG31" s="309"/>
      <c r="DDH31" s="309"/>
      <c r="DDI31" s="309"/>
      <c r="DDJ31" s="309"/>
      <c r="DDK31" s="309"/>
      <c r="DDL31" s="309"/>
      <c r="DDM31" s="309"/>
      <c r="DDN31" s="309"/>
      <c r="DDO31" s="309"/>
      <c r="DDP31" s="309"/>
      <c r="DDQ31" s="309"/>
      <c r="DDR31" s="309"/>
      <c r="DDS31" s="309"/>
      <c r="DDT31" s="309"/>
      <c r="DDU31" s="309"/>
      <c r="DDV31" s="309"/>
      <c r="DDW31" s="309"/>
      <c r="DDX31" s="309"/>
      <c r="DDY31" s="309"/>
      <c r="DDZ31" s="309"/>
      <c r="DEA31" s="309"/>
      <c r="DEB31" s="309"/>
      <c r="DEC31" s="309"/>
      <c r="DED31" s="309"/>
      <c r="DEE31" s="309"/>
      <c r="DEF31" s="309"/>
      <c r="DEG31" s="309"/>
      <c r="DEH31" s="309"/>
      <c r="DEI31" s="309"/>
      <c r="DEJ31" s="309"/>
      <c r="DEK31" s="309"/>
      <c r="DEL31" s="309"/>
      <c r="DEM31" s="309"/>
      <c r="DEN31" s="309"/>
      <c r="DEO31" s="309"/>
      <c r="DEP31" s="309"/>
      <c r="DEQ31" s="309"/>
      <c r="DER31" s="309"/>
      <c r="DES31" s="309"/>
      <c r="DET31" s="309"/>
      <c r="DEU31" s="309"/>
      <c r="DEV31" s="309"/>
      <c r="DEW31" s="309"/>
      <c r="DEX31" s="309"/>
      <c r="DEY31" s="309"/>
      <c r="DEZ31" s="309"/>
      <c r="DFA31" s="309"/>
      <c r="DFB31" s="309"/>
      <c r="DFC31" s="309"/>
      <c r="DFD31" s="309"/>
      <c r="DFE31" s="309"/>
      <c r="DFF31" s="309"/>
      <c r="DFG31" s="309"/>
      <c r="DFH31" s="309"/>
      <c r="DFI31" s="309"/>
      <c r="DFJ31" s="309"/>
      <c r="DFK31" s="309"/>
      <c r="DFL31" s="309"/>
      <c r="DFM31" s="309"/>
      <c r="DFN31" s="309"/>
      <c r="DFO31" s="309"/>
      <c r="DFP31" s="309"/>
      <c r="DFQ31" s="309"/>
      <c r="DFR31" s="309"/>
      <c r="DFS31" s="309"/>
      <c r="DFT31" s="309"/>
      <c r="DFU31" s="309"/>
      <c r="DFV31" s="309"/>
      <c r="DFW31" s="309"/>
      <c r="DFX31" s="309"/>
      <c r="DFY31" s="309"/>
      <c r="DFZ31" s="309"/>
      <c r="DGA31" s="309"/>
      <c r="DGB31" s="309"/>
      <c r="DGC31" s="309"/>
      <c r="DGD31" s="309"/>
      <c r="DGE31" s="309"/>
      <c r="DGF31" s="309"/>
      <c r="DGG31" s="309"/>
      <c r="DGH31" s="309"/>
      <c r="DGI31" s="309"/>
      <c r="DGJ31" s="309"/>
      <c r="DGK31" s="309"/>
      <c r="DGL31" s="309"/>
      <c r="DGM31" s="309"/>
      <c r="DGN31" s="309"/>
      <c r="DGO31" s="309"/>
      <c r="DGP31" s="309"/>
      <c r="DGQ31" s="309"/>
      <c r="DGR31" s="309"/>
      <c r="DGS31" s="309"/>
      <c r="DGT31" s="309"/>
      <c r="DGU31" s="309"/>
      <c r="DGV31" s="309"/>
      <c r="DGW31" s="309"/>
      <c r="DGX31" s="309"/>
      <c r="DGY31" s="309"/>
      <c r="DGZ31" s="309"/>
      <c r="DHA31" s="309"/>
      <c r="DHB31" s="309"/>
      <c r="DHC31" s="309"/>
      <c r="DHD31" s="309"/>
      <c r="DHE31" s="309"/>
      <c r="DHF31" s="309"/>
      <c r="DHG31" s="309"/>
      <c r="DHH31" s="309"/>
      <c r="DHI31" s="309"/>
      <c r="DHJ31" s="309"/>
      <c r="DHK31" s="309"/>
      <c r="DHL31" s="309"/>
      <c r="DHM31" s="309"/>
      <c r="DHN31" s="309"/>
      <c r="DHO31" s="309"/>
      <c r="DHP31" s="309"/>
      <c r="DHQ31" s="309"/>
      <c r="DHR31" s="309"/>
      <c r="DHS31" s="309"/>
      <c r="DHT31" s="309"/>
      <c r="DHU31" s="309"/>
      <c r="DHV31" s="309"/>
      <c r="DHW31" s="309"/>
      <c r="DHX31" s="309"/>
      <c r="DHY31" s="309"/>
      <c r="DHZ31" s="309"/>
      <c r="DIA31" s="309"/>
      <c r="DIB31" s="309"/>
      <c r="DIC31" s="309"/>
      <c r="DID31" s="309"/>
      <c r="DIE31" s="309"/>
      <c r="DIF31" s="309"/>
      <c r="DIG31" s="309"/>
      <c r="DIH31" s="309"/>
      <c r="DII31" s="309"/>
      <c r="DIJ31" s="309"/>
      <c r="DIK31" s="309"/>
      <c r="DIL31" s="309"/>
      <c r="DIM31" s="309"/>
      <c r="DIN31" s="309"/>
      <c r="DIO31" s="309"/>
      <c r="DIP31" s="309"/>
      <c r="DIQ31" s="309"/>
      <c r="DIR31" s="309"/>
      <c r="DIS31" s="309"/>
      <c r="DIT31" s="309"/>
      <c r="DIU31" s="309"/>
      <c r="DIV31" s="309"/>
      <c r="DIW31" s="309"/>
      <c r="DIX31" s="309"/>
      <c r="DIY31" s="309"/>
      <c r="DIZ31" s="309"/>
      <c r="DJA31" s="309"/>
      <c r="DJB31" s="309"/>
      <c r="DJC31" s="309"/>
      <c r="DJD31" s="309"/>
      <c r="DJE31" s="309"/>
      <c r="DJF31" s="309"/>
      <c r="DJG31" s="309"/>
      <c r="DJH31" s="309"/>
      <c r="DJI31" s="309"/>
      <c r="DJJ31" s="309"/>
      <c r="DJK31" s="309"/>
      <c r="DJL31" s="309"/>
      <c r="DJM31" s="309"/>
      <c r="DJN31" s="309"/>
      <c r="DJO31" s="309"/>
      <c r="DJP31" s="309"/>
      <c r="DJQ31" s="309"/>
      <c r="DJR31" s="309"/>
      <c r="DJS31" s="309"/>
      <c r="DJT31" s="309"/>
      <c r="DJU31" s="309"/>
      <c r="DJV31" s="309"/>
      <c r="DJW31" s="309"/>
      <c r="DJX31" s="309"/>
      <c r="DJY31" s="309"/>
      <c r="DJZ31" s="309"/>
      <c r="DKA31" s="309"/>
      <c r="DKB31" s="309"/>
      <c r="DKC31" s="309"/>
      <c r="DKD31" s="309"/>
      <c r="DKE31" s="309"/>
      <c r="DKF31" s="309"/>
      <c r="DKG31" s="309"/>
      <c r="DKH31" s="309"/>
      <c r="DKI31" s="309"/>
      <c r="DKJ31" s="309"/>
      <c r="DKK31" s="309"/>
      <c r="DKL31" s="309"/>
      <c r="DKM31" s="309"/>
      <c r="DKN31" s="309"/>
      <c r="DKO31" s="309"/>
      <c r="DKP31" s="309"/>
      <c r="DKQ31" s="309"/>
      <c r="DKR31" s="309"/>
      <c r="DKS31" s="309"/>
      <c r="DKT31" s="309"/>
      <c r="DKU31" s="309"/>
      <c r="DKV31" s="309"/>
      <c r="DKW31" s="309"/>
      <c r="DKX31" s="309"/>
      <c r="DKY31" s="309"/>
      <c r="DKZ31" s="309"/>
      <c r="DLA31" s="309"/>
      <c r="DLB31" s="309"/>
      <c r="DLC31" s="309"/>
      <c r="DLD31" s="309"/>
      <c r="DLE31" s="309"/>
      <c r="DLF31" s="309"/>
      <c r="DLG31" s="309"/>
      <c r="DLH31" s="309"/>
      <c r="DLI31" s="309"/>
      <c r="DLJ31" s="309"/>
      <c r="DLK31" s="309"/>
      <c r="DLL31" s="309"/>
      <c r="DLM31" s="309"/>
      <c r="DLN31" s="309"/>
      <c r="DLO31" s="309"/>
      <c r="DLP31" s="309"/>
      <c r="DLQ31" s="309"/>
      <c r="DLR31" s="309"/>
      <c r="DLS31" s="309"/>
      <c r="DLT31" s="309"/>
      <c r="DLU31" s="309"/>
      <c r="DLV31" s="309"/>
      <c r="DLW31" s="309"/>
      <c r="DLX31" s="309"/>
      <c r="DLY31" s="309"/>
      <c r="DLZ31" s="309"/>
      <c r="DMA31" s="309"/>
      <c r="DMB31" s="309"/>
      <c r="DMC31" s="309"/>
      <c r="DMD31" s="309"/>
      <c r="DME31" s="309"/>
      <c r="DMF31" s="309"/>
      <c r="DMG31" s="309"/>
      <c r="DMH31" s="309"/>
      <c r="DMI31" s="309"/>
      <c r="DMJ31" s="309"/>
      <c r="DMK31" s="309"/>
      <c r="DML31" s="309"/>
      <c r="DMM31" s="309"/>
      <c r="DMN31" s="309"/>
      <c r="DMO31" s="309"/>
      <c r="DMP31" s="309"/>
      <c r="DMQ31" s="309"/>
      <c r="DMR31" s="309"/>
      <c r="DMS31" s="309"/>
      <c r="DMT31" s="309"/>
      <c r="DMU31" s="309"/>
      <c r="DMV31" s="309"/>
      <c r="DMW31" s="309"/>
      <c r="DMX31" s="309"/>
      <c r="DMY31" s="309"/>
      <c r="DMZ31" s="309"/>
      <c r="DNA31" s="309"/>
      <c r="DNB31" s="309"/>
      <c r="DNC31" s="309"/>
      <c r="DND31" s="309"/>
      <c r="DNE31" s="309"/>
      <c r="DNF31" s="309"/>
      <c r="DNG31" s="309"/>
      <c r="DNH31" s="309"/>
      <c r="DNI31" s="309"/>
      <c r="DNJ31" s="309"/>
      <c r="DNK31" s="309"/>
      <c r="DNL31" s="309"/>
      <c r="DNM31" s="309"/>
      <c r="DNN31" s="309"/>
      <c r="DNO31" s="309"/>
      <c r="DNP31" s="309"/>
      <c r="DNQ31" s="309"/>
      <c r="DNR31" s="309"/>
      <c r="DNS31" s="309"/>
      <c r="DNT31" s="309"/>
      <c r="DNU31" s="309"/>
      <c r="DNV31" s="309"/>
      <c r="DNW31" s="309"/>
      <c r="DNX31" s="309"/>
      <c r="DNY31" s="309"/>
      <c r="DNZ31" s="309"/>
      <c r="DOA31" s="309"/>
      <c r="DOB31" s="309"/>
      <c r="DOC31" s="309"/>
      <c r="DOD31" s="309"/>
      <c r="DOE31" s="309"/>
      <c r="DOF31" s="309"/>
      <c r="DOG31" s="309"/>
      <c r="DOH31" s="309"/>
      <c r="DOI31" s="309"/>
      <c r="DOJ31" s="309"/>
      <c r="DOK31" s="309"/>
      <c r="DOL31" s="309"/>
      <c r="DOM31" s="309"/>
      <c r="DON31" s="309"/>
      <c r="DOO31" s="309"/>
      <c r="DOP31" s="309"/>
      <c r="DOQ31" s="309"/>
      <c r="DOR31" s="309"/>
      <c r="DOS31" s="309"/>
      <c r="DOT31" s="309"/>
      <c r="DOU31" s="309"/>
      <c r="DOV31" s="309"/>
      <c r="DOW31" s="309"/>
      <c r="DOX31" s="309"/>
      <c r="DOY31" s="309"/>
      <c r="DOZ31" s="309"/>
      <c r="DPA31" s="309"/>
      <c r="DPB31" s="309"/>
      <c r="DPC31" s="309"/>
      <c r="DPD31" s="309"/>
      <c r="DPE31" s="309"/>
      <c r="DPF31" s="309"/>
      <c r="DPG31" s="309"/>
      <c r="DPH31" s="309"/>
      <c r="DPI31" s="309"/>
      <c r="DPJ31" s="309"/>
      <c r="DPK31" s="309"/>
      <c r="DPL31" s="309"/>
      <c r="DPM31" s="309"/>
      <c r="DPN31" s="309"/>
      <c r="DPO31" s="309"/>
      <c r="DPP31" s="309"/>
      <c r="DPQ31" s="309"/>
      <c r="DPR31" s="309"/>
      <c r="DPS31" s="309"/>
      <c r="DPT31" s="309"/>
      <c r="DPU31" s="309"/>
      <c r="DPV31" s="309"/>
      <c r="DPW31" s="309"/>
      <c r="DPX31" s="309"/>
      <c r="DPY31" s="309"/>
      <c r="DPZ31" s="309"/>
      <c r="DQA31" s="309"/>
      <c r="DQB31" s="309"/>
      <c r="DQC31" s="309"/>
      <c r="DQD31" s="309"/>
      <c r="DQE31" s="309"/>
      <c r="DQF31" s="309"/>
      <c r="DQG31" s="309"/>
      <c r="DQH31" s="309"/>
      <c r="DQI31" s="309"/>
      <c r="DQJ31" s="309"/>
      <c r="DQK31" s="309"/>
      <c r="DQL31" s="309"/>
      <c r="DQM31" s="309"/>
      <c r="DQN31" s="309"/>
      <c r="DQO31" s="309"/>
      <c r="DQP31" s="309"/>
      <c r="DQQ31" s="309"/>
      <c r="DQR31" s="309"/>
      <c r="DQS31" s="309"/>
      <c r="DQT31" s="309"/>
      <c r="DQU31" s="309"/>
      <c r="DQV31" s="309"/>
      <c r="DQW31" s="309"/>
      <c r="DQX31" s="309"/>
      <c r="DQY31" s="309"/>
      <c r="DQZ31" s="309"/>
      <c r="DRA31" s="309"/>
      <c r="DRB31" s="309"/>
      <c r="DRC31" s="309"/>
      <c r="DRD31" s="309"/>
      <c r="DRE31" s="309"/>
      <c r="DRF31" s="309"/>
      <c r="DRG31" s="309"/>
      <c r="DRH31" s="309"/>
      <c r="DRI31" s="309"/>
      <c r="DRJ31" s="309"/>
      <c r="DRK31" s="309"/>
      <c r="DRL31" s="309"/>
      <c r="DRM31" s="309"/>
      <c r="DRN31" s="309"/>
      <c r="DRO31" s="309"/>
      <c r="DRP31" s="309"/>
      <c r="DRQ31" s="309"/>
      <c r="DRR31" s="309"/>
      <c r="DRS31" s="309"/>
      <c r="DRT31" s="309"/>
      <c r="DRU31" s="309"/>
      <c r="DRV31" s="309"/>
      <c r="DRW31" s="309"/>
      <c r="DRX31" s="309"/>
      <c r="DRY31" s="309"/>
      <c r="DRZ31" s="309"/>
      <c r="DSA31" s="309"/>
      <c r="DSB31" s="309"/>
      <c r="DSC31" s="309"/>
      <c r="DSD31" s="309"/>
      <c r="DSE31" s="309"/>
      <c r="DSF31" s="309"/>
      <c r="DSG31" s="309"/>
      <c r="DSH31" s="309"/>
      <c r="DSI31" s="309"/>
      <c r="DSJ31" s="309"/>
      <c r="DSK31" s="309"/>
      <c r="DSL31" s="309"/>
      <c r="DSM31" s="309"/>
      <c r="DSN31" s="309"/>
      <c r="DSO31" s="309"/>
      <c r="DSP31" s="309"/>
      <c r="DSQ31" s="309"/>
      <c r="DSR31" s="309"/>
      <c r="DSS31" s="309"/>
      <c r="DST31" s="309"/>
      <c r="DSU31" s="309"/>
      <c r="DSV31" s="309"/>
      <c r="DSW31" s="309"/>
      <c r="DSX31" s="309"/>
      <c r="DSY31" s="309"/>
      <c r="DSZ31" s="309"/>
      <c r="DTA31" s="309"/>
      <c r="DTB31" s="309"/>
      <c r="DTC31" s="309"/>
      <c r="DTD31" s="309"/>
      <c r="DTE31" s="309"/>
      <c r="DTF31" s="309"/>
      <c r="DTG31" s="309"/>
      <c r="DTH31" s="309"/>
      <c r="DTI31" s="309"/>
      <c r="DTJ31" s="309"/>
      <c r="DTK31" s="309"/>
      <c r="DTL31" s="309"/>
      <c r="DTM31" s="309"/>
      <c r="DTN31" s="309"/>
      <c r="DTO31" s="309"/>
      <c r="DTP31" s="309"/>
      <c r="DTQ31" s="309"/>
      <c r="DTR31" s="309"/>
      <c r="DTS31" s="309"/>
      <c r="DTT31" s="309"/>
      <c r="DTU31" s="309"/>
      <c r="DTV31" s="309"/>
      <c r="DTW31" s="309"/>
      <c r="DTX31" s="309"/>
      <c r="DTY31" s="309"/>
      <c r="DTZ31" s="309"/>
      <c r="DUA31" s="309"/>
      <c r="DUB31" s="309"/>
      <c r="DUC31" s="309"/>
      <c r="DUD31" s="309"/>
      <c r="DUE31" s="309"/>
      <c r="DUF31" s="309"/>
      <c r="DUG31" s="309"/>
      <c r="DUH31" s="309"/>
      <c r="DUI31" s="309"/>
      <c r="DUJ31" s="309"/>
      <c r="DUK31" s="309"/>
      <c r="DUL31" s="309"/>
      <c r="DUM31" s="309"/>
      <c r="DUN31" s="309"/>
      <c r="DUO31" s="309"/>
      <c r="DUP31" s="309"/>
      <c r="DUQ31" s="309"/>
      <c r="DUR31" s="309"/>
      <c r="DUS31" s="309"/>
      <c r="DUT31" s="309"/>
      <c r="DUU31" s="309"/>
      <c r="DUV31" s="309"/>
      <c r="DUW31" s="309"/>
      <c r="DUX31" s="309"/>
      <c r="DUY31" s="309"/>
      <c r="DUZ31" s="309"/>
      <c r="DVA31" s="309"/>
      <c r="DVB31" s="309"/>
      <c r="DVC31" s="309"/>
      <c r="DVD31" s="309"/>
      <c r="DVE31" s="309"/>
      <c r="DVF31" s="309"/>
      <c r="DVG31" s="309"/>
      <c r="DVH31" s="309"/>
      <c r="DVI31" s="309"/>
      <c r="DVJ31" s="309"/>
      <c r="DVK31" s="309"/>
      <c r="DVL31" s="309"/>
      <c r="DVM31" s="309"/>
      <c r="DVN31" s="309"/>
      <c r="DVO31" s="309"/>
      <c r="DVP31" s="309"/>
      <c r="DVQ31" s="309"/>
      <c r="DVR31" s="309"/>
      <c r="DVS31" s="309"/>
      <c r="DVT31" s="309"/>
      <c r="DVU31" s="309"/>
      <c r="DVV31" s="309"/>
      <c r="DVW31" s="309"/>
      <c r="DVX31" s="309"/>
      <c r="DVY31" s="309"/>
      <c r="DVZ31" s="309"/>
      <c r="DWA31" s="309"/>
      <c r="DWB31" s="309"/>
      <c r="DWC31" s="309"/>
      <c r="DWD31" s="309"/>
      <c r="DWE31" s="309"/>
      <c r="DWF31" s="309"/>
      <c r="DWG31" s="309"/>
      <c r="DWH31" s="309"/>
      <c r="DWI31" s="309"/>
      <c r="DWJ31" s="309"/>
      <c r="DWK31" s="309"/>
      <c r="DWL31" s="309"/>
      <c r="DWM31" s="309"/>
      <c r="DWN31" s="309"/>
      <c r="DWO31" s="309"/>
      <c r="DWP31" s="309"/>
      <c r="DWQ31" s="309"/>
      <c r="DWR31" s="309"/>
      <c r="DWS31" s="309"/>
      <c r="DWT31" s="309"/>
      <c r="DWU31" s="309"/>
      <c r="DWV31" s="309"/>
      <c r="DWW31" s="309"/>
      <c r="DWX31" s="309"/>
      <c r="DWY31" s="309"/>
      <c r="DWZ31" s="309"/>
      <c r="DXA31" s="309"/>
      <c r="DXB31" s="309"/>
      <c r="DXC31" s="309"/>
      <c r="DXD31" s="309"/>
      <c r="DXE31" s="309"/>
      <c r="DXF31" s="309"/>
      <c r="DXG31" s="309"/>
      <c r="DXH31" s="309"/>
      <c r="DXI31" s="309"/>
      <c r="DXJ31" s="309"/>
      <c r="DXK31" s="309"/>
      <c r="DXL31" s="309"/>
      <c r="DXM31" s="309"/>
      <c r="DXN31" s="309"/>
      <c r="DXO31" s="309"/>
      <c r="DXP31" s="309"/>
      <c r="DXQ31" s="309"/>
      <c r="DXR31" s="309"/>
      <c r="DXS31" s="309"/>
      <c r="DXT31" s="309"/>
      <c r="DXU31" s="309"/>
      <c r="DXV31" s="309"/>
      <c r="DXW31" s="309"/>
      <c r="DXX31" s="309"/>
      <c r="DXY31" s="309"/>
      <c r="DXZ31" s="309"/>
      <c r="DYA31" s="309"/>
      <c r="DYB31" s="309"/>
      <c r="DYC31" s="309"/>
      <c r="DYD31" s="309"/>
      <c r="DYE31" s="309"/>
      <c r="DYF31" s="309"/>
      <c r="DYG31" s="309"/>
      <c r="DYH31" s="309"/>
      <c r="DYI31" s="309"/>
      <c r="DYJ31" s="309"/>
      <c r="DYK31" s="309"/>
      <c r="DYL31" s="309"/>
      <c r="DYM31" s="309"/>
      <c r="DYN31" s="309"/>
      <c r="DYO31" s="309"/>
      <c r="DYP31" s="309"/>
      <c r="DYQ31" s="309"/>
      <c r="DYR31" s="309"/>
      <c r="DYS31" s="309"/>
      <c r="DYT31" s="309"/>
      <c r="DYU31" s="309"/>
      <c r="DYV31" s="309"/>
      <c r="DYW31" s="309"/>
      <c r="DYX31" s="309"/>
      <c r="DYY31" s="309"/>
      <c r="DYZ31" s="309"/>
      <c r="DZA31" s="309"/>
      <c r="DZB31" s="309"/>
      <c r="DZC31" s="309"/>
      <c r="DZD31" s="309"/>
      <c r="DZE31" s="309"/>
      <c r="DZF31" s="309"/>
      <c r="DZG31" s="309"/>
      <c r="DZH31" s="309"/>
      <c r="DZI31" s="309"/>
      <c r="DZJ31" s="309"/>
      <c r="DZK31" s="309"/>
      <c r="DZL31" s="309"/>
      <c r="DZM31" s="309"/>
      <c r="DZN31" s="309"/>
      <c r="DZO31" s="309"/>
      <c r="DZP31" s="309"/>
      <c r="DZQ31" s="309"/>
      <c r="DZR31" s="309"/>
      <c r="DZS31" s="309"/>
      <c r="DZT31" s="309"/>
      <c r="DZU31" s="309"/>
      <c r="DZV31" s="309"/>
      <c r="DZW31" s="309"/>
      <c r="DZX31" s="309"/>
      <c r="DZY31" s="309"/>
      <c r="DZZ31" s="309"/>
      <c r="EAA31" s="309"/>
      <c r="EAB31" s="309"/>
      <c r="EAC31" s="309"/>
      <c r="EAD31" s="309"/>
      <c r="EAE31" s="309"/>
      <c r="EAF31" s="309"/>
      <c r="EAG31" s="309"/>
      <c r="EAH31" s="309"/>
      <c r="EAI31" s="309"/>
      <c r="EAJ31" s="309"/>
      <c r="EAK31" s="309"/>
      <c r="EAL31" s="309"/>
      <c r="EAM31" s="309"/>
      <c r="EAN31" s="309"/>
      <c r="EAO31" s="309"/>
      <c r="EAP31" s="309"/>
      <c r="EAQ31" s="309"/>
      <c r="EAR31" s="309"/>
      <c r="EAS31" s="309"/>
      <c r="EAT31" s="309"/>
      <c r="EAU31" s="309"/>
      <c r="EAV31" s="309"/>
      <c r="EAW31" s="309"/>
      <c r="EAX31" s="309"/>
      <c r="EAY31" s="309"/>
      <c r="EAZ31" s="309"/>
      <c r="EBA31" s="309"/>
      <c r="EBB31" s="309"/>
      <c r="EBC31" s="309"/>
      <c r="EBD31" s="309"/>
      <c r="EBE31" s="309"/>
      <c r="EBF31" s="309"/>
      <c r="EBG31" s="309"/>
      <c r="EBH31" s="309"/>
      <c r="EBI31" s="309"/>
      <c r="EBJ31" s="309"/>
      <c r="EBK31" s="309"/>
      <c r="EBL31" s="309"/>
      <c r="EBM31" s="309"/>
      <c r="EBN31" s="309"/>
      <c r="EBO31" s="309"/>
      <c r="EBP31" s="309"/>
      <c r="EBQ31" s="309"/>
      <c r="EBR31" s="309"/>
      <c r="EBS31" s="309"/>
      <c r="EBT31" s="309"/>
      <c r="EBU31" s="309"/>
      <c r="EBV31" s="309"/>
      <c r="EBW31" s="309"/>
      <c r="EBX31" s="309"/>
      <c r="EBY31" s="309"/>
      <c r="EBZ31" s="309"/>
      <c r="ECA31" s="309"/>
      <c r="ECB31" s="309"/>
      <c r="ECC31" s="309"/>
      <c r="ECD31" s="309"/>
      <c r="ECE31" s="309"/>
      <c r="ECF31" s="309"/>
      <c r="ECG31" s="309"/>
      <c r="ECH31" s="309"/>
      <c r="ECI31" s="309"/>
      <c r="ECJ31" s="309"/>
      <c r="ECK31" s="309"/>
      <c r="ECL31" s="309"/>
      <c r="ECM31" s="309"/>
      <c r="ECN31" s="309"/>
      <c r="ECO31" s="309"/>
      <c r="ECP31" s="309"/>
      <c r="ECQ31" s="309"/>
      <c r="ECR31" s="309"/>
      <c r="ECS31" s="309"/>
      <c r="ECT31" s="309"/>
      <c r="ECU31" s="309"/>
      <c r="ECV31" s="309"/>
      <c r="ECW31" s="309"/>
      <c r="ECX31" s="309"/>
      <c r="ECY31" s="309"/>
      <c r="ECZ31" s="309"/>
      <c r="EDA31" s="309"/>
      <c r="EDB31" s="309"/>
      <c r="EDC31" s="309"/>
      <c r="EDD31" s="309"/>
      <c r="EDE31" s="309"/>
      <c r="EDF31" s="309"/>
      <c r="EDG31" s="309"/>
      <c r="EDH31" s="309"/>
      <c r="EDI31" s="309"/>
      <c r="EDJ31" s="309"/>
      <c r="EDK31" s="309"/>
      <c r="EDL31" s="309"/>
      <c r="EDM31" s="309"/>
      <c r="EDN31" s="309"/>
      <c r="EDO31" s="309"/>
      <c r="EDP31" s="309"/>
      <c r="EDQ31" s="309"/>
      <c r="EDR31" s="309"/>
      <c r="EDS31" s="309"/>
      <c r="EDT31" s="309"/>
      <c r="EDU31" s="309"/>
      <c r="EDV31" s="309"/>
      <c r="EDW31" s="309"/>
      <c r="EDX31" s="309"/>
      <c r="EDY31" s="309"/>
      <c r="EDZ31" s="309"/>
      <c r="EEA31" s="309"/>
      <c r="EEB31" s="309"/>
      <c r="EEC31" s="309"/>
      <c r="EED31" s="309"/>
      <c r="EEE31" s="309"/>
      <c r="EEF31" s="309"/>
      <c r="EEG31" s="309"/>
      <c r="EEH31" s="309"/>
      <c r="EEI31" s="309"/>
      <c r="EEJ31" s="309"/>
      <c r="EEK31" s="309"/>
      <c r="EEL31" s="309"/>
      <c r="EEM31" s="309"/>
      <c r="EEN31" s="309"/>
      <c r="EEO31" s="309"/>
      <c r="EEP31" s="309"/>
      <c r="EEQ31" s="309"/>
      <c r="EER31" s="309"/>
      <c r="EES31" s="309"/>
      <c r="EET31" s="309"/>
      <c r="EEU31" s="309"/>
      <c r="EEV31" s="309"/>
      <c r="EEW31" s="309"/>
      <c r="EEX31" s="309"/>
      <c r="EEY31" s="309"/>
      <c r="EEZ31" s="309"/>
      <c r="EFA31" s="309"/>
      <c r="EFB31" s="309"/>
      <c r="EFC31" s="309"/>
      <c r="EFD31" s="309"/>
      <c r="EFE31" s="309"/>
      <c r="EFF31" s="309"/>
      <c r="EFG31" s="309"/>
      <c r="EFH31" s="309"/>
      <c r="EFI31" s="309"/>
      <c r="EFJ31" s="309"/>
      <c r="EFK31" s="309"/>
      <c r="EFL31" s="309"/>
      <c r="EFM31" s="309"/>
      <c r="EFN31" s="309"/>
      <c r="EFO31" s="309"/>
      <c r="EFP31" s="309"/>
      <c r="EFQ31" s="309"/>
      <c r="EFR31" s="309"/>
      <c r="EFS31" s="309"/>
      <c r="EFT31" s="309"/>
      <c r="EFU31" s="309"/>
      <c r="EFV31" s="309"/>
      <c r="EFW31" s="309"/>
      <c r="EFX31" s="309"/>
      <c r="EFY31" s="309"/>
      <c r="EFZ31" s="309"/>
      <c r="EGA31" s="309"/>
      <c r="EGB31" s="309"/>
      <c r="EGC31" s="309"/>
      <c r="EGD31" s="309"/>
      <c r="EGE31" s="309"/>
      <c r="EGF31" s="309"/>
      <c r="EGG31" s="309"/>
      <c r="EGH31" s="309"/>
      <c r="EGI31" s="309"/>
      <c r="EGJ31" s="309"/>
      <c r="EGK31" s="309"/>
      <c r="EGL31" s="309"/>
      <c r="EGM31" s="309"/>
      <c r="EGN31" s="309"/>
      <c r="EGO31" s="309"/>
      <c r="EGP31" s="309"/>
      <c r="EGQ31" s="309"/>
      <c r="EGR31" s="309"/>
      <c r="EGS31" s="309"/>
      <c r="EGT31" s="309"/>
      <c r="EGU31" s="309"/>
      <c r="EGV31" s="309"/>
      <c r="EGW31" s="309"/>
      <c r="EGX31" s="309"/>
      <c r="EGY31" s="309"/>
      <c r="EGZ31" s="309"/>
      <c r="EHA31" s="309"/>
      <c r="EHB31" s="309"/>
      <c r="EHC31" s="309"/>
      <c r="EHD31" s="309"/>
      <c r="EHE31" s="309"/>
      <c r="EHF31" s="309"/>
      <c r="EHG31" s="309"/>
      <c r="EHH31" s="309"/>
      <c r="EHI31" s="309"/>
      <c r="EHJ31" s="309"/>
      <c r="EHK31" s="309"/>
      <c r="EHL31" s="309"/>
      <c r="EHM31" s="309"/>
      <c r="EHN31" s="309"/>
      <c r="EHO31" s="309"/>
      <c r="EHP31" s="309"/>
      <c r="EHQ31" s="309"/>
      <c r="EHR31" s="309"/>
      <c r="EHS31" s="309"/>
      <c r="EHT31" s="309"/>
      <c r="EHU31" s="309"/>
      <c r="EHV31" s="309"/>
      <c r="EHW31" s="309"/>
      <c r="EHX31" s="309"/>
      <c r="EHY31" s="309"/>
      <c r="EHZ31" s="309"/>
      <c r="EIA31" s="309"/>
      <c r="EIB31" s="309"/>
      <c r="EIC31" s="309"/>
      <c r="EID31" s="309"/>
      <c r="EIE31" s="309"/>
      <c r="EIF31" s="309"/>
      <c r="EIG31" s="309"/>
      <c r="EIH31" s="309"/>
      <c r="EII31" s="309"/>
      <c r="EIJ31" s="309"/>
      <c r="EIK31" s="309"/>
      <c r="EIL31" s="309"/>
      <c r="EIM31" s="309"/>
      <c r="EIN31" s="309"/>
      <c r="EIO31" s="309"/>
      <c r="EIP31" s="309"/>
      <c r="EIQ31" s="309"/>
      <c r="EIR31" s="309"/>
      <c r="EIS31" s="309"/>
      <c r="EIT31" s="309"/>
      <c r="EIU31" s="309"/>
      <c r="EIV31" s="309"/>
      <c r="EIW31" s="309"/>
      <c r="EIX31" s="309"/>
      <c r="EIY31" s="309"/>
      <c r="EIZ31" s="309"/>
      <c r="EJA31" s="309"/>
      <c r="EJB31" s="309"/>
      <c r="EJC31" s="309"/>
      <c r="EJD31" s="309"/>
      <c r="EJE31" s="309"/>
      <c r="EJF31" s="309"/>
      <c r="EJG31" s="309"/>
      <c r="EJH31" s="309"/>
      <c r="EJI31" s="309"/>
      <c r="EJJ31" s="309"/>
      <c r="EJK31" s="309"/>
      <c r="EJL31" s="309"/>
      <c r="EJM31" s="309"/>
      <c r="EJN31" s="309"/>
      <c r="EJO31" s="309"/>
      <c r="EJP31" s="309"/>
      <c r="EJQ31" s="309"/>
      <c r="EJR31" s="309"/>
      <c r="EJS31" s="309"/>
      <c r="EJT31" s="309"/>
      <c r="EJU31" s="309"/>
      <c r="EJV31" s="309"/>
      <c r="EJW31" s="309"/>
      <c r="EJX31" s="309"/>
      <c r="EJY31" s="309"/>
      <c r="EJZ31" s="309"/>
      <c r="EKA31" s="309"/>
      <c r="EKB31" s="309"/>
      <c r="EKC31" s="309"/>
      <c r="EKD31" s="309"/>
      <c r="EKE31" s="309"/>
      <c r="EKF31" s="309"/>
      <c r="EKG31" s="309"/>
      <c r="EKH31" s="309"/>
      <c r="EKI31" s="309"/>
      <c r="EKJ31" s="309"/>
      <c r="EKK31" s="309"/>
      <c r="EKL31" s="309"/>
      <c r="EKM31" s="309"/>
      <c r="EKN31" s="309"/>
      <c r="EKO31" s="309"/>
      <c r="EKP31" s="309"/>
      <c r="EKQ31" s="309"/>
      <c r="EKR31" s="309"/>
      <c r="EKS31" s="309"/>
      <c r="EKT31" s="309"/>
      <c r="EKU31" s="309"/>
      <c r="EKV31" s="309"/>
      <c r="EKW31" s="309"/>
      <c r="EKX31" s="309"/>
      <c r="EKY31" s="309"/>
      <c r="EKZ31" s="309"/>
      <c r="ELA31" s="309"/>
      <c r="ELB31" s="309"/>
      <c r="ELC31" s="309"/>
      <c r="ELD31" s="309"/>
      <c r="ELE31" s="309"/>
      <c r="ELF31" s="309"/>
      <c r="ELG31" s="309"/>
      <c r="ELH31" s="309"/>
      <c r="ELI31" s="309"/>
      <c r="ELJ31" s="309"/>
      <c r="ELK31" s="309"/>
      <c r="ELL31" s="309"/>
      <c r="ELM31" s="309"/>
      <c r="ELN31" s="309"/>
      <c r="ELO31" s="309"/>
      <c r="ELP31" s="309"/>
      <c r="ELQ31" s="309"/>
      <c r="ELR31" s="309"/>
      <c r="ELS31" s="309"/>
      <c r="ELT31" s="309"/>
      <c r="ELU31" s="309"/>
      <c r="ELV31" s="309"/>
      <c r="ELW31" s="309"/>
      <c r="ELX31" s="309"/>
      <c r="ELY31" s="309"/>
      <c r="ELZ31" s="309"/>
      <c r="EMA31" s="309"/>
      <c r="EMB31" s="309"/>
      <c r="EMC31" s="309"/>
      <c r="EMD31" s="309"/>
      <c r="EME31" s="309"/>
      <c r="EMF31" s="309"/>
      <c r="EMG31" s="309"/>
      <c r="EMH31" s="309"/>
      <c r="EMI31" s="309"/>
      <c r="EMJ31" s="309"/>
      <c r="EMK31" s="309"/>
      <c r="EML31" s="309"/>
      <c r="EMM31" s="309"/>
      <c r="EMN31" s="309"/>
      <c r="EMO31" s="309"/>
      <c r="EMP31" s="309"/>
      <c r="EMQ31" s="309"/>
      <c r="EMR31" s="309"/>
      <c r="EMS31" s="309"/>
      <c r="EMT31" s="309"/>
      <c r="EMU31" s="309"/>
      <c r="EMV31" s="309"/>
      <c r="EMW31" s="309"/>
      <c r="EMX31" s="309"/>
      <c r="EMY31" s="309"/>
      <c r="EMZ31" s="309"/>
      <c r="ENA31" s="309"/>
      <c r="ENB31" s="309"/>
      <c r="ENC31" s="309"/>
      <c r="END31" s="309"/>
      <c r="ENE31" s="309"/>
      <c r="ENF31" s="309"/>
      <c r="ENG31" s="309"/>
      <c r="ENH31" s="309"/>
      <c r="ENI31" s="309"/>
      <c r="ENJ31" s="309"/>
      <c r="ENK31" s="309"/>
      <c r="ENL31" s="309"/>
      <c r="ENM31" s="309"/>
      <c r="ENN31" s="309"/>
      <c r="ENO31" s="309"/>
      <c r="ENP31" s="309"/>
      <c r="ENQ31" s="309"/>
      <c r="ENR31" s="309"/>
      <c r="ENS31" s="309"/>
      <c r="ENT31" s="309"/>
      <c r="ENU31" s="309"/>
      <c r="ENV31" s="309"/>
      <c r="ENW31" s="309"/>
      <c r="ENX31" s="309"/>
      <c r="ENY31" s="309"/>
      <c r="ENZ31" s="309"/>
      <c r="EOA31" s="309"/>
      <c r="EOB31" s="309"/>
      <c r="EOC31" s="309"/>
      <c r="EOD31" s="309"/>
      <c r="EOE31" s="309"/>
      <c r="EOF31" s="309"/>
      <c r="EOG31" s="309"/>
      <c r="EOH31" s="309"/>
      <c r="EOI31" s="309"/>
      <c r="EOJ31" s="309"/>
      <c r="EOK31" s="309"/>
      <c r="EOL31" s="309"/>
      <c r="EOM31" s="309"/>
      <c r="EON31" s="309"/>
      <c r="EOO31" s="309"/>
      <c r="EOP31" s="309"/>
      <c r="EOQ31" s="309"/>
      <c r="EOR31" s="309"/>
      <c r="EOS31" s="309"/>
      <c r="EOT31" s="309"/>
      <c r="EOU31" s="309"/>
      <c r="EOV31" s="309"/>
      <c r="EOW31" s="309"/>
      <c r="EOX31" s="309"/>
      <c r="EOY31" s="309"/>
      <c r="EOZ31" s="309"/>
      <c r="EPA31" s="309"/>
      <c r="EPB31" s="309"/>
      <c r="EPC31" s="309"/>
      <c r="EPD31" s="309"/>
      <c r="EPE31" s="309"/>
      <c r="EPF31" s="309"/>
      <c r="EPG31" s="309"/>
      <c r="EPH31" s="309"/>
      <c r="EPI31" s="309"/>
      <c r="EPJ31" s="309"/>
      <c r="EPK31" s="309"/>
      <c r="EPL31" s="309"/>
      <c r="EPM31" s="309"/>
      <c r="EPN31" s="309"/>
      <c r="EPO31" s="309"/>
      <c r="EPP31" s="309"/>
      <c r="EPQ31" s="309"/>
      <c r="EPR31" s="309"/>
      <c r="EPS31" s="309"/>
      <c r="EPT31" s="309"/>
      <c r="EPU31" s="309"/>
      <c r="EPV31" s="309"/>
      <c r="EPW31" s="309"/>
      <c r="EPX31" s="309"/>
      <c r="EPY31" s="309"/>
      <c r="EPZ31" s="309"/>
      <c r="EQA31" s="309"/>
      <c r="EQB31" s="309"/>
      <c r="EQC31" s="309"/>
      <c r="EQD31" s="309"/>
      <c r="EQE31" s="309"/>
      <c r="EQF31" s="309"/>
      <c r="EQG31" s="309"/>
      <c r="EQH31" s="309"/>
      <c r="EQI31" s="309"/>
      <c r="EQJ31" s="309"/>
      <c r="EQK31" s="309"/>
      <c r="EQL31" s="309"/>
      <c r="EQM31" s="309"/>
      <c r="EQN31" s="309"/>
      <c r="EQO31" s="309"/>
      <c r="EQP31" s="309"/>
      <c r="EQQ31" s="309"/>
      <c r="EQR31" s="309"/>
      <c r="EQS31" s="309"/>
      <c r="EQT31" s="309"/>
      <c r="EQU31" s="309"/>
      <c r="EQV31" s="309"/>
      <c r="EQW31" s="309"/>
      <c r="EQX31" s="309"/>
      <c r="EQY31" s="309"/>
      <c r="EQZ31" s="309"/>
      <c r="ERA31" s="309"/>
      <c r="ERB31" s="309"/>
      <c r="ERC31" s="309"/>
      <c r="ERD31" s="309"/>
      <c r="ERE31" s="309"/>
      <c r="ERF31" s="309"/>
      <c r="ERG31" s="309"/>
      <c r="ERH31" s="309"/>
      <c r="ERI31" s="309"/>
      <c r="ERJ31" s="309"/>
      <c r="ERK31" s="309"/>
      <c r="ERL31" s="309"/>
      <c r="ERM31" s="309"/>
      <c r="ERN31" s="309"/>
      <c r="ERO31" s="309"/>
      <c r="ERP31" s="309"/>
      <c r="ERQ31" s="309"/>
      <c r="ERR31" s="309"/>
      <c r="ERS31" s="309"/>
      <c r="ERT31" s="309"/>
      <c r="ERU31" s="309"/>
      <c r="ERV31" s="309"/>
      <c r="ERW31" s="309"/>
      <c r="ERX31" s="309"/>
      <c r="ERY31" s="309"/>
      <c r="ERZ31" s="309"/>
      <c r="ESA31" s="309"/>
      <c r="ESB31" s="309"/>
      <c r="ESC31" s="309"/>
      <c r="ESD31" s="309"/>
      <c r="ESE31" s="309"/>
      <c r="ESF31" s="309"/>
      <c r="ESG31" s="309"/>
      <c r="ESH31" s="309"/>
      <c r="ESI31" s="309"/>
      <c r="ESJ31" s="309"/>
      <c r="ESK31" s="309"/>
      <c r="ESL31" s="309"/>
      <c r="ESM31" s="309"/>
      <c r="ESN31" s="309"/>
      <c r="ESO31" s="309"/>
      <c r="ESP31" s="309"/>
      <c r="ESQ31" s="309"/>
      <c r="ESR31" s="309"/>
      <c r="ESS31" s="309"/>
      <c r="EST31" s="309"/>
      <c r="ESU31" s="309"/>
      <c r="ESV31" s="309"/>
      <c r="ESW31" s="309"/>
      <c r="ESX31" s="309"/>
      <c r="ESY31" s="309"/>
      <c r="ESZ31" s="309"/>
      <c r="ETA31" s="309"/>
      <c r="ETB31" s="309"/>
      <c r="ETC31" s="309"/>
      <c r="ETD31" s="309"/>
      <c r="ETE31" s="309"/>
      <c r="ETF31" s="309"/>
      <c r="ETG31" s="309"/>
      <c r="ETH31" s="309"/>
      <c r="ETI31" s="309"/>
      <c r="ETJ31" s="309"/>
      <c r="ETK31" s="309"/>
      <c r="ETL31" s="309"/>
      <c r="ETM31" s="309"/>
      <c r="ETN31" s="309"/>
      <c r="ETO31" s="309"/>
      <c r="ETP31" s="309"/>
      <c r="ETQ31" s="309"/>
      <c r="ETR31" s="309"/>
      <c r="ETS31" s="309"/>
      <c r="ETT31" s="309"/>
      <c r="ETU31" s="309"/>
      <c r="ETV31" s="309"/>
      <c r="ETW31" s="309"/>
      <c r="ETX31" s="309"/>
      <c r="ETY31" s="309"/>
      <c r="ETZ31" s="309"/>
      <c r="EUA31" s="309"/>
      <c r="EUB31" s="309"/>
      <c r="EUC31" s="309"/>
      <c r="EUD31" s="309"/>
      <c r="EUE31" s="309"/>
      <c r="EUF31" s="309"/>
      <c r="EUG31" s="309"/>
      <c r="EUH31" s="309"/>
      <c r="EUI31" s="309"/>
      <c r="EUJ31" s="309"/>
      <c r="EUK31" s="309"/>
      <c r="EUL31" s="309"/>
      <c r="EUM31" s="309"/>
      <c r="EUN31" s="309"/>
      <c r="EUO31" s="309"/>
      <c r="EUP31" s="309"/>
      <c r="EUQ31" s="309"/>
      <c r="EUR31" s="309"/>
      <c r="EUS31" s="309"/>
      <c r="EUT31" s="309"/>
      <c r="EUU31" s="309"/>
      <c r="EUV31" s="309"/>
      <c r="EUW31" s="309"/>
      <c r="EUX31" s="309"/>
      <c r="EUY31" s="309"/>
      <c r="EUZ31" s="309"/>
      <c r="EVA31" s="309"/>
      <c r="EVB31" s="309"/>
      <c r="EVC31" s="309"/>
      <c r="EVD31" s="309"/>
      <c r="EVE31" s="309"/>
      <c r="EVF31" s="309"/>
      <c r="EVG31" s="309"/>
      <c r="EVH31" s="309"/>
      <c r="EVI31" s="309"/>
      <c r="EVJ31" s="309"/>
      <c r="EVK31" s="309"/>
      <c r="EVL31" s="309"/>
      <c r="EVM31" s="309"/>
      <c r="EVN31" s="309"/>
      <c r="EVO31" s="309"/>
      <c r="EVP31" s="309"/>
      <c r="EVQ31" s="309"/>
      <c r="EVR31" s="309"/>
      <c r="EVS31" s="309"/>
      <c r="EVT31" s="309"/>
      <c r="EVU31" s="309"/>
      <c r="EVV31" s="309"/>
      <c r="EVW31" s="309"/>
      <c r="EVX31" s="309"/>
      <c r="EVY31" s="309"/>
      <c r="EVZ31" s="309"/>
      <c r="EWA31" s="309"/>
      <c r="EWB31" s="309"/>
      <c r="EWC31" s="309"/>
      <c r="EWD31" s="309"/>
      <c r="EWE31" s="309"/>
      <c r="EWF31" s="309"/>
      <c r="EWG31" s="309"/>
      <c r="EWH31" s="309"/>
      <c r="EWI31" s="309"/>
      <c r="EWJ31" s="309"/>
      <c r="EWK31" s="309"/>
      <c r="EWL31" s="309"/>
      <c r="EWM31" s="309"/>
      <c r="EWN31" s="309"/>
      <c r="EWO31" s="309"/>
      <c r="EWP31" s="309"/>
      <c r="EWQ31" s="309"/>
      <c r="EWR31" s="309"/>
      <c r="EWS31" s="309"/>
      <c r="EWT31" s="309"/>
      <c r="EWU31" s="309"/>
      <c r="EWV31" s="309"/>
      <c r="EWW31" s="309"/>
      <c r="EWX31" s="309"/>
      <c r="EWY31" s="309"/>
      <c r="EWZ31" s="309"/>
      <c r="EXA31" s="309"/>
      <c r="EXB31" s="309"/>
      <c r="EXC31" s="309"/>
      <c r="EXD31" s="309"/>
      <c r="EXE31" s="309"/>
      <c r="EXF31" s="309"/>
      <c r="EXG31" s="309"/>
      <c r="EXH31" s="309"/>
      <c r="EXI31" s="309"/>
      <c r="EXJ31" s="309"/>
      <c r="EXK31" s="309"/>
      <c r="EXL31" s="309"/>
      <c r="EXM31" s="309"/>
      <c r="EXN31" s="309"/>
      <c r="EXO31" s="309"/>
      <c r="EXP31" s="309"/>
      <c r="EXQ31" s="309"/>
      <c r="EXR31" s="309"/>
      <c r="EXS31" s="309"/>
      <c r="EXT31" s="309"/>
      <c r="EXU31" s="309"/>
      <c r="EXV31" s="309"/>
      <c r="EXW31" s="309"/>
      <c r="EXX31" s="309"/>
      <c r="EXY31" s="309"/>
      <c r="EXZ31" s="309"/>
      <c r="EYA31" s="309"/>
      <c r="EYB31" s="309"/>
      <c r="EYC31" s="309"/>
      <c r="EYD31" s="309"/>
      <c r="EYE31" s="309"/>
      <c r="EYF31" s="309"/>
      <c r="EYG31" s="309"/>
      <c r="EYH31" s="309"/>
      <c r="EYI31" s="309"/>
      <c r="EYJ31" s="309"/>
      <c r="EYK31" s="309"/>
      <c r="EYL31" s="309"/>
      <c r="EYM31" s="309"/>
      <c r="EYN31" s="309"/>
      <c r="EYO31" s="309"/>
      <c r="EYP31" s="309"/>
      <c r="EYQ31" s="309"/>
      <c r="EYR31" s="309"/>
      <c r="EYS31" s="309"/>
      <c r="EYT31" s="309"/>
      <c r="EYU31" s="309"/>
      <c r="EYV31" s="309"/>
      <c r="EYW31" s="309"/>
      <c r="EYX31" s="309"/>
      <c r="EYY31" s="309"/>
      <c r="EYZ31" s="309"/>
      <c r="EZA31" s="309"/>
      <c r="EZB31" s="309"/>
      <c r="EZC31" s="309"/>
      <c r="EZD31" s="309"/>
      <c r="EZE31" s="309"/>
      <c r="EZF31" s="309"/>
      <c r="EZG31" s="309"/>
      <c r="EZH31" s="309"/>
      <c r="EZI31" s="309"/>
      <c r="EZJ31" s="309"/>
      <c r="EZK31" s="309"/>
      <c r="EZL31" s="309"/>
      <c r="EZM31" s="309"/>
      <c r="EZN31" s="309"/>
      <c r="EZO31" s="309"/>
      <c r="EZP31" s="309"/>
      <c r="EZQ31" s="309"/>
      <c r="EZR31" s="309"/>
      <c r="EZS31" s="309"/>
      <c r="EZT31" s="309"/>
      <c r="EZU31" s="309"/>
      <c r="EZV31" s="309"/>
      <c r="EZW31" s="309"/>
      <c r="EZX31" s="309"/>
      <c r="EZY31" s="309"/>
      <c r="EZZ31" s="309"/>
      <c r="FAA31" s="309"/>
      <c r="FAB31" s="309"/>
      <c r="FAC31" s="309"/>
      <c r="FAD31" s="309"/>
      <c r="FAE31" s="309"/>
      <c r="FAF31" s="309"/>
      <c r="FAG31" s="309"/>
      <c r="FAH31" s="309"/>
      <c r="FAI31" s="309"/>
      <c r="FAJ31" s="309"/>
      <c r="FAK31" s="309"/>
      <c r="FAL31" s="309"/>
      <c r="FAM31" s="309"/>
      <c r="FAN31" s="309"/>
      <c r="FAO31" s="309"/>
      <c r="FAP31" s="309"/>
      <c r="FAQ31" s="309"/>
      <c r="FAR31" s="309"/>
      <c r="FAS31" s="309"/>
      <c r="FAT31" s="309"/>
      <c r="FAU31" s="309"/>
      <c r="FAV31" s="309"/>
      <c r="FAW31" s="309"/>
      <c r="FAX31" s="309"/>
      <c r="FAY31" s="309"/>
      <c r="FAZ31" s="309"/>
      <c r="FBA31" s="309"/>
      <c r="FBB31" s="309"/>
      <c r="FBC31" s="309"/>
      <c r="FBD31" s="309"/>
      <c r="FBE31" s="309"/>
      <c r="FBF31" s="309"/>
      <c r="FBG31" s="309"/>
      <c r="FBH31" s="309"/>
      <c r="FBI31" s="309"/>
      <c r="FBJ31" s="309"/>
      <c r="FBK31" s="309"/>
      <c r="FBL31" s="309"/>
      <c r="FBM31" s="309"/>
      <c r="FBN31" s="309"/>
      <c r="FBO31" s="309"/>
      <c r="FBP31" s="309"/>
      <c r="FBQ31" s="309"/>
      <c r="FBR31" s="309"/>
      <c r="FBS31" s="309"/>
      <c r="FBT31" s="309"/>
      <c r="FBU31" s="309"/>
      <c r="FBV31" s="309"/>
      <c r="FBW31" s="309"/>
      <c r="FBX31" s="309"/>
      <c r="FBY31" s="309"/>
      <c r="FBZ31" s="309"/>
      <c r="FCA31" s="309"/>
      <c r="FCB31" s="309"/>
      <c r="FCC31" s="309"/>
      <c r="FCD31" s="309"/>
      <c r="FCE31" s="309"/>
      <c r="FCF31" s="309"/>
      <c r="FCG31" s="309"/>
      <c r="FCH31" s="309"/>
      <c r="FCI31" s="309"/>
      <c r="FCJ31" s="309"/>
      <c r="FCK31" s="309"/>
      <c r="FCL31" s="309"/>
      <c r="FCM31" s="309"/>
      <c r="FCN31" s="309"/>
      <c r="FCO31" s="309"/>
      <c r="FCP31" s="309"/>
      <c r="FCQ31" s="309"/>
      <c r="FCR31" s="309"/>
      <c r="FCS31" s="309"/>
      <c r="FCT31" s="309"/>
      <c r="FCU31" s="309"/>
      <c r="FCV31" s="309"/>
      <c r="FCW31" s="309"/>
      <c r="FCX31" s="309"/>
      <c r="FCY31" s="309"/>
      <c r="FCZ31" s="309"/>
      <c r="FDA31" s="309"/>
      <c r="FDB31" s="309"/>
      <c r="FDC31" s="309"/>
      <c r="FDD31" s="309"/>
      <c r="FDE31" s="309"/>
      <c r="FDF31" s="309"/>
      <c r="FDG31" s="309"/>
      <c r="FDH31" s="309"/>
      <c r="FDI31" s="309"/>
      <c r="FDJ31" s="309"/>
      <c r="FDK31" s="309"/>
      <c r="FDL31" s="309"/>
      <c r="FDM31" s="309"/>
      <c r="FDN31" s="309"/>
      <c r="FDO31" s="309"/>
      <c r="FDP31" s="309"/>
      <c r="FDQ31" s="309"/>
      <c r="FDR31" s="309"/>
      <c r="FDS31" s="309"/>
      <c r="FDT31" s="309"/>
      <c r="FDU31" s="309"/>
      <c r="FDV31" s="309"/>
      <c r="FDW31" s="309"/>
      <c r="FDX31" s="309"/>
      <c r="FDY31" s="309"/>
      <c r="FDZ31" s="309"/>
      <c r="FEA31" s="309"/>
      <c r="FEB31" s="309"/>
      <c r="FEC31" s="309"/>
      <c r="FED31" s="309"/>
      <c r="FEE31" s="309"/>
      <c r="FEF31" s="309"/>
      <c r="FEG31" s="309"/>
      <c r="FEH31" s="309"/>
      <c r="FEI31" s="309"/>
      <c r="FEJ31" s="309"/>
      <c r="FEK31" s="309"/>
      <c r="FEL31" s="309"/>
      <c r="FEM31" s="309"/>
      <c r="FEN31" s="309"/>
      <c r="FEO31" s="309"/>
      <c r="FEP31" s="309"/>
      <c r="FEQ31" s="309"/>
      <c r="FER31" s="309"/>
      <c r="FES31" s="309"/>
      <c r="FET31" s="309"/>
      <c r="FEU31" s="309"/>
      <c r="FEV31" s="309"/>
      <c r="FEW31" s="309"/>
      <c r="FEX31" s="309"/>
      <c r="FEY31" s="309"/>
      <c r="FEZ31" s="309"/>
      <c r="FFA31" s="309"/>
      <c r="FFB31" s="309"/>
      <c r="FFC31" s="309"/>
      <c r="FFD31" s="309"/>
      <c r="FFE31" s="309"/>
      <c r="FFF31" s="309"/>
      <c r="FFG31" s="309"/>
      <c r="FFH31" s="309"/>
      <c r="FFI31" s="309"/>
      <c r="FFJ31" s="309"/>
      <c r="FFK31" s="309"/>
      <c r="FFL31" s="309"/>
      <c r="FFM31" s="309"/>
      <c r="FFN31" s="309"/>
      <c r="FFO31" s="309"/>
      <c r="FFP31" s="309"/>
      <c r="FFQ31" s="309"/>
      <c r="FFR31" s="309"/>
      <c r="FFS31" s="309"/>
      <c r="FFT31" s="309"/>
      <c r="FFU31" s="309"/>
      <c r="FFV31" s="309"/>
      <c r="FFW31" s="309"/>
      <c r="FFX31" s="309"/>
      <c r="FFY31" s="309"/>
      <c r="FFZ31" s="309"/>
      <c r="FGA31" s="309"/>
      <c r="FGB31" s="309"/>
      <c r="FGC31" s="309"/>
      <c r="FGD31" s="309"/>
      <c r="FGE31" s="309"/>
      <c r="FGF31" s="309"/>
      <c r="FGG31" s="309"/>
      <c r="FGH31" s="309"/>
      <c r="FGI31" s="309"/>
      <c r="FGJ31" s="309"/>
      <c r="FGK31" s="309"/>
      <c r="FGL31" s="309"/>
      <c r="FGM31" s="309"/>
      <c r="FGN31" s="309"/>
      <c r="FGO31" s="309"/>
      <c r="FGP31" s="309"/>
      <c r="FGQ31" s="309"/>
      <c r="FGR31" s="309"/>
      <c r="FGS31" s="309"/>
      <c r="FGT31" s="309"/>
      <c r="FGU31" s="309"/>
      <c r="FGV31" s="309"/>
      <c r="FGW31" s="309"/>
      <c r="FGX31" s="309"/>
      <c r="FGY31" s="309"/>
      <c r="FGZ31" s="309"/>
      <c r="FHA31" s="309"/>
      <c r="FHB31" s="309"/>
      <c r="FHC31" s="309"/>
      <c r="FHD31" s="309"/>
      <c r="FHE31" s="309"/>
      <c r="FHF31" s="309"/>
      <c r="FHG31" s="309"/>
      <c r="FHH31" s="309"/>
      <c r="FHI31" s="309"/>
      <c r="FHJ31" s="309"/>
      <c r="FHK31" s="309"/>
      <c r="FHL31" s="309"/>
      <c r="FHM31" s="309"/>
      <c r="FHN31" s="309"/>
      <c r="FHO31" s="309"/>
      <c r="FHP31" s="309"/>
      <c r="FHQ31" s="309"/>
      <c r="FHR31" s="309"/>
      <c r="FHS31" s="309"/>
      <c r="FHT31" s="309"/>
      <c r="FHU31" s="309"/>
      <c r="FHV31" s="309"/>
      <c r="FHW31" s="309"/>
      <c r="FHX31" s="309"/>
      <c r="FHY31" s="309"/>
      <c r="FHZ31" s="309"/>
      <c r="FIA31" s="309"/>
      <c r="FIB31" s="309"/>
      <c r="FIC31" s="309"/>
      <c r="FID31" s="309"/>
      <c r="FIE31" s="309"/>
      <c r="FIF31" s="309"/>
      <c r="FIG31" s="309"/>
      <c r="FIH31" s="309"/>
      <c r="FII31" s="309"/>
      <c r="FIJ31" s="309"/>
      <c r="FIK31" s="309"/>
      <c r="FIL31" s="309"/>
      <c r="FIM31" s="309"/>
      <c r="FIN31" s="309"/>
      <c r="FIO31" s="309"/>
      <c r="FIP31" s="309"/>
      <c r="FIQ31" s="309"/>
      <c r="FIR31" s="309"/>
      <c r="FIS31" s="309"/>
      <c r="FIT31" s="309"/>
      <c r="FIU31" s="309"/>
      <c r="FIV31" s="309"/>
      <c r="FIW31" s="309"/>
      <c r="FIX31" s="309"/>
      <c r="FIY31" s="309"/>
      <c r="FIZ31" s="309"/>
      <c r="FJA31" s="309"/>
      <c r="FJB31" s="309"/>
      <c r="FJC31" s="309"/>
      <c r="FJD31" s="309"/>
      <c r="FJE31" s="309"/>
      <c r="FJF31" s="309"/>
      <c r="FJG31" s="309"/>
      <c r="FJH31" s="309"/>
      <c r="FJI31" s="309"/>
      <c r="FJJ31" s="309"/>
      <c r="FJK31" s="309"/>
      <c r="FJL31" s="309"/>
      <c r="FJM31" s="309"/>
      <c r="FJN31" s="309"/>
      <c r="FJO31" s="309"/>
      <c r="FJP31" s="309"/>
      <c r="FJQ31" s="309"/>
      <c r="FJR31" s="309"/>
      <c r="FJS31" s="309"/>
      <c r="FJT31" s="309"/>
      <c r="FJU31" s="309"/>
      <c r="FJV31" s="309"/>
      <c r="FJW31" s="309"/>
      <c r="FJX31" s="309"/>
      <c r="FJY31" s="309"/>
      <c r="FJZ31" s="309"/>
      <c r="FKA31" s="309"/>
      <c r="FKB31" s="309"/>
      <c r="FKC31" s="309"/>
      <c r="FKD31" s="309"/>
      <c r="FKE31" s="309"/>
      <c r="FKF31" s="309"/>
      <c r="FKG31" s="309"/>
      <c r="FKH31" s="309"/>
      <c r="FKI31" s="309"/>
      <c r="FKJ31" s="309"/>
      <c r="FKK31" s="309"/>
      <c r="FKL31" s="309"/>
      <c r="FKM31" s="309"/>
      <c r="FKN31" s="309"/>
      <c r="FKO31" s="309"/>
      <c r="FKP31" s="309"/>
      <c r="FKQ31" s="309"/>
      <c r="FKR31" s="309"/>
      <c r="FKS31" s="309"/>
      <c r="FKT31" s="309"/>
      <c r="FKU31" s="309"/>
      <c r="FKV31" s="309"/>
      <c r="FKW31" s="309"/>
      <c r="FKX31" s="309"/>
      <c r="FKY31" s="309"/>
      <c r="FKZ31" s="309"/>
      <c r="FLA31" s="309"/>
      <c r="FLB31" s="309"/>
      <c r="FLC31" s="309"/>
      <c r="FLD31" s="309"/>
      <c r="FLE31" s="309"/>
      <c r="FLF31" s="309"/>
      <c r="FLG31" s="309"/>
      <c r="FLH31" s="309"/>
      <c r="FLI31" s="309"/>
      <c r="FLJ31" s="309"/>
      <c r="FLK31" s="309"/>
      <c r="FLL31" s="309"/>
      <c r="FLM31" s="309"/>
      <c r="FLN31" s="309"/>
      <c r="FLO31" s="309"/>
      <c r="FLP31" s="309"/>
      <c r="FLQ31" s="309"/>
      <c r="FLR31" s="309"/>
      <c r="FLS31" s="309"/>
      <c r="FLT31" s="309"/>
      <c r="FLU31" s="309"/>
      <c r="FLV31" s="309"/>
      <c r="FLW31" s="309"/>
      <c r="FLX31" s="309"/>
      <c r="FLY31" s="309"/>
      <c r="FLZ31" s="309"/>
      <c r="FMA31" s="309"/>
      <c r="FMB31" s="309"/>
      <c r="FMC31" s="309"/>
      <c r="FMD31" s="309"/>
      <c r="FME31" s="309"/>
      <c r="FMF31" s="309"/>
      <c r="FMG31" s="309"/>
      <c r="FMH31" s="309"/>
      <c r="FMI31" s="309"/>
      <c r="FMJ31" s="309"/>
      <c r="FMK31" s="309"/>
      <c r="FML31" s="309"/>
      <c r="FMM31" s="309"/>
      <c r="FMN31" s="309"/>
      <c r="FMO31" s="309"/>
      <c r="FMP31" s="309"/>
      <c r="FMQ31" s="309"/>
      <c r="FMR31" s="309"/>
      <c r="FMS31" s="309"/>
      <c r="FMT31" s="309"/>
      <c r="FMU31" s="309"/>
      <c r="FMV31" s="309"/>
      <c r="FMW31" s="309"/>
      <c r="FMX31" s="309"/>
      <c r="FMY31" s="309"/>
      <c r="FMZ31" s="309"/>
      <c r="FNA31" s="309"/>
      <c r="FNB31" s="309"/>
      <c r="FNC31" s="309"/>
      <c r="FND31" s="309"/>
      <c r="FNE31" s="309"/>
      <c r="FNF31" s="309"/>
      <c r="FNG31" s="309"/>
      <c r="FNH31" s="309"/>
      <c r="FNI31" s="309"/>
      <c r="FNJ31" s="309"/>
      <c r="FNK31" s="309"/>
      <c r="FNL31" s="309"/>
      <c r="FNM31" s="309"/>
      <c r="FNN31" s="309"/>
      <c r="FNO31" s="309"/>
      <c r="FNP31" s="309"/>
      <c r="FNQ31" s="309"/>
      <c r="FNR31" s="309"/>
      <c r="FNS31" s="309"/>
      <c r="FNT31" s="309"/>
      <c r="FNU31" s="309"/>
      <c r="FNV31" s="309"/>
      <c r="FNW31" s="309"/>
      <c r="FNX31" s="309"/>
      <c r="FNY31" s="309"/>
      <c r="FNZ31" s="309"/>
      <c r="FOA31" s="309"/>
      <c r="FOB31" s="309"/>
      <c r="FOC31" s="309"/>
      <c r="FOD31" s="309"/>
      <c r="FOE31" s="309"/>
      <c r="FOF31" s="309"/>
      <c r="FOG31" s="309"/>
      <c r="FOH31" s="309"/>
      <c r="FOI31" s="309"/>
      <c r="FOJ31" s="309"/>
      <c r="FOK31" s="309"/>
      <c r="FOL31" s="309"/>
      <c r="FOM31" s="309"/>
      <c r="FON31" s="309"/>
      <c r="FOO31" s="309"/>
      <c r="FOP31" s="309"/>
      <c r="FOQ31" s="309"/>
      <c r="FOR31" s="309"/>
      <c r="FOS31" s="309"/>
      <c r="FOT31" s="309"/>
      <c r="FOU31" s="309"/>
      <c r="FOV31" s="309"/>
      <c r="FOW31" s="309"/>
      <c r="FOX31" s="309"/>
      <c r="FOY31" s="309"/>
      <c r="FOZ31" s="309"/>
      <c r="FPA31" s="309"/>
      <c r="FPB31" s="309"/>
      <c r="FPC31" s="309"/>
      <c r="FPD31" s="309"/>
      <c r="FPE31" s="309"/>
      <c r="FPF31" s="309"/>
      <c r="FPG31" s="309"/>
      <c r="FPH31" s="309"/>
      <c r="FPI31" s="309"/>
      <c r="FPJ31" s="309"/>
      <c r="FPK31" s="309"/>
      <c r="FPL31" s="309"/>
      <c r="FPM31" s="309"/>
      <c r="FPN31" s="309"/>
      <c r="FPO31" s="309"/>
      <c r="FPP31" s="309"/>
      <c r="FPQ31" s="309"/>
      <c r="FPR31" s="309"/>
      <c r="FPS31" s="309"/>
      <c r="FPT31" s="309"/>
      <c r="FPU31" s="309"/>
      <c r="FPV31" s="309"/>
      <c r="FPW31" s="309"/>
      <c r="FPX31" s="309"/>
      <c r="FPY31" s="309"/>
      <c r="FPZ31" s="309"/>
      <c r="FQA31" s="309"/>
      <c r="FQB31" s="309"/>
      <c r="FQC31" s="309"/>
      <c r="FQD31" s="309"/>
      <c r="FQE31" s="309"/>
      <c r="FQF31" s="309"/>
      <c r="FQG31" s="309"/>
      <c r="FQH31" s="309"/>
      <c r="FQI31" s="309"/>
      <c r="FQJ31" s="309"/>
      <c r="FQK31" s="309"/>
      <c r="FQL31" s="309"/>
      <c r="FQM31" s="309"/>
      <c r="FQN31" s="309"/>
      <c r="FQO31" s="309"/>
      <c r="FQP31" s="309"/>
      <c r="FQQ31" s="309"/>
      <c r="FQR31" s="309"/>
      <c r="FQS31" s="309"/>
      <c r="FQT31" s="309"/>
      <c r="FQU31" s="309"/>
      <c r="FQV31" s="309"/>
      <c r="FQW31" s="309"/>
      <c r="FQX31" s="309"/>
      <c r="FQY31" s="309"/>
      <c r="FQZ31" s="309"/>
      <c r="FRA31" s="309"/>
      <c r="FRB31" s="309"/>
      <c r="FRC31" s="309"/>
      <c r="FRD31" s="309"/>
      <c r="FRE31" s="309"/>
      <c r="FRF31" s="309"/>
      <c r="FRG31" s="309"/>
      <c r="FRH31" s="309"/>
      <c r="FRI31" s="309"/>
      <c r="FRJ31" s="309"/>
      <c r="FRK31" s="309"/>
      <c r="FRL31" s="309"/>
      <c r="FRM31" s="309"/>
      <c r="FRN31" s="309"/>
      <c r="FRO31" s="309"/>
      <c r="FRP31" s="309"/>
      <c r="FRQ31" s="309"/>
      <c r="FRR31" s="309"/>
      <c r="FRS31" s="309"/>
      <c r="FRT31" s="309"/>
      <c r="FRU31" s="309"/>
      <c r="FRV31" s="309"/>
      <c r="FRW31" s="309"/>
      <c r="FRX31" s="309"/>
      <c r="FRY31" s="309"/>
      <c r="FRZ31" s="309"/>
      <c r="FSA31" s="309"/>
      <c r="FSB31" s="309"/>
      <c r="FSC31" s="309"/>
      <c r="FSD31" s="309"/>
      <c r="FSE31" s="309"/>
      <c r="FSF31" s="309"/>
      <c r="FSG31" s="309"/>
      <c r="FSH31" s="309"/>
      <c r="FSI31" s="309"/>
      <c r="FSJ31" s="309"/>
      <c r="FSK31" s="309"/>
      <c r="FSL31" s="309"/>
      <c r="FSM31" s="309"/>
      <c r="FSN31" s="309"/>
      <c r="FSO31" s="309"/>
      <c r="FSP31" s="309"/>
      <c r="FSQ31" s="309"/>
      <c r="FSR31" s="309"/>
      <c r="FSS31" s="309"/>
      <c r="FST31" s="309"/>
      <c r="FSU31" s="309"/>
      <c r="FSV31" s="309"/>
      <c r="FSW31" s="309"/>
      <c r="FSX31" s="309"/>
      <c r="FSY31" s="309"/>
      <c r="FSZ31" s="309"/>
      <c r="FTA31" s="309"/>
      <c r="FTB31" s="309"/>
      <c r="FTC31" s="309"/>
      <c r="FTD31" s="309"/>
      <c r="FTE31" s="309"/>
      <c r="FTF31" s="309"/>
      <c r="FTG31" s="309"/>
      <c r="FTH31" s="309"/>
      <c r="FTI31" s="309"/>
      <c r="FTJ31" s="309"/>
      <c r="FTK31" s="309"/>
      <c r="FTL31" s="309"/>
      <c r="FTM31" s="309"/>
      <c r="FTN31" s="309"/>
      <c r="FTO31" s="309"/>
      <c r="FTP31" s="309"/>
      <c r="FTQ31" s="309"/>
      <c r="FTR31" s="309"/>
      <c r="FTS31" s="309"/>
      <c r="FTT31" s="309"/>
      <c r="FTU31" s="309"/>
      <c r="FTV31" s="309"/>
      <c r="FTW31" s="309"/>
      <c r="FTX31" s="309"/>
      <c r="FTY31" s="309"/>
      <c r="FTZ31" s="309"/>
      <c r="FUA31" s="309"/>
      <c r="FUB31" s="309"/>
      <c r="FUC31" s="309"/>
      <c r="FUD31" s="309"/>
      <c r="FUE31" s="309"/>
      <c r="FUF31" s="309"/>
      <c r="FUG31" s="309"/>
      <c r="FUH31" s="309"/>
      <c r="FUI31" s="309"/>
      <c r="FUJ31" s="309"/>
      <c r="FUK31" s="309"/>
      <c r="FUL31" s="309"/>
      <c r="FUM31" s="309"/>
      <c r="FUN31" s="309"/>
      <c r="FUO31" s="309"/>
      <c r="FUP31" s="309"/>
      <c r="FUQ31" s="309"/>
      <c r="FUR31" s="309"/>
      <c r="FUS31" s="309"/>
      <c r="FUT31" s="309"/>
      <c r="FUU31" s="309"/>
      <c r="FUV31" s="309"/>
      <c r="FUW31" s="309"/>
      <c r="FUX31" s="309"/>
      <c r="FUY31" s="309"/>
      <c r="FUZ31" s="309"/>
      <c r="FVA31" s="309"/>
      <c r="FVB31" s="309"/>
      <c r="FVC31" s="309"/>
      <c r="FVD31" s="309"/>
      <c r="FVE31" s="309"/>
      <c r="FVF31" s="309"/>
      <c r="FVG31" s="309"/>
      <c r="FVH31" s="309"/>
      <c r="FVI31" s="309"/>
      <c r="FVJ31" s="309"/>
      <c r="FVK31" s="309"/>
      <c r="FVL31" s="309"/>
      <c r="FVM31" s="309"/>
      <c r="FVN31" s="309"/>
      <c r="FVO31" s="309"/>
      <c r="FVP31" s="309"/>
      <c r="FVQ31" s="309"/>
      <c r="FVR31" s="309"/>
      <c r="FVS31" s="309"/>
      <c r="FVT31" s="309"/>
      <c r="FVU31" s="309"/>
      <c r="FVV31" s="309"/>
      <c r="FVW31" s="309"/>
      <c r="FVX31" s="309"/>
      <c r="FVY31" s="309"/>
      <c r="FVZ31" s="309"/>
      <c r="FWA31" s="309"/>
      <c r="FWB31" s="309"/>
      <c r="FWC31" s="309"/>
      <c r="FWD31" s="309"/>
      <c r="FWE31" s="309"/>
      <c r="FWF31" s="309"/>
      <c r="FWG31" s="309"/>
      <c r="FWH31" s="309"/>
      <c r="FWI31" s="309"/>
      <c r="FWJ31" s="309"/>
      <c r="FWK31" s="309"/>
      <c r="FWL31" s="309"/>
      <c r="FWM31" s="309"/>
      <c r="FWN31" s="309"/>
      <c r="FWO31" s="309"/>
      <c r="FWP31" s="309"/>
      <c r="FWQ31" s="309"/>
      <c r="FWR31" s="309"/>
      <c r="FWS31" s="309"/>
      <c r="FWT31" s="309"/>
      <c r="FWU31" s="309"/>
      <c r="FWV31" s="309"/>
      <c r="FWW31" s="309"/>
      <c r="FWX31" s="309"/>
      <c r="FWY31" s="309"/>
      <c r="FWZ31" s="309"/>
      <c r="FXA31" s="309"/>
      <c r="FXB31" s="309"/>
      <c r="FXC31" s="309"/>
      <c r="FXD31" s="309"/>
      <c r="FXE31" s="309"/>
      <c r="FXF31" s="309"/>
      <c r="FXG31" s="309"/>
      <c r="FXH31" s="309"/>
      <c r="FXI31" s="309"/>
      <c r="FXJ31" s="309"/>
      <c r="FXK31" s="309"/>
      <c r="FXL31" s="309"/>
      <c r="FXM31" s="309"/>
      <c r="FXN31" s="309"/>
      <c r="FXO31" s="309"/>
      <c r="FXP31" s="309"/>
      <c r="FXQ31" s="309"/>
      <c r="FXR31" s="309"/>
      <c r="FXS31" s="309"/>
      <c r="FXT31" s="309"/>
      <c r="FXU31" s="309"/>
      <c r="FXV31" s="309"/>
      <c r="FXW31" s="309"/>
      <c r="FXX31" s="309"/>
      <c r="FXY31" s="309"/>
      <c r="FXZ31" s="309"/>
      <c r="FYA31" s="309"/>
      <c r="FYB31" s="309"/>
      <c r="FYC31" s="309"/>
      <c r="FYD31" s="309"/>
      <c r="FYE31" s="309"/>
      <c r="FYF31" s="309"/>
      <c r="FYG31" s="309"/>
      <c r="FYH31" s="309"/>
      <c r="FYI31" s="309"/>
      <c r="FYJ31" s="309"/>
      <c r="FYK31" s="309"/>
      <c r="FYL31" s="309"/>
      <c r="FYM31" s="309"/>
      <c r="FYN31" s="309"/>
      <c r="FYO31" s="309"/>
      <c r="FYP31" s="309"/>
      <c r="FYQ31" s="309"/>
      <c r="FYR31" s="309"/>
      <c r="FYS31" s="309"/>
      <c r="FYT31" s="309"/>
      <c r="FYU31" s="309"/>
      <c r="FYV31" s="309"/>
      <c r="FYW31" s="309"/>
      <c r="FYX31" s="309"/>
      <c r="FYY31" s="309"/>
      <c r="FYZ31" s="309"/>
      <c r="FZA31" s="309"/>
      <c r="FZB31" s="309"/>
      <c r="FZC31" s="309"/>
      <c r="FZD31" s="309"/>
      <c r="FZE31" s="309"/>
      <c r="FZF31" s="309"/>
      <c r="FZG31" s="309"/>
      <c r="FZH31" s="309"/>
      <c r="FZI31" s="309"/>
      <c r="FZJ31" s="309"/>
      <c r="FZK31" s="309"/>
      <c r="FZL31" s="309"/>
      <c r="FZM31" s="309"/>
      <c r="FZN31" s="309"/>
      <c r="FZO31" s="309"/>
      <c r="FZP31" s="309"/>
      <c r="FZQ31" s="309"/>
      <c r="FZR31" s="309"/>
      <c r="FZS31" s="309"/>
      <c r="FZT31" s="309"/>
      <c r="FZU31" s="309"/>
      <c r="FZV31" s="309"/>
      <c r="FZW31" s="309"/>
      <c r="FZX31" s="309"/>
      <c r="FZY31" s="309"/>
      <c r="FZZ31" s="309"/>
      <c r="GAA31" s="309"/>
      <c r="GAB31" s="309"/>
      <c r="GAC31" s="309"/>
      <c r="GAD31" s="309"/>
      <c r="GAE31" s="309"/>
      <c r="GAF31" s="309"/>
      <c r="GAG31" s="309"/>
      <c r="GAH31" s="309"/>
      <c r="GAI31" s="309"/>
      <c r="GAJ31" s="309"/>
      <c r="GAK31" s="309"/>
      <c r="GAL31" s="309"/>
      <c r="GAM31" s="309"/>
      <c r="GAN31" s="309"/>
      <c r="GAO31" s="309"/>
      <c r="GAP31" s="309"/>
      <c r="GAQ31" s="309"/>
      <c r="GAR31" s="309"/>
      <c r="GAS31" s="309"/>
      <c r="GAT31" s="309"/>
      <c r="GAU31" s="309"/>
      <c r="GAV31" s="309"/>
      <c r="GAW31" s="309"/>
      <c r="GAX31" s="309"/>
      <c r="GAY31" s="309"/>
      <c r="GAZ31" s="309"/>
      <c r="GBA31" s="309"/>
      <c r="GBB31" s="309"/>
      <c r="GBC31" s="309"/>
      <c r="GBD31" s="309"/>
      <c r="GBE31" s="309"/>
      <c r="GBF31" s="309"/>
      <c r="GBG31" s="309"/>
      <c r="GBH31" s="309"/>
      <c r="GBI31" s="309"/>
      <c r="GBJ31" s="309"/>
      <c r="GBK31" s="309"/>
      <c r="GBL31" s="309"/>
      <c r="GBM31" s="309"/>
      <c r="GBN31" s="309"/>
      <c r="GBO31" s="309"/>
      <c r="GBP31" s="309"/>
      <c r="GBQ31" s="309"/>
      <c r="GBR31" s="309"/>
      <c r="GBS31" s="309"/>
      <c r="GBT31" s="309"/>
      <c r="GBU31" s="309"/>
      <c r="GBV31" s="309"/>
      <c r="GBW31" s="309"/>
      <c r="GBX31" s="309"/>
      <c r="GBY31" s="309"/>
      <c r="GBZ31" s="309"/>
      <c r="GCA31" s="309"/>
      <c r="GCB31" s="309"/>
      <c r="GCC31" s="309"/>
      <c r="GCD31" s="309"/>
      <c r="GCE31" s="309"/>
      <c r="GCF31" s="309"/>
      <c r="GCG31" s="309"/>
      <c r="GCH31" s="309"/>
      <c r="GCI31" s="309"/>
      <c r="GCJ31" s="309"/>
      <c r="GCK31" s="309"/>
      <c r="GCL31" s="309"/>
      <c r="GCM31" s="309"/>
      <c r="GCN31" s="309"/>
      <c r="GCO31" s="309"/>
      <c r="GCP31" s="309"/>
      <c r="GCQ31" s="309"/>
      <c r="GCR31" s="309"/>
      <c r="GCS31" s="309"/>
      <c r="GCT31" s="309"/>
      <c r="GCU31" s="309"/>
      <c r="GCV31" s="309"/>
      <c r="GCW31" s="309"/>
      <c r="GCX31" s="309"/>
      <c r="GCY31" s="309"/>
      <c r="GCZ31" s="309"/>
      <c r="GDA31" s="309"/>
      <c r="GDB31" s="309"/>
      <c r="GDC31" s="309"/>
      <c r="GDD31" s="309"/>
      <c r="GDE31" s="309"/>
      <c r="GDF31" s="309"/>
      <c r="GDG31" s="309"/>
      <c r="GDH31" s="309"/>
      <c r="GDI31" s="309"/>
      <c r="GDJ31" s="309"/>
      <c r="GDK31" s="309"/>
      <c r="GDL31" s="309"/>
      <c r="GDM31" s="309"/>
      <c r="GDN31" s="309"/>
      <c r="GDO31" s="309"/>
      <c r="GDP31" s="309"/>
      <c r="GDQ31" s="309"/>
      <c r="GDR31" s="309"/>
      <c r="GDS31" s="309"/>
      <c r="GDT31" s="309"/>
      <c r="GDU31" s="309"/>
      <c r="GDV31" s="309"/>
      <c r="GDW31" s="309"/>
      <c r="GDX31" s="309"/>
      <c r="GDY31" s="309"/>
      <c r="GDZ31" s="309"/>
      <c r="GEA31" s="309"/>
      <c r="GEB31" s="309"/>
      <c r="GEC31" s="309"/>
      <c r="GED31" s="309"/>
      <c r="GEE31" s="309"/>
      <c r="GEF31" s="309"/>
      <c r="GEG31" s="309"/>
      <c r="GEH31" s="309"/>
      <c r="GEI31" s="309"/>
      <c r="GEJ31" s="309"/>
      <c r="GEK31" s="309"/>
      <c r="GEL31" s="309"/>
      <c r="GEM31" s="309"/>
      <c r="GEN31" s="309"/>
      <c r="GEO31" s="309"/>
      <c r="GEP31" s="309"/>
      <c r="GEQ31" s="309"/>
      <c r="GER31" s="309"/>
      <c r="GES31" s="309"/>
      <c r="GET31" s="309"/>
      <c r="GEU31" s="309"/>
      <c r="GEV31" s="309"/>
      <c r="GEW31" s="309"/>
      <c r="GEX31" s="309"/>
      <c r="GEY31" s="309"/>
      <c r="GEZ31" s="309"/>
      <c r="GFA31" s="309"/>
      <c r="GFB31" s="309"/>
      <c r="GFC31" s="309"/>
      <c r="GFD31" s="309"/>
      <c r="GFE31" s="309"/>
      <c r="GFF31" s="309"/>
      <c r="GFG31" s="309"/>
      <c r="GFH31" s="309"/>
      <c r="GFI31" s="309"/>
      <c r="GFJ31" s="309"/>
      <c r="GFK31" s="309"/>
      <c r="GFL31" s="309"/>
      <c r="GFM31" s="309"/>
      <c r="GFN31" s="309"/>
      <c r="GFO31" s="309"/>
      <c r="GFP31" s="309"/>
      <c r="GFQ31" s="309"/>
      <c r="GFR31" s="309"/>
      <c r="GFS31" s="309"/>
      <c r="GFT31" s="309"/>
      <c r="GFU31" s="309"/>
      <c r="GFV31" s="309"/>
      <c r="GFW31" s="309"/>
      <c r="GFX31" s="309"/>
      <c r="GFY31" s="309"/>
      <c r="GFZ31" s="309"/>
      <c r="GGA31" s="309"/>
      <c r="GGB31" s="309"/>
      <c r="GGC31" s="309"/>
      <c r="GGD31" s="309"/>
      <c r="GGE31" s="309"/>
      <c r="GGF31" s="309"/>
      <c r="GGG31" s="309"/>
      <c r="GGH31" s="309"/>
      <c r="GGI31" s="309"/>
      <c r="GGJ31" s="309"/>
      <c r="GGK31" s="309"/>
      <c r="GGL31" s="309"/>
      <c r="GGM31" s="309"/>
      <c r="GGN31" s="309"/>
      <c r="GGO31" s="309"/>
      <c r="GGP31" s="309"/>
      <c r="GGQ31" s="309"/>
      <c r="GGR31" s="309"/>
      <c r="GGS31" s="309"/>
      <c r="GGT31" s="309"/>
      <c r="GGU31" s="309"/>
      <c r="GGV31" s="309"/>
      <c r="GGW31" s="309"/>
      <c r="GGX31" s="309"/>
      <c r="GGY31" s="309"/>
      <c r="GGZ31" s="309"/>
      <c r="GHA31" s="309"/>
      <c r="GHB31" s="309"/>
      <c r="GHC31" s="309"/>
      <c r="GHD31" s="309"/>
      <c r="GHE31" s="309"/>
      <c r="GHF31" s="309"/>
      <c r="GHG31" s="309"/>
      <c r="GHH31" s="309"/>
      <c r="GHI31" s="309"/>
      <c r="GHJ31" s="309"/>
      <c r="GHK31" s="309"/>
      <c r="GHL31" s="309"/>
      <c r="GHM31" s="309"/>
      <c r="GHN31" s="309"/>
      <c r="GHO31" s="309"/>
      <c r="GHP31" s="309"/>
      <c r="GHQ31" s="309"/>
      <c r="GHR31" s="309"/>
      <c r="GHS31" s="309"/>
      <c r="GHT31" s="309"/>
      <c r="GHU31" s="309"/>
      <c r="GHV31" s="309"/>
      <c r="GHW31" s="309"/>
      <c r="GHX31" s="309"/>
      <c r="GHY31" s="309"/>
      <c r="GHZ31" s="309"/>
      <c r="GIA31" s="309"/>
      <c r="GIB31" s="309"/>
      <c r="GIC31" s="309"/>
      <c r="GID31" s="309"/>
      <c r="GIE31" s="309"/>
      <c r="GIF31" s="309"/>
      <c r="GIG31" s="309"/>
      <c r="GIH31" s="309"/>
      <c r="GII31" s="309"/>
      <c r="GIJ31" s="309"/>
      <c r="GIK31" s="309"/>
      <c r="GIL31" s="309"/>
      <c r="GIM31" s="309"/>
      <c r="GIN31" s="309"/>
      <c r="GIO31" s="309"/>
      <c r="GIP31" s="309"/>
      <c r="GIQ31" s="309"/>
      <c r="GIR31" s="309"/>
      <c r="GIS31" s="309"/>
      <c r="GIT31" s="309"/>
      <c r="GIU31" s="309"/>
      <c r="GIV31" s="309"/>
      <c r="GIW31" s="309"/>
      <c r="GIX31" s="309"/>
      <c r="GIY31" s="309"/>
      <c r="GIZ31" s="309"/>
      <c r="GJA31" s="309"/>
      <c r="GJB31" s="309"/>
      <c r="GJC31" s="309"/>
      <c r="GJD31" s="309"/>
      <c r="GJE31" s="309"/>
      <c r="GJF31" s="309"/>
      <c r="GJG31" s="309"/>
      <c r="GJH31" s="309"/>
      <c r="GJI31" s="309"/>
      <c r="GJJ31" s="309"/>
      <c r="GJK31" s="309"/>
      <c r="GJL31" s="309"/>
      <c r="GJM31" s="309"/>
      <c r="GJN31" s="309"/>
      <c r="GJO31" s="309"/>
      <c r="GJP31" s="309"/>
      <c r="GJQ31" s="309"/>
      <c r="GJR31" s="309"/>
      <c r="GJS31" s="309"/>
      <c r="GJT31" s="309"/>
      <c r="GJU31" s="309"/>
      <c r="GJV31" s="309"/>
      <c r="GJW31" s="309"/>
      <c r="GJX31" s="309"/>
      <c r="GJY31" s="309"/>
      <c r="GJZ31" s="309"/>
      <c r="GKA31" s="309"/>
      <c r="GKB31" s="309"/>
      <c r="GKC31" s="309"/>
      <c r="GKD31" s="309"/>
      <c r="GKE31" s="309"/>
      <c r="GKF31" s="309"/>
      <c r="GKG31" s="309"/>
      <c r="GKH31" s="309"/>
      <c r="GKI31" s="309"/>
      <c r="GKJ31" s="309"/>
      <c r="GKK31" s="309"/>
      <c r="GKL31" s="309"/>
      <c r="GKM31" s="309"/>
      <c r="GKN31" s="309"/>
      <c r="GKO31" s="309"/>
      <c r="GKP31" s="309"/>
      <c r="GKQ31" s="309"/>
      <c r="GKR31" s="309"/>
      <c r="GKS31" s="309"/>
      <c r="GKT31" s="309"/>
      <c r="GKU31" s="309"/>
      <c r="GKV31" s="309"/>
      <c r="GKW31" s="309"/>
      <c r="GKX31" s="309"/>
      <c r="GKY31" s="309"/>
      <c r="GKZ31" s="309"/>
      <c r="GLA31" s="309"/>
      <c r="GLB31" s="309"/>
      <c r="GLC31" s="309"/>
      <c r="GLD31" s="309"/>
      <c r="GLE31" s="309"/>
      <c r="GLF31" s="309"/>
      <c r="GLG31" s="309"/>
      <c r="GLH31" s="309"/>
      <c r="GLI31" s="309"/>
      <c r="GLJ31" s="309"/>
      <c r="GLK31" s="309"/>
      <c r="GLL31" s="309"/>
      <c r="GLM31" s="309"/>
      <c r="GLN31" s="309"/>
      <c r="GLO31" s="309"/>
      <c r="GLP31" s="309"/>
      <c r="GLQ31" s="309"/>
      <c r="GLR31" s="309"/>
      <c r="GLS31" s="309"/>
      <c r="GLT31" s="309"/>
      <c r="GLU31" s="309"/>
      <c r="GLV31" s="309"/>
      <c r="GLW31" s="309"/>
      <c r="GLX31" s="309"/>
      <c r="GLY31" s="309"/>
      <c r="GLZ31" s="309"/>
      <c r="GMA31" s="309"/>
      <c r="GMB31" s="309"/>
      <c r="GMC31" s="309"/>
      <c r="GMD31" s="309"/>
      <c r="GME31" s="309"/>
      <c r="GMF31" s="309"/>
      <c r="GMG31" s="309"/>
      <c r="GMH31" s="309"/>
      <c r="GMI31" s="309"/>
      <c r="GMJ31" s="309"/>
      <c r="GMK31" s="309"/>
      <c r="GML31" s="309"/>
      <c r="GMM31" s="309"/>
      <c r="GMN31" s="309"/>
      <c r="GMO31" s="309"/>
      <c r="GMP31" s="309"/>
      <c r="GMQ31" s="309"/>
      <c r="GMR31" s="309"/>
      <c r="GMS31" s="309"/>
      <c r="GMT31" s="309"/>
      <c r="GMU31" s="309"/>
      <c r="GMV31" s="309"/>
      <c r="GMW31" s="309"/>
      <c r="GMX31" s="309"/>
      <c r="GMY31" s="309"/>
      <c r="GMZ31" s="309"/>
      <c r="GNA31" s="309"/>
      <c r="GNB31" s="309"/>
      <c r="GNC31" s="309"/>
      <c r="GND31" s="309"/>
      <c r="GNE31" s="309"/>
      <c r="GNF31" s="309"/>
      <c r="GNG31" s="309"/>
      <c r="GNH31" s="309"/>
      <c r="GNI31" s="309"/>
      <c r="GNJ31" s="309"/>
      <c r="GNK31" s="309"/>
      <c r="GNL31" s="309"/>
      <c r="GNM31" s="309"/>
      <c r="GNN31" s="309"/>
      <c r="GNO31" s="309"/>
      <c r="GNP31" s="309"/>
      <c r="GNQ31" s="309"/>
      <c r="GNR31" s="309"/>
      <c r="GNS31" s="309"/>
      <c r="GNT31" s="309"/>
      <c r="GNU31" s="309"/>
      <c r="GNV31" s="309"/>
      <c r="GNW31" s="309"/>
      <c r="GNX31" s="309"/>
      <c r="GNY31" s="309"/>
      <c r="GNZ31" s="309"/>
      <c r="GOA31" s="309"/>
      <c r="GOB31" s="309"/>
      <c r="GOC31" s="309"/>
      <c r="GOD31" s="309"/>
      <c r="GOE31" s="309"/>
      <c r="GOF31" s="309"/>
      <c r="GOG31" s="309"/>
      <c r="GOH31" s="309"/>
      <c r="GOI31" s="309"/>
      <c r="GOJ31" s="309"/>
      <c r="GOK31" s="309"/>
      <c r="GOL31" s="309"/>
      <c r="GOM31" s="309"/>
      <c r="GON31" s="309"/>
      <c r="GOO31" s="309"/>
      <c r="GOP31" s="309"/>
      <c r="GOQ31" s="309"/>
      <c r="GOR31" s="309"/>
      <c r="GOS31" s="309"/>
      <c r="GOT31" s="309"/>
      <c r="GOU31" s="309"/>
      <c r="GOV31" s="309"/>
      <c r="GOW31" s="309"/>
      <c r="GOX31" s="309"/>
      <c r="GOY31" s="309"/>
      <c r="GOZ31" s="309"/>
      <c r="GPA31" s="309"/>
      <c r="GPB31" s="309"/>
      <c r="GPC31" s="309"/>
      <c r="GPD31" s="309"/>
      <c r="GPE31" s="309"/>
      <c r="GPF31" s="309"/>
      <c r="GPG31" s="309"/>
      <c r="GPH31" s="309"/>
      <c r="GPI31" s="309"/>
      <c r="GPJ31" s="309"/>
      <c r="GPK31" s="309"/>
      <c r="GPL31" s="309"/>
      <c r="GPM31" s="309"/>
      <c r="GPN31" s="309"/>
      <c r="GPO31" s="309"/>
      <c r="GPP31" s="309"/>
      <c r="GPQ31" s="309"/>
      <c r="GPR31" s="309"/>
      <c r="GPS31" s="309"/>
      <c r="GPT31" s="309"/>
      <c r="GPU31" s="309"/>
      <c r="GPV31" s="309"/>
      <c r="GPW31" s="309"/>
      <c r="GPX31" s="309"/>
      <c r="GPY31" s="309"/>
      <c r="GPZ31" s="309"/>
      <c r="GQA31" s="309"/>
      <c r="GQB31" s="309"/>
      <c r="GQC31" s="309"/>
      <c r="GQD31" s="309"/>
      <c r="GQE31" s="309"/>
      <c r="GQF31" s="309"/>
      <c r="GQG31" s="309"/>
      <c r="GQH31" s="309"/>
      <c r="GQI31" s="309"/>
      <c r="GQJ31" s="309"/>
      <c r="GQK31" s="309"/>
      <c r="GQL31" s="309"/>
      <c r="GQM31" s="309"/>
      <c r="GQN31" s="309"/>
      <c r="GQO31" s="309"/>
      <c r="GQP31" s="309"/>
      <c r="GQQ31" s="309"/>
      <c r="GQR31" s="309"/>
      <c r="GQS31" s="309"/>
      <c r="GQT31" s="309"/>
      <c r="GQU31" s="309"/>
      <c r="GQV31" s="309"/>
      <c r="GQW31" s="309"/>
      <c r="GQX31" s="309"/>
      <c r="GQY31" s="309"/>
      <c r="GQZ31" s="309"/>
      <c r="GRA31" s="309"/>
      <c r="GRB31" s="309"/>
      <c r="GRC31" s="309"/>
      <c r="GRD31" s="309"/>
      <c r="GRE31" s="309"/>
      <c r="GRF31" s="309"/>
      <c r="GRG31" s="309"/>
      <c r="GRH31" s="309"/>
      <c r="GRI31" s="309"/>
      <c r="GRJ31" s="309"/>
      <c r="GRK31" s="309"/>
      <c r="GRL31" s="309"/>
      <c r="GRM31" s="309"/>
      <c r="GRN31" s="309"/>
      <c r="GRO31" s="309"/>
      <c r="GRP31" s="309"/>
      <c r="GRQ31" s="309"/>
      <c r="GRR31" s="309"/>
      <c r="GRS31" s="309"/>
      <c r="GRT31" s="309"/>
      <c r="GRU31" s="309"/>
      <c r="GRV31" s="309"/>
      <c r="GRW31" s="309"/>
      <c r="GRX31" s="309"/>
      <c r="GRY31" s="309"/>
      <c r="GRZ31" s="309"/>
      <c r="GSA31" s="309"/>
      <c r="GSB31" s="309"/>
      <c r="GSC31" s="309"/>
      <c r="GSD31" s="309"/>
      <c r="GSE31" s="309"/>
      <c r="GSF31" s="309"/>
      <c r="GSG31" s="309"/>
      <c r="GSH31" s="309"/>
      <c r="GSI31" s="309"/>
      <c r="GSJ31" s="309"/>
      <c r="GSK31" s="309"/>
      <c r="GSL31" s="309"/>
      <c r="GSM31" s="309"/>
      <c r="GSN31" s="309"/>
      <c r="GSO31" s="309"/>
      <c r="GSP31" s="309"/>
      <c r="GSQ31" s="309"/>
      <c r="GSR31" s="309"/>
      <c r="GSS31" s="309"/>
      <c r="GST31" s="309"/>
      <c r="GSU31" s="309"/>
      <c r="GSV31" s="309"/>
      <c r="GSW31" s="309"/>
      <c r="GSX31" s="309"/>
      <c r="GSY31" s="309"/>
      <c r="GSZ31" s="309"/>
      <c r="GTA31" s="309"/>
      <c r="GTB31" s="309"/>
      <c r="GTC31" s="309"/>
      <c r="GTD31" s="309"/>
      <c r="GTE31" s="309"/>
      <c r="GTF31" s="309"/>
      <c r="GTG31" s="309"/>
      <c r="GTH31" s="309"/>
      <c r="GTI31" s="309"/>
      <c r="GTJ31" s="309"/>
      <c r="GTK31" s="309"/>
      <c r="GTL31" s="309"/>
      <c r="GTM31" s="309"/>
      <c r="GTN31" s="309"/>
      <c r="GTO31" s="309"/>
      <c r="GTP31" s="309"/>
      <c r="GTQ31" s="309"/>
      <c r="GTR31" s="309"/>
      <c r="GTS31" s="309"/>
      <c r="GTT31" s="309"/>
      <c r="GTU31" s="309"/>
      <c r="GTV31" s="309"/>
      <c r="GTW31" s="309"/>
      <c r="GTX31" s="309"/>
      <c r="GTY31" s="309"/>
      <c r="GTZ31" s="309"/>
      <c r="GUA31" s="309"/>
      <c r="GUB31" s="309"/>
      <c r="GUC31" s="309"/>
      <c r="GUD31" s="309"/>
      <c r="GUE31" s="309"/>
      <c r="GUF31" s="309"/>
      <c r="GUG31" s="309"/>
      <c r="GUH31" s="309"/>
      <c r="GUI31" s="309"/>
      <c r="GUJ31" s="309"/>
      <c r="GUK31" s="309"/>
      <c r="GUL31" s="309"/>
      <c r="GUM31" s="309"/>
      <c r="GUN31" s="309"/>
      <c r="GUO31" s="309"/>
      <c r="GUP31" s="309"/>
      <c r="GUQ31" s="309"/>
      <c r="GUR31" s="309"/>
      <c r="GUS31" s="309"/>
      <c r="GUT31" s="309"/>
      <c r="GUU31" s="309"/>
      <c r="GUV31" s="309"/>
      <c r="GUW31" s="309"/>
      <c r="GUX31" s="309"/>
      <c r="GUY31" s="309"/>
      <c r="GUZ31" s="309"/>
      <c r="GVA31" s="309"/>
      <c r="GVB31" s="309"/>
      <c r="GVC31" s="309"/>
      <c r="GVD31" s="309"/>
      <c r="GVE31" s="309"/>
      <c r="GVF31" s="309"/>
      <c r="GVG31" s="309"/>
      <c r="GVH31" s="309"/>
      <c r="GVI31" s="309"/>
      <c r="GVJ31" s="309"/>
      <c r="GVK31" s="309"/>
      <c r="GVL31" s="309"/>
      <c r="GVM31" s="309"/>
      <c r="GVN31" s="309"/>
      <c r="GVO31" s="309"/>
      <c r="GVP31" s="309"/>
      <c r="GVQ31" s="309"/>
      <c r="GVR31" s="309"/>
      <c r="GVS31" s="309"/>
      <c r="GVT31" s="309"/>
      <c r="GVU31" s="309"/>
      <c r="GVV31" s="309"/>
      <c r="GVW31" s="309"/>
      <c r="GVX31" s="309"/>
      <c r="GVY31" s="309"/>
      <c r="GVZ31" s="309"/>
      <c r="GWA31" s="309"/>
      <c r="GWB31" s="309"/>
      <c r="GWC31" s="309"/>
      <c r="GWD31" s="309"/>
      <c r="GWE31" s="309"/>
      <c r="GWF31" s="309"/>
      <c r="GWG31" s="309"/>
      <c r="GWH31" s="309"/>
      <c r="GWI31" s="309"/>
      <c r="GWJ31" s="309"/>
      <c r="GWK31" s="309"/>
      <c r="GWL31" s="309"/>
      <c r="GWM31" s="309"/>
      <c r="GWN31" s="309"/>
      <c r="GWO31" s="309"/>
      <c r="GWP31" s="309"/>
      <c r="GWQ31" s="309"/>
      <c r="GWR31" s="309"/>
      <c r="GWS31" s="309"/>
      <c r="GWT31" s="309"/>
      <c r="GWU31" s="309"/>
      <c r="GWV31" s="309"/>
      <c r="GWW31" s="309"/>
      <c r="GWX31" s="309"/>
      <c r="GWY31" s="309"/>
      <c r="GWZ31" s="309"/>
      <c r="GXA31" s="309"/>
      <c r="GXB31" s="309"/>
      <c r="GXC31" s="309"/>
      <c r="GXD31" s="309"/>
      <c r="GXE31" s="309"/>
      <c r="GXF31" s="309"/>
      <c r="GXG31" s="309"/>
      <c r="GXH31" s="309"/>
      <c r="GXI31" s="309"/>
      <c r="GXJ31" s="309"/>
      <c r="GXK31" s="309"/>
      <c r="GXL31" s="309"/>
      <c r="GXM31" s="309"/>
      <c r="GXN31" s="309"/>
      <c r="GXO31" s="309"/>
      <c r="GXP31" s="309"/>
      <c r="GXQ31" s="309"/>
      <c r="GXR31" s="309"/>
      <c r="GXS31" s="309"/>
      <c r="GXT31" s="309"/>
      <c r="GXU31" s="309"/>
      <c r="GXV31" s="309"/>
      <c r="GXW31" s="309"/>
      <c r="GXX31" s="309"/>
      <c r="GXY31" s="309"/>
      <c r="GXZ31" s="309"/>
      <c r="GYA31" s="309"/>
      <c r="GYB31" s="309"/>
      <c r="GYC31" s="309"/>
      <c r="GYD31" s="309"/>
      <c r="GYE31" s="309"/>
      <c r="GYF31" s="309"/>
      <c r="GYG31" s="309"/>
      <c r="GYH31" s="309"/>
      <c r="GYI31" s="309"/>
      <c r="GYJ31" s="309"/>
      <c r="GYK31" s="309"/>
      <c r="GYL31" s="309"/>
      <c r="GYM31" s="309"/>
      <c r="GYN31" s="309"/>
      <c r="GYO31" s="309"/>
      <c r="GYP31" s="309"/>
      <c r="GYQ31" s="309"/>
      <c r="GYR31" s="309"/>
      <c r="GYS31" s="309"/>
      <c r="GYT31" s="309"/>
      <c r="GYU31" s="309"/>
      <c r="GYV31" s="309"/>
      <c r="GYW31" s="309"/>
      <c r="GYX31" s="309"/>
      <c r="GYY31" s="309"/>
      <c r="GYZ31" s="309"/>
      <c r="GZA31" s="309"/>
      <c r="GZB31" s="309"/>
      <c r="GZC31" s="309"/>
      <c r="GZD31" s="309"/>
      <c r="GZE31" s="309"/>
      <c r="GZF31" s="309"/>
      <c r="GZG31" s="309"/>
      <c r="GZH31" s="309"/>
      <c r="GZI31" s="309"/>
      <c r="GZJ31" s="309"/>
      <c r="GZK31" s="309"/>
      <c r="GZL31" s="309"/>
      <c r="GZM31" s="309"/>
      <c r="GZN31" s="309"/>
      <c r="GZO31" s="309"/>
      <c r="GZP31" s="309"/>
      <c r="GZQ31" s="309"/>
      <c r="GZR31" s="309"/>
      <c r="GZS31" s="309"/>
      <c r="GZT31" s="309"/>
      <c r="GZU31" s="309"/>
      <c r="GZV31" s="309"/>
      <c r="GZW31" s="309"/>
      <c r="GZX31" s="309"/>
      <c r="GZY31" s="309"/>
      <c r="GZZ31" s="309"/>
      <c r="HAA31" s="309"/>
      <c r="HAB31" s="309"/>
      <c r="HAC31" s="309"/>
      <c r="HAD31" s="309"/>
      <c r="HAE31" s="309"/>
      <c r="HAF31" s="309"/>
      <c r="HAG31" s="309"/>
      <c r="HAH31" s="309"/>
      <c r="HAI31" s="309"/>
      <c r="HAJ31" s="309"/>
      <c r="HAK31" s="309"/>
      <c r="HAL31" s="309"/>
      <c r="HAM31" s="309"/>
      <c r="HAN31" s="309"/>
      <c r="HAO31" s="309"/>
      <c r="HAP31" s="309"/>
      <c r="HAQ31" s="309"/>
      <c r="HAR31" s="309"/>
      <c r="HAS31" s="309"/>
      <c r="HAT31" s="309"/>
      <c r="HAU31" s="309"/>
      <c r="HAV31" s="309"/>
      <c r="HAW31" s="309"/>
      <c r="HAX31" s="309"/>
      <c r="HAY31" s="309"/>
      <c r="HAZ31" s="309"/>
      <c r="HBA31" s="309"/>
      <c r="HBB31" s="309"/>
      <c r="HBC31" s="309"/>
      <c r="HBD31" s="309"/>
      <c r="HBE31" s="309"/>
      <c r="HBF31" s="309"/>
      <c r="HBG31" s="309"/>
      <c r="HBH31" s="309"/>
      <c r="HBI31" s="309"/>
      <c r="HBJ31" s="309"/>
      <c r="HBK31" s="309"/>
      <c r="HBL31" s="309"/>
      <c r="HBM31" s="309"/>
      <c r="HBN31" s="309"/>
      <c r="HBO31" s="309"/>
      <c r="HBP31" s="309"/>
      <c r="HBQ31" s="309"/>
      <c r="HBR31" s="309"/>
      <c r="HBS31" s="309"/>
      <c r="HBT31" s="309"/>
      <c r="HBU31" s="309"/>
      <c r="HBV31" s="309"/>
      <c r="HBW31" s="309"/>
      <c r="HBX31" s="309"/>
      <c r="HBY31" s="309"/>
      <c r="HBZ31" s="309"/>
      <c r="HCA31" s="309"/>
      <c r="HCB31" s="309"/>
      <c r="HCC31" s="309"/>
      <c r="HCD31" s="309"/>
      <c r="HCE31" s="309"/>
      <c r="HCF31" s="309"/>
      <c r="HCG31" s="309"/>
      <c r="HCH31" s="309"/>
      <c r="HCI31" s="309"/>
      <c r="HCJ31" s="309"/>
      <c r="HCK31" s="309"/>
      <c r="HCL31" s="309"/>
      <c r="HCM31" s="309"/>
      <c r="HCN31" s="309"/>
      <c r="HCO31" s="309"/>
      <c r="HCP31" s="309"/>
      <c r="HCQ31" s="309"/>
      <c r="HCR31" s="309"/>
      <c r="HCS31" s="309"/>
      <c r="HCT31" s="309"/>
      <c r="HCU31" s="309"/>
      <c r="HCV31" s="309"/>
      <c r="HCW31" s="309"/>
      <c r="HCX31" s="309"/>
      <c r="HCY31" s="309"/>
      <c r="HCZ31" s="309"/>
      <c r="HDA31" s="309"/>
      <c r="HDB31" s="309"/>
      <c r="HDC31" s="309"/>
      <c r="HDD31" s="309"/>
      <c r="HDE31" s="309"/>
      <c r="HDF31" s="309"/>
      <c r="HDG31" s="309"/>
      <c r="HDH31" s="309"/>
      <c r="HDI31" s="309"/>
      <c r="HDJ31" s="309"/>
      <c r="HDK31" s="309"/>
      <c r="HDL31" s="309"/>
      <c r="HDM31" s="309"/>
      <c r="HDN31" s="309"/>
      <c r="HDO31" s="309"/>
      <c r="HDP31" s="309"/>
      <c r="HDQ31" s="309"/>
      <c r="HDR31" s="309"/>
      <c r="HDS31" s="309"/>
      <c r="HDT31" s="309"/>
      <c r="HDU31" s="309"/>
      <c r="HDV31" s="309"/>
      <c r="HDW31" s="309"/>
      <c r="HDX31" s="309"/>
      <c r="HDY31" s="309"/>
      <c r="HDZ31" s="309"/>
      <c r="HEA31" s="309"/>
      <c r="HEB31" s="309"/>
      <c r="HEC31" s="309"/>
      <c r="HED31" s="309"/>
      <c r="HEE31" s="309"/>
      <c r="HEF31" s="309"/>
      <c r="HEG31" s="309"/>
      <c r="HEH31" s="309"/>
      <c r="HEI31" s="309"/>
      <c r="HEJ31" s="309"/>
      <c r="HEK31" s="309"/>
      <c r="HEL31" s="309"/>
      <c r="HEM31" s="309"/>
      <c r="HEN31" s="309"/>
      <c r="HEO31" s="309"/>
      <c r="HEP31" s="309"/>
      <c r="HEQ31" s="309"/>
      <c r="HER31" s="309"/>
      <c r="HES31" s="309"/>
      <c r="HET31" s="309"/>
      <c r="HEU31" s="309"/>
      <c r="HEV31" s="309"/>
      <c r="HEW31" s="309"/>
      <c r="HEX31" s="309"/>
      <c r="HEY31" s="309"/>
      <c r="HEZ31" s="309"/>
      <c r="HFA31" s="309"/>
      <c r="HFB31" s="309"/>
      <c r="HFC31" s="309"/>
      <c r="HFD31" s="309"/>
      <c r="HFE31" s="309"/>
      <c r="HFF31" s="309"/>
      <c r="HFG31" s="309"/>
      <c r="HFH31" s="309"/>
      <c r="HFI31" s="309"/>
      <c r="HFJ31" s="309"/>
      <c r="HFK31" s="309"/>
      <c r="HFL31" s="309"/>
      <c r="HFM31" s="309"/>
      <c r="HFN31" s="309"/>
      <c r="HFO31" s="309"/>
      <c r="HFP31" s="309"/>
      <c r="HFQ31" s="309"/>
      <c r="HFR31" s="309"/>
      <c r="HFS31" s="309"/>
      <c r="HFT31" s="309"/>
      <c r="HFU31" s="309"/>
      <c r="HFV31" s="309"/>
      <c r="HFW31" s="309"/>
      <c r="HFX31" s="309"/>
      <c r="HFY31" s="309"/>
      <c r="HFZ31" s="309"/>
      <c r="HGA31" s="309"/>
      <c r="HGB31" s="309"/>
      <c r="HGC31" s="309"/>
      <c r="HGD31" s="309"/>
      <c r="HGE31" s="309"/>
      <c r="HGF31" s="309"/>
      <c r="HGG31" s="309"/>
      <c r="HGH31" s="309"/>
      <c r="HGI31" s="309"/>
      <c r="HGJ31" s="309"/>
      <c r="HGK31" s="309"/>
      <c r="HGL31" s="309"/>
      <c r="HGM31" s="309"/>
      <c r="HGN31" s="309"/>
      <c r="HGO31" s="309"/>
      <c r="HGP31" s="309"/>
      <c r="HGQ31" s="309"/>
      <c r="HGR31" s="309"/>
      <c r="HGS31" s="309"/>
      <c r="HGT31" s="309"/>
      <c r="HGU31" s="309"/>
      <c r="HGV31" s="309"/>
      <c r="HGW31" s="309"/>
      <c r="HGX31" s="309"/>
      <c r="HGY31" s="309"/>
      <c r="HGZ31" s="309"/>
      <c r="HHA31" s="309"/>
      <c r="HHB31" s="309"/>
      <c r="HHC31" s="309"/>
      <c r="HHD31" s="309"/>
      <c r="HHE31" s="309"/>
      <c r="HHF31" s="309"/>
      <c r="HHG31" s="309"/>
      <c r="HHH31" s="309"/>
      <c r="HHI31" s="309"/>
      <c r="HHJ31" s="309"/>
      <c r="HHK31" s="309"/>
      <c r="HHL31" s="309"/>
      <c r="HHM31" s="309"/>
      <c r="HHN31" s="309"/>
      <c r="HHO31" s="309"/>
      <c r="HHP31" s="309"/>
      <c r="HHQ31" s="309"/>
      <c r="HHR31" s="309"/>
      <c r="HHS31" s="309"/>
      <c r="HHT31" s="309"/>
      <c r="HHU31" s="309"/>
      <c r="HHV31" s="309"/>
      <c r="HHW31" s="309"/>
      <c r="HHX31" s="309"/>
      <c r="HHY31" s="309"/>
      <c r="HHZ31" s="309"/>
      <c r="HIA31" s="309"/>
      <c r="HIB31" s="309"/>
      <c r="HIC31" s="309"/>
      <c r="HID31" s="309"/>
      <c r="HIE31" s="309"/>
      <c r="HIF31" s="309"/>
      <c r="HIG31" s="309"/>
      <c r="HIH31" s="309"/>
      <c r="HII31" s="309"/>
      <c r="HIJ31" s="309"/>
      <c r="HIK31" s="309"/>
      <c r="HIL31" s="309"/>
      <c r="HIM31" s="309"/>
      <c r="HIN31" s="309"/>
      <c r="HIO31" s="309"/>
      <c r="HIP31" s="309"/>
      <c r="HIQ31" s="309"/>
      <c r="HIR31" s="309"/>
      <c r="HIS31" s="309"/>
      <c r="HIT31" s="309"/>
      <c r="HIU31" s="309"/>
      <c r="HIV31" s="309"/>
      <c r="HIW31" s="309"/>
      <c r="HIX31" s="309"/>
      <c r="HIY31" s="309"/>
      <c r="HIZ31" s="309"/>
      <c r="HJA31" s="309"/>
      <c r="HJB31" s="309"/>
      <c r="HJC31" s="309"/>
      <c r="HJD31" s="309"/>
      <c r="HJE31" s="309"/>
      <c r="HJF31" s="309"/>
      <c r="HJG31" s="309"/>
      <c r="HJH31" s="309"/>
      <c r="HJI31" s="309"/>
      <c r="HJJ31" s="309"/>
      <c r="HJK31" s="309"/>
      <c r="HJL31" s="309"/>
      <c r="HJM31" s="309"/>
      <c r="HJN31" s="309"/>
      <c r="HJO31" s="309"/>
      <c r="HJP31" s="309"/>
      <c r="HJQ31" s="309"/>
      <c r="HJR31" s="309"/>
      <c r="HJS31" s="309"/>
      <c r="HJT31" s="309"/>
      <c r="HJU31" s="309"/>
      <c r="HJV31" s="309"/>
      <c r="HJW31" s="309"/>
      <c r="HJX31" s="309"/>
      <c r="HJY31" s="309"/>
      <c r="HJZ31" s="309"/>
      <c r="HKA31" s="309"/>
      <c r="HKB31" s="309"/>
      <c r="HKC31" s="309"/>
      <c r="HKD31" s="309"/>
      <c r="HKE31" s="309"/>
      <c r="HKF31" s="309"/>
      <c r="HKG31" s="309"/>
      <c r="HKH31" s="309"/>
      <c r="HKI31" s="309"/>
      <c r="HKJ31" s="309"/>
      <c r="HKK31" s="309"/>
      <c r="HKL31" s="309"/>
      <c r="HKM31" s="309"/>
      <c r="HKN31" s="309"/>
      <c r="HKO31" s="309"/>
      <c r="HKP31" s="309"/>
      <c r="HKQ31" s="309"/>
      <c r="HKR31" s="309"/>
      <c r="HKS31" s="309"/>
      <c r="HKT31" s="309"/>
      <c r="HKU31" s="309"/>
      <c r="HKV31" s="309"/>
      <c r="HKW31" s="309"/>
      <c r="HKX31" s="309"/>
      <c r="HKY31" s="309"/>
      <c r="HKZ31" s="309"/>
      <c r="HLA31" s="309"/>
      <c r="HLB31" s="309"/>
      <c r="HLC31" s="309"/>
      <c r="HLD31" s="309"/>
      <c r="HLE31" s="309"/>
      <c r="HLF31" s="309"/>
      <c r="HLG31" s="309"/>
      <c r="HLH31" s="309"/>
      <c r="HLI31" s="309"/>
      <c r="HLJ31" s="309"/>
      <c r="HLK31" s="309"/>
      <c r="HLL31" s="309"/>
      <c r="HLM31" s="309"/>
      <c r="HLN31" s="309"/>
      <c r="HLO31" s="309"/>
      <c r="HLP31" s="309"/>
      <c r="HLQ31" s="309"/>
      <c r="HLR31" s="309"/>
      <c r="HLS31" s="309"/>
      <c r="HLT31" s="309"/>
      <c r="HLU31" s="309"/>
      <c r="HLV31" s="309"/>
      <c r="HLW31" s="309"/>
      <c r="HLX31" s="309"/>
      <c r="HLY31" s="309"/>
      <c r="HLZ31" s="309"/>
      <c r="HMA31" s="309"/>
      <c r="HMB31" s="309"/>
      <c r="HMC31" s="309"/>
      <c r="HMD31" s="309"/>
      <c r="HME31" s="309"/>
      <c r="HMF31" s="309"/>
      <c r="HMG31" s="309"/>
      <c r="HMH31" s="309"/>
      <c r="HMI31" s="309"/>
      <c r="HMJ31" s="309"/>
      <c r="HMK31" s="309"/>
      <c r="HML31" s="309"/>
      <c r="HMM31" s="309"/>
      <c r="HMN31" s="309"/>
      <c r="HMO31" s="309"/>
      <c r="HMP31" s="309"/>
      <c r="HMQ31" s="309"/>
      <c r="HMR31" s="309"/>
      <c r="HMS31" s="309"/>
      <c r="HMT31" s="309"/>
      <c r="HMU31" s="309"/>
      <c r="HMV31" s="309"/>
      <c r="HMW31" s="309"/>
      <c r="HMX31" s="309"/>
      <c r="HMY31" s="309"/>
      <c r="HMZ31" s="309"/>
      <c r="HNA31" s="309"/>
      <c r="HNB31" s="309"/>
      <c r="HNC31" s="309"/>
      <c r="HND31" s="309"/>
      <c r="HNE31" s="309"/>
      <c r="HNF31" s="309"/>
      <c r="HNG31" s="309"/>
      <c r="HNH31" s="309"/>
      <c r="HNI31" s="309"/>
      <c r="HNJ31" s="309"/>
      <c r="HNK31" s="309"/>
      <c r="HNL31" s="309"/>
      <c r="HNM31" s="309"/>
      <c r="HNN31" s="309"/>
      <c r="HNO31" s="309"/>
      <c r="HNP31" s="309"/>
      <c r="HNQ31" s="309"/>
      <c r="HNR31" s="309"/>
      <c r="HNS31" s="309"/>
      <c r="HNT31" s="309"/>
      <c r="HNU31" s="309"/>
      <c r="HNV31" s="309"/>
      <c r="HNW31" s="309"/>
      <c r="HNX31" s="309"/>
      <c r="HNY31" s="309"/>
      <c r="HNZ31" s="309"/>
      <c r="HOA31" s="309"/>
      <c r="HOB31" s="309"/>
      <c r="HOC31" s="309"/>
      <c r="HOD31" s="309"/>
      <c r="HOE31" s="309"/>
      <c r="HOF31" s="309"/>
      <c r="HOG31" s="309"/>
      <c r="HOH31" s="309"/>
      <c r="HOI31" s="309"/>
      <c r="HOJ31" s="309"/>
      <c r="HOK31" s="309"/>
      <c r="HOL31" s="309"/>
      <c r="HOM31" s="309"/>
      <c r="HON31" s="309"/>
      <c r="HOO31" s="309"/>
      <c r="HOP31" s="309"/>
      <c r="HOQ31" s="309"/>
      <c r="HOR31" s="309"/>
      <c r="HOS31" s="309"/>
      <c r="HOT31" s="309"/>
      <c r="HOU31" s="309"/>
      <c r="HOV31" s="309"/>
      <c r="HOW31" s="309"/>
      <c r="HOX31" s="309"/>
      <c r="HOY31" s="309"/>
      <c r="HOZ31" s="309"/>
      <c r="HPA31" s="309"/>
      <c r="HPB31" s="309"/>
      <c r="HPC31" s="309"/>
      <c r="HPD31" s="309"/>
      <c r="HPE31" s="309"/>
      <c r="HPF31" s="309"/>
      <c r="HPG31" s="309"/>
      <c r="HPH31" s="309"/>
      <c r="HPI31" s="309"/>
      <c r="HPJ31" s="309"/>
      <c r="HPK31" s="309"/>
      <c r="HPL31" s="309"/>
      <c r="HPM31" s="309"/>
      <c r="HPN31" s="309"/>
      <c r="HPO31" s="309"/>
      <c r="HPP31" s="309"/>
      <c r="HPQ31" s="309"/>
      <c r="HPR31" s="309"/>
      <c r="HPS31" s="309"/>
      <c r="HPT31" s="309"/>
      <c r="HPU31" s="309"/>
      <c r="HPV31" s="309"/>
      <c r="HPW31" s="309"/>
      <c r="HPX31" s="309"/>
      <c r="HPY31" s="309"/>
      <c r="HPZ31" s="309"/>
      <c r="HQA31" s="309"/>
      <c r="HQB31" s="309"/>
      <c r="HQC31" s="309"/>
      <c r="HQD31" s="309"/>
      <c r="HQE31" s="309"/>
      <c r="HQF31" s="309"/>
      <c r="HQG31" s="309"/>
      <c r="HQH31" s="309"/>
      <c r="HQI31" s="309"/>
      <c r="HQJ31" s="309"/>
      <c r="HQK31" s="309"/>
      <c r="HQL31" s="309"/>
      <c r="HQM31" s="309"/>
      <c r="HQN31" s="309"/>
      <c r="HQO31" s="309"/>
      <c r="HQP31" s="309"/>
      <c r="HQQ31" s="309"/>
      <c r="HQR31" s="309"/>
      <c r="HQS31" s="309"/>
      <c r="HQT31" s="309"/>
      <c r="HQU31" s="309"/>
      <c r="HQV31" s="309"/>
      <c r="HQW31" s="309"/>
      <c r="HQX31" s="309"/>
      <c r="HQY31" s="309"/>
      <c r="HQZ31" s="309"/>
      <c r="HRA31" s="309"/>
      <c r="HRB31" s="309"/>
      <c r="HRC31" s="309"/>
      <c r="HRD31" s="309"/>
      <c r="HRE31" s="309"/>
      <c r="HRF31" s="309"/>
      <c r="HRG31" s="309"/>
      <c r="HRH31" s="309"/>
      <c r="HRI31" s="309"/>
      <c r="HRJ31" s="309"/>
      <c r="HRK31" s="309"/>
      <c r="HRL31" s="309"/>
      <c r="HRM31" s="309"/>
      <c r="HRN31" s="309"/>
      <c r="HRO31" s="309"/>
      <c r="HRP31" s="309"/>
      <c r="HRQ31" s="309"/>
      <c r="HRR31" s="309"/>
      <c r="HRS31" s="309"/>
      <c r="HRT31" s="309"/>
      <c r="HRU31" s="309"/>
      <c r="HRV31" s="309"/>
      <c r="HRW31" s="309"/>
      <c r="HRX31" s="309"/>
      <c r="HRY31" s="309"/>
      <c r="HRZ31" s="309"/>
      <c r="HSA31" s="309"/>
      <c r="HSB31" s="309"/>
      <c r="HSC31" s="309"/>
      <c r="HSD31" s="309"/>
      <c r="HSE31" s="309"/>
      <c r="HSF31" s="309"/>
      <c r="HSG31" s="309"/>
      <c r="HSH31" s="309"/>
      <c r="HSI31" s="309"/>
      <c r="HSJ31" s="309"/>
      <c r="HSK31" s="309"/>
      <c r="HSL31" s="309"/>
      <c r="HSM31" s="309"/>
      <c r="HSN31" s="309"/>
      <c r="HSO31" s="309"/>
      <c r="HSP31" s="309"/>
      <c r="HSQ31" s="309"/>
      <c r="HSR31" s="309"/>
      <c r="HSS31" s="309"/>
      <c r="HST31" s="309"/>
      <c r="HSU31" s="309"/>
      <c r="HSV31" s="309"/>
      <c r="HSW31" s="309"/>
      <c r="HSX31" s="309"/>
      <c r="HSY31" s="309"/>
      <c r="HSZ31" s="309"/>
      <c r="HTA31" s="309"/>
      <c r="HTB31" s="309"/>
      <c r="HTC31" s="309"/>
      <c r="HTD31" s="309"/>
      <c r="HTE31" s="309"/>
      <c r="HTF31" s="309"/>
      <c r="HTG31" s="309"/>
      <c r="HTH31" s="309"/>
      <c r="HTI31" s="309"/>
      <c r="HTJ31" s="309"/>
      <c r="HTK31" s="309"/>
      <c r="HTL31" s="309"/>
      <c r="HTM31" s="309"/>
      <c r="HTN31" s="309"/>
      <c r="HTO31" s="309"/>
      <c r="HTP31" s="309"/>
      <c r="HTQ31" s="309"/>
      <c r="HTR31" s="309"/>
      <c r="HTS31" s="309"/>
      <c r="HTT31" s="309"/>
      <c r="HTU31" s="309"/>
      <c r="HTV31" s="309"/>
      <c r="HTW31" s="309"/>
      <c r="HTX31" s="309"/>
      <c r="HTY31" s="309"/>
      <c r="HTZ31" s="309"/>
      <c r="HUA31" s="309"/>
      <c r="HUB31" s="309"/>
      <c r="HUC31" s="309"/>
      <c r="HUD31" s="309"/>
      <c r="HUE31" s="309"/>
      <c r="HUF31" s="309"/>
      <c r="HUG31" s="309"/>
      <c r="HUH31" s="309"/>
      <c r="HUI31" s="309"/>
      <c r="HUJ31" s="309"/>
      <c r="HUK31" s="309"/>
      <c r="HUL31" s="309"/>
      <c r="HUM31" s="309"/>
      <c r="HUN31" s="309"/>
      <c r="HUO31" s="309"/>
      <c r="HUP31" s="309"/>
      <c r="HUQ31" s="309"/>
      <c r="HUR31" s="309"/>
      <c r="HUS31" s="309"/>
      <c r="HUT31" s="309"/>
      <c r="HUU31" s="309"/>
      <c r="HUV31" s="309"/>
      <c r="HUW31" s="309"/>
      <c r="HUX31" s="309"/>
      <c r="HUY31" s="309"/>
      <c r="HUZ31" s="309"/>
      <c r="HVA31" s="309"/>
      <c r="HVB31" s="309"/>
      <c r="HVC31" s="309"/>
      <c r="HVD31" s="309"/>
      <c r="HVE31" s="309"/>
      <c r="HVF31" s="309"/>
      <c r="HVG31" s="309"/>
      <c r="HVH31" s="309"/>
      <c r="HVI31" s="309"/>
      <c r="HVJ31" s="309"/>
      <c r="HVK31" s="309"/>
      <c r="HVL31" s="309"/>
      <c r="HVM31" s="309"/>
      <c r="HVN31" s="309"/>
      <c r="HVO31" s="309"/>
      <c r="HVP31" s="309"/>
      <c r="HVQ31" s="309"/>
      <c r="HVR31" s="309"/>
      <c r="HVS31" s="309"/>
      <c r="HVT31" s="309"/>
      <c r="HVU31" s="309"/>
      <c r="HVV31" s="309"/>
      <c r="HVW31" s="309"/>
      <c r="HVX31" s="309"/>
      <c r="HVY31" s="309"/>
      <c r="HVZ31" s="309"/>
      <c r="HWA31" s="309"/>
      <c r="HWB31" s="309"/>
      <c r="HWC31" s="309"/>
      <c r="HWD31" s="309"/>
      <c r="HWE31" s="309"/>
      <c r="HWF31" s="309"/>
      <c r="HWG31" s="309"/>
      <c r="HWH31" s="309"/>
      <c r="HWI31" s="309"/>
      <c r="HWJ31" s="309"/>
      <c r="HWK31" s="309"/>
      <c r="HWL31" s="309"/>
      <c r="HWM31" s="309"/>
      <c r="HWN31" s="309"/>
      <c r="HWO31" s="309"/>
      <c r="HWP31" s="309"/>
      <c r="HWQ31" s="309"/>
      <c r="HWR31" s="309"/>
      <c r="HWS31" s="309"/>
      <c r="HWT31" s="309"/>
      <c r="HWU31" s="309"/>
      <c r="HWV31" s="309"/>
      <c r="HWW31" s="309"/>
      <c r="HWX31" s="309"/>
      <c r="HWY31" s="309"/>
      <c r="HWZ31" s="309"/>
      <c r="HXA31" s="309"/>
      <c r="HXB31" s="309"/>
      <c r="HXC31" s="309"/>
      <c r="HXD31" s="309"/>
      <c r="HXE31" s="309"/>
      <c r="HXF31" s="309"/>
      <c r="HXG31" s="309"/>
      <c r="HXH31" s="309"/>
      <c r="HXI31" s="309"/>
      <c r="HXJ31" s="309"/>
      <c r="HXK31" s="309"/>
      <c r="HXL31" s="309"/>
      <c r="HXM31" s="309"/>
      <c r="HXN31" s="309"/>
      <c r="HXO31" s="309"/>
      <c r="HXP31" s="309"/>
      <c r="HXQ31" s="309"/>
      <c r="HXR31" s="309"/>
      <c r="HXS31" s="309"/>
      <c r="HXT31" s="309"/>
      <c r="HXU31" s="309"/>
      <c r="HXV31" s="309"/>
      <c r="HXW31" s="309"/>
      <c r="HXX31" s="309"/>
      <c r="HXY31" s="309"/>
      <c r="HXZ31" s="309"/>
      <c r="HYA31" s="309"/>
      <c r="HYB31" s="309"/>
      <c r="HYC31" s="309"/>
      <c r="HYD31" s="309"/>
      <c r="HYE31" s="309"/>
      <c r="HYF31" s="309"/>
      <c r="HYG31" s="309"/>
      <c r="HYH31" s="309"/>
      <c r="HYI31" s="309"/>
      <c r="HYJ31" s="309"/>
      <c r="HYK31" s="309"/>
      <c r="HYL31" s="309"/>
      <c r="HYM31" s="309"/>
      <c r="HYN31" s="309"/>
      <c r="HYO31" s="309"/>
      <c r="HYP31" s="309"/>
      <c r="HYQ31" s="309"/>
      <c r="HYR31" s="309"/>
      <c r="HYS31" s="309"/>
      <c r="HYT31" s="309"/>
      <c r="HYU31" s="309"/>
      <c r="HYV31" s="309"/>
      <c r="HYW31" s="309"/>
      <c r="HYX31" s="309"/>
      <c r="HYY31" s="309"/>
      <c r="HYZ31" s="309"/>
      <c r="HZA31" s="309"/>
      <c r="HZB31" s="309"/>
      <c r="HZC31" s="309"/>
      <c r="HZD31" s="309"/>
      <c r="HZE31" s="309"/>
      <c r="HZF31" s="309"/>
      <c r="HZG31" s="309"/>
      <c r="HZH31" s="309"/>
      <c r="HZI31" s="309"/>
      <c r="HZJ31" s="309"/>
      <c r="HZK31" s="309"/>
      <c r="HZL31" s="309"/>
      <c r="HZM31" s="309"/>
      <c r="HZN31" s="309"/>
      <c r="HZO31" s="309"/>
      <c r="HZP31" s="309"/>
      <c r="HZQ31" s="309"/>
      <c r="HZR31" s="309"/>
      <c r="HZS31" s="309"/>
      <c r="HZT31" s="309"/>
      <c r="HZU31" s="309"/>
      <c r="HZV31" s="309"/>
      <c r="HZW31" s="309"/>
      <c r="HZX31" s="309"/>
      <c r="HZY31" s="309"/>
      <c r="HZZ31" s="309"/>
      <c r="IAA31" s="309"/>
      <c r="IAB31" s="309"/>
      <c r="IAC31" s="309"/>
      <c r="IAD31" s="309"/>
      <c r="IAE31" s="309"/>
      <c r="IAF31" s="309"/>
      <c r="IAG31" s="309"/>
      <c r="IAH31" s="309"/>
      <c r="IAI31" s="309"/>
      <c r="IAJ31" s="309"/>
      <c r="IAK31" s="309"/>
      <c r="IAL31" s="309"/>
      <c r="IAM31" s="309"/>
      <c r="IAN31" s="309"/>
      <c r="IAO31" s="309"/>
      <c r="IAP31" s="309"/>
      <c r="IAQ31" s="309"/>
      <c r="IAR31" s="309"/>
      <c r="IAS31" s="309"/>
      <c r="IAT31" s="309"/>
      <c r="IAU31" s="309"/>
      <c r="IAV31" s="309"/>
      <c r="IAW31" s="309"/>
      <c r="IAX31" s="309"/>
      <c r="IAY31" s="309"/>
      <c r="IAZ31" s="309"/>
      <c r="IBA31" s="309"/>
      <c r="IBB31" s="309"/>
      <c r="IBC31" s="309"/>
      <c r="IBD31" s="309"/>
      <c r="IBE31" s="309"/>
      <c r="IBF31" s="309"/>
      <c r="IBG31" s="309"/>
      <c r="IBH31" s="309"/>
      <c r="IBI31" s="309"/>
      <c r="IBJ31" s="309"/>
      <c r="IBK31" s="309"/>
      <c r="IBL31" s="309"/>
      <c r="IBM31" s="309"/>
      <c r="IBN31" s="309"/>
      <c r="IBO31" s="309"/>
      <c r="IBP31" s="309"/>
      <c r="IBQ31" s="309"/>
      <c r="IBR31" s="309"/>
      <c r="IBS31" s="309"/>
      <c r="IBT31" s="309"/>
      <c r="IBU31" s="309"/>
      <c r="IBV31" s="309"/>
      <c r="IBW31" s="309"/>
      <c r="IBX31" s="309"/>
      <c r="IBY31" s="309"/>
      <c r="IBZ31" s="309"/>
      <c r="ICA31" s="309"/>
      <c r="ICB31" s="309"/>
      <c r="ICC31" s="309"/>
      <c r="ICD31" s="309"/>
      <c r="ICE31" s="309"/>
      <c r="ICF31" s="309"/>
      <c r="ICG31" s="309"/>
      <c r="ICH31" s="309"/>
      <c r="ICI31" s="309"/>
      <c r="ICJ31" s="309"/>
      <c r="ICK31" s="309"/>
      <c r="ICL31" s="309"/>
      <c r="ICM31" s="309"/>
      <c r="ICN31" s="309"/>
      <c r="ICO31" s="309"/>
      <c r="ICP31" s="309"/>
      <c r="ICQ31" s="309"/>
      <c r="ICR31" s="309"/>
      <c r="ICS31" s="309"/>
      <c r="ICT31" s="309"/>
      <c r="ICU31" s="309"/>
      <c r="ICV31" s="309"/>
      <c r="ICW31" s="309"/>
      <c r="ICX31" s="309"/>
      <c r="ICY31" s="309"/>
      <c r="ICZ31" s="309"/>
      <c r="IDA31" s="309"/>
      <c r="IDB31" s="309"/>
      <c r="IDC31" s="309"/>
      <c r="IDD31" s="309"/>
      <c r="IDE31" s="309"/>
      <c r="IDF31" s="309"/>
      <c r="IDG31" s="309"/>
      <c r="IDH31" s="309"/>
      <c r="IDI31" s="309"/>
      <c r="IDJ31" s="309"/>
      <c r="IDK31" s="309"/>
      <c r="IDL31" s="309"/>
      <c r="IDM31" s="309"/>
      <c r="IDN31" s="309"/>
      <c r="IDO31" s="309"/>
      <c r="IDP31" s="309"/>
      <c r="IDQ31" s="309"/>
      <c r="IDR31" s="309"/>
      <c r="IDS31" s="309"/>
      <c r="IDT31" s="309"/>
      <c r="IDU31" s="309"/>
      <c r="IDV31" s="309"/>
      <c r="IDW31" s="309"/>
      <c r="IDX31" s="309"/>
      <c r="IDY31" s="309"/>
      <c r="IDZ31" s="309"/>
      <c r="IEA31" s="309"/>
      <c r="IEB31" s="309"/>
      <c r="IEC31" s="309"/>
      <c r="IED31" s="309"/>
      <c r="IEE31" s="309"/>
      <c r="IEF31" s="309"/>
      <c r="IEG31" s="309"/>
      <c r="IEH31" s="309"/>
      <c r="IEI31" s="309"/>
      <c r="IEJ31" s="309"/>
      <c r="IEK31" s="309"/>
      <c r="IEL31" s="309"/>
      <c r="IEM31" s="309"/>
      <c r="IEN31" s="309"/>
      <c r="IEO31" s="309"/>
      <c r="IEP31" s="309"/>
      <c r="IEQ31" s="309"/>
      <c r="IER31" s="309"/>
      <c r="IES31" s="309"/>
      <c r="IET31" s="309"/>
      <c r="IEU31" s="309"/>
      <c r="IEV31" s="309"/>
      <c r="IEW31" s="309"/>
      <c r="IEX31" s="309"/>
      <c r="IEY31" s="309"/>
      <c r="IEZ31" s="309"/>
      <c r="IFA31" s="309"/>
      <c r="IFB31" s="309"/>
      <c r="IFC31" s="309"/>
      <c r="IFD31" s="309"/>
      <c r="IFE31" s="309"/>
      <c r="IFF31" s="309"/>
      <c r="IFG31" s="309"/>
      <c r="IFH31" s="309"/>
      <c r="IFI31" s="309"/>
      <c r="IFJ31" s="309"/>
      <c r="IFK31" s="309"/>
      <c r="IFL31" s="309"/>
      <c r="IFM31" s="309"/>
      <c r="IFN31" s="309"/>
      <c r="IFO31" s="309"/>
      <c r="IFP31" s="309"/>
      <c r="IFQ31" s="309"/>
      <c r="IFR31" s="309"/>
      <c r="IFS31" s="309"/>
      <c r="IFT31" s="309"/>
      <c r="IFU31" s="309"/>
      <c r="IFV31" s="309"/>
      <c r="IFW31" s="309"/>
      <c r="IFX31" s="309"/>
      <c r="IFY31" s="309"/>
      <c r="IFZ31" s="309"/>
      <c r="IGA31" s="309"/>
      <c r="IGB31" s="309"/>
      <c r="IGC31" s="309"/>
      <c r="IGD31" s="309"/>
      <c r="IGE31" s="309"/>
      <c r="IGF31" s="309"/>
      <c r="IGG31" s="309"/>
      <c r="IGH31" s="309"/>
      <c r="IGI31" s="309"/>
      <c r="IGJ31" s="309"/>
      <c r="IGK31" s="309"/>
      <c r="IGL31" s="309"/>
      <c r="IGM31" s="309"/>
      <c r="IGN31" s="309"/>
      <c r="IGO31" s="309"/>
      <c r="IGP31" s="309"/>
      <c r="IGQ31" s="309"/>
      <c r="IGR31" s="309"/>
      <c r="IGS31" s="309"/>
      <c r="IGT31" s="309"/>
      <c r="IGU31" s="309"/>
      <c r="IGV31" s="309"/>
      <c r="IGW31" s="309"/>
      <c r="IGX31" s="309"/>
      <c r="IGY31" s="309"/>
      <c r="IGZ31" s="309"/>
      <c r="IHA31" s="309"/>
      <c r="IHB31" s="309"/>
      <c r="IHC31" s="309"/>
      <c r="IHD31" s="309"/>
      <c r="IHE31" s="309"/>
      <c r="IHF31" s="309"/>
      <c r="IHG31" s="309"/>
      <c r="IHH31" s="309"/>
      <c r="IHI31" s="309"/>
      <c r="IHJ31" s="309"/>
      <c r="IHK31" s="309"/>
      <c r="IHL31" s="309"/>
      <c r="IHM31" s="309"/>
      <c r="IHN31" s="309"/>
      <c r="IHO31" s="309"/>
      <c r="IHP31" s="309"/>
      <c r="IHQ31" s="309"/>
      <c r="IHR31" s="309"/>
      <c r="IHS31" s="309"/>
      <c r="IHT31" s="309"/>
      <c r="IHU31" s="309"/>
      <c r="IHV31" s="309"/>
      <c r="IHW31" s="309"/>
      <c r="IHX31" s="309"/>
      <c r="IHY31" s="309"/>
      <c r="IHZ31" s="309"/>
      <c r="IIA31" s="309"/>
      <c r="IIB31" s="309"/>
      <c r="IIC31" s="309"/>
      <c r="IID31" s="309"/>
      <c r="IIE31" s="309"/>
      <c r="IIF31" s="309"/>
      <c r="IIG31" s="309"/>
      <c r="IIH31" s="309"/>
      <c r="III31" s="309"/>
      <c r="IIJ31" s="309"/>
      <c r="IIK31" s="309"/>
      <c r="IIL31" s="309"/>
      <c r="IIM31" s="309"/>
      <c r="IIN31" s="309"/>
      <c r="IIO31" s="309"/>
      <c r="IIP31" s="309"/>
      <c r="IIQ31" s="309"/>
      <c r="IIR31" s="309"/>
      <c r="IIS31" s="309"/>
      <c r="IIT31" s="309"/>
      <c r="IIU31" s="309"/>
      <c r="IIV31" s="309"/>
      <c r="IIW31" s="309"/>
      <c r="IIX31" s="309"/>
      <c r="IIY31" s="309"/>
      <c r="IIZ31" s="309"/>
      <c r="IJA31" s="309"/>
      <c r="IJB31" s="309"/>
      <c r="IJC31" s="309"/>
      <c r="IJD31" s="309"/>
      <c r="IJE31" s="309"/>
      <c r="IJF31" s="309"/>
      <c r="IJG31" s="309"/>
      <c r="IJH31" s="309"/>
      <c r="IJI31" s="309"/>
      <c r="IJJ31" s="309"/>
      <c r="IJK31" s="309"/>
      <c r="IJL31" s="309"/>
      <c r="IJM31" s="309"/>
      <c r="IJN31" s="309"/>
      <c r="IJO31" s="309"/>
      <c r="IJP31" s="309"/>
      <c r="IJQ31" s="309"/>
      <c r="IJR31" s="309"/>
      <c r="IJS31" s="309"/>
      <c r="IJT31" s="309"/>
      <c r="IJU31" s="309"/>
      <c r="IJV31" s="309"/>
      <c r="IJW31" s="309"/>
      <c r="IJX31" s="309"/>
      <c r="IJY31" s="309"/>
      <c r="IJZ31" s="309"/>
      <c r="IKA31" s="309"/>
      <c r="IKB31" s="309"/>
      <c r="IKC31" s="309"/>
      <c r="IKD31" s="309"/>
      <c r="IKE31" s="309"/>
      <c r="IKF31" s="309"/>
      <c r="IKG31" s="309"/>
      <c r="IKH31" s="309"/>
      <c r="IKI31" s="309"/>
      <c r="IKJ31" s="309"/>
      <c r="IKK31" s="309"/>
      <c r="IKL31" s="309"/>
      <c r="IKM31" s="309"/>
      <c r="IKN31" s="309"/>
      <c r="IKO31" s="309"/>
      <c r="IKP31" s="309"/>
      <c r="IKQ31" s="309"/>
      <c r="IKR31" s="309"/>
      <c r="IKS31" s="309"/>
      <c r="IKT31" s="309"/>
      <c r="IKU31" s="309"/>
      <c r="IKV31" s="309"/>
      <c r="IKW31" s="309"/>
      <c r="IKX31" s="309"/>
      <c r="IKY31" s="309"/>
      <c r="IKZ31" s="309"/>
      <c r="ILA31" s="309"/>
      <c r="ILB31" s="309"/>
      <c r="ILC31" s="309"/>
      <c r="ILD31" s="309"/>
      <c r="ILE31" s="309"/>
      <c r="ILF31" s="309"/>
      <c r="ILG31" s="309"/>
      <c r="ILH31" s="309"/>
      <c r="ILI31" s="309"/>
      <c r="ILJ31" s="309"/>
      <c r="ILK31" s="309"/>
      <c r="ILL31" s="309"/>
      <c r="ILM31" s="309"/>
      <c r="ILN31" s="309"/>
      <c r="ILO31" s="309"/>
      <c r="ILP31" s="309"/>
      <c r="ILQ31" s="309"/>
      <c r="ILR31" s="309"/>
      <c r="ILS31" s="309"/>
      <c r="ILT31" s="309"/>
      <c r="ILU31" s="309"/>
      <c r="ILV31" s="309"/>
      <c r="ILW31" s="309"/>
      <c r="ILX31" s="309"/>
      <c r="ILY31" s="309"/>
      <c r="ILZ31" s="309"/>
      <c r="IMA31" s="309"/>
      <c r="IMB31" s="309"/>
      <c r="IMC31" s="309"/>
      <c r="IMD31" s="309"/>
      <c r="IME31" s="309"/>
      <c r="IMF31" s="309"/>
      <c r="IMG31" s="309"/>
      <c r="IMH31" s="309"/>
      <c r="IMI31" s="309"/>
      <c r="IMJ31" s="309"/>
      <c r="IMK31" s="309"/>
      <c r="IML31" s="309"/>
      <c r="IMM31" s="309"/>
      <c r="IMN31" s="309"/>
      <c r="IMO31" s="309"/>
      <c r="IMP31" s="309"/>
      <c r="IMQ31" s="309"/>
      <c r="IMR31" s="309"/>
      <c r="IMS31" s="309"/>
      <c r="IMT31" s="309"/>
      <c r="IMU31" s="309"/>
      <c r="IMV31" s="309"/>
      <c r="IMW31" s="309"/>
      <c r="IMX31" s="309"/>
      <c r="IMY31" s="309"/>
      <c r="IMZ31" s="309"/>
      <c r="INA31" s="309"/>
      <c r="INB31" s="309"/>
      <c r="INC31" s="309"/>
      <c r="IND31" s="309"/>
      <c r="INE31" s="309"/>
      <c r="INF31" s="309"/>
      <c r="ING31" s="309"/>
      <c r="INH31" s="309"/>
      <c r="INI31" s="309"/>
      <c r="INJ31" s="309"/>
      <c r="INK31" s="309"/>
      <c r="INL31" s="309"/>
      <c r="INM31" s="309"/>
      <c r="INN31" s="309"/>
      <c r="INO31" s="309"/>
      <c r="INP31" s="309"/>
      <c r="INQ31" s="309"/>
      <c r="INR31" s="309"/>
      <c r="INS31" s="309"/>
      <c r="INT31" s="309"/>
      <c r="INU31" s="309"/>
      <c r="INV31" s="309"/>
      <c r="INW31" s="309"/>
      <c r="INX31" s="309"/>
      <c r="INY31" s="309"/>
      <c r="INZ31" s="309"/>
      <c r="IOA31" s="309"/>
      <c r="IOB31" s="309"/>
      <c r="IOC31" s="309"/>
      <c r="IOD31" s="309"/>
      <c r="IOE31" s="309"/>
      <c r="IOF31" s="309"/>
      <c r="IOG31" s="309"/>
      <c r="IOH31" s="309"/>
      <c r="IOI31" s="309"/>
      <c r="IOJ31" s="309"/>
      <c r="IOK31" s="309"/>
      <c r="IOL31" s="309"/>
      <c r="IOM31" s="309"/>
      <c r="ION31" s="309"/>
      <c r="IOO31" s="309"/>
      <c r="IOP31" s="309"/>
      <c r="IOQ31" s="309"/>
      <c r="IOR31" s="309"/>
      <c r="IOS31" s="309"/>
      <c r="IOT31" s="309"/>
      <c r="IOU31" s="309"/>
      <c r="IOV31" s="309"/>
      <c r="IOW31" s="309"/>
      <c r="IOX31" s="309"/>
      <c r="IOY31" s="309"/>
      <c r="IOZ31" s="309"/>
      <c r="IPA31" s="309"/>
      <c r="IPB31" s="309"/>
      <c r="IPC31" s="309"/>
      <c r="IPD31" s="309"/>
      <c r="IPE31" s="309"/>
      <c r="IPF31" s="309"/>
      <c r="IPG31" s="309"/>
      <c r="IPH31" s="309"/>
      <c r="IPI31" s="309"/>
      <c r="IPJ31" s="309"/>
      <c r="IPK31" s="309"/>
      <c r="IPL31" s="309"/>
      <c r="IPM31" s="309"/>
      <c r="IPN31" s="309"/>
      <c r="IPO31" s="309"/>
      <c r="IPP31" s="309"/>
      <c r="IPQ31" s="309"/>
      <c r="IPR31" s="309"/>
      <c r="IPS31" s="309"/>
      <c r="IPT31" s="309"/>
      <c r="IPU31" s="309"/>
      <c r="IPV31" s="309"/>
      <c r="IPW31" s="309"/>
      <c r="IPX31" s="309"/>
      <c r="IPY31" s="309"/>
      <c r="IPZ31" s="309"/>
      <c r="IQA31" s="309"/>
      <c r="IQB31" s="309"/>
      <c r="IQC31" s="309"/>
      <c r="IQD31" s="309"/>
      <c r="IQE31" s="309"/>
      <c r="IQF31" s="309"/>
      <c r="IQG31" s="309"/>
      <c r="IQH31" s="309"/>
      <c r="IQI31" s="309"/>
      <c r="IQJ31" s="309"/>
      <c r="IQK31" s="309"/>
      <c r="IQL31" s="309"/>
      <c r="IQM31" s="309"/>
      <c r="IQN31" s="309"/>
      <c r="IQO31" s="309"/>
      <c r="IQP31" s="309"/>
      <c r="IQQ31" s="309"/>
      <c r="IQR31" s="309"/>
      <c r="IQS31" s="309"/>
      <c r="IQT31" s="309"/>
      <c r="IQU31" s="309"/>
      <c r="IQV31" s="309"/>
      <c r="IQW31" s="309"/>
      <c r="IQX31" s="309"/>
      <c r="IQY31" s="309"/>
      <c r="IQZ31" s="309"/>
      <c r="IRA31" s="309"/>
      <c r="IRB31" s="309"/>
      <c r="IRC31" s="309"/>
      <c r="IRD31" s="309"/>
      <c r="IRE31" s="309"/>
      <c r="IRF31" s="309"/>
      <c r="IRG31" s="309"/>
      <c r="IRH31" s="309"/>
      <c r="IRI31" s="309"/>
      <c r="IRJ31" s="309"/>
      <c r="IRK31" s="309"/>
      <c r="IRL31" s="309"/>
      <c r="IRM31" s="309"/>
      <c r="IRN31" s="309"/>
      <c r="IRO31" s="309"/>
      <c r="IRP31" s="309"/>
      <c r="IRQ31" s="309"/>
      <c r="IRR31" s="309"/>
      <c r="IRS31" s="309"/>
      <c r="IRT31" s="309"/>
      <c r="IRU31" s="309"/>
      <c r="IRV31" s="309"/>
      <c r="IRW31" s="309"/>
      <c r="IRX31" s="309"/>
      <c r="IRY31" s="309"/>
      <c r="IRZ31" s="309"/>
      <c r="ISA31" s="309"/>
      <c r="ISB31" s="309"/>
      <c r="ISC31" s="309"/>
      <c r="ISD31" s="309"/>
      <c r="ISE31" s="309"/>
      <c r="ISF31" s="309"/>
      <c r="ISG31" s="309"/>
      <c r="ISH31" s="309"/>
      <c r="ISI31" s="309"/>
      <c r="ISJ31" s="309"/>
      <c r="ISK31" s="309"/>
      <c r="ISL31" s="309"/>
      <c r="ISM31" s="309"/>
      <c r="ISN31" s="309"/>
      <c r="ISO31" s="309"/>
      <c r="ISP31" s="309"/>
      <c r="ISQ31" s="309"/>
      <c r="ISR31" s="309"/>
      <c r="ISS31" s="309"/>
      <c r="IST31" s="309"/>
      <c r="ISU31" s="309"/>
      <c r="ISV31" s="309"/>
      <c r="ISW31" s="309"/>
      <c r="ISX31" s="309"/>
      <c r="ISY31" s="309"/>
      <c r="ISZ31" s="309"/>
      <c r="ITA31" s="309"/>
      <c r="ITB31" s="309"/>
      <c r="ITC31" s="309"/>
      <c r="ITD31" s="309"/>
      <c r="ITE31" s="309"/>
      <c r="ITF31" s="309"/>
      <c r="ITG31" s="309"/>
      <c r="ITH31" s="309"/>
      <c r="ITI31" s="309"/>
      <c r="ITJ31" s="309"/>
      <c r="ITK31" s="309"/>
      <c r="ITL31" s="309"/>
      <c r="ITM31" s="309"/>
      <c r="ITN31" s="309"/>
      <c r="ITO31" s="309"/>
      <c r="ITP31" s="309"/>
      <c r="ITQ31" s="309"/>
      <c r="ITR31" s="309"/>
      <c r="ITS31" s="309"/>
      <c r="ITT31" s="309"/>
      <c r="ITU31" s="309"/>
      <c r="ITV31" s="309"/>
      <c r="ITW31" s="309"/>
      <c r="ITX31" s="309"/>
      <c r="ITY31" s="309"/>
      <c r="ITZ31" s="309"/>
      <c r="IUA31" s="309"/>
      <c r="IUB31" s="309"/>
      <c r="IUC31" s="309"/>
      <c r="IUD31" s="309"/>
      <c r="IUE31" s="309"/>
      <c r="IUF31" s="309"/>
      <c r="IUG31" s="309"/>
      <c r="IUH31" s="309"/>
      <c r="IUI31" s="309"/>
      <c r="IUJ31" s="309"/>
      <c r="IUK31" s="309"/>
      <c r="IUL31" s="309"/>
      <c r="IUM31" s="309"/>
      <c r="IUN31" s="309"/>
      <c r="IUO31" s="309"/>
      <c r="IUP31" s="309"/>
      <c r="IUQ31" s="309"/>
      <c r="IUR31" s="309"/>
      <c r="IUS31" s="309"/>
      <c r="IUT31" s="309"/>
      <c r="IUU31" s="309"/>
      <c r="IUV31" s="309"/>
      <c r="IUW31" s="309"/>
      <c r="IUX31" s="309"/>
      <c r="IUY31" s="309"/>
      <c r="IUZ31" s="309"/>
      <c r="IVA31" s="309"/>
      <c r="IVB31" s="309"/>
      <c r="IVC31" s="309"/>
      <c r="IVD31" s="309"/>
      <c r="IVE31" s="309"/>
      <c r="IVF31" s="309"/>
      <c r="IVG31" s="309"/>
      <c r="IVH31" s="309"/>
      <c r="IVI31" s="309"/>
      <c r="IVJ31" s="309"/>
      <c r="IVK31" s="309"/>
      <c r="IVL31" s="309"/>
      <c r="IVM31" s="309"/>
      <c r="IVN31" s="309"/>
      <c r="IVO31" s="309"/>
      <c r="IVP31" s="309"/>
      <c r="IVQ31" s="309"/>
      <c r="IVR31" s="309"/>
      <c r="IVS31" s="309"/>
      <c r="IVT31" s="309"/>
      <c r="IVU31" s="309"/>
      <c r="IVV31" s="309"/>
      <c r="IVW31" s="309"/>
      <c r="IVX31" s="309"/>
      <c r="IVY31" s="309"/>
      <c r="IVZ31" s="309"/>
      <c r="IWA31" s="309"/>
      <c r="IWB31" s="309"/>
      <c r="IWC31" s="309"/>
      <c r="IWD31" s="309"/>
      <c r="IWE31" s="309"/>
      <c r="IWF31" s="309"/>
      <c r="IWG31" s="309"/>
      <c r="IWH31" s="309"/>
      <c r="IWI31" s="309"/>
      <c r="IWJ31" s="309"/>
      <c r="IWK31" s="309"/>
      <c r="IWL31" s="309"/>
      <c r="IWM31" s="309"/>
      <c r="IWN31" s="309"/>
      <c r="IWO31" s="309"/>
      <c r="IWP31" s="309"/>
      <c r="IWQ31" s="309"/>
      <c r="IWR31" s="309"/>
      <c r="IWS31" s="309"/>
      <c r="IWT31" s="309"/>
      <c r="IWU31" s="309"/>
      <c r="IWV31" s="309"/>
      <c r="IWW31" s="309"/>
      <c r="IWX31" s="309"/>
      <c r="IWY31" s="309"/>
      <c r="IWZ31" s="309"/>
      <c r="IXA31" s="309"/>
      <c r="IXB31" s="309"/>
      <c r="IXC31" s="309"/>
      <c r="IXD31" s="309"/>
      <c r="IXE31" s="309"/>
      <c r="IXF31" s="309"/>
      <c r="IXG31" s="309"/>
      <c r="IXH31" s="309"/>
      <c r="IXI31" s="309"/>
      <c r="IXJ31" s="309"/>
      <c r="IXK31" s="309"/>
      <c r="IXL31" s="309"/>
      <c r="IXM31" s="309"/>
      <c r="IXN31" s="309"/>
      <c r="IXO31" s="309"/>
      <c r="IXP31" s="309"/>
      <c r="IXQ31" s="309"/>
      <c r="IXR31" s="309"/>
      <c r="IXS31" s="309"/>
      <c r="IXT31" s="309"/>
      <c r="IXU31" s="309"/>
      <c r="IXV31" s="309"/>
      <c r="IXW31" s="309"/>
      <c r="IXX31" s="309"/>
      <c r="IXY31" s="309"/>
      <c r="IXZ31" s="309"/>
      <c r="IYA31" s="309"/>
      <c r="IYB31" s="309"/>
      <c r="IYC31" s="309"/>
      <c r="IYD31" s="309"/>
      <c r="IYE31" s="309"/>
      <c r="IYF31" s="309"/>
      <c r="IYG31" s="309"/>
      <c r="IYH31" s="309"/>
      <c r="IYI31" s="309"/>
      <c r="IYJ31" s="309"/>
      <c r="IYK31" s="309"/>
      <c r="IYL31" s="309"/>
      <c r="IYM31" s="309"/>
      <c r="IYN31" s="309"/>
      <c r="IYO31" s="309"/>
      <c r="IYP31" s="309"/>
      <c r="IYQ31" s="309"/>
      <c r="IYR31" s="309"/>
      <c r="IYS31" s="309"/>
      <c r="IYT31" s="309"/>
      <c r="IYU31" s="309"/>
      <c r="IYV31" s="309"/>
      <c r="IYW31" s="309"/>
      <c r="IYX31" s="309"/>
      <c r="IYY31" s="309"/>
      <c r="IYZ31" s="309"/>
      <c r="IZA31" s="309"/>
      <c r="IZB31" s="309"/>
      <c r="IZC31" s="309"/>
      <c r="IZD31" s="309"/>
      <c r="IZE31" s="309"/>
      <c r="IZF31" s="309"/>
      <c r="IZG31" s="309"/>
      <c r="IZH31" s="309"/>
      <c r="IZI31" s="309"/>
      <c r="IZJ31" s="309"/>
      <c r="IZK31" s="309"/>
      <c r="IZL31" s="309"/>
      <c r="IZM31" s="309"/>
      <c r="IZN31" s="309"/>
      <c r="IZO31" s="309"/>
      <c r="IZP31" s="309"/>
      <c r="IZQ31" s="309"/>
      <c r="IZR31" s="309"/>
      <c r="IZS31" s="309"/>
      <c r="IZT31" s="309"/>
      <c r="IZU31" s="309"/>
      <c r="IZV31" s="309"/>
      <c r="IZW31" s="309"/>
      <c r="IZX31" s="309"/>
      <c r="IZY31" s="309"/>
      <c r="IZZ31" s="309"/>
      <c r="JAA31" s="309"/>
      <c r="JAB31" s="309"/>
      <c r="JAC31" s="309"/>
      <c r="JAD31" s="309"/>
      <c r="JAE31" s="309"/>
      <c r="JAF31" s="309"/>
      <c r="JAG31" s="309"/>
      <c r="JAH31" s="309"/>
      <c r="JAI31" s="309"/>
      <c r="JAJ31" s="309"/>
      <c r="JAK31" s="309"/>
      <c r="JAL31" s="309"/>
      <c r="JAM31" s="309"/>
      <c r="JAN31" s="309"/>
      <c r="JAO31" s="309"/>
      <c r="JAP31" s="309"/>
      <c r="JAQ31" s="309"/>
      <c r="JAR31" s="309"/>
      <c r="JAS31" s="309"/>
      <c r="JAT31" s="309"/>
      <c r="JAU31" s="309"/>
      <c r="JAV31" s="309"/>
      <c r="JAW31" s="309"/>
      <c r="JAX31" s="309"/>
      <c r="JAY31" s="309"/>
      <c r="JAZ31" s="309"/>
      <c r="JBA31" s="309"/>
      <c r="JBB31" s="309"/>
      <c r="JBC31" s="309"/>
      <c r="JBD31" s="309"/>
      <c r="JBE31" s="309"/>
      <c r="JBF31" s="309"/>
      <c r="JBG31" s="309"/>
      <c r="JBH31" s="309"/>
      <c r="JBI31" s="309"/>
      <c r="JBJ31" s="309"/>
      <c r="JBK31" s="309"/>
      <c r="JBL31" s="309"/>
      <c r="JBM31" s="309"/>
      <c r="JBN31" s="309"/>
      <c r="JBO31" s="309"/>
      <c r="JBP31" s="309"/>
      <c r="JBQ31" s="309"/>
      <c r="JBR31" s="309"/>
      <c r="JBS31" s="309"/>
      <c r="JBT31" s="309"/>
      <c r="JBU31" s="309"/>
      <c r="JBV31" s="309"/>
      <c r="JBW31" s="309"/>
      <c r="JBX31" s="309"/>
      <c r="JBY31" s="309"/>
      <c r="JBZ31" s="309"/>
      <c r="JCA31" s="309"/>
      <c r="JCB31" s="309"/>
      <c r="JCC31" s="309"/>
      <c r="JCD31" s="309"/>
      <c r="JCE31" s="309"/>
      <c r="JCF31" s="309"/>
      <c r="JCG31" s="309"/>
      <c r="JCH31" s="309"/>
      <c r="JCI31" s="309"/>
      <c r="JCJ31" s="309"/>
      <c r="JCK31" s="309"/>
      <c r="JCL31" s="309"/>
      <c r="JCM31" s="309"/>
      <c r="JCN31" s="309"/>
      <c r="JCO31" s="309"/>
      <c r="JCP31" s="309"/>
      <c r="JCQ31" s="309"/>
      <c r="JCR31" s="309"/>
      <c r="JCS31" s="309"/>
      <c r="JCT31" s="309"/>
      <c r="JCU31" s="309"/>
      <c r="JCV31" s="309"/>
      <c r="JCW31" s="309"/>
      <c r="JCX31" s="309"/>
      <c r="JCY31" s="309"/>
      <c r="JCZ31" s="309"/>
      <c r="JDA31" s="309"/>
      <c r="JDB31" s="309"/>
      <c r="JDC31" s="309"/>
      <c r="JDD31" s="309"/>
      <c r="JDE31" s="309"/>
      <c r="JDF31" s="309"/>
      <c r="JDG31" s="309"/>
      <c r="JDH31" s="309"/>
      <c r="JDI31" s="309"/>
      <c r="JDJ31" s="309"/>
      <c r="JDK31" s="309"/>
      <c r="JDL31" s="309"/>
      <c r="JDM31" s="309"/>
      <c r="JDN31" s="309"/>
      <c r="JDO31" s="309"/>
      <c r="JDP31" s="309"/>
      <c r="JDQ31" s="309"/>
      <c r="JDR31" s="309"/>
      <c r="JDS31" s="309"/>
      <c r="JDT31" s="309"/>
      <c r="JDU31" s="309"/>
      <c r="JDV31" s="309"/>
      <c r="JDW31" s="309"/>
      <c r="JDX31" s="309"/>
      <c r="JDY31" s="309"/>
      <c r="JDZ31" s="309"/>
      <c r="JEA31" s="309"/>
      <c r="JEB31" s="309"/>
      <c r="JEC31" s="309"/>
      <c r="JED31" s="309"/>
      <c r="JEE31" s="309"/>
      <c r="JEF31" s="309"/>
      <c r="JEG31" s="309"/>
      <c r="JEH31" s="309"/>
      <c r="JEI31" s="309"/>
      <c r="JEJ31" s="309"/>
      <c r="JEK31" s="309"/>
      <c r="JEL31" s="309"/>
      <c r="JEM31" s="309"/>
      <c r="JEN31" s="309"/>
      <c r="JEO31" s="309"/>
      <c r="JEP31" s="309"/>
      <c r="JEQ31" s="309"/>
      <c r="JER31" s="309"/>
      <c r="JES31" s="309"/>
      <c r="JET31" s="309"/>
      <c r="JEU31" s="309"/>
      <c r="JEV31" s="309"/>
      <c r="JEW31" s="309"/>
      <c r="JEX31" s="309"/>
      <c r="JEY31" s="309"/>
      <c r="JEZ31" s="309"/>
      <c r="JFA31" s="309"/>
      <c r="JFB31" s="309"/>
      <c r="JFC31" s="309"/>
      <c r="JFD31" s="309"/>
      <c r="JFE31" s="309"/>
      <c r="JFF31" s="309"/>
      <c r="JFG31" s="309"/>
      <c r="JFH31" s="309"/>
      <c r="JFI31" s="309"/>
      <c r="JFJ31" s="309"/>
      <c r="JFK31" s="309"/>
      <c r="JFL31" s="309"/>
      <c r="JFM31" s="309"/>
      <c r="JFN31" s="309"/>
      <c r="JFO31" s="309"/>
      <c r="JFP31" s="309"/>
      <c r="JFQ31" s="309"/>
      <c r="JFR31" s="309"/>
      <c r="JFS31" s="309"/>
      <c r="JFT31" s="309"/>
      <c r="JFU31" s="309"/>
      <c r="JFV31" s="309"/>
      <c r="JFW31" s="309"/>
      <c r="JFX31" s="309"/>
      <c r="JFY31" s="309"/>
      <c r="JFZ31" s="309"/>
      <c r="JGA31" s="309"/>
      <c r="JGB31" s="309"/>
      <c r="JGC31" s="309"/>
      <c r="JGD31" s="309"/>
      <c r="JGE31" s="309"/>
      <c r="JGF31" s="309"/>
      <c r="JGG31" s="309"/>
      <c r="JGH31" s="309"/>
      <c r="JGI31" s="309"/>
      <c r="JGJ31" s="309"/>
      <c r="JGK31" s="309"/>
      <c r="JGL31" s="309"/>
      <c r="JGM31" s="309"/>
      <c r="JGN31" s="309"/>
      <c r="JGO31" s="309"/>
      <c r="JGP31" s="309"/>
      <c r="JGQ31" s="309"/>
      <c r="JGR31" s="309"/>
      <c r="JGS31" s="309"/>
      <c r="JGT31" s="309"/>
      <c r="JGU31" s="309"/>
      <c r="JGV31" s="309"/>
      <c r="JGW31" s="309"/>
      <c r="JGX31" s="309"/>
      <c r="JGY31" s="309"/>
      <c r="JGZ31" s="309"/>
      <c r="JHA31" s="309"/>
      <c r="JHB31" s="309"/>
      <c r="JHC31" s="309"/>
      <c r="JHD31" s="309"/>
      <c r="JHE31" s="309"/>
      <c r="JHF31" s="309"/>
      <c r="JHG31" s="309"/>
      <c r="JHH31" s="309"/>
      <c r="JHI31" s="309"/>
      <c r="JHJ31" s="309"/>
      <c r="JHK31" s="309"/>
      <c r="JHL31" s="309"/>
      <c r="JHM31" s="309"/>
      <c r="JHN31" s="309"/>
      <c r="JHO31" s="309"/>
      <c r="JHP31" s="309"/>
      <c r="JHQ31" s="309"/>
      <c r="JHR31" s="309"/>
      <c r="JHS31" s="309"/>
      <c r="JHT31" s="309"/>
      <c r="JHU31" s="309"/>
      <c r="JHV31" s="309"/>
      <c r="JHW31" s="309"/>
      <c r="JHX31" s="309"/>
      <c r="JHY31" s="309"/>
      <c r="JHZ31" s="309"/>
      <c r="JIA31" s="309"/>
      <c r="JIB31" s="309"/>
      <c r="JIC31" s="309"/>
      <c r="JID31" s="309"/>
      <c r="JIE31" s="309"/>
      <c r="JIF31" s="309"/>
      <c r="JIG31" s="309"/>
      <c r="JIH31" s="309"/>
      <c r="JII31" s="309"/>
      <c r="JIJ31" s="309"/>
      <c r="JIK31" s="309"/>
      <c r="JIL31" s="309"/>
      <c r="JIM31" s="309"/>
      <c r="JIN31" s="309"/>
      <c r="JIO31" s="309"/>
      <c r="JIP31" s="309"/>
      <c r="JIQ31" s="309"/>
      <c r="JIR31" s="309"/>
      <c r="JIS31" s="309"/>
      <c r="JIT31" s="309"/>
      <c r="JIU31" s="309"/>
      <c r="JIV31" s="309"/>
      <c r="JIW31" s="309"/>
      <c r="JIX31" s="309"/>
      <c r="JIY31" s="309"/>
      <c r="JIZ31" s="309"/>
      <c r="JJA31" s="309"/>
      <c r="JJB31" s="309"/>
      <c r="JJC31" s="309"/>
      <c r="JJD31" s="309"/>
      <c r="JJE31" s="309"/>
      <c r="JJF31" s="309"/>
      <c r="JJG31" s="309"/>
      <c r="JJH31" s="309"/>
      <c r="JJI31" s="309"/>
      <c r="JJJ31" s="309"/>
      <c r="JJK31" s="309"/>
      <c r="JJL31" s="309"/>
      <c r="JJM31" s="309"/>
      <c r="JJN31" s="309"/>
      <c r="JJO31" s="309"/>
      <c r="JJP31" s="309"/>
      <c r="JJQ31" s="309"/>
      <c r="JJR31" s="309"/>
      <c r="JJS31" s="309"/>
      <c r="JJT31" s="309"/>
      <c r="JJU31" s="309"/>
      <c r="JJV31" s="309"/>
      <c r="JJW31" s="309"/>
      <c r="JJX31" s="309"/>
      <c r="JJY31" s="309"/>
      <c r="JJZ31" s="309"/>
      <c r="JKA31" s="309"/>
      <c r="JKB31" s="309"/>
      <c r="JKC31" s="309"/>
      <c r="JKD31" s="309"/>
      <c r="JKE31" s="309"/>
      <c r="JKF31" s="309"/>
      <c r="JKG31" s="309"/>
      <c r="JKH31" s="309"/>
      <c r="JKI31" s="309"/>
      <c r="JKJ31" s="309"/>
      <c r="JKK31" s="309"/>
      <c r="JKL31" s="309"/>
      <c r="JKM31" s="309"/>
      <c r="JKN31" s="309"/>
      <c r="JKO31" s="309"/>
      <c r="JKP31" s="309"/>
      <c r="JKQ31" s="309"/>
      <c r="JKR31" s="309"/>
      <c r="JKS31" s="309"/>
      <c r="JKT31" s="309"/>
      <c r="JKU31" s="309"/>
      <c r="JKV31" s="309"/>
      <c r="JKW31" s="309"/>
      <c r="JKX31" s="309"/>
      <c r="JKY31" s="309"/>
      <c r="JKZ31" s="309"/>
      <c r="JLA31" s="309"/>
      <c r="JLB31" s="309"/>
      <c r="JLC31" s="309"/>
      <c r="JLD31" s="309"/>
      <c r="JLE31" s="309"/>
      <c r="JLF31" s="309"/>
      <c r="JLG31" s="309"/>
      <c r="JLH31" s="309"/>
      <c r="JLI31" s="309"/>
      <c r="JLJ31" s="309"/>
      <c r="JLK31" s="309"/>
      <c r="JLL31" s="309"/>
      <c r="JLM31" s="309"/>
      <c r="JLN31" s="309"/>
      <c r="JLO31" s="309"/>
      <c r="JLP31" s="309"/>
      <c r="JLQ31" s="309"/>
      <c r="JLR31" s="309"/>
      <c r="JLS31" s="309"/>
      <c r="JLT31" s="309"/>
      <c r="JLU31" s="309"/>
      <c r="JLV31" s="309"/>
      <c r="JLW31" s="309"/>
      <c r="JLX31" s="309"/>
      <c r="JLY31" s="309"/>
      <c r="JLZ31" s="309"/>
      <c r="JMA31" s="309"/>
      <c r="JMB31" s="309"/>
      <c r="JMC31" s="309"/>
      <c r="JMD31" s="309"/>
      <c r="JME31" s="309"/>
      <c r="JMF31" s="309"/>
      <c r="JMG31" s="309"/>
      <c r="JMH31" s="309"/>
      <c r="JMI31" s="309"/>
      <c r="JMJ31" s="309"/>
      <c r="JMK31" s="309"/>
      <c r="JML31" s="309"/>
      <c r="JMM31" s="309"/>
      <c r="JMN31" s="309"/>
      <c r="JMO31" s="309"/>
      <c r="JMP31" s="309"/>
      <c r="JMQ31" s="309"/>
      <c r="JMR31" s="309"/>
      <c r="JMS31" s="309"/>
      <c r="JMT31" s="309"/>
      <c r="JMU31" s="309"/>
      <c r="JMV31" s="309"/>
      <c r="JMW31" s="309"/>
      <c r="JMX31" s="309"/>
      <c r="JMY31" s="309"/>
      <c r="JMZ31" s="309"/>
      <c r="JNA31" s="309"/>
      <c r="JNB31" s="309"/>
      <c r="JNC31" s="309"/>
      <c r="JND31" s="309"/>
      <c r="JNE31" s="309"/>
      <c r="JNF31" s="309"/>
      <c r="JNG31" s="309"/>
      <c r="JNH31" s="309"/>
      <c r="JNI31" s="309"/>
      <c r="JNJ31" s="309"/>
      <c r="JNK31" s="309"/>
      <c r="JNL31" s="309"/>
      <c r="JNM31" s="309"/>
      <c r="JNN31" s="309"/>
      <c r="JNO31" s="309"/>
      <c r="JNP31" s="309"/>
      <c r="JNQ31" s="309"/>
      <c r="JNR31" s="309"/>
      <c r="JNS31" s="309"/>
      <c r="JNT31" s="309"/>
      <c r="JNU31" s="309"/>
      <c r="JNV31" s="309"/>
      <c r="JNW31" s="309"/>
      <c r="JNX31" s="309"/>
      <c r="JNY31" s="309"/>
      <c r="JNZ31" s="309"/>
      <c r="JOA31" s="309"/>
      <c r="JOB31" s="309"/>
      <c r="JOC31" s="309"/>
      <c r="JOD31" s="309"/>
      <c r="JOE31" s="309"/>
      <c r="JOF31" s="309"/>
      <c r="JOG31" s="309"/>
      <c r="JOH31" s="309"/>
      <c r="JOI31" s="309"/>
      <c r="JOJ31" s="309"/>
      <c r="JOK31" s="309"/>
      <c r="JOL31" s="309"/>
      <c r="JOM31" s="309"/>
      <c r="JON31" s="309"/>
      <c r="JOO31" s="309"/>
      <c r="JOP31" s="309"/>
      <c r="JOQ31" s="309"/>
      <c r="JOR31" s="309"/>
      <c r="JOS31" s="309"/>
      <c r="JOT31" s="309"/>
      <c r="JOU31" s="309"/>
      <c r="JOV31" s="309"/>
      <c r="JOW31" s="309"/>
      <c r="JOX31" s="309"/>
      <c r="JOY31" s="309"/>
      <c r="JOZ31" s="309"/>
      <c r="JPA31" s="309"/>
      <c r="JPB31" s="309"/>
      <c r="JPC31" s="309"/>
      <c r="JPD31" s="309"/>
      <c r="JPE31" s="309"/>
      <c r="JPF31" s="309"/>
      <c r="JPG31" s="309"/>
      <c r="JPH31" s="309"/>
      <c r="JPI31" s="309"/>
      <c r="JPJ31" s="309"/>
      <c r="JPK31" s="309"/>
      <c r="JPL31" s="309"/>
      <c r="JPM31" s="309"/>
      <c r="JPN31" s="309"/>
      <c r="JPO31" s="309"/>
      <c r="JPP31" s="309"/>
      <c r="JPQ31" s="309"/>
      <c r="JPR31" s="309"/>
      <c r="JPS31" s="309"/>
      <c r="JPT31" s="309"/>
      <c r="JPU31" s="309"/>
      <c r="JPV31" s="309"/>
      <c r="JPW31" s="309"/>
      <c r="JPX31" s="309"/>
      <c r="JPY31" s="309"/>
      <c r="JPZ31" s="309"/>
      <c r="JQA31" s="309"/>
      <c r="JQB31" s="309"/>
      <c r="JQC31" s="309"/>
      <c r="JQD31" s="309"/>
      <c r="JQE31" s="309"/>
      <c r="JQF31" s="309"/>
      <c r="JQG31" s="309"/>
      <c r="JQH31" s="309"/>
      <c r="JQI31" s="309"/>
      <c r="JQJ31" s="309"/>
      <c r="JQK31" s="309"/>
      <c r="JQL31" s="309"/>
      <c r="JQM31" s="309"/>
      <c r="JQN31" s="309"/>
      <c r="JQO31" s="309"/>
      <c r="JQP31" s="309"/>
      <c r="JQQ31" s="309"/>
      <c r="JQR31" s="309"/>
      <c r="JQS31" s="309"/>
      <c r="JQT31" s="309"/>
      <c r="JQU31" s="309"/>
      <c r="JQV31" s="309"/>
      <c r="JQW31" s="309"/>
      <c r="JQX31" s="309"/>
      <c r="JQY31" s="309"/>
      <c r="JQZ31" s="309"/>
      <c r="JRA31" s="309"/>
      <c r="JRB31" s="309"/>
      <c r="JRC31" s="309"/>
      <c r="JRD31" s="309"/>
      <c r="JRE31" s="309"/>
      <c r="JRF31" s="309"/>
      <c r="JRG31" s="309"/>
      <c r="JRH31" s="309"/>
      <c r="JRI31" s="309"/>
      <c r="JRJ31" s="309"/>
      <c r="JRK31" s="309"/>
      <c r="JRL31" s="309"/>
      <c r="JRM31" s="309"/>
      <c r="JRN31" s="309"/>
      <c r="JRO31" s="309"/>
      <c r="JRP31" s="309"/>
      <c r="JRQ31" s="309"/>
      <c r="JRR31" s="309"/>
      <c r="JRS31" s="309"/>
      <c r="JRT31" s="309"/>
      <c r="JRU31" s="309"/>
      <c r="JRV31" s="309"/>
      <c r="JRW31" s="309"/>
      <c r="JRX31" s="309"/>
      <c r="JRY31" s="309"/>
      <c r="JRZ31" s="309"/>
      <c r="JSA31" s="309"/>
      <c r="JSB31" s="309"/>
      <c r="JSC31" s="309"/>
      <c r="JSD31" s="309"/>
      <c r="JSE31" s="309"/>
      <c r="JSF31" s="309"/>
      <c r="JSG31" s="309"/>
      <c r="JSH31" s="309"/>
      <c r="JSI31" s="309"/>
      <c r="JSJ31" s="309"/>
      <c r="JSK31" s="309"/>
      <c r="JSL31" s="309"/>
      <c r="JSM31" s="309"/>
      <c r="JSN31" s="309"/>
      <c r="JSO31" s="309"/>
      <c r="JSP31" s="309"/>
      <c r="JSQ31" s="309"/>
      <c r="JSR31" s="309"/>
      <c r="JSS31" s="309"/>
      <c r="JST31" s="309"/>
      <c r="JSU31" s="309"/>
      <c r="JSV31" s="309"/>
      <c r="JSW31" s="309"/>
      <c r="JSX31" s="309"/>
      <c r="JSY31" s="309"/>
      <c r="JSZ31" s="309"/>
      <c r="JTA31" s="309"/>
      <c r="JTB31" s="309"/>
      <c r="JTC31" s="309"/>
      <c r="JTD31" s="309"/>
      <c r="JTE31" s="309"/>
      <c r="JTF31" s="309"/>
      <c r="JTG31" s="309"/>
      <c r="JTH31" s="309"/>
      <c r="JTI31" s="309"/>
      <c r="JTJ31" s="309"/>
      <c r="JTK31" s="309"/>
      <c r="JTL31" s="309"/>
      <c r="JTM31" s="309"/>
      <c r="JTN31" s="309"/>
      <c r="JTO31" s="309"/>
      <c r="JTP31" s="309"/>
      <c r="JTQ31" s="309"/>
      <c r="JTR31" s="309"/>
      <c r="JTS31" s="309"/>
      <c r="JTT31" s="309"/>
      <c r="JTU31" s="309"/>
      <c r="JTV31" s="309"/>
      <c r="JTW31" s="309"/>
      <c r="JTX31" s="309"/>
      <c r="JTY31" s="309"/>
      <c r="JTZ31" s="309"/>
      <c r="JUA31" s="309"/>
      <c r="JUB31" s="309"/>
      <c r="JUC31" s="309"/>
      <c r="JUD31" s="309"/>
      <c r="JUE31" s="309"/>
      <c r="JUF31" s="309"/>
      <c r="JUG31" s="309"/>
      <c r="JUH31" s="309"/>
      <c r="JUI31" s="309"/>
      <c r="JUJ31" s="309"/>
      <c r="JUK31" s="309"/>
      <c r="JUL31" s="309"/>
      <c r="JUM31" s="309"/>
      <c r="JUN31" s="309"/>
      <c r="JUO31" s="309"/>
      <c r="JUP31" s="309"/>
      <c r="JUQ31" s="309"/>
      <c r="JUR31" s="309"/>
      <c r="JUS31" s="309"/>
      <c r="JUT31" s="309"/>
      <c r="JUU31" s="309"/>
      <c r="JUV31" s="309"/>
      <c r="JUW31" s="309"/>
      <c r="JUX31" s="309"/>
      <c r="JUY31" s="309"/>
      <c r="JUZ31" s="309"/>
      <c r="JVA31" s="309"/>
      <c r="JVB31" s="309"/>
      <c r="JVC31" s="309"/>
      <c r="JVD31" s="309"/>
      <c r="JVE31" s="309"/>
      <c r="JVF31" s="309"/>
      <c r="JVG31" s="309"/>
      <c r="JVH31" s="309"/>
      <c r="JVI31" s="309"/>
      <c r="JVJ31" s="309"/>
      <c r="JVK31" s="309"/>
      <c r="JVL31" s="309"/>
      <c r="JVM31" s="309"/>
      <c r="JVN31" s="309"/>
      <c r="JVO31" s="309"/>
      <c r="JVP31" s="309"/>
      <c r="JVQ31" s="309"/>
      <c r="JVR31" s="309"/>
      <c r="JVS31" s="309"/>
      <c r="JVT31" s="309"/>
      <c r="JVU31" s="309"/>
      <c r="JVV31" s="309"/>
      <c r="JVW31" s="309"/>
      <c r="JVX31" s="309"/>
      <c r="JVY31" s="309"/>
      <c r="JVZ31" s="309"/>
      <c r="JWA31" s="309"/>
      <c r="JWB31" s="309"/>
      <c r="JWC31" s="309"/>
      <c r="JWD31" s="309"/>
      <c r="JWE31" s="309"/>
      <c r="JWF31" s="309"/>
      <c r="JWG31" s="309"/>
      <c r="JWH31" s="309"/>
      <c r="JWI31" s="309"/>
      <c r="JWJ31" s="309"/>
      <c r="JWK31" s="309"/>
      <c r="JWL31" s="309"/>
      <c r="JWM31" s="309"/>
      <c r="JWN31" s="309"/>
      <c r="JWO31" s="309"/>
      <c r="JWP31" s="309"/>
      <c r="JWQ31" s="309"/>
      <c r="JWR31" s="309"/>
      <c r="JWS31" s="309"/>
      <c r="JWT31" s="309"/>
      <c r="JWU31" s="309"/>
      <c r="JWV31" s="309"/>
      <c r="JWW31" s="309"/>
      <c r="JWX31" s="309"/>
      <c r="JWY31" s="309"/>
      <c r="JWZ31" s="309"/>
      <c r="JXA31" s="309"/>
      <c r="JXB31" s="309"/>
      <c r="JXC31" s="309"/>
      <c r="JXD31" s="309"/>
      <c r="JXE31" s="309"/>
      <c r="JXF31" s="309"/>
      <c r="JXG31" s="309"/>
      <c r="JXH31" s="309"/>
      <c r="JXI31" s="309"/>
      <c r="JXJ31" s="309"/>
      <c r="JXK31" s="309"/>
      <c r="JXL31" s="309"/>
      <c r="JXM31" s="309"/>
      <c r="JXN31" s="309"/>
      <c r="JXO31" s="309"/>
      <c r="JXP31" s="309"/>
      <c r="JXQ31" s="309"/>
      <c r="JXR31" s="309"/>
      <c r="JXS31" s="309"/>
      <c r="JXT31" s="309"/>
      <c r="JXU31" s="309"/>
      <c r="JXV31" s="309"/>
      <c r="JXW31" s="309"/>
      <c r="JXX31" s="309"/>
      <c r="JXY31" s="309"/>
      <c r="JXZ31" s="309"/>
      <c r="JYA31" s="309"/>
      <c r="JYB31" s="309"/>
      <c r="JYC31" s="309"/>
      <c r="JYD31" s="309"/>
      <c r="JYE31" s="309"/>
      <c r="JYF31" s="309"/>
      <c r="JYG31" s="309"/>
      <c r="JYH31" s="309"/>
      <c r="JYI31" s="309"/>
      <c r="JYJ31" s="309"/>
      <c r="JYK31" s="309"/>
      <c r="JYL31" s="309"/>
      <c r="JYM31" s="309"/>
      <c r="JYN31" s="309"/>
      <c r="JYO31" s="309"/>
      <c r="JYP31" s="309"/>
      <c r="JYQ31" s="309"/>
      <c r="JYR31" s="309"/>
      <c r="JYS31" s="309"/>
      <c r="JYT31" s="309"/>
      <c r="JYU31" s="309"/>
      <c r="JYV31" s="309"/>
      <c r="JYW31" s="309"/>
      <c r="JYX31" s="309"/>
      <c r="JYY31" s="309"/>
      <c r="JYZ31" s="309"/>
      <c r="JZA31" s="309"/>
      <c r="JZB31" s="309"/>
      <c r="JZC31" s="309"/>
      <c r="JZD31" s="309"/>
      <c r="JZE31" s="309"/>
      <c r="JZF31" s="309"/>
      <c r="JZG31" s="309"/>
      <c r="JZH31" s="309"/>
      <c r="JZI31" s="309"/>
      <c r="JZJ31" s="309"/>
      <c r="JZK31" s="309"/>
      <c r="JZL31" s="309"/>
      <c r="JZM31" s="309"/>
      <c r="JZN31" s="309"/>
      <c r="JZO31" s="309"/>
      <c r="JZP31" s="309"/>
      <c r="JZQ31" s="309"/>
      <c r="JZR31" s="309"/>
      <c r="JZS31" s="309"/>
      <c r="JZT31" s="309"/>
      <c r="JZU31" s="309"/>
      <c r="JZV31" s="309"/>
      <c r="JZW31" s="309"/>
      <c r="JZX31" s="309"/>
      <c r="JZY31" s="309"/>
      <c r="JZZ31" s="309"/>
      <c r="KAA31" s="309"/>
      <c r="KAB31" s="309"/>
      <c r="KAC31" s="309"/>
      <c r="KAD31" s="309"/>
      <c r="KAE31" s="309"/>
      <c r="KAF31" s="309"/>
      <c r="KAG31" s="309"/>
      <c r="KAH31" s="309"/>
      <c r="KAI31" s="309"/>
      <c r="KAJ31" s="309"/>
      <c r="KAK31" s="309"/>
      <c r="KAL31" s="309"/>
      <c r="KAM31" s="309"/>
      <c r="KAN31" s="309"/>
      <c r="KAO31" s="309"/>
      <c r="KAP31" s="309"/>
      <c r="KAQ31" s="309"/>
      <c r="KAR31" s="309"/>
      <c r="KAS31" s="309"/>
      <c r="KAT31" s="309"/>
      <c r="KAU31" s="309"/>
      <c r="KAV31" s="309"/>
      <c r="KAW31" s="309"/>
      <c r="KAX31" s="309"/>
      <c r="KAY31" s="309"/>
      <c r="KAZ31" s="309"/>
      <c r="KBA31" s="309"/>
      <c r="KBB31" s="309"/>
      <c r="KBC31" s="309"/>
      <c r="KBD31" s="309"/>
      <c r="KBE31" s="309"/>
      <c r="KBF31" s="309"/>
      <c r="KBG31" s="309"/>
      <c r="KBH31" s="309"/>
      <c r="KBI31" s="309"/>
      <c r="KBJ31" s="309"/>
      <c r="KBK31" s="309"/>
      <c r="KBL31" s="309"/>
      <c r="KBM31" s="309"/>
      <c r="KBN31" s="309"/>
      <c r="KBO31" s="309"/>
      <c r="KBP31" s="309"/>
      <c r="KBQ31" s="309"/>
      <c r="KBR31" s="309"/>
      <c r="KBS31" s="309"/>
      <c r="KBT31" s="309"/>
      <c r="KBU31" s="309"/>
      <c r="KBV31" s="309"/>
      <c r="KBW31" s="309"/>
      <c r="KBX31" s="309"/>
      <c r="KBY31" s="309"/>
      <c r="KBZ31" s="309"/>
      <c r="KCA31" s="309"/>
      <c r="KCB31" s="309"/>
      <c r="KCC31" s="309"/>
      <c r="KCD31" s="309"/>
      <c r="KCE31" s="309"/>
      <c r="KCF31" s="309"/>
      <c r="KCG31" s="309"/>
      <c r="KCH31" s="309"/>
      <c r="KCI31" s="309"/>
      <c r="KCJ31" s="309"/>
      <c r="KCK31" s="309"/>
      <c r="KCL31" s="309"/>
      <c r="KCM31" s="309"/>
      <c r="KCN31" s="309"/>
      <c r="KCO31" s="309"/>
      <c r="KCP31" s="309"/>
      <c r="KCQ31" s="309"/>
      <c r="KCR31" s="309"/>
      <c r="KCS31" s="309"/>
      <c r="KCT31" s="309"/>
      <c r="KCU31" s="309"/>
      <c r="KCV31" s="309"/>
      <c r="KCW31" s="309"/>
      <c r="KCX31" s="309"/>
      <c r="KCY31" s="309"/>
      <c r="KCZ31" s="309"/>
      <c r="KDA31" s="309"/>
      <c r="KDB31" s="309"/>
      <c r="KDC31" s="309"/>
      <c r="KDD31" s="309"/>
      <c r="KDE31" s="309"/>
      <c r="KDF31" s="309"/>
      <c r="KDG31" s="309"/>
      <c r="KDH31" s="309"/>
      <c r="KDI31" s="309"/>
      <c r="KDJ31" s="309"/>
      <c r="KDK31" s="309"/>
      <c r="KDL31" s="309"/>
      <c r="KDM31" s="309"/>
      <c r="KDN31" s="309"/>
      <c r="KDO31" s="309"/>
      <c r="KDP31" s="309"/>
      <c r="KDQ31" s="309"/>
      <c r="KDR31" s="309"/>
      <c r="KDS31" s="309"/>
      <c r="KDT31" s="309"/>
      <c r="KDU31" s="309"/>
      <c r="KDV31" s="309"/>
      <c r="KDW31" s="309"/>
      <c r="KDX31" s="309"/>
      <c r="KDY31" s="309"/>
      <c r="KDZ31" s="309"/>
      <c r="KEA31" s="309"/>
      <c r="KEB31" s="309"/>
      <c r="KEC31" s="309"/>
      <c r="KED31" s="309"/>
      <c r="KEE31" s="309"/>
      <c r="KEF31" s="309"/>
      <c r="KEG31" s="309"/>
      <c r="KEH31" s="309"/>
      <c r="KEI31" s="309"/>
      <c r="KEJ31" s="309"/>
      <c r="KEK31" s="309"/>
      <c r="KEL31" s="309"/>
      <c r="KEM31" s="309"/>
      <c r="KEN31" s="309"/>
      <c r="KEO31" s="309"/>
      <c r="KEP31" s="309"/>
      <c r="KEQ31" s="309"/>
      <c r="KER31" s="309"/>
      <c r="KES31" s="309"/>
      <c r="KET31" s="309"/>
      <c r="KEU31" s="309"/>
      <c r="KEV31" s="309"/>
      <c r="KEW31" s="309"/>
      <c r="KEX31" s="309"/>
      <c r="KEY31" s="309"/>
      <c r="KEZ31" s="309"/>
      <c r="KFA31" s="309"/>
      <c r="KFB31" s="309"/>
      <c r="KFC31" s="309"/>
      <c r="KFD31" s="309"/>
      <c r="KFE31" s="309"/>
      <c r="KFF31" s="309"/>
      <c r="KFG31" s="309"/>
      <c r="KFH31" s="309"/>
      <c r="KFI31" s="309"/>
      <c r="KFJ31" s="309"/>
      <c r="KFK31" s="309"/>
      <c r="KFL31" s="309"/>
      <c r="KFM31" s="309"/>
      <c r="KFN31" s="309"/>
      <c r="KFO31" s="309"/>
      <c r="KFP31" s="309"/>
      <c r="KFQ31" s="309"/>
      <c r="KFR31" s="309"/>
      <c r="KFS31" s="309"/>
      <c r="KFT31" s="309"/>
      <c r="KFU31" s="309"/>
      <c r="KFV31" s="309"/>
      <c r="KFW31" s="309"/>
      <c r="KFX31" s="309"/>
      <c r="KFY31" s="309"/>
      <c r="KFZ31" s="309"/>
      <c r="KGA31" s="309"/>
      <c r="KGB31" s="309"/>
      <c r="KGC31" s="309"/>
      <c r="KGD31" s="309"/>
      <c r="KGE31" s="309"/>
      <c r="KGF31" s="309"/>
      <c r="KGG31" s="309"/>
      <c r="KGH31" s="309"/>
      <c r="KGI31" s="309"/>
      <c r="KGJ31" s="309"/>
      <c r="KGK31" s="309"/>
      <c r="KGL31" s="309"/>
      <c r="KGM31" s="309"/>
      <c r="KGN31" s="309"/>
      <c r="KGO31" s="309"/>
      <c r="KGP31" s="309"/>
      <c r="KGQ31" s="309"/>
      <c r="KGR31" s="309"/>
      <c r="KGS31" s="309"/>
      <c r="KGT31" s="309"/>
      <c r="KGU31" s="309"/>
      <c r="KGV31" s="309"/>
      <c r="KGW31" s="309"/>
      <c r="KGX31" s="309"/>
      <c r="KGY31" s="309"/>
      <c r="KGZ31" s="309"/>
      <c r="KHA31" s="309"/>
      <c r="KHB31" s="309"/>
      <c r="KHC31" s="309"/>
      <c r="KHD31" s="309"/>
      <c r="KHE31" s="309"/>
      <c r="KHF31" s="309"/>
      <c r="KHG31" s="309"/>
      <c r="KHH31" s="309"/>
      <c r="KHI31" s="309"/>
      <c r="KHJ31" s="309"/>
      <c r="KHK31" s="309"/>
      <c r="KHL31" s="309"/>
      <c r="KHM31" s="309"/>
      <c r="KHN31" s="309"/>
      <c r="KHO31" s="309"/>
      <c r="KHP31" s="309"/>
      <c r="KHQ31" s="309"/>
      <c r="KHR31" s="309"/>
      <c r="KHS31" s="309"/>
      <c r="KHT31" s="309"/>
      <c r="KHU31" s="309"/>
      <c r="KHV31" s="309"/>
      <c r="KHW31" s="309"/>
      <c r="KHX31" s="309"/>
      <c r="KHY31" s="309"/>
      <c r="KHZ31" s="309"/>
      <c r="KIA31" s="309"/>
      <c r="KIB31" s="309"/>
      <c r="KIC31" s="309"/>
      <c r="KID31" s="309"/>
      <c r="KIE31" s="309"/>
      <c r="KIF31" s="309"/>
      <c r="KIG31" s="309"/>
      <c r="KIH31" s="309"/>
      <c r="KII31" s="309"/>
      <c r="KIJ31" s="309"/>
      <c r="KIK31" s="309"/>
      <c r="KIL31" s="309"/>
      <c r="KIM31" s="309"/>
      <c r="KIN31" s="309"/>
      <c r="KIO31" s="309"/>
      <c r="KIP31" s="309"/>
      <c r="KIQ31" s="309"/>
      <c r="KIR31" s="309"/>
      <c r="KIS31" s="309"/>
      <c r="KIT31" s="309"/>
      <c r="KIU31" s="309"/>
      <c r="KIV31" s="309"/>
      <c r="KIW31" s="309"/>
      <c r="KIX31" s="309"/>
      <c r="KIY31" s="309"/>
      <c r="KIZ31" s="309"/>
      <c r="KJA31" s="309"/>
      <c r="KJB31" s="309"/>
      <c r="KJC31" s="309"/>
      <c r="KJD31" s="309"/>
      <c r="KJE31" s="309"/>
      <c r="KJF31" s="309"/>
      <c r="KJG31" s="309"/>
      <c r="KJH31" s="309"/>
      <c r="KJI31" s="309"/>
      <c r="KJJ31" s="309"/>
      <c r="KJK31" s="309"/>
      <c r="KJL31" s="309"/>
      <c r="KJM31" s="309"/>
      <c r="KJN31" s="309"/>
      <c r="KJO31" s="309"/>
      <c r="KJP31" s="309"/>
      <c r="KJQ31" s="309"/>
      <c r="KJR31" s="309"/>
      <c r="KJS31" s="309"/>
      <c r="KJT31" s="309"/>
      <c r="KJU31" s="309"/>
      <c r="KJV31" s="309"/>
      <c r="KJW31" s="309"/>
      <c r="KJX31" s="309"/>
      <c r="KJY31" s="309"/>
      <c r="KJZ31" s="309"/>
      <c r="KKA31" s="309"/>
      <c r="KKB31" s="309"/>
      <c r="KKC31" s="309"/>
      <c r="KKD31" s="309"/>
      <c r="KKE31" s="309"/>
      <c r="KKF31" s="309"/>
      <c r="KKG31" s="309"/>
      <c r="KKH31" s="309"/>
      <c r="KKI31" s="309"/>
      <c r="KKJ31" s="309"/>
      <c r="KKK31" s="309"/>
      <c r="KKL31" s="309"/>
      <c r="KKM31" s="309"/>
      <c r="KKN31" s="309"/>
      <c r="KKO31" s="309"/>
      <c r="KKP31" s="309"/>
      <c r="KKQ31" s="309"/>
      <c r="KKR31" s="309"/>
      <c r="KKS31" s="309"/>
      <c r="KKT31" s="309"/>
      <c r="KKU31" s="309"/>
      <c r="KKV31" s="309"/>
      <c r="KKW31" s="309"/>
      <c r="KKX31" s="309"/>
      <c r="KKY31" s="309"/>
      <c r="KKZ31" s="309"/>
      <c r="KLA31" s="309"/>
      <c r="KLB31" s="309"/>
      <c r="KLC31" s="309"/>
      <c r="KLD31" s="309"/>
      <c r="KLE31" s="309"/>
      <c r="KLF31" s="309"/>
      <c r="KLG31" s="309"/>
      <c r="KLH31" s="309"/>
      <c r="KLI31" s="309"/>
      <c r="KLJ31" s="309"/>
      <c r="KLK31" s="309"/>
      <c r="KLL31" s="309"/>
      <c r="KLM31" s="309"/>
      <c r="KLN31" s="309"/>
      <c r="KLO31" s="309"/>
      <c r="KLP31" s="309"/>
      <c r="KLQ31" s="309"/>
      <c r="KLR31" s="309"/>
      <c r="KLS31" s="309"/>
      <c r="KLT31" s="309"/>
      <c r="KLU31" s="309"/>
      <c r="KLV31" s="309"/>
      <c r="KLW31" s="309"/>
      <c r="KLX31" s="309"/>
      <c r="KLY31" s="309"/>
      <c r="KLZ31" s="309"/>
      <c r="KMA31" s="309"/>
      <c r="KMB31" s="309"/>
      <c r="KMC31" s="309"/>
      <c r="KMD31" s="309"/>
      <c r="KME31" s="309"/>
      <c r="KMF31" s="309"/>
      <c r="KMG31" s="309"/>
      <c r="KMH31" s="309"/>
      <c r="KMI31" s="309"/>
      <c r="KMJ31" s="309"/>
      <c r="KMK31" s="309"/>
      <c r="KML31" s="309"/>
      <c r="KMM31" s="309"/>
      <c r="KMN31" s="309"/>
      <c r="KMO31" s="309"/>
      <c r="KMP31" s="309"/>
      <c r="KMQ31" s="309"/>
      <c r="KMR31" s="309"/>
      <c r="KMS31" s="309"/>
      <c r="KMT31" s="309"/>
      <c r="KMU31" s="309"/>
      <c r="KMV31" s="309"/>
      <c r="KMW31" s="309"/>
      <c r="KMX31" s="309"/>
      <c r="KMY31" s="309"/>
      <c r="KMZ31" s="309"/>
      <c r="KNA31" s="309"/>
      <c r="KNB31" s="309"/>
      <c r="KNC31" s="309"/>
      <c r="KND31" s="309"/>
      <c r="KNE31" s="309"/>
      <c r="KNF31" s="309"/>
      <c r="KNG31" s="309"/>
      <c r="KNH31" s="309"/>
      <c r="KNI31" s="309"/>
      <c r="KNJ31" s="309"/>
      <c r="KNK31" s="309"/>
      <c r="KNL31" s="309"/>
      <c r="KNM31" s="309"/>
      <c r="KNN31" s="309"/>
      <c r="KNO31" s="309"/>
      <c r="KNP31" s="309"/>
      <c r="KNQ31" s="309"/>
      <c r="KNR31" s="309"/>
      <c r="KNS31" s="309"/>
      <c r="KNT31" s="309"/>
      <c r="KNU31" s="309"/>
      <c r="KNV31" s="309"/>
      <c r="KNW31" s="309"/>
      <c r="KNX31" s="309"/>
      <c r="KNY31" s="309"/>
      <c r="KNZ31" s="309"/>
      <c r="KOA31" s="309"/>
      <c r="KOB31" s="309"/>
      <c r="KOC31" s="309"/>
      <c r="KOD31" s="309"/>
      <c r="KOE31" s="309"/>
      <c r="KOF31" s="309"/>
      <c r="KOG31" s="309"/>
      <c r="KOH31" s="309"/>
      <c r="KOI31" s="309"/>
      <c r="KOJ31" s="309"/>
      <c r="KOK31" s="309"/>
      <c r="KOL31" s="309"/>
      <c r="KOM31" s="309"/>
      <c r="KON31" s="309"/>
      <c r="KOO31" s="309"/>
      <c r="KOP31" s="309"/>
      <c r="KOQ31" s="309"/>
      <c r="KOR31" s="309"/>
      <c r="KOS31" s="309"/>
      <c r="KOT31" s="309"/>
      <c r="KOU31" s="309"/>
      <c r="KOV31" s="309"/>
      <c r="KOW31" s="309"/>
      <c r="KOX31" s="309"/>
      <c r="KOY31" s="309"/>
      <c r="KOZ31" s="309"/>
      <c r="KPA31" s="309"/>
      <c r="KPB31" s="309"/>
      <c r="KPC31" s="309"/>
      <c r="KPD31" s="309"/>
      <c r="KPE31" s="309"/>
      <c r="KPF31" s="309"/>
      <c r="KPG31" s="309"/>
      <c r="KPH31" s="309"/>
      <c r="KPI31" s="309"/>
      <c r="KPJ31" s="309"/>
      <c r="KPK31" s="309"/>
      <c r="KPL31" s="309"/>
      <c r="KPM31" s="309"/>
      <c r="KPN31" s="309"/>
      <c r="KPO31" s="309"/>
      <c r="KPP31" s="309"/>
      <c r="KPQ31" s="309"/>
      <c r="KPR31" s="309"/>
      <c r="KPS31" s="309"/>
      <c r="KPT31" s="309"/>
      <c r="KPU31" s="309"/>
      <c r="KPV31" s="309"/>
      <c r="KPW31" s="309"/>
      <c r="KPX31" s="309"/>
      <c r="KPY31" s="309"/>
      <c r="KPZ31" s="309"/>
      <c r="KQA31" s="309"/>
      <c r="KQB31" s="309"/>
      <c r="KQC31" s="309"/>
      <c r="KQD31" s="309"/>
      <c r="KQE31" s="309"/>
      <c r="KQF31" s="309"/>
      <c r="KQG31" s="309"/>
      <c r="KQH31" s="309"/>
      <c r="KQI31" s="309"/>
      <c r="KQJ31" s="309"/>
      <c r="KQK31" s="309"/>
      <c r="KQL31" s="309"/>
      <c r="KQM31" s="309"/>
      <c r="KQN31" s="309"/>
      <c r="KQO31" s="309"/>
      <c r="KQP31" s="309"/>
      <c r="KQQ31" s="309"/>
      <c r="KQR31" s="309"/>
      <c r="KQS31" s="309"/>
      <c r="KQT31" s="309"/>
      <c r="KQU31" s="309"/>
      <c r="KQV31" s="309"/>
      <c r="KQW31" s="309"/>
      <c r="KQX31" s="309"/>
      <c r="KQY31" s="309"/>
      <c r="KQZ31" s="309"/>
      <c r="KRA31" s="309"/>
      <c r="KRB31" s="309"/>
      <c r="KRC31" s="309"/>
      <c r="KRD31" s="309"/>
      <c r="KRE31" s="309"/>
      <c r="KRF31" s="309"/>
      <c r="KRG31" s="309"/>
      <c r="KRH31" s="309"/>
      <c r="KRI31" s="309"/>
      <c r="KRJ31" s="309"/>
      <c r="KRK31" s="309"/>
      <c r="KRL31" s="309"/>
      <c r="KRM31" s="309"/>
      <c r="KRN31" s="309"/>
      <c r="KRO31" s="309"/>
      <c r="KRP31" s="309"/>
      <c r="KRQ31" s="309"/>
      <c r="KRR31" s="309"/>
      <c r="KRS31" s="309"/>
      <c r="KRT31" s="309"/>
      <c r="KRU31" s="309"/>
      <c r="KRV31" s="309"/>
      <c r="KRW31" s="309"/>
      <c r="KRX31" s="309"/>
      <c r="KRY31" s="309"/>
      <c r="KRZ31" s="309"/>
      <c r="KSA31" s="309"/>
      <c r="KSB31" s="309"/>
      <c r="KSC31" s="309"/>
      <c r="KSD31" s="309"/>
      <c r="KSE31" s="309"/>
      <c r="KSF31" s="309"/>
      <c r="KSG31" s="309"/>
      <c r="KSH31" s="309"/>
      <c r="KSI31" s="309"/>
      <c r="KSJ31" s="309"/>
      <c r="KSK31" s="309"/>
      <c r="KSL31" s="309"/>
      <c r="KSM31" s="309"/>
      <c r="KSN31" s="309"/>
      <c r="KSO31" s="309"/>
      <c r="KSP31" s="309"/>
      <c r="KSQ31" s="309"/>
      <c r="KSR31" s="309"/>
      <c r="KSS31" s="309"/>
      <c r="KST31" s="309"/>
      <c r="KSU31" s="309"/>
      <c r="KSV31" s="309"/>
      <c r="KSW31" s="309"/>
      <c r="KSX31" s="309"/>
      <c r="KSY31" s="309"/>
      <c r="KSZ31" s="309"/>
      <c r="KTA31" s="309"/>
      <c r="KTB31" s="309"/>
      <c r="KTC31" s="309"/>
      <c r="KTD31" s="309"/>
      <c r="KTE31" s="309"/>
      <c r="KTF31" s="309"/>
      <c r="KTG31" s="309"/>
      <c r="KTH31" s="309"/>
      <c r="KTI31" s="309"/>
      <c r="KTJ31" s="309"/>
      <c r="KTK31" s="309"/>
      <c r="KTL31" s="309"/>
      <c r="KTM31" s="309"/>
      <c r="KTN31" s="309"/>
      <c r="KTO31" s="309"/>
      <c r="KTP31" s="309"/>
      <c r="KTQ31" s="309"/>
      <c r="KTR31" s="309"/>
      <c r="KTS31" s="309"/>
      <c r="KTT31" s="309"/>
      <c r="KTU31" s="309"/>
      <c r="KTV31" s="309"/>
      <c r="KTW31" s="309"/>
      <c r="KTX31" s="309"/>
      <c r="KTY31" s="309"/>
      <c r="KTZ31" s="309"/>
      <c r="KUA31" s="309"/>
      <c r="KUB31" s="309"/>
      <c r="KUC31" s="309"/>
      <c r="KUD31" s="309"/>
      <c r="KUE31" s="309"/>
      <c r="KUF31" s="309"/>
      <c r="KUG31" s="309"/>
      <c r="KUH31" s="309"/>
      <c r="KUI31" s="309"/>
      <c r="KUJ31" s="309"/>
      <c r="KUK31" s="309"/>
      <c r="KUL31" s="309"/>
      <c r="KUM31" s="309"/>
      <c r="KUN31" s="309"/>
      <c r="KUO31" s="309"/>
      <c r="KUP31" s="309"/>
      <c r="KUQ31" s="309"/>
      <c r="KUR31" s="309"/>
      <c r="KUS31" s="309"/>
      <c r="KUT31" s="309"/>
      <c r="KUU31" s="309"/>
      <c r="KUV31" s="309"/>
      <c r="KUW31" s="309"/>
      <c r="KUX31" s="309"/>
      <c r="KUY31" s="309"/>
      <c r="KUZ31" s="309"/>
      <c r="KVA31" s="309"/>
      <c r="KVB31" s="309"/>
      <c r="KVC31" s="309"/>
      <c r="KVD31" s="309"/>
      <c r="KVE31" s="309"/>
      <c r="KVF31" s="309"/>
      <c r="KVG31" s="309"/>
      <c r="KVH31" s="309"/>
      <c r="KVI31" s="309"/>
      <c r="KVJ31" s="309"/>
      <c r="KVK31" s="309"/>
      <c r="KVL31" s="309"/>
      <c r="KVM31" s="309"/>
      <c r="KVN31" s="309"/>
      <c r="KVO31" s="309"/>
      <c r="KVP31" s="309"/>
      <c r="KVQ31" s="309"/>
      <c r="KVR31" s="309"/>
      <c r="KVS31" s="309"/>
      <c r="KVT31" s="309"/>
      <c r="KVU31" s="309"/>
      <c r="KVV31" s="309"/>
      <c r="KVW31" s="309"/>
      <c r="KVX31" s="309"/>
      <c r="KVY31" s="309"/>
      <c r="KVZ31" s="309"/>
      <c r="KWA31" s="309"/>
      <c r="KWB31" s="309"/>
      <c r="KWC31" s="309"/>
      <c r="KWD31" s="309"/>
      <c r="KWE31" s="309"/>
      <c r="KWF31" s="309"/>
      <c r="KWG31" s="309"/>
      <c r="KWH31" s="309"/>
      <c r="KWI31" s="309"/>
      <c r="KWJ31" s="309"/>
      <c r="KWK31" s="309"/>
      <c r="KWL31" s="309"/>
      <c r="KWM31" s="309"/>
      <c r="KWN31" s="309"/>
      <c r="KWO31" s="309"/>
      <c r="KWP31" s="309"/>
      <c r="KWQ31" s="309"/>
      <c r="KWR31" s="309"/>
      <c r="KWS31" s="309"/>
      <c r="KWT31" s="309"/>
      <c r="KWU31" s="309"/>
      <c r="KWV31" s="309"/>
      <c r="KWW31" s="309"/>
      <c r="KWX31" s="309"/>
      <c r="KWY31" s="309"/>
      <c r="KWZ31" s="309"/>
      <c r="KXA31" s="309"/>
      <c r="KXB31" s="309"/>
      <c r="KXC31" s="309"/>
      <c r="KXD31" s="309"/>
      <c r="KXE31" s="309"/>
      <c r="KXF31" s="309"/>
      <c r="KXG31" s="309"/>
      <c r="KXH31" s="309"/>
      <c r="KXI31" s="309"/>
      <c r="KXJ31" s="309"/>
      <c r="KXK31" s="309"/>
      <c r="KXL31" s="309"/>
      <c r="KXM31" s="309"/>
      <c r="KXN31" s="309"/>
      <c r="KXO31" s="309"/>
      <c r="KXP31" s="309"/>
      <c r="KXQ31" s="309"/>
      <c r="KXR31" s="309"/>
      <c r="KXS31" s="309"/>
      <c r="KXT31" s="309"/>
      <c r="KXU31" s="309"/>
      <c r="KXV31" s="309"/>
      <c r="KXW31" s="309"/>
      <c r="KXX31" s="309"/>
      <c r="KXY31" s="309"/>
      <c r="KXZ31" s="309"/>
      <c r="KYA31" s="309"/>
      <c r="KYB31" s="309"/>
      <c r="KYC31" s="309"/>
      <c r="KYD31" s="309"/>
      <c r="KYE31" s="309"/>
      <c r="KYF31" s="309"/>
      <c r="KYG31" s="309"/>
      <c r="KYH31" s="309"/>
      <c r="KYI31" s="309"/>
      <c r="KYJ31" s="309"/>
      <c r="KYK31" s="309"/>
      <c r="KYL31" s="309"/>
      <c r="KYM31" s="309"/>
      <c r="KYN31" s="309"/>
      <c r="KYO31" s="309"/>
      <c r="KYP31" s="309"/>
      <c r="KYQ31" s="309"/>
      <c r="KYR31" s="309"/>
      <c r="KYS31" s="309"/>
      <c r="KYT31" s="309"/>
      <c r="KYU31" s="309"/>
      <c r="KYV31" s="309"/>
      <c r="KYW31" s="309"/>
      <c r="KYX31" s="309"/>
      <c r="KYY31" s="309"/>
      <c r="KYZ31" s="309"/>
      <c r="KZA31" s="309"/>
      <c r="KZB31" s="309"/>
      <c r="KZC31" s="309"/>
      <c r="KZD31" s="309"/>
      <c r="KZE31" s="309"/>
      <c r="KZF31" s="309"/>
      <c r="KZG31" s="309"/>
      <c r="KZH31" s="309"/>
      <c r="KZI31" s="309"/>
      <c r="KZJ31" s="309"/>
      <c r="KZK31" s="309"/>
      <c r="KZL31" s="309"/>
      <c r="KZM31" s="309"/>
      <c r="KZN31" s="309"/>
      <c r="KZO31" s="309"/>
      <c r="KZP31" s="309"/>
      <c r="KZQ31" s="309"/>
      <c r="KZR31" s="309"/>
      <c r="KZS31" s="309"/>
      <c r="KZT31" s="309"/>
      <c r="KZU31" s="309"/>
      <c r="KZV31" s="309"/>
      <c r="KZW31" s="309"/>
      <c r="KZX31" s="309"/>
      <c r="KZY31" s="309"/>
      <c r="KZZ31" s="309"/>
      <c r="LAA31" s="309"/>
      <c r="LAB31" s="309"/>
      <c r="LAC31" s="309"/>
      <c r="LAD31" s="309"/>
      <c r="LAE31" s="309"/>
      <c r="LAF31" s="309"/>
      <c r="LAG31" s="309"/>
      <c r="LAH31" s="309"/>
      <c r="LAI31" s="309"/>
      <c r="LAJ31" s="309"/>
      <c r="LAK31" s="309"/>
      <c r="LAL31" s="309"/>
      <c r="LAM31" s="309"/>
      <c r="LAN31" s="309"/>
      <c r="LAO31" s="309"/>
      <c r="LAP31" s="309"/>
      <c r="LAQ31" s="309"/>
      <c r="LAR31" s="309"/>
      <c r="LAS31" s="309"/>
      <c r="LAT31" s="309"/>
      <c r="LAU31" s="309"/>
      <c r="LAV31" s="309"/>
      <c r="LAW31" s="309"/>
      <c r="LAX31" s="309"/>
      <c r="LAY31" s="309"/>
      <c r="LAZ31" s="309"/>
      <c r="LBA31" s="309"/>
      <c r="LBB31" s="309"/>
      <c r="LBC31" s="309"/>
      <c r="LBD31" s="309"/>
      <c r="LBE31" s="309"/>
      <c r="LBF31" s="309"/>
      <c r="LBG31" s="309"/>
      <c r="LBH31" s="309"/>
      <c r="LBI31" s="309"/>
      <c r="LBJ31" s="309"/>
      <c r="LBK31" s="309"/>
      <c r="LBL31" s="309"/>
      <c r="LBM31" s="309"/>
      <c r="LBN31" s="309"/>
      <c r="LBO31" s="309"/>
      <c r="LBP31" s="309"/>
      <c r="LBQ31" s="309"/>
      <c r="LBR31" s="309"/>
      <c r="LBS31" s="309"/>
      <c r="LBT31" s="309"/>
      <c r="LBU31" s="309"/>
      <c r="LBV31" s="309"/>
      <c r="LBW31" s="309"/>
      <c r="LBX31" s="309"/>
      <c r="LBY31" s="309"/>
      <c r="LBZ31" s="309"/>
      <c r="LCA31" s="309"/>
      <c r="LCB31" s="309"/>
      <c r="LCC31" s="309"/>
      <c r="LCD31" s="309"/>
      <c r="LCE31" s="309"/>
      <c r="LCF31" s="309"/>
      <c r="LCG31" s="309"/>
      <c r="LCH31" s="309"/>
      <c r="LCI31" s="309"/>
      <c r="LCJ31" s="309"/>
      <c r="LCK31" s="309"/>
      <c r="LCL31" s="309"/>
      <c r="LCM31" s="309"/>
      <c r="LCN31" s="309"/>
      <c r="LCO31" s="309"/>
      <c r="LCP31" s="309"/>
      <c r="LCQ31" s="309"/>
      <c r="LCR31" s="309"/>
      <c r="LCS31" s="309"/>
      <c r="LCT31" s="309"/>
      <c r="LCU31" s="309"/>
      <c r="LCV31" s="309"/>
      <c r="LCW31" s="309"/>
      <c r="LCX31" s="309"/>
      <c r="LCY31" s="309"/>
      <c r="LCZ31" s="309"/>
      <c r="LDA31" s="309"/>
      <c r="LDB31" s="309"/>
      <c r="LDC31" s="309"/>
      <c r="LDD31" s="309"/>
      <c r="LDE31" s="309"/>
      <c r="LDF31" s="309"/>
      <c r="LDG31" s="309"/>
      <c r="LDH31" s="309"/>
      <c r="LDI31" s="309"/>
      <c r="LDJ31" s="309"/>
      <c r="LDK31" s="309"/>
      <c r="LDL31" s="309"/>
      <c r="LDM31" s="309"/>
      <c r="LDN31" s="309"/>
      <c r="LDO31" s="309"/>
      <c r="LDP31" s="309"/>
      <c r="LDQ31" s="309"/>
      <c r="LDR31" s="309"/>
      <c r="LDS31" s="309"/>
      <c r="LDT31" s="309"/>
      <c r="LDU31" s="309"/>
      <c r="LDV31" s="309"/>
      <c r="LDW31" s="309"/>
      <c r="LDX31" s="309"/>
      <c r="LDY31" s="309"/>
      <c r="LDZ31" s="309"/>
      <c r="LEA31" s="309"/>
      <c r="LEB31" s="309"/>
      <c r="LEC31" s="309"/>
      <c r="LED31" s="309"/>
      <c r="LEE31" s="309"/>
      <c r="LEF31" s="309"/>
      <c r="LEG31" s="309"/>
      <c r="LEH31" s="309"/>
      <c r="LEI31" s="309"/>
      <c r="LEJ31" s="309"/>
      <c r="LEK31" s="309"/>
      <c r="LEL31" s="309"/>
      <c r="LEM31" s="309"/>
      <c r="LEN31" s="309"/>
      <c r="LEO31" s="309"/>
      <c r="LEP31" s="309"/>
      <c r="LEQ31" s="309"/>
      <c r="LER31" s="309"/>
      <c r="LES31" s="309"/>
      <c r="LET31" s="309"/>
      <c r="LEU31" s="309"/>
      <c r="LEV31" s="309"/>
      <c r="LEW31" s="309"/>
      <c r="LEX31" s="309"/>
      <c r="LEY31" s="309"/>
      <c r="LEZ31" s="309"/>
      <c r="LFA31" s="309"/>
      <c r="LFB31" s="309"/>
      <c r="LFC31" s="309"/>
      <c r="LFD31" s="309"/>
      <c r="LFE31" s="309"/>
      <c r="LFF31" s="309"/>
      <c r="LFG31" s="309"/>
      <c r="LFH31" s="309"/>
      <c r="LFI31" s="309"/>
      <c r="LFJ31" s="309"/>
      <c r="LFK31" s="309"/>
      <c r="LFL31" s="309"/>
      <c r="LFM31" s="309"/>
      <c r="LFN31" s="309"/>
      <c r="LFO31" s="309"/>
      <c r="LFP31" s="309"/>
      <c r="LFQ31" s="309"/>
      <c r="LFR31" s="309"/>
      <c r="LFS31" s="309"/>
      <c r="LFT31" s="309"/>
      <c r="LFU31" s="309"/>
      <c r="LFV31" s="309"/>
      <c r="LFW31" s="309"/>
      <c r="LFX31" s="309"/>
      <c r="LFY31" s="309"/>
      <c r="LFZ31" s="309"/>
      <c r="LGA31" s="309"/>
      <c r="LGB31" s="309"/>
      <c r="LGC31" s="309"/>
      <c r="LGD31" s="309"/>
      <c r="LGE31" s="309"/>
      <c r="LGF31" s="309"/>
      <c r="LGG31" s="309"/>
      <c r="LGH31" s="309"/>
      <c r="LGI31" s="309"/>
      <c r="LGJ31" s="309"/>
      <c r="LGK31" s="309"/>
      <c r="LGL31" s="309"/>
      <c r="LGM31" s="309"/>
      <c r="LGN31" s="309"/>
      <c r="LGO31" s="309"/>
      <c r="LGP31" s="309"/>
      <c r="LGQ31" s="309"/>
      <c r="LGR31" s="309"/>
      <c r="LGS31" s="309"/>
      <c r="LGT31" s="309"/>
      <c r="LGU31" s="309"/>
      <c r="LGV31" s="309"/>
      <c r="LGW31" s="309"/>
      <c r="LGX31" s="309"/>
      <c r="LGY31" s="309"/>
      <c r="LGZ31" s="309"/>
      <c r="LHA31" s="309"/>
      <c r="LHB31" s="309"/>
      <c r="LHC31" s="309"/>
      <c r="LHD31" s="309"/>
      <c r="LHE31" s="309"/>
      <c r="LHF31" s="309"/>
      <c r="LHG31" s="309"/>
      <c r="LHH31" s="309"/>
      <c r="LHI31" s="309"/>
      <c r="LHJ31" s="309"/>
      <c r="LHK31" s="309"/>
      <c r="LHL31" s="309"/>
      <c r="LHM31" s="309"/>
      <c r="LHN31" s="309"/>
      <c r="LHO31" s="309"/>
      <c r="LHP31" s="309"/>
      <c r="LHQ31" s="309"/>
      <c r="LHR31" s="309"/>
      <c r="LHS31" s="309"/>
      <c r="LHT31" s="309"/>
      <c r="LHU31" s="309"/>
      <c r="LHV31" s="309"/>
      <c r="LHW31" s="309"/>
      <c r="LHX31" s="309"/>
      <c r="LHY31" s="309"/>
      <c r="LHZ31" s="309"/>
      <c r="LIA31" s="309"/>
      <c r="LIB31" s="309"/>
      <c r="LIC31" s="309"/>
      <c r="LID31" s="309"/>
      <c r="LIE31" s="309"/>
      <c r="LIF31" s="309"/>
      <c r="LIG31" s="309"/>
      <c r="LIH31" s="309"/>
      <c r="LII31" s="309"/>
      <c r="LIJ31" s="309"/>
      <c r="LIK31" s="309"/>
      <c r="LIL31" s="309"/>
      <c r="LIM31" s="309"/>
      <c r="LIN31" s="309"/>
      <c r="LIO31" s="309"/>
      <c r="LIP31" s="309"/>
      <c r="LIQ31" s="309"/>
      <c r="LIR31" s="309"/>
      <c r="LIS31" s="309"/>
      <c r="LIT31" s="309"/>
      <c r="LIU31" s="309"/>
      <c r="LIV31" s="309"/>
      <c r="LIW31" s="309"/>
      <c r="LIX31" s="309"/>
      <c r="LIY31" s="309"/>
      <c r="LIZ31" s="309"/>
      <c r="LJA31" s="309"/>
      <c r="LJB31" s="309"/>
      <c r="LJC31" s="309"/>
      <c r="LJD31" s="309"/>
      <c r="LJE31" s="309"/>
      <c r="LJF31" s="309"/>
      <c r="LJG31" s="309"/>
      <c r="LJH31" s="309"/>
      <c r="LJI31" s="309"/>
      <c r="LJJ31" s="309"/>
      <c r="LJK31" s="309"/>
      <c r="LJL31" s="309"/>
      <c r="LJM31" s="309"/>
      <c r="LJN31" s="309"/>
      <c r="LJO31" s="309"/>
      <c r="LJP31" s="309"/>
      <c r="LJQ31" s="309"/>
      <c r="LJR31" s="309"/>
      <c r="LJS31" s="309"/>
      <c r="LJT31" s="309"/>
      <c r="LJU31" s="309"/>
      <c r="LJV31" s="309"/>
      <c r="LJW31" s="309"/>
      <c r="LJX31" s="309"/>
      <c r="LJY31" s="309"/>
      <c r="LJZ31" s="309"/>
      <c r="LKA31" s="309"/>
      <c r="LKB31" s="309"/>
      <c r="LKC31" s="309"/>
      <c r="LKD31" s="309"/>
      <c r="LKE31" s="309"/>
      <c r="LKF31" s="309"/>
      <c r="LKG31" s="309"/>
      <c r="LKH31" s="309"/>
      <c r="LKI31" s="309"/>
      <c r="LKJ31" s="309"/>
      <c r="LKK31" s="309"/>
      <c r="LKL31" s="309"/>
      <c r="LKM31" s="309"/>
      <c r="LKN31" s="309"/>
      <c r="LKO31" s="309"/>
      <c r="LKP31" s="309"/>
      <c r="LKQ31" s="309"/>
      <c r="LKR31" s="309"/>
      <c r="LKS31" s="309"/>
      <c r="LKT31" s="309"/>
      <c r="LKU31" s="309"/>
      <c r="LKV31" s="309"/>
      <c r="LKW31" s="309"/>
      <c r="LKX31" s="309"/>
      <c r="LKY31" s="309"/>
      <c r="LKZ31" s="309"/>
      <c r="LLA31" s="309"/>
      <c r="LLB31" s="309"/>
      <c r="LLC31" s="309"/>
      <c r="LLD31" s="309"/>
      <c r="LLE31" s="309"/>
      <c r="LLF31" s="309"/>
      <c r="LLG31" s="309"/>
      <c r="LLH31" s="309"/>
      <c r="LLI31" s="309"/>
      <c r="LLJ31" s="309"/>
      <c r="LLK31" s="309"/>
      <c r="LLL31" s="309"/>
      <c r="LLM31" s="309"/>
      <c r="LLN31" s="309"/>
      <c r="LLO31" s="309"/>
      <c r="LLP31" s="309"/>
      <c r="LLQ31" s="309"/>
      <c r="LLR31" s="309"/>
      <c r="LLS31" s="309"/>
      <c r="LLT31" s="309"/>
      <c r="LLU31" s="309"/>
      <c r="LLV31" s="309"/>
      <c r="LLW31" s="309"/>
      <c r="LLX31" s="309"/>
      <c r="LLY31" s="309"/>
      <c r="LLZ31" s="309"/>
      <c r="LMA31" s="309"/>
      <c r="LMB31" s="309"/>
      <c r="LMC31" s="309"/>
      <c r="LMD31" s="309"/>
      <c r="LME31" s="309"/>
      <c r="LMF31" s="309"/>
      <c r="LMG31" s="309"/>
      <c r="LMH31" s="309"/>
      <c r="LMI31" s="309"/>
      <c r="LMJ31" s="309"/>
      <c r="LMK31" s="309"/>
      <c r="LML31" s="309"/>
      <c r="LMM31" s="309"/>
      <c r="LMN31" s="309"/>
      <c r="LMO31" s="309"/>
      <c r="LMP31" s="309"/>
      <c r="LMQ31" s="309"/>
      <c r="LMR31" s="309"/>
      <c r="LMS31" s="309"/>
      <c r="LMT31" s="309"/>
      <c r="LMU31" s="309"/>
      <c r="LMV31" s="309"/>
      <c r="LMW31" s="309"/>
      <c r="LMX31" s="309"/>
      <c r="LMY31" s="309"/>
      <c r="LMZ31" s="309"/>
      <c r="LNA31" s="309"/>
      <c r="LNB31" s="309"/>
      <c r="LNC31" s="309"/>
      <c r="LND31" s="309"/>
      <c r="LNE31" s="309"/>
      <c r="LNF31" s="309"/>
      <c r="LNG31" s="309"/>
      <c r="LNH31" s="309"/>
      <c r="LNI31" s="309"/>
      <c r="LNJ31" s="309"/>
      <c r="LNK31" s="309"/>
      <c r="LNL31" s="309"/>
      <c r="LNM31" s="309"/>
      <c r="LNN31" s="309"/>
      <c r="LNO31" s="309"/>
      <c r="LNP31" s="309"/>
      <c r="LNQ31" s="309"/>
      <c r="LNR31" s="309"/>
      <c r="LNS31" s="309"/>
      <c r="LNT31" s="309"/>
      <c r="LNU31" s="309"/>
      <c r="LNV31" s="309"/>
      <c r="LNW31" s="309"/>
      <c r="LNX31" s="309"/>
      <c r="LNY31" s="309"/>
      <c r="LNZ31" s="309"/>
      <c r="LOA31" s="309"/>
      <c r="LOB31" s="309"/>
      <c r="LOC31" s="309"/>
      <c r="LOD31" s="309"/>
      <c r="LOE31" s="309"/>
      <c r="LOF31" s="309"/>
      <c r="LOG31" s="309"/>
      <c r="LOH31" s="309"/>
      <c r="LOI31" s="309"/>
      <c r="LOJ31" s="309"/>
      <c r="LOK31" s="309"/>
      <c r="LOL31" s="309"/>
      <c r="LOM31" s="309"/>
      <c r="LON31" s="309"/>
      <c r="LOO31" s="309"/>
      <c r="LOP31" s="309"/>
      <c r="LOQ31" s="309"/>
      <c r="LOR31" s="309"/>
      <c r="LOS31" s="309"/>
      <c r="LOT31" s="309"/>
      <c r="LOU31" s="309"/>
      <c r="LOV31" s="309"/>
      <c r="LOW31" s="309"/>
      <c r="LOX31" s="309"/>
      <c r="LOY31" s="309"/>
      <c r="LOZ31" s="309"/>
      <c r="LPA31" s="309"/>
      <c r="LPB31" s="309"/>
      <c r="LPC31" s="309"/>
      <c r="LPD31" s="309"/>
      <c r="LPE31" s="309"/>
      <c r="LPF31" s="309"/>
      <c r="LPG31" s="309"/>
      <c r="LPH31" s="309"/>
      <c r="LPI31" s="309"/>
      <c r="LPJ31" s="309"/>
      <c r="LPK31" s="309"/>
      <c r="LPL31" s="309"/>
      <c r="LPM31" s="309"/>
      <c r="LPN31" s="309"/>
      <c r="LPO31" s="309"/>
      <c r="LPP31" s="309"/>
      <c r="LPQ31" s="309"/>
      <c r="LPR31" s="309"/>
      <c r="LPS31" s="309"/>
      <c r="LPT31" s="309"/>
      <c r="LPU31" s="309"/>
      <c r="LPV31" s="309"/>
      <c r="LPW31" s="309"/>
      <c r="LPX31" s="309"/>
      <c r="LPY31" s="309"/>
      <c r="LPZ31" s="309"/>
      <c r="LQA31" s="309"/>
      <c r="LQB31" s="309"/>
      <c r="LQC31" s="309"/>
      <c r="LQD31" s="309"/>
      <c r="LQE31" s="309"/>
      <c r="LQF31" s="309"/>
      <c r="LQG31" s="309"/>
      <c r="LQH31" s="309"/>
      <c r="LQI31" s="309"/>
      <c r="LQJ31" s="309"/>
      <c r="LQK31" s="309"/>
      <c r="LQL31" s="309"/>
      <c r="LQM31" s="309"/>
      <c r="LQN31" s="309"/>
      <c r="LQO31" s="309"/>
      <c r="LQP31" s="309"/>
      <c r="LQQ31" s="309"/>
      <c r="LQR31" s="309"/>
      <c r="LQS31" s="309"/>
      <c r="LQT31" s="309"/>
      <c r="LQU31" s="309"/>
      <c r="LQV31" s="309"/>
      <c r="LQW31" s="309"/>
      <c r="LQX31" s="309"/>
      <c r="LQY31" s="309"/>
      <c r="LQZ31" s="309"/>
      <c r="LRA31" s="309"/>
      <c r="LRB31" s="309"/>
      <c r="LRC31" s="309"/>
      <c r="LRD31" s="309"/>
      <c r="LRE31" s="309"/>
      <c r="LRF31" s="309"/>
      <c r="LRG31" s="309"/>
      <c r="LRH31" s="309"/>
      <c r="LRI31" s="309"/>
      <c r="LRJ31" s="309"/>
      <c r="LRK31" s="309"/>
      <c r="LRL31" s="309"/>
      <c r="LRM31" s="309"/>
      <c r="LRN31" s="309"/>
      <c r="LRO31" s="309"/>
      <c r="LRP31" s="309"/>
      <c r="LRQ31" s="309"/>
      <c r="LRR31" s="309"/>
      <c r="LRS31" s="309"/>
      <c r="LRT31" s="309"/>
      <c r="LRU31" s="309"/>
      <c r="LRV31" s="309"/>
      <c r="LRW31" s="309"/>
      <c r="LRX31" s="309"/>
      <c r="LRY31" s="309"/>
      <c r="LRZ31" s="309"/>
      <c r="LSA31" s="309"/>
      <c r="LSB31" s="309"/>
      <c r="LSC31" s="309"/>
      <c r="LSD31" s="309"/>
      <c r="LSE31" s="309"/>
      <c r="LSF31" s="309"/>
      <c r="LSG31" s="309"/>
      <c r="LSH31" s="309"/>
      <c r="LSI31" s="309"/>
      <c r="LSJ31" s="309"/>
      <c r="LSK31" s="309"/>
      <c r="LSL31" s="309"/>
      <c r="LSM31" s="309"/>
      <c r="LSN31" s="309"/>
      <c r="LSO31" s="309"/>
      <c r="LSP31" s="309"/>
      <c r="LSQ31" s="309"/>
      <c r="LSR31" s="309"/>
      <c r="LSS31" s="309"/>
      <c r="LST31" s="309"/>
      <c r="LSU31" s="309"/>
      <c r="LSV31" s="309"/>
      <c r="LSW31" s="309"/>
      <c r="LSX31" s="309"/>
      <c r="LSY31" s="309"/>
      <c r="LSZ31" s="309"/>
      <c r="LTA31" s="309"/>
      <c r="LTB31" s="309"/>
      <c r="LTC31" s="309"/>
      <c r="LTD31" s="309"/>
      <c r="LTE31" s="309"/>
      <c r="LTF31" s="309"/>
      <c r="LTG31" s="309"/>
      <c r="LTH31" s="309"/>
      <c r="LTI31" s="309"/>
      <c r="LTJ31" s="309"/>
      <c r="LTK31" s="309"/>
      <c r="LTL31" s="309"/>
      <c r="LTM31" s="309"/>
      <c r="LTN31" s="309"/>
      <c r="LTO31" s="309"/>
      <c r="LTP31" s="309"/>
      <c r="LTQ31" s="309"/>
      <c r="LTR31" s="309"/>
      <c r="LTS31" s="309"/>
      <c r="LTT31" s="309"/>
      <c r="LTU31" s="309"/>
      <c r="LTV31" s="309"/>
      <c r="LTW31" s="309"/>
      <c r="LTX31" s="309"/>
      <c r="LTY31" s="309"/>
      <c r="LTZ31" s="309"/>
      <c r="LUA31" s="309"/>
      <c r="LUB31" s="309"/>
      <c r="LUC31" s="309"/>
      <c r="LUD31" s="309"/>
      <c r="LUE31" s="309"/>
      <c r="LUF31" s="309"/>
      <c r="LUG31" s="309"/>
      <c r="LUH31" s="309"/>
      <c r="LUI31" s="309"/>
      <c r="LUJ31" s="309"/>
      <c r="LUK31" s="309"/>
      <c r="LUL31" s="309"/>
      <c r="LUM31" s="309"/>
      <c r="LUN31" s="309"/>
      <c r="LUO31" s="309"/>
      <c r="LUP31" s="309"/>
      <c r="LUQ31" s="309"/>
      <c r="LUR31" s="309"/>
      <c r="LUS31" s="309"/>
      <c r="LUT31" s="309"/>
      <c r="LUU31" s="309"/>
      <c r="LUV31" s="309"/>
      <c r="LUW31" s="309"/>
      <c r="LUX31" s="309"/>
      <c r="LUY31" s="309"/>
      <c r="LUZ31" s="309"/>
      <c r="LVA31" s="309"/>
      <c r="LVB31" s="309"/>
      <c r="LVC31" s="309"/>
      <c r="LVD31" s="309"/>
      <c r="LVE31" s="309"/>
      <c r="LVF31" s="309"/>
      <c r="LVG31" s="309"/>
      <c r="LVH31" s="309"/>
      <c r="LVI31" s="309"/>
      <c r="LVJ31" s="309"/>
      <c r="LVK31" s="309"/>
      <c r="LVL31" s="309"/>
      <c r="LVM31" s="309"/>
      <c r="LVN31" s="309"/>
      <c r="LVO31" s="309"/>
      <c r="LVP31" s="309"/>
      <c r="LVQ31" s="309"/>
      <c r="LVR31" s="309"/>
      <c r="LVS31" s="309"/>
      <c r="LVT31" s="309"/>
      <c r="LVU31" s="309"/>
      <c r="LVV31" s="309"/>
      <c r="LVW31" s="309"/>
      <c r="LVX31" s="309"/>
      <c r="LVY31" s="309"/>
      <c r="LVZ31" s="309"/>
      <c r="LWA31" s="309"/>
      <c r="LWB31" s="309"/>
      <c r="LWC31" s="309"/>
      <c r="LWD31" s="309"/>
      <c r="LWE31" s="309"/>
      <c r="LWF31" s="309"/>
      <c r="LWG31" s="309"/>
      <c r="LWH31" s="309"/>
      <c r="LWI31" s="309"/>
      <c r="LWJ31" s="309"/>
      <c r="LWK31" s="309"/>
      <c r="LWL31" s="309"/>
      <c r="LWM31" s="309"/>
      <c r="LWN31" s="309"/>
      <c r="LWO31" s="309"/>
      <c r="LWP31" s="309"/>
      <c r="LWQ31" s="309"/>
      <c r="LWR31" s="309"/>
      <c r="LWS31" s="309"/>
      <c r="LWT31" s="309"/>
      <c r="LWU31" s="309"/>
      <c r="LWV31" s="309"/>
      <c r="LWW31" s="309"/>
      <c r="LWX31" s="309"/>
      <c r="LWY31" s="309"/>
      <c r="LWZ31" s="309"/>
      <c r="LXA31" s="309"/>
      <c r="LXB31" s="309"/>
      <c r="LXC31" s="309"/>
      <c r="LXD31" s="309"/>
      <c r="LXE31" s="309"/>
      <c r="LXF31" s="309"/>
      <c r="LXG31" s="309"/>
      <c r="LXH31" s="309"/>
      <c r="LXI31" s="309"/>
      <c r="LXJ31" s="309"/>
      <c r="LXK31" s="309"/>
      <c r="LXL31" s="309"/>
      <c r="LXM31" s="309"/>
      <c r="LXN31" s="309"/>
      <c r="LXO31" s="309"/>
      <c r="LXP31" s="309"/>
      <c r="LXQ31" s="309"/>
      <c r="LXR31" s="309"/>
      <c r="LXS31" s="309"/>
      <c r="LXT31" s="309"/>
      <c r="LXU31" s="309"/>
      <c r="LXV31" s="309"/>
      <c r="LXW31" s="309"/>
      <c r="LXX31" s="309"/>
      <c r="LXY31" s="309"/>
      <c r="LXZ31" s="309"/>
      <c r="LYA31" s="309"/>
      <c r="LYB31" s="309"/>
      <c r="LYC31" s="309"/>
      <c r="LYD31" s="309"/>
      <c r="LYE31" s="309"/>
      <c r="LYF31" s="309"/>
      <c r="LYG31" s="309"/>
      <c r="LYH31" s="309"/>
      <c r="LYI31" s="309"/>
      <c r="LYJ31" s="309"/>
      <c r="LYK31" s="309"/>
      <c r="LYL31" s="309"/>
      <c r="LYM31" s="309"/>
      <c r="LYN31" s="309"/>
      <c r="LYO31" s="309"/>
      <c r="LYP31" s="309"/>
      <c r="LYQ31" s="309"/>
      <c r="LYR31" s="309"/>
      <c r="LYS31" s="309"/>
      <c r="LYT31" s="309"/>
      <c r="LYU31" s="309"/>
      <c r="LYV31" s="309"/>
      <c r="LYW31" s="309"/>
      <c r="LYX31" s="309"/>
      <c r="LYY31" s="309"/>
      <c r="LYZ31" s="309"/>
      <c r="LZA31" s="309"/>
      <c r="LZB31" s="309"/>
      <c r="LZC31" s="309"/>
      <c r="LZD31" s="309"/>
      <c r="LZE31" s="309"/>
      <c r="LZF31" s="309"/>
      <c r="LZG31" s="309"/>
      <c r="LZH31" s="309"/>
      <c r="LZI31" s="309"/>
      <c r="LZJ31" s="309"/>
      <c r="LZK31" s="309"/>
      <c r="LZL31" s="309"/>
      <c r="LZM31" s="309"/>
      <c r="LZN31" s="309"/>
      <c r="LZO31" s="309"/>
      <c r="LZP31" s="309"/>
      <c r="LZQ31" s="309"/>
      <c r="LZR31" s="309"/>
      <c r="LZS31" s="309"/>
      <c r="LZT31" s="309"/>
      <c r="LZU31" s="309"/>
      <c r="LZV31" s="309"/>
      <c r="LZW31" s="309"/>
      <c r="LZX31" s="309"/>
      <c r="LZY31" s="309"/>
      <c r="LZZ31" s="309"/>
      <c r="MAA31" s="309"/>
      <c r="MAB31" s="309"/>
      <c r="MAC31" s="309"/>
      <c r="MAD31" s="309"/>
      <c r="MAE31" s="309"/>
      <c r="MAF31" s="309"/>
      <c r="MAG31" s="309"/>
      <c r="MAH31" s="309"/>
      <c r="MAI31" s="309"/>
      <c r="MAJ31" s="309"/>
      <c r="MAK31" s="309"/>
      <c r="MAL31" s="309"/>
      <c r="MAM31" s="309"/>
      <c r="MAN31" s="309"/>
      <c r="MAO31" s="309"/>
      <c r="MAP31" s="309"/>
      <c r="MAQ31" s="309"/>
      <c r="MAR31" s="309"/>
      <c r="MAS31" s="309"/>
      <c r="MAT31" s="309"/>
      <c r="MAU31" s="309"/>
      <c r="MAV31" s="309"/>
      <c r="MAW31" s="309"/>
      <c r="MAX31" s="309"/>
      <c r="MAY31" s="309"/>
      <c r="MAZ31" s="309"/>
      <c r="MBA31" s="309"/>
      <c r="MBB31" s="309"/>
      <c r="MBC31" s="309"/>
      <c r="MBD31" s="309"/>
      <c r="MBE31" s="309"/>
      <c r="MBF31" s="309"/>
      <c r="MBG31" s="309"/>
      <c r="MBH31" s="309"/>
      <c r="MBI31" s="309"/>
      <c r="MBJ31" s="309"/>
      <c r="MBK31" s="309"/>
      <c r="MBL31" s="309"/>
      <c r="MBM31" s="309"/>
      <c r="MBN31" s="309"/>
      <c r="MBO31" s="309"/>
      <c r="MBP31" s="309"/>
      <c r="MBQ31" s="309"/>
      <c r="MBR31" s="309"/>
      <c r="MBS31" s="309"/>
      <c r="MBT31" s="309"/>
      <c r="MBU31" s="309"/>
      <c r="MBV31" s="309"/>
      <c r="MBW31" s="309"/>
      <c r="MBX31" s="309"/>
      <c r="MBY31" s="309"/>
      <c r="MBZ31" s="309"/>
      <c r="MCA31" s="309"/>
      <c r="MCB31" s="309"/>
      <c r="MCC31" s="309"/>
      <c r="MCD31" s="309"/>
      <c r="MCE31" s="309"/>
      <c r="MCF31" s="309"/>
      <c r="MCG31" s="309"/>
      <c r="MCH31" s="309"/>
      <c r="MCI31" s="309"/>
      <c r="MCJ31" s="309"/>
      <c r="MCK31" s="309"/>
      <c r="MCL31" s="309"/>
      <c r="MCM31" s="309"/>
      <c r="MCN31" s="309"/>
      <c r="MCO31" s="309"/>
      <c r="MCP31" s="309"/>
      <c r="MCQ31" s="309"/>
      <c r="MCR31" s="309"/>
      <c r="MCS31" s="309"/>
      <c r="MCT31" s="309"/>
      <c r="MCU31" s="309"/>
      <c r="MCV31" s="309"/>
      <c r="MCW31" s="309"/>
      <c r="MCX31" s="309"/>
      <c r="MCY31" s="309"/>
      <c r="MCZ31" s="309"/>
      <c r="MDA31" s="309"/>
      <c r="MDB31" s="309"/>
      <c r="MDC31" s="309"/>
      <c r="MDD31" s="309"/>
      <c r="MDE31" s="309"/>
      <c r="MDF31" s="309"/>
      <c r="MDG31" s="309"/>
      <c r="MDH31" s="309"/>
      <c r="MDI31" s="309"/>
      <c r="MDJ31" s="309"/>
      <c r="MDK31" s="309"/>
      <c r="MDL31" s="309"/>
      <c r="MDM31" s="309"/>
      <c r="MDN31" s="309"/>
      <c r="MDO31" s="309"/>
      <c r="MDP31" s="309"/>
      <c r="MDQ31" s="309"/>
      <c r="MDR31" s="309"/>
      <c r="MDS31" s="309"/>
      <c r="MDT31" s="309"/>
      <c r="MDU31" s="309"/>
      <c r="MDV31" s="309"/>
      <c r="MDW31" s="309"/>
      <c r="MDX31" s="309"/>
      <c r="MDY31" s="309"/>
      <c r="MDZ31" s="309"/>
      <c r="MEA31" s="309"/>
      <c r="MEB31" s="309"/>
      <c r="MEC31" s="309"/>
      <c r="MED31" s="309"/>
      <c r="MEE31" s="309"/>
      <c r="MEF31" s="309"/>
      <c r="MEG31" s="309"/>
      <c r="MEH31" s="309"/>
      <c r="MEI31" s="309"/>
      <c r="MEJ31" s="309"/>
      <c r="MEK31" s="309"/>
      <c r="MEL31" s="309"/>
      <c r="MEM31" s="309"/>
      <c r="MEN31" s="309"/>
      <c r="MEO31" s="309"/>
      <c r="MEP31" s="309"/>
      <c r="MEQ31" s="309"/>
      <c r="MER31" s="309"/>
      <c r="MES31" s="309"/>
      <c r="MET31" s="309"/>
      <c r="MEU31" s="309"/>
      <c r="MEV31" s="309"/>
      <c r="MEW31" s="309"/>
      <c r="MEX31" s="309"/>
      <c r="MEY31" s="309"/>
      <c r="MEZ31" s="309"/>
      <c r="MFA31" s="309"/>
      <c r="MFB31" s="309"/>
      <c r="MFC31" s="309"/>
      <c r="MFD31" s="309"/>
      <c r="MFE31" s="309"/>
      <c r="MFF31" s="309"/>
      <c r="MFG31" s="309"/>
      <c r="MFH31" s="309"/>
      <c r="MFI31" s="309"/>
      <c r="MFJ31" s="309"/>
      <c r="MFK31" s="309"/>
      <c r="MFL31" s="309"/>
      <c r="MFM31" s="309"/>
      <c r="MFN31" s="309"/>
      <c r="MFO31" s="309"/>
      <c r="MFP31" s="309"/>
      <c r="MFQ31" s="309"/>
      <c r="MFR31" s="309"/>
      <c r="MFS31" s="309"/>
      <c r="MFT31" s="309"/>
      <c r="MFU31" s="309"/>
      <c r="MFV31" s="309"/>
      <c r="MFW31" s="309"/>
      <c r="MFX31" s="309"/>
      <c r="MFY31" s="309"/>
      <c r="MFZ31" s="309"/>
      <c r="MGA31" s="309"/>
      <c r="MGB31" s="309"/>
      <c r="MGC31" s="309"/>
      <c r="MGD31" s="309"/>
      <c r="MGE31" s="309"/>
      <c r="MGF31" s="309"/>
      <c r="MGG31" s="309"/>
      <c r="MGH31" s="309"/>
      <c r="MGI31" s="309"/>
      <c r="MGJ31" s="309"/>
      <c r="MGK31" s="309"/>
      <c r="MGL31" s="309"/>
      <c r="MGM31" s="309"/>
      <c r="MGN31" s="309"/>
      <c r="MGO31" s="309"/>
      <c r="MGP31" s="309"/>
      <c r="MGQ31" s="309"/>
      <c r="MGR31" s="309"/>
      <c r="MGS31" s="309"/>
      <c r="MGT31" s="309"/>
      <c r="MGU31" s="309"/>
      <c r="MGV31" s="309"/>
      <c r="MGW31" s="309"/>
      <c r="MGX31" s="309"/>
      <c r="MGY31" s="309"/>
      <c r="MGZ31" s="309"/>
      <c r="MHA31" s="309"/>
      <c r="MHB31" s="309"/>
      <c r="MHC31" s="309"/>
      <c r="MHD31" s="309"/>
      <c r="MHE31" s="309"/>
      <c r="MHF31" s="309"/>
      <c r="MHG31" s="309"/>
      <c r="MHH31" s="309"/>
      <c r="MHI31" s="309"/>
      <c r="MHJ31" s="309"/>
      <c r="MHK31" s="309"/>
      <c r="MHL31" s="309"/>
      <c r="MHM31" s="309"/>
      <c r="MHN31" s="309"/>
      <c r="MHO31" s="309"/>
      <c r="MHP31" s="309"/>
      <c r="MHQ31" s="309"/>
      <c r="MHR31" s="309"/>
      <c r="MHS31" s="309"/>
      <c r="MHT31" s="309"/>
      <c r="MHU31" s="309"/>
      <c r="MHV31" s="309"/>
      <c r="MHW31" s="309"/>
      <c r="MHX31" s="309"/>
      <c r="MHY31" s="309"/>
      <c r="MHZ31" s="309"/>
      <c r="MIA31" s="309"/>
      <c r="MIB31" s="309"/>
      <c r="MIC31" s="309"/>
      <c r="MID31" s="309"/>
      <c r="MIE31" s="309"/>
      <c r="MIF31" s="309"/>
      <c r="MIG31" s="309"/>
      <c r="MIH31" s="309"/>
      <c r="MII31" s="309"/>
      <c r="MIJ31" s="309"/>
      <c r="MIK31" s="309"/>
      <c r="MIL31" s="309"/>
      <c r="MIM31" s="309"/>
      <c r="MIN31" s="309"/>
      <c r="MIO31" s="309"/>
      <c r="MIP31" s="309"/>
      <c r="MIQ31" s="309"/>
      <c r="MIR31" s="309"/>
      <c r="MIS31" s="309"/>
      <c r="MIT31" s="309"/>
      <c r="MIU31" s="309"/>
      <c r="MIV31" s="309"/>
      <c r="MIW31" s="309"/>
      <c r="MIX31" s="309"/>
      <c r="MIY31" s="309"/>
      <c r="MIZ31" s="309"/>
      <c r="MJA31" s="309"/>
      <c r="MJB31" s="309"/>
      <c r="MJC31" s="309"/>
      <c r="MJD31" s="309"/>
      <c r="MJE31" s="309"/>
      <c r="MJF31" s="309"/>
      <c r="MJG31" s="309"/>
      <c r="MJH31" s="309"/>
      <c r="MJI31" s="309"/>
      <c r="MJJ31" s="309"/>
      <c r="MJK31" s="309"/>
      <c r="MJL31" s="309"/>
      <c r="MJM31" s="309"/>
      <c r="MJN31" s="309"/>
      <c r="MJO31" s="309"/>
      <c r="MJP31" s="309"/>
      <c r="MJQ31" s="309"/>
      <c r="MJR31" s="309"/>
      <c r="MJS31" s="309"/>
      <c r="MJT31" s="309"/>
      <c r="MJU31" s="309"/>
      <c r="MJV31" s="309"/>
      <c r="MJW31" s="309"/>
      <c r="MJX31" s="309"/>
      <c r="MJY31" s="309"/>
      <c r="MJZ31" s="309"/>
      <c r="MKA31" s="309"/>
      <c r="MKB31" s="309"/>
      <c r="MKC31" s="309"/>
      <c r="MKD31" s="309"/>
      <c r="MKE31" s="309"/>
      <c r="MKF31" s="309"/>
      <c r="MKG31" s="309"/>
      <c r="MKH31" s="309"/>
      <c r="MKI31" s="309"/>
      <c r="MKJ31" s="309"/>
      <c r="MKK31" s="309"/>
      <c r="MKL31" s="309"/>
      <c r="MKM31" s="309"/>
      <c r="MKN31" s="309"/>
      <c r="MKO31" s="309"/>
      <c r="MKP31" s="309"/>
      <c r="MKQ31" s="309"/>
      <c r="MKR31" s="309"/>
      <c r="MKS31" s="309"/>
      <c r="MKT31" s="309"/>
      <c r="MKU31" s="309"/>
      <c r="MKV31" s="309"/>
      <c r="MKW31" s="309"/>
      <c r="MKX31" s="309"/>
      <c r="MKY31" s="309"/>
      <c r="MKZ31" s="309"/>
      <c r="MLA31" s="309"/>
      <c r="MLB31" s="309"/>
      <c r="MLC31" s="309"/>
      <c r="MLD31" s="309"/>
      <c r="MLE31" s="309"/>
      <c r="MLF31" s="309"/>
      <c r="MLG31" s="309"/>
      <c r="MLH31" s="309"/>
      <c r="MLI31" s="309"/>
      <c r="MLJ31" s="309"/>
      <c r="MLK31" s="309"/>
      <c r="MLL31" s="309"/>
      <c r="MLM31" s="309"/>
      <c r="MLN31" s="309"/>
      <c r="MLO31" s="309"/>
      <c r="MLP31" s="309"/>
      <c r="MLQ31" s="309"/>
      <c r="MLR31" s="309"/>
      <c r="MLS31" s="309"/>
      <c r="MLT31" s="309"/>
      <c r="MLU31" s="309"/>
      <c r="MLV31" s="309"/>
      <c r="MLW31" s="309"/>
      <c r="MLX31" s="309"/>
      <c r="MLY31" s="309"/>
      <c r="MLZ31" s="309"/>
      <c r="MMA31" s="309"/>
      <c r="MMB31" s="309"/>
      <c r="MMC31" s="309"/>
      <c r="MMD31" s="309"/>
      <c r="MME31" s="309"/>
      <c r="MMF31" s="309"/>
      <c r="MMG31" s="309"/>
      <c r="MMH31" s="309"/>
      <c r="MMI31" s="309"/>
      <c r="MMJ31" s="309"/>
      <c r="MMK31" s="309"/>
      <c r="MML31" s="309"/>
      <c r="MMM31" s="309"/>
      <c r="MMN31" s="309"/>
      <c r="MMO31" s="309"/>
      <c r="MMP31" s="309"/>
      <c r="MMQ31" s="309"/>
      <c r="MMR31" s="309"/>
      <c r="MMS31" s="309"/>
      <c r="MMT31" s="309"/>
      <c r="MMU31" s="309"/>
      <c r="MMV31" s="309"/>
      <c r="MMW31" s="309"/>
      <c r="MMX31" s="309"/>
      <c r="MMY31" s="309"/>
      <c r="MMZ31" s="309"/>
      <c r="MNA31" s="309"/>
      <c r="MNB31" s="309"/>
      <c r="MNC31" s="309"/>
      <c r="MND31" s="309"/>
      <c r="MNE31" s="309"/>
      <c r="MNF31" s="309"/>
      <c r="MNG31" s="309"/>
      <c r="MNH31" s="309"/>
      <c r="MNI31" s="309"/>
      <c r="MNJ31" s="309"/>
      <c r="MNK31" s="309"/>
      <c r="MNL31" s="309"/>
      <c r="MNM31" s="309"/>
      <c r="MNN31" s="309"/>
      <c r="MNO31" s="309"/>
      <c r="MNP31" s="309"/>
      <c r="MNQ31" s="309"/>
      <c r="MNR31" s="309"/>
      <c r="MNS31" s="309"/>
      <c r="MNT31" s="309"/>
      <c r="MNU31" s="309"/>
      <c r="MNV31" s="309"/>
      <c r="MNW31" s="309"/>
      <c r="MNX31" s="309"/>
      <c r="MNY31" s="309"/>
      <c r="MNZ31" s="309"/>
      <c r="MOA31" s="309"/>
      <c r="MOB31" s="309"/>
      <c r="MOC31" s="309"/>
      <c r="MOD31" s="309"/>
      <c r="MOE31" s="309"/>
      <c r="MOF31" s="309"/>
      <c r="MOG31" s="309"/>
      <c r="MOH31" s="309"/>
      <c r="MOI31" s="309"/>
      <c r="MOJ31" s="309"/>
      <c r="MOK31" s="309"/>
      <c r="MOL31" s="309"/>
      <c r="MOM31" s="309"/>
      <c r="MON31" s="309"/>
      <c r="MOO31" s="309"/>
      <c r="MOP31" s="309"/>
      <c r="MOQ31" s="309"/>
      <c r="MOR31" s="309"/>
      <c r="MOS31" s="309"/>
      <c r="MOT31" s="309"/>
      <c r="MOU31" s="309"/>
      <c r="MOV31" s="309"/>
      <c r="MOW31" s="309"/>
      <c r="MOX31" s="309"/>
      <c r="MOY31" s="309"/>
      <c r="MOZ31" s="309"/>
      <c r="MPA31" s="309"/>
      <c r="MPB31" s="309"/>
      <c r="MPC31" s="309"/>
      <c r="MPD31" s="309"/>
      <c r="MPE31" s="309"/>
      <c r="MPF31" s="309"/>
      <c r="MPG31" s="309"/>
      <c r="MPH31" s="309"/>
      <c r="MPI31" s="309"/>
      <c r="MPJ31" s="309"/>
      <c r="MPK31" s="309"/>
      <c r="MPL31" s="309"/>
      <c r="MPM31" s="309"/>
      <c r="MPN31" s="309"/>
      <c r="MPO31" s="309"/>
      <c r="MPP31" s="309"/>
      <c r="MPQ31" s="309"/>
      <c r="MPR31" s="309"/>
      <c r="MPS31" s="309"/>
      <c r="MPT31" s="309"/>
      <c r="MPU31" s="309"/>
      <c r="MPV31" s="309"/>
      <c r="MPW31" s="309"/>
      <c r="MPX31" s="309"/>
      <c r="MPY31" s="309"/>
      <c r="MPZ31" s="309"/>
      <c r="MQA31" s="309"/>
      <c r="MQB31" s="309"/>
      <c r="MQC31" s="309"/>
      <c r="MQD31" s="309"/>
      <c r="MQE31" s="309"/>
      <c r="MQF31" s="309"/>
      <c r="MQG31" s="309"/>
      <c r="MQH31" s="309"/>
      <c r="MQI31" s="309"/>
      <c r="MQJ31" s="309"/>
      <c r="MQK31" s="309"/>
      <c r="MQL31" s="309"/>
      <c r="MQM31" s="309"/>
      <c r="MQN31" s="309"/>
      <c r="MQO31" s="309"/>
      <c r="MQP31" s="309"/>
      <c r="MQQ31" s="309"/>
      <c r="MQR31" s="309"/>
      <c r="MQS31" s="309"/>
      <c r="MQT31" s="309"/>
      <c r="MQU31" s="309"/>
      <c r="MQV31" s="309"/>
      <c r="MQW31" s="309"/>
      <c r="MQX31" s="309"/>
      <c r="MQY31" s="309"/>
      <c r="MQZ31" s="309"/>
      <c r="MRA31" s="309"/>
      <c r="MRB31" s="309"/>
      <c r="MRC31" s="309"/>
      <c r="MRD31" s="309"/>
      <c r="MRE31" s="309"/>
      <c r="MRF31" s="309"/>
      <c r="MRG31" s="309"/>
      <c r="MRH31" s="309"/>
      <c r="MRI31" s="309"/>
      <c r="MRJ31" s="309"/>
      <c r="MRK31" s="309"/>
      <c r="MRL31" s="309"/>
      <c r="MRM31" s="309"/>
      <c r="MRN31" s="309"/>
      <c r="MRO31" s="309"/>
      <c r="MRP31" s="309"/>
      <c r="MRQ31" s="309"/>
      <c r="MRR31" s="309"/>
      <c r="MRS31" s="309"/>
      <c r="MRT31" s="309"/>
      <c r="MRU31" s="309"/>
      <c r="MRV31" s="309"/>
      <c r="MRW31" s="309"/>
      <c r="MRX31" s="309"/>
      <c r="MRY31" s="309"/>
      <c r="MRZ31" s="309"/>
      <c r="MSA31" s="309"/>
      <c r="MSB31" s="309"/>
      <c r="MSC31" s="309"/>
      <c r="MSD31" s="309"/>
      <c r="MSE31" s="309"/>
      <c r="MSF31" s="309"/>
      <c r="MSG31" s="309"/>
      <c r="MSH31" s="309"/>
      <c r="MSI31" s="309"/>
      <c r="MSJ31" s="309"/>
      <c r="MSK31" s="309"/>
      <c r="MSL31" s="309"/>
      <c r="MSM31" s="309"/>
      <c r="MSN31" s="309"/>
      <c r="MSO31" s="309"/>
      <c r="MSP31" s="309"/>
      <c r="MSQ31" s="309"/>
      <c r="MSR31" s="309"/>
      <c r="MSS31" s="309"/>
      <c r="MST31" s="309"/>
      <c r="MSU31" s="309"/>
      <c r="MSV31" s="309"/>
      <c r="MSW31" s="309"/>
      <c r="MSX31" s="309"/>
      <c r="MSY31" s="309"/>
      <c r="MSZ31" s="309"/>
      <c r="MTA31" s="309"/>
      <c r="MTB31" s="309"/>
      <c r="MTC31" s="309"/>
      <c r="MTD31" s="309"/>
      <c r="MTE31" s="309"/>
      <c r="MTF31" s="309"/>
      <c r="MTG31" s="309"/>
      <c r="MTH31" s="309"/>
      <c r="MTI31" s="309"/>
      <c r="MTJ31" s="309"/>
      <c r="MTK31" s="309"/>
      <c r="MTL31" s="309"/>
      <c r="MTM31" s="309"/>
      <c r="MTN31" s="309"/>
      <c r="MTO31" s="309"/>
      <c r="MTP31" s="309"/>
      <c r="MTQ31" s="309"/>
      <c r="MTR31" s="309"/>
      <c r="MTS31" s="309"/>
      <c r="MTT31" s="309"/>
      <c r="MTU31" s="309"/>
      <c r="MTV31" s="309"/>
      <c r="MTW31" s="309"/>
      <c r="MTX31" s="309"/>
      <c r="MTY31" s="309"/>
      <c r="MTZ31" s="309"/>
      <c r="MUA31" s="309"/>
      <c r="MUB31" s="309"/>
      <c r="MUC31" s="309"/>
      <c r="MUD31" s="309"/>
      <c r="MUE31" s="309"/>
      <c r="MUF31" s="309"/>
      <c r="MUG31" s="309"/>
      <c r="MUH31" s="309"/>
      <c r="MUI31" s="309"/>
      <c r="MUJ31" s="309"/>
      <c r="MUK31" s="309"/>
      <c r="MUL31" s="309"/>
      <c r="MUM31" s="309"/>
      <c r="MUN31" s="309"/>
      <c r="MUO31" s="309"/>
      <c r="MUP31" s="309"/>
      <c r="MUQ31" s="309"/>
      <c r="MUR31" s="309"/>
      <c r="MUS31" s="309"/>
      <c r="MUT31" s="309"/>
      <c r="MUU31" s="309"/>
      <c r="MUV31" s="309"/>
      <c r="MUW31" s="309"/>
      <c r="MUX31" s="309"/>
      <c r="MUY31" s="309"/>
      <c r="MUZ31" s="309"/>
      <c r="MVA31" s="309"/>
      <c r="MVB31" s="309"/>
      <c r="MVC31" s="309"/>
      <c r="MVD31" s="309"/>
      <c r="MVE31" s="309"/>
      <c r="MVF31" s="309"/>
      <c r="MVG31" s="309"/>
      <c r="MVH31" s="309"/>
      <c r="MVI31" s="309"/>
      <c r="MVJ31" s="309"/>
      <c r="MVK31" s="309"/>
      <c r="MVL31" s="309"/>
      <c r="MVM31" s="309"/>
      <c r="MVN31" s="309"/>
      <c r="MVO31" s="309"/>
      <c r="MVP31" s="309"/>
      <c r="MVQ31" s="309"/>
      <c r="MVR31" s="309"/>
      <c r="MVS31" s="309"/>
      <c r="MVT31" s="309"/>
      <c r="MVU31" s="309"/>
      <c r="MVV31" s="309"/>
      <c r="MVW31" s="309"/>
      <c r="MVX31" s="309"/>
      <c r="MVY31" s="309"/>
      <c r="MVZ31" s="309"/>
      <c r="MWA31" s="309"/>
      <c r="MWB31" s="309"/>
      <c r="MWC31" s="309"/>
      <c r="MWD31" s="309"/>
      <c r="MWE31" s="309"/>
      <c r="MWF31" s="309"/>
      <c r="MWG31" s="309"/>
      <c r="MWH31" s="309"/>
      <c r="MWI31" s="309"/>
      <c r="MWJ31" s="309"/>
      <c r="MWK31" s="309"/>
      <c r="MWL31" s="309"/>
      <c r="MWM31" s="309"/>
      <c r="MWN31" s="309"/>
      <c r="MWO31" s="309"/>
      <c r="MWP31" s="309"/>
      <c r="MWQ31" s="309"/>
      <c r="MWR31" s="309"/>
      <c r="MWS31" s="309"/>
      <c r="MWT31" s="309"/>
      <c r="MWU31" s="309"/>
      <c r="MWV31" s="309"/>
      <c r="MWW31" s="309"/>
      <c r="MWX31" s="309"/>
      <c r="MWY31" s="309"/>
      <c r="MWZ31" s="309"/>
      <c r="MXA31" s="309"/>
      <c r="MXB31" s="309"/>
      <c r="MXC31" s="309"/>
      <c r="MXD31" s="309"/>
      <c r="MXE31" s="309"/>
      <c r="MXF31" s="309"/>
      <c r="MXG31" s="309"/>
      <c r="MXH31" s="309"/>
      <c r="MXI31" s="309"/>
      <c r="MXJ31" s="309"/>
      <c r="MXK31" s="309"/>
      <c r="MXL31" s="309"/>
      <c r="MXM31" s="309"/>
      <c r="MXN31" s="309"/>
      <c r="MXO31" s="309"/>
      <c r="MXP31" s="309"/>
      <c r="MXQ31" s="309"/>
      <c r="MXR31" s="309"/>
      <c r="MXS31" s="309"/>
      <c r="MXT31" s="309"/>
      <c r="MXU31" s="309"/>
      <c r="MXV31" s="309"/>
      <c r="MXW31" s="309"/>
      <c r="MXX31" s="309"/>
      <c r="MXY31" s="309"/>
      <c r="MXZ31" s="309"/>
      <c r="MYA31" s="309"/>
      <c r="MYB31" s="309"/>
      <c r="MYC31" s="309"/>
      <c r="MYD31" s="309"/>
      <c r="MYE31" s="309"/>
      <c r="MYF31" s="309"/>
      <c r="MYG31" s="309"/>
      <c r="MYH31" s="309"/>
      <c r="MYI31" s="309"/>
      <c r="MYJ31" s="309"/>
      <c r="MYK31" s="309"/>
      <c r="MYL31" s="309"/>
      <c r="MYM31" s="309"/>
      <c r="MYN31" s="309"/>
      <c r="MYO31" s="309"/>
      <c r="MYP31" s="309"/>
      <c r="MYQ31" s="309"/>
      <c r="MYR31" s="309"/>
      <c r="MYS31" s="309"/>
      <c r="MYT31" s="309"/>
      <c r="MYU31" s="309"/>
      <c r="MYV31" s="309"/>
      <c r="MYW31" s="309"/>
      <c r="MYX31" s="309"/>
      <c r="MYY31" s="309"/>
      <c r="MYZ31" s="309"/>
      <c r="MZA31" s="309"/>
      <c r="MZB31" s="309"/>
      <c r="MZC31" s="309"/>
      <c r="MZD31" s="309"/>
      <c r="MZE31" s="309"/>
      <c r="MZF31" s="309"/>
      <c r="MZG31" s="309"/>
      <c r="MZH31" s="309"/>
      <c r="MZI31" s="309"/>
      <c r="MZJ31" s="309"/>
      <c r="MZK31" s="309"/>
      <c r="MZL31" s="309"/>
      <c r="MZM31" s="309"/>
      <c r="MZN31" s="309"/>
      <c r="MZO31" s="309"/>
      <c r="MZP31" s="309"/>
      <c r="MZQ31" s="309"/>
      <c r="MZR31" s="309"/>
      <c r="MZS31" s="309"/>
      <c r="MZT31" s="309"/>
      <c r="MZU31" s="309"/>
      <c r="MZV31" s="309"/>
      <c r="MZW31" s="309"/>
      <c r="MZX31" s="309"/>
      <c r="MZY31" s="309"/>
      <c r="MZZ31" s="309"/>
      <c r="NAA31" s="309"/>
      <c r="NAB31" s="309"/>
      <c r="NAC31" s="309"/>
      <c r="NAD31" s="309"/>
      <c r="NAE31" s="309"/>
      <c r="NAF31" s="309"/>
      <c r="NAG31" s="309"/>
      <c r="NAH31" s="309"/>
      <c r="NAI31" s="309"/>
      <c r="NAJ31" s="309"/>
      <c r="NAK31" s="309"/>
      <c r="NAL31" s="309"/>
      <c r="NAM31" s="309"/>
      <c r="NAN31" s="309"/>
      <c r="NAO31" s="309"/>
      <c r="NAP31" s="309"/>
      <c r="NAQ31" s="309"/>
      <c r="NAR31" s="309"/>
      <c r="NAS31" s="309"/>
      <c r="NAT31" s="309"/>
      <c r="NAU31" s="309"/>
      <c r="NAV31" s="309"/>
      <c r="NAW31" s="309"/>
      <c r="NAX31" s="309"/>
      <c r="NAY31" s="309"/>
      <c r="NAZ31" s="309"/>
      <c r="NBA31" s="309"/>
      <c r="NBB31" s="309"/>
      <c r="NBC31" s="309"/>
      <c r="NBD31" s="309"/>
      <c r="NBE31" s="309"/>
      <c r="NBF31" s="309"/>
      <c r="NBG31" s="309"/>
      <c r="NBH31" s="309"/>
      <c r="NBI31" s="309"/>
      <c r="NBJ31" s="309"/>
      <c r="NBK31" s="309"/>
      <c r="NBL31" s="309"/>
      <c r="NBM31" s="309"/>
      <c r="NBN31" s="309"/>
      <c r="NBO31" s="309"/>
      <c r="NBP31" s="309"/>
      <c r="NBQ31" s="309"/>
      <c r="NBR31" s="309"/>
      <c r="NBS31" s="309"/>
      <c r="NBT31" s="309"/>
      <c r="NBU31" s="309"/>
      <c r="NBV31" s="309"/>
      <c r="NBW31" s="309"/>
      <c r="NBX31" s="309"/>
      <c r="NBY31" s="309"/>
      <c r="NBZ31" s="309"/>
      <c r="NCA31" s="309"/>
      <c r="NCB31" s="309"/>
      <c r="NCC31" s="309"/>
      <c r="NCD31" s="309"/>
      <c r="NCE31" s="309"/>
      <c r="NCF31" s="309"/>
      <c r="NCG31" s="309"/>
      <c r="NCH31" s="309"/>
      <c r="NCI31" s="309"/>
      <c r="NCJ31" s="309"/>
      <c r="NCK31" s="309"/>
      <c r="NCL31" s="309"/>
      <c r="NCM31" s="309"/>
      <c r="NCN31" s="309"/>
      <c r="NCO31" s="309"/>
      <c r="NCP31" s="309"/>
      <c r="NCQ31" s="309"/>
      <c r="NCR31" s="309"/>
      <c r="NCS31" s="309"/>
      <c r="NCT31" s="309"/>
      <c r="NCU31" s="309"/>
      <c r="NCV31" s="309"/>
      <c r="NCW31" s="309"/>
      <c r="NCX31" s="309"/>
      <c r="NCY31" s="309"/>
      <c r="NCZ31" s="309"/>
      <c r="NDA31" s="309"/>
      <c r="NDB31" s="309"/>
      <c r="NDC31" s="309"/>
      <c r="NDD31" s="309"/>
      <c r="NDE31" s="309"/>
      <c r="NDF31" s="309"/>
      <c r="NDG31" s="309"/>
      <c r="NDH31" s="309"/>
      <c r="NDI31" s="309"/>
      <c r="NDJ31" s="309"/>
      <c r="NDK31" s="309"/>
      <c r="NDL31" s="309"/>
      <c r="NDM31" s="309"/>
      <c r="NDN31" s="309"/>
      <c r="NDO31" s="309"/>
      <c r="NDP31" s="309"/>
      <c r="NDQ31" s="309"/>
      <c r="NDR31" s="309"/>
      <c r="NDS31" s="309"/>
      <c r="NDT31" s="309"/>
      <c r="NDU31" s="309"/>
      <c r="NDV31" s="309"/>
      <c r="NDW31" s="309"/>
      <c r="NDX31" s="309"/>
      <c r="NDY31" s="309"/>
      <c r="NDZ31" s="309"/>
      <c r="NEA31" s="309"/>
      <c r="NEB31" s="309"/>
      <c r="NEC31" s="309"/>
      <c r="NED31" s="309"/>
      <c r="NEE31" s="309"/>
      <c r="NEF31" s="309"/>
      <c r="NEG31" s="309"/>
      <c r="NEH31" s="309"/>
      <c r="NEI31" s="309"/>
      <c r="NEJ31" s="309"/>
      <c r="NEK31" s="309"/>
      <c r="NEL31" s="309"/>
      <c r="NEM31" s="309"/>
      <c r="NEN31" s="309"/>
      <c r="NEO31" s="309"/>
      <c r="NEP31" s="309"/>
      <c r="NEQ31" s="309"/>
      <c r="NER31" s="309"/>
      <c r="NES31" s="309"/>
      <c r="NET31" s="309"/>
      <c r="NEU31" s="309"/>
      <c r="NEV31" s="309"/>
      <c r="NEW31" s="309"/>
      <c r="NEX31" s="309"/>
      <c r="NEY31" s="309"/>
      <c r="NEZ31" s="309"/>
      <c r="NFA31" s="309"/>
      <c r="NFB31" s="309"/>
      <c r="NFC31" s="309"/>
      <c r="NFD31" s="309"/>
      <c r="NFE31" s="309"/>
      <c r="NFF31" s="309"/>
      <c r="NFG31" s="309"/>
      <c r="NFH31" s="309"/>
      <c r="NFI31" s="309"/>
      <c r="NFJ31" s="309"/>
      <c r="NFK31" s="309"/>
      <c r="NFL31" s="309"/>
      <c r="NFM31" s="309"/>
      <c r="NFN31" s="309"/>
      <c r="NFO31" s="309"/>
      <c r="NFP31" s="309"/>
      <c r="NFQ31" s="309"/>
      <c r="NFR31" s="309"/>
      <c r="NFS31" s="309"/>
      <c r="NFT31" s="309"/>
      <c r="NFU31" s="309"/>
      <c r="NFV31" s="309"/>
      <c r="NFW31" s="309"/>
      <c r="NFX31" s="309"/>
      <c r="NFY31" s="309"/>
      <c r="NFZ31" s="309"/>
      <c r="NGA31" s="309"/>
      <c r="NGB31" s="309"/>
      <c r="NGC31" s="309"/>
      <c r="NGD31" s="309"/>
      <c r="NGE31" s="309"/>
      <c r="NGF31" s="309"/>
      <c r="NGG31" s="309"/>
      <c r="NGH31" s="309"/>
      <c r="NGI31" s="309"/>
      <c r="NGJ31" s="309"/>
      <c r="NGK31" s="309"/>
      <c r="NGL31" s="309"/>
      <c r="NGM31" s="309"/>
      <c r="NGN31" s="309"/>
      <c r="NGO31" s="309"/>
      <c r="NGP31" s="309"/>
      <c r="NGQ31" s="309"/>
      <c r="NGR31" s="309"/>
      <c r="NGS31" s="309"/>
      <c r="NGT31" s="309"/>
      <c r="NGU31" s="309"/>
      <c r="NGV31" s="309"/>
      <c r="NGW31" s="309"/>
      <c r="NGX31" s="309"/>
      <c r="NGY31" s="309"/>
      <c r="NGZ31" s="309"/>
      <c r="NHA31" s="309"/>
      <c r="NHB31" s="309"/>
      <c r="NHC31" s="309"/>
      <c r="NHD31" s="309"/>
      <c r="NHE31" s="309"/>
      <c r="NHF31" s="309"/>
      <c r="NHG31" s="309"/>
      <c r="NHH31" s="309"/>
      <c r="NHI31" s="309"/>
      <c r="NHJ31" s="309"/>
      <c r="NHK31" s="309"/>
      <c r="NHL31" s="309"/>
      <c r="NHM31" s="309"/>
      <c r="NHN31" s="309"/>
      <c r="NHO31" s="309"/>
      <c r="NHP31" s="309"/>
      <c r="NHQ31" s="309"/>
      <c r="NHR31" s="309"/>
      <c r="NHS31" s="309"/>
      <c r="NHT31" s="309"/>
      <c r="NHU31" s="309"/>
      <c r="NHV31" s="309"/>
      <c r="NHW31" s="309"/>
      <c r="NHX31" s="309"/>
      <c r="NHY31" s="309"/>
      <c r="NHZ31" s="309"/>
      <c r="NIA31" s="309"/>
      <c r="NIB31" s="309"/>
      <c r="NIC31" s="309"/>
      <c r="NID31" s="309"/>
      <c r="NIE31" s="309"/>
      <c r="NIF31" s="309"/>
      <c r="NIG31" s="309"/>
      <c r="NIH31" s="309"/>
      <c r="NII31" s="309"/>
      <c r="NIJ31" s="309"/>
      <c r="NIK31" s="309"/>
      <c r="NIL31" s="309"/>
      <c r="NIM31" s="309"/>
      <c r="NIN31" s="309"/>
      <c r="NIO31" s="309"/>
      <c r="NIP31" s="309"/>
      <c r="NIQ31" s="309"/>
      <c r="NIR31" s="309"/>
      <c r="NIS31" s="309"/>
      <c r="NIT31" s="309"/>
      <c r="NIU31" s="309"/>
      <c r="NIV31" s="309"/>
      <c r="NIW31" s="309"/>
      <c r="NIX31" s="309"/>
      <c r="NIY31" s="309"/>
      <c r="NIZ31" s="309"/>
      <c r="NJA31" s="309"/>
      <c r="NJB31" s="309"/>
      <c r="NJC31" s="309"/>
      <c r="NJD31" s="309"/>
      <c r="NJE31" s="309"/>
      <c r="NJF31" s="309"/>
      <c r="NJG31" s="309"/>
      <c r="NJH31" s="309"/>
      <c r="NJI31" s="309"/>
      <c r="NJJ31" s="309"/>
      <c r="NJK31" s="309"/>
      <c r="NJL31" s="309"/>
      <c r="NJM31" s="309"/>
      <c r="NJN31" s="309"/>
      <c r="NJO31" s="309"/>
      <c r="NJP31" s="309"/>
      <c r="NJQ31" s="309"/>
      <c r="NJR31" s="309"/>
      <c r="NJS31" s="309"/>
      <c r="NJT31" s="309"/>
      <c r="NJU31" s="309"/>
      <c r="NJV31" s="309"/>
      <c r="NJW31" s="309"/>
      <c r="NJX31" s="309"/>
      <c r="NJY31" s="309"/>
      <c r="NJZ31" s="309"/>
      <c r="NKA31" s="309"/>
      <c r="NKB31" s="309"/>
      <c r="NKC31" s="309"/>
      <c r="NKD31" s="309"/>
      <c r="NKE31" s="309"/>
      <c r="NKF31" s="309"/>
      <c r="NKG31" s="309"/>
      <c r="NKH31" s="309"/>
      <c r="NKI31" s="309"/>
      <c r="NKJ31" s="309"/>
      <c r="NKK31" s="309"/>
      <c r="NKL31" s="309"/>
      <c r="NKM31" s="309"/>
      <c r="NKN31" s="309"/>
      <c r="NKO31" s="309"/>
      <c r="NKP31" s="309"/>
      <c r="NKQ31" s="309"/>
      <c r="NKR31" s="309"/>
      <c r="NKS31" s="309"/>
      <c r="NKT31" s="309"/>
      <c r="NKU31" s="309"/>
      <c r="NKV31" s="309"/>
      <c r="NKW31" s="309"/>
      <c r="NKX31" s="309"/>
      <c r="NKY31" s="309"/>
      <c r="NKZ31" s="309"/>
      <c r="NLA31" s="309"/>
      <c r="NLB31" s="309"/>
      <c r="NLC31" s="309"/>
      <c r="NLD31" s="309"/>
      <c r="NLE31" s="309"/>
      <c r="NLF31" s="309"/>
      <c r="NLG31" s="309"/>
      <c r="NLH31" s="309"/>
      <c r="NLI31" s="309"/>
      <c r="NLJ31" s="309"/>
      <c r="NLK31" s="309"/>
      <c r="NLL31" s="309"/>
      <c r="NLM31" s="309"/>
      <c r="NLN31" s="309"/>
      <c r="NLO31" s="309"/>
      <c r="NLP31" s="309"/>
      <c r="NLQ31" s="309"/>
      <c r="NLR31" s="309"/>
      <c r="NLS31" s="309"/>
      <c r="NLT31" s="309"/>
      <c r="NLU31" s="309"/>
      <c r="NLV31" s="309"/>
      <c r="NLW31" s="309"/>
      <c r="NLX31" s="309"/>
      <c r="NLY31" s="309"/>
      <c r="NLZ31" s="309"/>
      <c r="NMA31" s="309"/>
      <c r="NMB31" s="309"/>
      <c r="NMC31" s="309"/>
      <c r="NMD31" s="309"/>
      <c r="NME31" s="309"/>
      <c r="NMF31" s="309"/>
      <c r="NMG31" s="309"/>
      <c r="NMH31" s="309"/>
      <c r="NMI31" s="309"/>
      <c r="NMJ31" s="309"/>
      <c r="NMK31" s="309"/>
      <c r="NML31" s="309"/>
      <c r="NMM31" s="309"/>
      <c r="NMN31" s="309"/>
      <c r="NMO31" s="309"/>
      <c r="NMP31" s="309"/>
      <c r="NMQ31" s="309"/>
      <c r="NMR31" s="309"/>
      <c r="NMS31" s="309"/>
      <c r="NMT31" s="309"/>
      <c r="NMU31" s="309"/>
      <c r="NMV31" s="309"/>
      <c r="NMW31" s="309"/>
      <c r="NMX31" s="309"/>
      <c r="NMY31" s="309"/>
      <c r="NMZ31" s="309"/>
      <c r="NNA31" s="309"/>
      <c r="NNB31" s="309"/>
      <c r="NNC31" s="309"/>
      <c r="NND31" s="309"/>
      <c r="NNE31" s="309"/>
      <c r="NNF31" s="309"/>
      <c r="NNG31" s="309"/>
      <c r="NNH31" s="309"/>
      <c r="NNI31" s="309"/>
      <c r="NNJ31" s="309"/>
      <c r="NNK31" s="309"/>
      <c r="NNL31" s="309"/>
      <c r="NNM31" s="309"/>
      <c r="NNN31" s="309"/>
      <c r="NNO31" s="309"/>
      <c r="NNP31" s="309"/>
      <c r="NNQ31" s="309"/>
      <c r="NNR31" s="309"/>
      <c r="NNS31" s="309"/>
      <c r="NNT31" s="309"/>
      <c r="NNU31" s="309"/>
      <c r="NNV31" s="309"/>
      <c r="NNW31" s="309"/>
      <c r="NNX31" s="309"/>
      <c r="NNY31" s="309"/>
      <c r="NNZ31" s="309"/>
      <c r="NOA31" s="309"/>
      <c r="NOB31" s="309"/>
      <c r="NOC31" s="309"/>
      <c r="NOD31" s="309"/>
      <c r="NOE31" s="309"/>
      <c r="NOF31" s="309"/>
      <c r="NOG31" s="309"/>
      <c r="NOH31" s="309"/>
      <c r="NOI31" s="309"/>
      <c r="NOJ31" s="309"/>
      <c r="NOK31" s="309"/>
      <c r="NOL31" s="309"/>
      <c r="NOM31" s="309"/>
      <c r="NON31" s="309"/>
      <c r="NOO31" s="309"/>
      <c r="NOP31" s="309"/>
      <c r="NOQ31" s="309"/>
      <c r="NOR31" s="309"/>
      <c r="NOS31" s="309"/>
      <c r="NOT31" s="309"/>
      <c r="NOU31" s="309"/>
      <c r="NOV31" s="309"/>
      <c r="NOW31" s="309"/>
      <c r="NOX31" s="309"/>
      <c r="NOY31" s="309"/>
      <c r="NOZ31" s="309"/>
      <c r="NPA31" s="309"/>
      <c r="NPB31" s="309"/>
      <c r="NPC31" s="309"/>
      <c r="NPD31" s="309"/>
      <c r="NPE31" s="309"/>
      <c r="NPF31" s="309"/>
      <c r="NPG31" s="309"/>
      <c r="NPH31" s="309"/>
      <c r="NPI31" s="309"/>
      <c r="NPJ31" s="309"/>
      <c r="NPK31" s="309"/>
      <c r="NPL31" s="309"/>
      <c r="NPM31" s="309"/>
      <c r="NPN31" s="309"/>
      <c r="NPO31" s="309"/>
      <c r="NPP31" s="309"/>
      <c r="NPQ31" s="309"/>
      <c r="NPR31" s="309"/>
      <c r="NPS31" s="309"/>
      <c r="NPT31" s="309"/>
      <c r="NPU31" s="309"/>
      <c r="NPV31" s="309"/>
      <c r="NPW31" s="309"/>
      <c r="NPX31" s="309"/>
      <c r="NPY31" s="309"/>
      <c r="NPZ31" s="309"/>
      <c r="NQA31" s="309"/>
      <c r="NQB31" s="309"/>
      <c r="NQC31" s="309"/>
      <c r="NQD31" s="309"/>
      <c r="NQE31" s="309"/>
      <c r="NQF31" s="309"/>
      <c r="NQG31" s="309"/>
      <c r="NQH31" s="309"/>
      <c r="NQI31" s="309"/>
      <c r="NQJ31" s="309"/>
      <c r="NQK31" s="309"/>
      <c r="NQL31" s="309"/>
      <c r="NQM31" s="309"/>
      <c r="NQN31" s="309"/>
      <c r="NQO31" s="309"/>
      <c r="NQP31" s="309"/>
      <c r="NQQ31" s="309"/>
      <c r="NQR31" s="309"/>
      <c r="NQS31" s="309"/>
      <c r="NQT31" s="309"/>
      <c r="NQU31" s="309"/>
      <c r="NQV31" s="309"/>
      <c r="NQW31" s="309"/>
      <c r="NQX31" s="309"/>
      <c r="NQY31" s="309"/>
      <c r="NQZ31" s="309"/>
      <c r="NRA31" s="309"/>
      <c r="NRB31" s="309"/>
      <c r="NRC31" s="309"/>
      <c r="NRD31" s="309"/>
      <c r="NRE31" s="309"/>
      <c r="NRF31" s="309"/>
      <c r="NRG31" s="309"/>
      <c r="NRH31" s="309"/>
      <c r="NRI31" s="309"/>
      <c r="NRJ31" s="309"/>
      <c r="NRK31" s="309"/>
      <c r="NRL31" s="309"/>
      <c r="NRM31" s="309"/>
      <c r="NRN31" s="309"/>
      <c r="NRO31" s="309"/>
      <c r="NRP31" s="309"/>
      <c r="NRQ31" s="309"/>
      <c r="NRR31" s="309"/>
      <c r="NRS31" s="309"/>
      <c r="NRT31" s="309"/>
      <c r="NRU31" s="309"/>
      <c r="NRV31" s="309"/>
      <c r="NRW31" s="309"/>
      <c r="NRX31" s="309"/>
      <c r="NRY31" s="309"/>
      <c r="NRZ31" s="309"/>
      <c r="NSA31" s="309"/>
      <c r="NSB31" s="309"/>
      <c r="NSC31" s="309"/>
      <c r="NSD31" s="309"/>
      <c r="NSE31" s="309"/>
      <c r="NSF31" s="309"/>
      <c r="NSG31" s="309"/>
      <c r="NSH31" s="309"/>
      <c r="NSI31" s="309"/>
      <c r="NSJ31" s="309"/>
      <c r="NSK31" s="309"/>
      <c r="NSL31" s="309"/>
      <c r="NSM31" s="309"/>
      <c r="NSN31" s="309"/>
      <c r="NSO31" s="309"/>
      <c r="NSP31" s="309"/>
      <c r="NSQ31" s="309"/>
      <c r="NSR31" s="309"/>
      <c r="NSS31" s="309"/>
      <c r="NST31" s="309"/>
      <c r="NSU31" s="309"/>
      <c r="NSV31" s="309"/>
      <c r="NSW31" s="309"/>
      <c r="NSX31" s="309"/>
      <c r="NSY31" s="309"/>
      <c r="NSZ31" s="309"/>
      <c r="NTA31" s="309"/>
      <c r="NTB31" s="309"/>
      <c r="NTC31" s="309"/>
      <c r="NTD31" s="309"/>
      <c r="NTE31" s="309"/>
      <c r="NTF31" s="309"/>
      <c r="NTG31" s="309"/>
      <c r="NTH31" s="309"/>
      <c r="NTI31" s="309"/>
      <c r="NTJ31" s="309"/>
      <c r="NTK31" s="309"/>
      <c r="NTL31" s="309"/>
      <c r="NTM31" s="309"/>
      <c r="NTN31" s="309"/>
      <c r="NTO31" s="309"/>
      <c r="NTP31" s="309"/>
      <c r="NTQ31" s="309"/>
      <c r="NTR31" s="309"/>
      <c r="NTS31" s="309"/>
      <c r="NTT31" s="309"/>
      <c r="NTU31" s="309"/>
      <c r="NTV31" s="309"/>
      <c r="NTW31" s="309"/>
      <c r="NTX31" s="309"/>
      <c r="NTY31" s="309"/>
      <c r="NTZ31" s="309"/>
      <c r="NUA31" s="309"/>
      <c r="NUB31" s="309"/>
      <c r="NUC31" s="309"/>
      <c r="NUD31" s="309"/>
      <c r="NUE31" s="309"/>
      <c r="NUF31" s="309"/>
      <c r="NUG31" s="309"/>
      <c r="NUH31" s="309"/>
      <c r="NUI31" s="309"/>
      <c r="NUJ31" s="309"/>
      <c r="NUK31" s="309"/>
      <c r="NUL31" s="309"/>
      <c r="NUM31" s="309"/>
      <c r="NUN31" s="309"/>
      <c r="NUO31" s="309"/>
      <c r="NUP31" s="309"/>
      <c r="NUQ31" s="309"/>
      <c r="NUR31" s="309"/>
      <c r="NUS31" s="309"/>
      <c r="NUT31" s="309"/>
      <c r="NUU31" s="309"/>
      <c r="NUV31" s="309"/>
      <c r="NUW31" s="309"/>
      <c r="NUX31" s="309"/>
      <c r="NUY31" s="309"/>
      <c r="NUZ31" s="309"/>
      <c r="NVA31" s="309"/>
      <c r="NVB31" s="309"/>
      <c r="NVC31" s="309"/>
      <c r="NVD31" s="309"/>
      <c r="NVE31" s="309"/>
      <c r="NVF31" s="309"/>
      <c r="NVG31" s="309"/>
      <c r="NVH31" s="309"/>
      <c r="NVI31" s="309"/>
      <c r="NVJ31" s="309"/>
      <c r="NVK31" s="309"/>
      <c r="NVL31" s="309"/>
      <c r="NVM31" s="309"/>
      <c r="NVN31" s="309"/>
      <c r="NVO31" s="309"/>
      <c r="NVP31" s="309"/>
      <c r="NVQ31" s="309"/>
      <c r="NVR31" s="309"/>
      <c r="NVS31" s="309"/>
      <c r="NVT31" s="309"/>
      <c r="NVU31" s="309"/>
      <c r="NVV31" s="309"/>
      <c r="NVW31" s="309"/>
      <c r="NVX31" s="309"/>
      <c r="NVY31" s="309"/>
      <c r="NVZ31" s="309"/>
      <c r="NWA31" s="309"/>
      <c r="NWB31" s="309"/>
      <c r="NWC31" s="309"/>
      <c r="NWD31" s="309"/>
      <c r="NWE31" s="309"/>
      <c r="NWF31" s="309"/>
      <c r="NWG31" s="309"/>
      <c r="NWH31" s="309"/>
      <c r="NWI31" s="309"/>
      <c r="NWJ31" s="309"/>
      <c r="NWK31" s="309"/>
      <c r="NWL31" s="309"/>
      <c r="NWM31" s="309"/>
      <c r="NWN31" s="309"/>
      <c r="NWO31" s="309"/>
      <c r="NWP31" s="309"/>
      <c r="NWQ31" s="309"/>
      <c r="NWR31" s="309"/>
      <c r="NWS31" s="309"/>
      <c r="NWT31" s="309"/>
      <c r="NWU31" s="309"/>
      <c r="NWV31" s="309"/>
      <c r="NWW31" s="309"/>
      <c r="NWX31" s="309"/>
      <c r="NWY31" s="309"/>
      <c r="NWZ31" s="309"/>
      <c r="NXA31" s="309"/>
      <c r="NXB31" s="309"/>
      <c r="NXC31" s="309"/>
      <c r="NXD31" s="309"/>
      <c r="NXE31" s="309"/>
      <c r="NXF31" s="309"/>
      <c r="NXG31" s="309"/>
      <c r="NXH31" s="309"/>
      <c r="NXI31" s="309"/>
      <c r="NXJ31" s="309"/>
      <c r="NXK31" s="309"/>
      <c r="NXL31" s="309"/>
      <c r="NXM31" s="309"/>
      <c r="NXN31" s="309"/>
      <c r="NXO31" s="309"/>
      <c r="NXP31" s="309"/>
      <c r="NXQ31" s="309"/>
      <c r="NXR31" s="309"/>
      <c r="NXS31" s="309"/>
      <c r="NXT31" s="309"/>
      <c r="NXU31" s="309"/>
      <c r="NXV31" s="309"/>
      <c r="NXW31" s="309"/>
      <c r="NXX31" s="309"/>
      <c r="NXY31" s="309"/>
      <c r="NXZ31" s="309"/>
      <c r="NYA31" s="309"/>
      <c r="NYB31" s="309"/>
      <c r="NYC31" s="309"/>
      <c r="NYD31" s="309"/>
      <c r="NYE31" s="309"/>
      <c r="NYF31" s="309"/>
      <c r="NYG31" s="309"/>
      <c r="NYH31" s="309"/>
      <c r="NYI31" s="309"/>
      <c r="NYJ31" s="309"/>
      <c r="NYK31" s="309"/>
      <c r="NYL31" s="309"/>
      <c r="NYM31" s="309"/>
      <c r="NYN31" s="309"/>
      <c r="NYO31" s="309"/>
      <c r="NYP31" s="309"/>
      <c r="NYQ31" s="309"/>
      <c r="NYR31" s="309"/>
      <c r="NYS31" s="309"/>
      <c r="NYT31" s="309"/>
      <c r="NYU31" s="309"/>
      <c r="NYV31" s="309"/>
      <c r="NYW31" s="309"/>
      <c r="NYX31" s="309"/>
      <c r="NYY31" s="309"/>
      <c r="NYZ31" s="309"/>
      <c r="NZA31" s="309"/>
      <c r="NZB31" s="309"/>
      <c r="NZC31" s="309"/>
      <c r="NZD31" s="309"/>
      <c r="NZE31" s="309"/>
      <c r="NZF31" s="309"/>
      <c r="NZG31" s="309"/>
      <c r="NZH31" s="309"/>
      <c r="NZI31" s="309"/>
      <c r="NZJ31" s="309"/>
      <c r="NZK31" s="309"/>
      <c r="NZL31" s="309"/>
      <c r="NZM31" s="309"/>
      <c r="NZN31" s="309"/>
      <c r="NZO31" s="309"/>
      <c r="NZP31" s="309"/>
      <c r="NZQ31" s="309"/>
      <c r="NZR31" s="309"/>
      <c r="NZS31" s="309"/>
      <c r="NZT31" s="309"/>
      <c r="NZU31" s="309"/>
      <c r="NZV31" s="309"/>
      <c r="NZW31" s="309"/>
      <c r="NZX31" s="309"/>
      <c r="NZY31" s="309"/>
      <c r="NZZ31" s="309"/>
      <c r="OAA31" s="309"/>
      <c r="OAB31" s="309"/>
      <c r="OAC31" s="309"/>
      <c r="OAD31" s="309"/>
      <c r="OAE31" s="309"/>
      <c r="OAF31" s="309"/>
      <c r="OAG31" s="309"/>
      <c r="OAH31" s="309"/>
      <c r="OAI31" s="309"/>
      <c r="OAJ31" s="309"/>
      <c r="OAK31" s="309"/>
      <c r="OAL31" s="309"/>
      <c r="OAM31" s="309"/>
      <c r="OAN31" s="309"/>
      <c r="OAO31" s="309"/>
      <c r="OAP31" s="309"/>
      <c r="OAQ31" s="309"/>
      <c r="OAR31" s="309"/>
      <c r="OAS31" s="309"/>
      <c r="OAT31" s="309"/>
      <c r="OAU31" s="309"/>
      <c r="OAV31" s="309"/>
      <c r="OAW31" s="309"/>
      <c r="OAX31" s="309"/>
      <c r="OAY31" s="309"/>
      <c r="OAZ31" s="309"/>
      <c r="OBA31" s="309"/>
      <c r="OBB31" s="309"/>
      <c r="OBC31" s="309"/>
      <c r="OBD31" s="309"/>
      <c r="OBE31" s="309"/>
      <c r="OBF31" s="309"/>
      <c r="OBG31" s="309"/>
      <c r="OBH31" s="309"/>
      <c r="OBI31" s="309"/>
      <c r="OBJ31" s="309"/>
      <c r="OBK31" s="309"/>
      <c r="OBL31" s="309"/>
      <c r="OBM31" s="309"/>
      <c r="OBN31" s="309"/>
      <c r="OBO31" s="309"/>
      <c r="OBP31" s="309"/>
      <c r="OBQ31" s="309"/>
      <c r="OBR31" s="309"/>
      <c r="OBS31" s="309"/>
      <c r="OBT31" s="309"/>
      <c r="OBU31" s="309"/>
      <c r="OBV31" s="309"/>
      <c r="OBW31" s="309"/>
      <c r="OBX31" s="309"/>
      <c r="OBY31" s="309"/>
      <c r="OBZ31" s="309"/>
      <c r="OCA31" s="309"/>
      <c r="OCB31" s="309"/>
      <c r="OCC31" s="309"/>
      <c r="OCD31" s="309"/>
      <c r="OCE31" s="309"/>
      <c r="OCF31" s="309"/>
      <c r="OCG31" s="309"/>
      <c r="OCH31" s="309"/>
      <c r="OCI31" s="309"/>
      <c r="OCJ31" s="309"/>
      <c r="OCK31" s="309"/>
      <c r="OCL31" s="309"/>
      <c r="OCM31" s="309"/>
      <c r="OCN31" s="309"/>
      <c r="OCO31" s="309"/>
      <c r="OCP31" s="309"/>
      <c r="OCQ31" s="309"/>
      <c r="OCR31" s="309"/>
      <c r="OCS31" s="309"/>
      <c r="OCT31" s="309"/>
      <c r="OCU31" s="309"/>
      <c r="OCV31" s="309"/>
      <c r="OCW31" s="309"/>
      <c r="OCX31" s="309"/>
      <c r="OCY31" s="309"/>
      <c r="OCZ31" s="309"/>
      <c r="ODA31" s="309"/>
      <c r="ODB31" s="309"/>
      <c r="ODC31" s="309"/>
      <c r="ODD31" s="309"/>
      <c r="ODE31" s="309"/>
      <c r="ODF31" s="309"/>
      <c r="ODG31" s="309"/>
      <c r="ODH31" s="309"/>
      <c r="ODI31" s="309"/>
      <c r="ODJ31" s="309"/>
      <c r="ODK31" s="309"/>
      <c r="ODL31" s="309"/>
      <c r="ODM31" s="309"/>
      <c r="ODN31" s="309"/>
      <c r="ODO31" s="309"/>
      <c r="ODP31" s="309"/>
      <c r="ODQ31" s="309"/>
      <c r="ODR31" s="309"/>
      <c r="ODS31" s="309"/>
      <c r="ODT31" s="309"/>
      <c r="ODU31" s="309"/>
      <c r="ODV31" s="309"/>
      <c r="ODW31" s="309"/>
      <c r="ODX31" s="309"/>
      <c r="ODY31" s="309"/>
      <c r="ODZ31" s="309"/>
      <c r="OEA31" s="309"/>
      <c r="OEB31" s="309"/>
      <c r="OEC31" s="309"/>
      <c r="OED31" s="309"/>
      <c r="OEE31" s="309"/>
      <c r="OEF31" s="309"/>
      <c r="OEG31" s="309"/>
      <c r="OEH31" s="309"/>
      <c r="OEI31" s="309"/>
      <c r="OEJ31" s="309"/>
      <c r="OEK31" s="309"/>
      <c r="OEL31" s="309"/>
      <c r="OEM31" s="309"/>
      <c r="OEN31" s="309"/>
      <c r="OEO31" s="309"/>
      <c r="OEP31" s="309"/>
      <c r="OEQ31" s="309"/>
      <c r="OER31" s="309"/>
      <c r="OES31" s="309"/>
      <c r="OET31" s="309"/>
      <c r="OEU31" s="309"/>
      <c r="OEV31" s="309"/>
      <c r="OEW31" s="309"/>
      <c r="OEX31" s="309"/>
      <c r="OEY31" s="309"/>
      <c r="OEZ31" s="309"/>
      <c r="OFA31" s="309"/>
      <c r="OFB31" s="309"/>
      <c r="OFC31" s="309"/>
      <c r="OFD31" s="309"/>
      <c r="OFE31" s="309"/>
      <c r="OFF31" s="309"/>
      <c r="OFG31" s="309"/>
      <c r="OFH31" s="309"/>
      <c r="OFI31" s="309"/>
      <c r="OFJ31" s="309"/>
      <c r="OFK31" s="309"/>
      <c r="OFL31" s="309"/>
      <c r="OFM31" s="309"/>
      <c r="OFN31" s="309"/>
      <c r="OFO31" s="309"/>
      <c r="OFP31" s="309"/>
      <c r="OFQ31" s="309"/>
      <c r="OFR31" s="309"/>
      <c r="OFS31" s="309"/>
      <c r="OFT31" s="309"/>
      <c r="OFU31" s="309"/>
      <c r="OFV31" s="309"/>
      <c r="OFW31" s="309"/>
      <c r="OFX31" s="309"/>
      <c r="OFY31" s="309"/>
      <c r="OFZ31" s="309"/>
      <c r="OGA31" s="309"/>
      <c r="OGB31" s="309"/>
      <c r="OGC31" s="309"/>
      <c r="OGD31" s="309"/>
      <c r="OGE31" s="309"/>
      <c r="OGF31" s="309"/>
      <c r="OGG31" s="309"/>
      <c r="OGH31" s="309"/>
      <c r="OGI31" s="309"/>
      <c r="OGJ31" s="309"/>
      <c r="OGK31" s="309"/>
      <c r="OGL31" s="309"/>
      <c r="OGM31" s="309"/>
      <c r="OGN31" s="309"/>
      <c r="OGO31" s="309"/>
      <c r="OGP31" s="309"/>
      <c r="OGQ31" s="309"/>
      <c r="OGR31" s="309"/>
      <c r="OGS31" s="309"/>
      <c r="OGT31" s="309"/>
      <c r="OGU31" s="309"/>
      <c r="OGV31" s="309"/>
      <c r="OGW31" s="309"/>
      <c r="OGX31" s="309"/>
      <c r="OGY31" s="309"/>
      <c r="OGZ31" s="309"/>
      <c r="OHA31" s="309"/>
      <c r="OHB31" s="309"/>
      <c r="OHC31" s="309"/>
      <c r="OHD31" s="309"/>
      <c r="OHE31" s="309"/>
      <c r="OHF31" s="309"/>
      <c r="OHG31" s="309"/>
      <c r="OHH31" s="309"/>
      <c r="OHI31" s="309"/>
      <c r="OHJ31" s="309"/>
      <c r="OHK31" s="309"/>
      <c r="OHL31" s="309"/>
      <c r="OHM31" s="309"/>
      <c r="OHN31" s="309"/>
      <c r="OHO31" s="309"/>
      <c r="OHP31" s="309"/>
      <c r="OHQ31" s="309"/>
      <c r="OHR31" s="309"/>
      <c r="OHS31" s="309"/>
      <c r="OHT31" s="309"/>
      <c r="OHU31" s="309"/>
      <c r="OHV31" s="309"/>
      <c r="OHW31" s="309"/>
      <c r="OHX31" s="309"/>
      <c r="OHY31" s="309"/>
      <c r="OHZ31" s="309"/>
      <c r="OIA31" s="309"/>
      <c r="OIB31" s="309"/>
      <c r="OIC31" s="309"/>
      <c r="OID31" s="309"/>
      <c r="OIE31" s="309"/>
      <c r="OIF31" s="309"/>
      <c r="OIG31" s="309"/>
      <c r="OIH31" s="309"/>
      <c r="OII31" s="309"/>
      <c r="OIJ31" s="309"/>
      <c r="OIK31" s="309"/>
      <c r="OIL31" s="309"/>
      <c r="OIM31" s="309"/>
      <c r="OIN31" s="309"/>
      <c r="OIO31" s="309"/>
      <c r="OIP31" s="309"/>
      <c r="OIQ31" s="309"/>
      <c r="OIR31" s="309"/>
      <c r="OIS31" s="309"/>
      <c r="OIT31" s="309"/>
      <c r="OIU31" s="309"/>
      <c r="OIV31" s="309"/>
      <c r="OIW31" s="309"/>
      <c r="OIX31" s="309"/>
      <c r="OIY31" s="309"/>
      <c r="OIZ31" s="309"/>
      <c r="OJA31" s="309"/>
      <c r="OJB31" s="309"/>
      <c r="OJC31" s="309"/>
      <c r="OJD31" s="309"/>
      <c r="OJE31" s="309"/>
      <c r="OJF31" s="309"/>
      <c r="OJG31" s="309"/>
      <c r="OJH31" s="309"/>
      <c r="OJI31" s="309"/>
      <c r="OJJ31" s="309"/>
      <c r="OJK31" s="309"/>
      <c r="OJL31" s="309"/>
      <c r="OJM31" s="309"/>
      <c r="OJN31" s="309"/>
      <c r="OJO31" s="309"/>
      <c r="OJP31" s="309"/>
      <c r="OJQ31" s="309"/>
      <c r="OJR31" s="309"/>
      <c r="OJS31" s="309"/>
      <c r="OJT31" s="309"/>
      <c r="OJU31" s="309"/>
      <c r="OJV31" s="309"/>
      <c r="OJW31" s="309"/>
      <c r="OJX31" s="309"/>
      <c r="OJY31" s="309"/>
      <c r="OJZ31" s="309"/>
      <c r="OKA31" s="309"/>
      <c r="OKB31" s="309"/>
      <c r="OKC31" s="309"/>
      <c r="OKD31" s="309"/>
      <c r="OKE31" s="309"/>
      <c r="OKF31" s="309"/>
      <c r="OKG31" s="309"/>
      <c r="OKH31" s="309"/>
      <c r="OKI31" s="309"/>
      <c r="OKJ31" s="309"/>
      <c r="OKK31" s="309"/>
      <c r="OKL31" s="309"/>
      <c r="OKM31" s="309"/>
      <c r="OKN31" s="309"/>
      <c r="OKO31" s="309"/>
      <c r="OKP31" s="309"/>
      <c r="OKQ31" s="309"/>
      <c r="OKR31" s="309"/>
      <c r="OKS31" s="309"/>
      <c r="OKT31" s="309"/>
      <c r="OKU31" s="309"/>
      <c r="OKV31" s="309"/>
      <c r="OKW31" s="309"/>
      <c r="OKX31" s="309"/>
      <c r="OKY31" s="309"/>
      <c r="OKZ31" s="309"/>
      <c r="OLA31" s="309"/>
      <c r="OLB31" s="309"/>
      <c r="OLC31" s="309"/>
      <c r="OLD31" s="309"/>
      <c r="OLE31" s="309"/>
      <c r="OLF31" s="309"/>
      <c r="OLG31" s="309"/>
      <c r="OLH31" s="309"/>
      <c r="OLI31" s="309"/>
      <c r="OLJ31" s="309"/>
      <c r="OLK31" s="309"/>
      <c r="OLL31" s="309"/>
      <c r="OLM31" s="309"/>
      <c r="OLN31" s="309"/>
      <c r="OLO31" s="309"/>
      <c r="OLP31" s="309"/>
      <c r="OLQ31" s="309"/>
      <c r="OLR31" s="309"/>
      <c r="OLS31" s="309"/>
      <c r="OLT31" s="309"/>
      <c r="OLU31" s="309"/>
      <c r="OLV31" s="309"/>
      <c r="OLW31" s="309"/>
      <c r="OLX31" s="309"/>
      <c r="OLY31" s="309"/>
      <c r="OLZ31" s="309"/>
      <c r="OMA31" s="309"/>
      <c r="OMB31" s="309"/>
      <c r="OMC31" s="309"/>
      <c r="OMD31" s="309"/>
      <c r="OME31" s="309"/>
      <c r="OMF31" s="309"/>
      <c r="OMG31" s="309"/>
      <c r="OMH31" s="309"/>
      <c r="OMI31" s="309"/>
      <c r="OMJ31" s="309"/>
      <c r="OMK31" s="309"/>
      <c r="OML31" s="309"/>
      <c r="OMM31" s="309"/>
      <c r="OMN31" s="309"/>
      <c r="OMO31" s="309"/>
      <c r="OMP31" s="309"/>
      <c r="OMQ31" s="309"/>
      <c r="OMR31" s="309"/>
      <c r="OMS31" s="309"/>
      <c r="OMT31" s="309"/>
      <c r="OMU31" s="309"/>
      <c r="OMV31" s="309"/>
      <c r="OMW31" s="309"/>
      <c r="OMX31" s="309"/>
      <c r="OMY31" s="309"/>
      <c r="OMZ31" s="309"/>
      <c r="ONA31" s="309"/>
      <c r="ONB31" s="309"/>
      <c r="ONC31" s="309"/>
      <c r="OND31" s="309"/>
      <c r="ONE31" s="309"/>
      <c r="ONF31" s="309"/>
      <c r="ONG31" s="309"/>
      <c r="ONH31" s="309"/>
      <c r="ONI31" s="309"/>
      <c r="ONJ31" s="309"/>
      <c r="ONK31" s="309"/>
      <c r="ONL31" s="309"/>
      <c r="ONM31" s="309"/>
      <c r="ONN31" s="309"/>
      <c r="ONO31" s="309"/>
      <c r="ONP31" s="309"/>
      <c r="ONQ31" s="309"/>
      <c r="ONR31" s="309"/>
      <c r="ONS31" s="309"/>
      <c r="ONT31" s="309"/>
      <c r="ONU31" s="309"/>
      <c r="ONV31" s="309"/>
      <c r="ONW31" s="309"/>
      <c r="ONX31" s="309"/>
      <c r="ONY31" s="309"/>
      <c r="ONZ31" s="309"/>
      <c r="OOA31" s="309"/>
      <c r="OOB31" s="309"/>
      <c r="OOC31" s="309"/>
      <c r="OOD31" s="309"/>
      <c r="OOE31" s="309"/>
      <c r="OOF31" s="309"/>
      <c r="OOG31" s="309"/>
      <c r="OOH31" s="309"/>
      <c r="OOI31" s="309"/>
      <c r="OOJ31" s="309"/>
      <c r="OOK31" s="309"/>
      <c r="OOL31" s="309"/>
      <c r="OOM31" s="309"/>
      <c r="OON31" s="309"/>
      <c r="OOO31" s="309"/>
      <c r="OOP31" s="309"/>
      <c r="OOQ31" s="309"/>
      <c r="OOR31" s="309"/>
      <c r="OOS31" s="309"/>
      <c r="OOT31" s="309"/>
      <c r="OOU31" s="309"/>
      <c r="OOV31" s="309"/>
      <c r="OOW31" s="309"/>
      <c r="OOX31" s="309"/>
      <c r="OOY31" s="309"/>
      <c r="OOZ31" s="309"/>
      <c r="OPA31" s="309"/>
      <c r="OPB31" s="309"/>
      <c r="OPC31" s="309"/>
      <c r="OPD31" s="309"/>
      <c r="OPE31" s="309"/>
      <c r="OPF31" s="309"/>
      <c r="OPG31" s="309"/>
      <c r="OPH31" s="309"/>
      <c r="OPI31" s="309"/>
      <c r="OPJ31" s="309"/>
      <c r="OPK31" s="309"/>
      <c r="OPL31" s="309"/>
      <c r="OPM31" s="309"/>
      <c r="OPN31" s="309"/>
      <c r="OPO31" s="309"/>
      <c r="OPP31" s="309"/>
      <c r="OPQ31" s="309"/>
      <c r="OPR31" s="309"/>
      <c r="OPS31" s="309"/>
      <c r="OPT31" s="309"/>
      <c r="OPU31" s="309"/>
      <c r="OPV31" s="309"/>
      <c r="OPW31" s="309"/>
      <c r="OPX31" s="309"/>
      <c r="OPY31" s="309"/>
      <c r="OPZ31" s="309"/>
      <c r="OQA31" s="309"/>
      <c r="OQB31" s="309"/>
      <c r="OQC31" s="309"/>
      <c r="OQD31" s="309"/>
      <c r="OQE31" s="309"/>
      <c r="OQF31" s="309"/>
      <c r="OQG31" s="309"/>
      <c r="OQH31" s="309"/>
      <c r="OQI31" s="309"/>
      <c r="OQJ31" s="309"/>
      <c r="OQK31" s="309"/>
      <c r="OQL31" s="309"/>
      <c r="OQM31" s="309"/>
      <c r="OQN31" s="309"/>
      <c r="OQO31" s="309"/>
      <c r="OQP31" s="309"/>
      <c r="OQQ31" s="309"/>
      <c r="OQR31" s="309"/>
      <c r="OQS31" s="309"/>
      <c r="OQT31" s="309"/>
      <c r="OQU31" s="309"/>
      <c r="OQV31" s="309"/>
      <c r="OQW31" s="309"/>
      <c r="OQX31" s="309"/>
      <c r="OQY31" s="309"/>
      <c r="OQZ31" s="309"/>
      <c r="ORA31" s="309"/>
      <c r="ORB31" s="309"/>
      <c r="ORC31" s="309"/>
      <c r="ORD31" s="309"/>
      <c r="ORE31" s="309"/>
      <c r="ORF31" s="309"/>
      <c r="ORG31" s="309"/>
      <c r="ORH31" s="309"/>
      <c r="ORI31" s="309"/>
      <c r="ORJ31" s="309"/>
      <c r="ORK31" s="309"/>
      <c r="ORL31" s="309"/>
      <c r="ORM31" s="309"/>
      <c r="ORN31" s="309"/>
      <c r="ORO31" s="309"/>
      <c r="ORP31" s="309"/>
      <c r="ORQ31" s="309"/>
      <c r="ORR31" s="309"/>
      <c r="ORS31" s="309"/>
      <c r="ORT31" s="309"/>
      <c r="ORU31" s="309"/>
      <c r="ORV31" s="309"/>
      <c r="ORW31" s="309"/>
      <c r="ORX31" s="309"/>
      <c r="ORY31" s="309"/>
      <c r="ORZ31" s="309"/>
      <c r="OSA31" s="309"/>
      <c r="OSB31" s="309"/>
      <c r="OSC31" s="309"/>
      <c r="OSD31" s="309"/>
      <c r="OSE31" s="309"/>
      <c r="OSF31" s="309"/>
      <c r="OSG31" s="309"/>
      <c r="OSH31" s="309"/>
      <c r="OSI31" s="309"/>
      <c r="OSJ31" s="309"/>
      <c r="OSK31" s="309"/>
      <c r="OSL31" s="309"/>
      <c r="OSM31" s="309"/>
      <c r="OSN31" s="309"/>
      <c r="OSO31" s="309"/>
      <c r="OSP31" s="309"/>
      <c r="OSQ31" s="309"/>
      <c r="OSR31" s="309"/>
      <c r="OSS31" s="309"/>
      <c r="OST31" s="309"/>
      <c r="OSU31" s="309"/>
      <c r="OSV31" s="309"/>
      <c r="OSW31" s="309"/>
      <c r="OSX31" s="309"/>
      <c r="OSY31" s="309"/>
      <c r="OSZ31" s="309"/>
      <c r="OTA31" s="309"/>
      <c r="OTB31" s="309"/>
      <c r="OTC31" s="309"/>
      <c r="OTD31" s="309"/>
      <c r="OTE31" s="309"/>
      <c r="OTF31" s="309"/>
      <c r="OTG31" s="309"/>
      <c r="OTH31" s="309"/>
      <c r="OTI31" s="309"/>
      <c r="OTJ31" s="309"/>
      <c r="OTK31" s="309"/>
      <c r="OTL31" s="309"/>
      <c r="OTM31" s="309"/>
      <c r="OTN31" s="309"/>
      <c r="OTO31" s="309"/>
      <c r="OTP31" s="309"/>
      <c r="OTQ31" s="309"/>
      <c r="OTR31" s="309"/>
      <c r="OTS31" s="309"/>
      <c r="OTT31" s="309"/>
      <c r="OTU31" s="309"/>
      <c r="OTV31" s="309"/>
      <c r="OTW31" s="309"/>
      <c r="OTX31" s="309"/>
      <c r="OTY31" s="309"/>
      <c r="OTZ31" s="309"/>
      <c r="OUA31" s="309"/>
      <c r="OUB31" s="309"/>
      <c r="OUC31" s="309"/>
      <c r="OUD31" s="309"/>
      <c r="OUE31" s="309"/>
      <c r="OUF31" s="309"/>
      <c r="OUG31" s="309"/>
      <c r="OUH31" s="309"/>
      <c r="OUI31" s="309"/>
      <c r="OUJ31" s="309"/>
      <c r="OUK31" s="309"/>
      <c r="OUL31" s="309"/>
      <c r="OUM31" s="309"/>
      <c r="OUN31" s="309"/>
      <c r="OUO31" s="309"/>
      <c r="OUP31" s="309"/>
      <c r="OUQ31" s="309"/>
      <c r="OUR31" s="309"/>
      <c r="OUS31" s="309"/>
      <c r="OUT31" s="309"/>
      <c r="OUU31" s="309"/>
      <c r="OUV31" s="309"/>
      <c r="OUW31" s="309"/>
      <c r="OUX31" s="309"/>
      <c r="OUY31" s="309"/>
      <c r="OUZ31" s="309"/>
      <c r="OVA31" s="309"/>
      <c r="OVB31" s="309"/>
      <c r="OVC31" s="309"/>
      <c r="OVD31" s="309"/>
      <c r="OVE31" s="309"/>
      <c r="OVF31" s="309"/>
      <c r="OVG31" s="309"/>
      <c r="OVH31" s="309"/>
      <c r="OVI31" s="309"/>
      <c r="OVJ31" s="309"/>
      <c r="OVK31" s="309"/>
      <c r="OVL31" s="309"/>
      <c r="OVM31" s="309"/>
      <c r="OVN31" s="309"/>
      <c r="OVO31" s="309"/>
      <c r="OVP31" s="309"/>
      <c r="OVQ31" s="309"/>
      <c r="OVR31" s="309"/>
      <c r="OVS31" s="309"/>
      <c r="OVT31" s="309"/>
      <c r="OVU31" s="309"/>
      <c r="OVV31" s="309"/>
      <c r="OVW31" s="309"/>
      <c r="OVX31" s="309"/>
      <c r="OVY31" s="309"/>
      <c r="OVZ31" s="309"/>
      <c r="OWA31" s="309"/>
      <c r="OWB31" s="309"/>
      <c r="OWC31" s="309"/>
      <c r="OWD31" s="309"/>
      <c r="OWE31" s="309"/>
      <c r="OWF31" s="309"/>
      <c r="OWG31" s="309"/>
      <c r="OWH31" s="309"/>
      <c r="OWI31" s="309"/>
      <c r="OWJ31" s="309"/>
      <c r="OWK31" s="309"/>
      <c r="OWL31" s="309"/>
      <c r="OWM31" s="309"/>
      <c r="OWN31" s="309"/>
      <c r="OWO31" s="309"/>
      <c r="OWP31" s="309"/>
      <c r="OWQ31" s="309"/>
      <c r="OWR31" s="309"/>
      <c r="OWS31" s="309"/>
      <c r="OWT31" s="309"/>
      <c r="OWU31" s="309"/>
      <c r="OWV31" s="309"/>
      <c r="OWW31" s="309"/>
      <c r="OWX31" s="309"/>
      <c r="OWY31" s="309"/>
      <c r="OWZ31" s="309"/>
      <c r="OXA31" s="309"/>
      <c r="OXB31" s="309"/>
      <c r="OXC31" s="309"/>
      <c r="OXD31" s="309"/>
      <c r="OXE31" s="309"/>
      <c r="OXF31" s="309"/>
      <c r="OXG31" s="309"/>
      <c r="OXH31" s="309"/>
      <c r="OXI31" s="309"/>
      <c r="OXJ31" s="309"/>
      <c r="OXK31" s="309"/>
      <c r="OXL31" s="309"/>
      <c r="OXM31" s="309"/>
      <c r="OXN31" s="309"/>
      <c r="OXO31" s="309"/>
      <c r="OXP31" s="309"/>
      <c r="OXQ31" s="309"/>
      <c r="OXR31" s="309"/>
      <c r="OXS31" s="309"/>
      <c r="OXT31" s="309"/>
      <c r="OXU31" s="309"/>
      <c r="OXV31" s="309"/>
      <c r="OXW31" s="309"/>
      <c r="OXX31" s="309"/>
      <c r="OXY31" s="309"/>
      <c r="OXZ31" s="309"/>
      <c r="OYA31" s="309"/>
      <c r="OYB31" s="309"/>
      <c r="OYC31" s="309"/>
      <c r="OYD31" s="309"/>
      <c r="OYE31" s="309"/>
      <c r="OYF31" s="309"/>
      <c r="OYG31" s="309"/>
      <c r="OYH31" s="309"/>
      <c r="OYI31" s="309"/>
      <c r="OYJ31" s="309"/>
      <c r="OYK31" s="309"/>
      <c r="OYL31" s="309"/>
      <c r="OYM31" s="309"/>
      <c r="OYN31" s="309"/>
      <c r="OYO31" s="309"/>
      <c r="OYP31" s="309"/>
      <c r="OYQ31" s="309"/>
      <c r="OYR31" s="309"/>
      <c r="OYS31" s="309"/>
      <c r="OYT31" s="309"/>
      <c r="OYU31" s="309"/>
      <c r="OYV31" s="309"/>
      <c r="OYW31" s="309"/>
      <c r="OYX31" s="309"/>
      <c r="OYY31" s="309"/>
      <c r="OYZ31" s="309"/>
      <c r="OZA31" s="309"/>
      <c r="OZB31" s="309"/>
      <c r="OZC31" s="309"/>
      <c r="OZD31" s="309"/>
      <c r="OZE31" s="309"/>
      <c r="OZF31" s="309"/>
      <c r="OZG31" s="309"/>
      <c r="OZH31" s="309"/>
      <c r="OZI31" s="309"/>
      <c r="OZJ31" s="309"/>
      <c r="OZK31" s="309"/>
      <c r="OZL31" s="309"/>
      <c r="OZM31" s="309"/>
      <c r="OZN31" s="309"/>
      <c r="OZO31" s="309"/>
      <c r="OZP31" s="309"/>
      <c r="OZQ31" s="309"/>
      <c r="OZR31" s="309"/>
      <c r="OZS31" s="309"/>
      <c r="OZT31" s="309"/>
      <c r="OZU31" s="309"/>
      <c r="OZV31" s="309"/>
      <c r="OZW31" s="309"/>
      <c r="OZX31" s="309"/>
      <c r="OZY31" s="309"/>
      <c r="OZZ31" s="309"/>
      <c r="PAA31" s="309"/>
      <c r="PAB31" s="309"/>
      <c r="PAC31" s="309"/>
      <c r="PAD31" s="309"/>
      <c r="PAE31" s="309"/>
      <c r="PAF31" s="309"/>
      <c r="PAG31" s="309"/>
      <c r="PAH31" s="309"/>
      <c r="PAI31" s="309"/>
      <c r="PAJ31" s="309"/>
      <c r="PAK31" s="309"/>
      <c r="PAL31" s="309"/>
      <c r="PAM31" s="309"/>
      <c r="PAN31" s="309"/>
      <c r="PAO31" s="309"/>
      <c r="PAP31" s="309"/>
      <c r="PAQ31" s="309"/>
      <c r="PAR31" s="309"/>
      <c r="PAS31" s="309"/>
      <c r="PAT31" s="309"/>
      <c r="PAU31" s="309"/>
      <c r="PAV31" s="309"/>
      <c r="PAW31" s="309"/>
      <c r="PAX31" s="309"/>
      <c r="PAY31" s="309"/>
      <c r="PAZ31" s="309"/>
      <c r="PBA31" s="309"/>
      <c r="PBB31" s="309"/>
      <c r="PBC31" s="309"/>
      <c r="PBD31" s="309"/>
      <c r="PBE31" s="309"/>
      <c r="PBF31" s="309"/>
      <c r="PBG31" s="309"/>
      <c r="PBH31" s="309"/>
      <c r="PBI31" s="309"/>
      <c r="PBJ31" s="309"/>
      <c r="PBK31" s="309"/>
      <c r="PBL31" s="309"/>
      <c r="PBM31" s="309"/>
      <c r="PBN31" s="309"/>
      <c r="PBO31" s="309"/>
      <c r="PBP31" s="309"/>
      <c r="PBQ31" s="309"/>
      <c r="PBR31" s="309"/>
      <c r="PBS31" s="309"/>
      <c r="PBT31" s="309"/>
      <c r="PBU31" s="309"/>
      <c r="PBV31" s="309"/>
      <c r="PBW31" s="309"/>
      <c r="PBX31" s="309"/>
      <c r="PBY31" s="309"/>
      <c r="PBZ31" s="309"/>
      <c r="PCA31" s="309"/>
      <c r="PCB31" s="309"/>
      <c r="PCC31" s="309"/>
      <c r="PCD31" s="309"/>
      <c r="PCE31" s="309"/>
      <c r="PCF31" s="309"/>
      <c r="PCG31" s="309"/>
      <c r="PCH31" s="309"/>
      <c r="PCI31" s="309"/>
      <c r="PCJ31" s="309"/>
      <c r="PCK31" s="309"/>
      <c r="PCL31" s="309"/>
      <c r="PCM31" s="309"/>
      <c r="PCN31" s="309"/>
      <c r="PCO31" s="309"/>
      <c r="PCP31" s="309"/>
      <c r="PCQ31" s="309"/>
      <c r="PCR31" s="309"/>
      <c r="PCS31" s="309"/>
      <c r="PCT31" s="309"/>
      <c r="PCU31" s="309"/>
      <c r="PCV31" s="309"/>
      <c r="PCW31" s="309"/>
      <c r="PCX31" s="309"/>
      <c r="PCY31" s="309"/>
      <c r="PCZ31" s="309"/>
      <c r="PDA31" s="309"/>
      <c r="PDB31" s="309"/>
      <c r="PDC31" s="309"/>
      <c r="PDD31" s="309"/>
      <c r="PDE31" s="309"/>
      <c r="PDF31" s="309"/>
      <c r="PDG31" s="309"/>
      <c r="PDH31" s="309"/>
      <c r="PDI31" s="309"/>
      <c r="PDJ31" s="309"/>
      <c r="PDK31" s="309"/>
      <c r="PDL31" s="309"/>
      <c r="PDM31" s="309"/>
      <c r="PDN31" s="309"/>
      <c r="PDO31" s="309"/>
      <c r="PDP31" s="309"/>
      <c r="PDQ31" s="309"/>
      <c r="PDR31" s="309"/>
      <c r="PDS31" s="309"/>
      <c r="PDT31" s="309"/>
      <c r="PDU31" s="309"/>
      <c r="PDV31" s="309"/>
      <c r="PDW31" s="309"/>
      <c r="PDX31" s="309"/>
      <c r="PDY31" s="309"/>
      <c r="PDZ31" s="309"/>
      <c r="PEA31" s="309"/>
      <c r="PEB31" s="309"/>
      <c r="PEC31" s="309"/>
      <c r="PED31" s="309"/>
      <c r="PEE31" s="309"/>
      <c r="PEF31" s="309"/>
      <c r="PEG31" s="309"/>
      <c r="PEH31" s="309"/>
      <c r="PEI31" s="309"/>
      <c r="PEJ31" s="309"/>
      <c r="PEK31" s="309"/>
      <c r="PEL31" s="309"/>
      <c r="PEM31" s="309"/>
      <c r="PEN31" s="309"/>
      <c r="PEO31" s="309"/>
      <c r="PEP31" s="309"/>
      <c r="PEQ31" s="309"/>
      <c r="PER31" s="309"/>
      <c r="PES31" s="309"/>
      <c r="PET31" s="309"/>
      <c r="PEU31" s="309"/>
      <c r="PEV31" s="309"/>
      <c r="PEW31" s="309"/>
      <c r="PEX31" s="309"/>
      <c r="PEY31" s="309"/>
      <c r="PEZ31" s="309"/>
      <c r="PFA31" s="309"/>
      <c r="PFB31" s="309"/>
      <c r="PFC31" s="309"/>
      <c r="PFD31" s="309"/>
      <c r="PFE31" s="309"/>
      <c r="PFF31" s="309"/>
      <c r="PFG31" s="309"/>
      <c r="PFH31" s="309"/>
      <c r="PFI31" s="309"/>
      <c r="PFJ31" s="309"/>
      <c r="PFK31" s="309"/>
      <c r="PFL31" s="309"/>
      <c r="PFM31" s="309"/>
      <c r="PFN31" s="309"/>
      <c r="PFO31" s="309"/>
      <c r="PFP31" s="309"/>
      <c r="PFQ31" s="309"/>
      <c r="PFR31" s="309"/>
      <c r="PFS31" s="309"/>
      <c r="PFT31" s="309"/>
      <c r="PFU31" s="309"/>
      <c r="PFV31" s="309"/>
      <c r="PFW31" s="309"/>
      <c r="PFX31" s="309"/>
      <c r="PFY31" s="309"/>
      <c r="PFZ31" s="309"/>
      <c r="PGA31" s="309"/>
      <c r="PGB31" s="309"/>
      <c r="PGC31" s="309"/>
      <c r="PGD31" s="309"/>
      <c r="PGE31" s="309"/>
      <c r="PGF31" s="309"/>
      <c r="PGG31" s="309"/>
      <c r="PGH31" s="309"/>
      <c r="PGI31" s="309"/>
      <c r="PGJ31" s="309"/>
      <c r="PGK31" s="309"/>
      <c r="PGL31" s="309"/>
      <c r="PGM31" s="309"/>
      <c r="PGN31" s="309"/>
      <c r="PGO31" s="309"/>
      <c r="PGP31" s="309"/>
      <c r="PGQ31" s="309"/>
      <c r="PGR31" s="309"/>
      <c r="PGS31" s="309"/>
      <c r="PGT31" s="309"/>
      <c r="PGU31" s="309"/>
      <c r="PGV31" s="309"/>
      <c r="PGW31" s="309"/>
      <c r="PGX31" s="309"/>
      <c r="PGY31" s="309"/>
      <c r="PGZ31" s="309"/>
      <c r="PHA31" s="309"/>
      <c r="PHB31" s="309"/>
      <c r="PHC31" s="309"/>
      <c r="PHD31" s="309"/>
      <c r="PHE31" s="309"/>
      <c r="PHF31" s="309"/>
      <c r="PHG31" s="309"/>
      <c r="PHH31" s="309"/>
      <c r="PHI31" s="309"/>
      <c r="PHJ31" s="309"/>
      <c r="PHK31" s="309"/>
      <c r="PHL31" s="309"/>
      <c r="PHM31" s="309"/>
      <c r="PHN31" s="309"/>
      <c r="PHO31" s="309"/>
      <c r="PHP31" s="309"/>
      <c r="PHQ31" s="309"/>
      <c r="PHR31" s="309"/>
      <c r="PHS31" s="309"/>
      <c r="PHT31" s="309"/>
      <c r="PHU31" s="309"/>
      <c r="PHV31" s="309"/>
      <c r="PHW31" s="309"/>
      <c r="PHX31" s="309"/>
      <c r="PHY31" s="309"/>
      <c r="PHZ31" s="309"/>
      <c r="PIA31" s="309"/>
      <c r="PIB31" s="309"/>
      <c r="PIC31" s="309"/>
      <c r="PID31" s="309"/>
      <c r="PIE31" s="309"/>
      <c r="PIF31" s="309"/>
      <c r="PIG31" s="309"/>
      <c r="PIH31" s="309"/>
      <c r="PII31" s="309"/>
      <c r="PIJ31" s="309"/>
      <c r="PIK31" s="309"/>
      <c r="PIL31" s="309"/>
      <c r="PIM31" s="309"/>
      <c r="PIN31" s="309"/>
      <c r="PIO31" s="309"/>
      <c r="PIP31" s="309"/>
      <c r="PIQ31" s="309"/>
      <c r="PIR31" s="309"/>
      <c r="PIS31" s="309"/>
      <c r="PIT31" s="309"/>
      <c r="PIU31" s="309"/>
      <c r="PIV31" s="309"/>
      <c r="PIW31" s="309"/>
      <c r="PIX31" s="309"/>
      <c r="PIY31" s="309"/>
      <c r="PIZ31" s="309"/>
      <c r="PJA31" s="309"/>
      <c r="PJB31" s="309"/>
      <c r="PJC31" s="309"/>
      <c r="PJD31" s="309"/>
      <c r="PJE31" s="309"/>
      <c r="PJF31" s="309"/>
      <c r="PJG31" s="309"/>
      <c r="PJH31" s="309"/>
      <c r="PJI31" s="309"/>
      <c r="PJJ31" s="309"/>
      <c r="PJK31" s="309"/>
      <c r="PJL31" s="309"/>
      <c r="PJM31" s="309"/>
      <c r="PJN31" s="309"/>
      <c r="PJO31" s="309"/>
      <c r="PJP31" s="309"/>
      <c r="PJQ31" s="309"/>
      <c r="PJR31" s="309"/>
      <c r="PJS31" s="309"/>
      <c r="PJT31" s="309"/>
      <c r="PJU31" s="309"/>
      <c r="PJV31" s="309"/>
      <c r="PJW31" s="309"/>
      <c r="PJX31" s="309"/>
      <c r="PJY31" s="309"/>
      <c r="PJZ31" s="309"/>
      <c r="PKA31" s="309"/>
      <c r="PKB31" s="309"/>
      <c r="PKC31" s="309"/>
      <c r="PKD31" s="309"/>
      <c r="PKE31" s="309"/>
      <c r="PKF31" s="309"/>
      <c r="PKG31" s="309"/>
      <c r="PKH31" s="309"/>
      <c r="PKI31" s="309"/>
      <c r="PKJ31" s="309"/>
      <c r="PKK31" s="309"/>
      <c r="PKL31" s="309"/>
      <c r="PKM31" s="309"/>
      <c r="PKN31" s="309"/>
      <c r="PKO31" s="309"/>
      <c r="PKP31" s="309"/>
      <c r="PKQ31" s="309"/>
      <c r="PKR31" s="309"/>
      <c r="PKS31" s="309"/>
      <c r="PKT31" s="309"/>
      <c r="PKU31" s="309"/>
      <c r="PKV31" s="309"/>
      <c r="PKW31" s="309"/>
      <c r="PKX31" s="309"/>
      <c r="PKY31" s="309"/>
      <c r="PKZ31" s="309"/>
      <c r="PLA31" s="309"/>
      <c r="PLB31" s="309"/>
      <c r="PLC31" s="309"/>
      <c r="PLD31" s="309"/>
      <c r="PLE31" s="309"/>
      <c r="PLF31" s="309"/>
      <c r="PLG31" s="309"/>
      <c r="PLH31" s="309"/>
      <c r="PLI31" s="309"/>
      <c r="PLJ31" s="309"/>
      <c r="PLK31" s="309"/>
      <c r="PLL31" s="309"/>
      <c r="PLM31" s="309"/>
      <c r="PLN31" s="309"/>
      <c r="PLO31" s="309"/>
      <c r="PLP31" s="309"/>
      <c r="PLQ31" s="309"/>
      <c r="PLR31" s="309"/>
      <c r="PLS31" s="309"/>
      <c r="PLT31" s="309"/>
      <c r="PLU31" s="309"/>
      <c r="PLV31" s="309"/>
      <c r="PLW31" s="309"/>
      <c r="PLX31" s="309"/>
      <c r="PLY31" s="309"/>
      <c r="PLZ31" s="309"/>
      <c r="PMA31" s="309"/>
      <c r="PMB31" s="309"/>
      <c r="PMC31" s="309"/>
      <c r="PMD31" s="309"/>
      <c r="PME31" s="309"/>
      <c r="PMF31" s="309"/>
      <c r="PMG31" s="309"/>
      <c r="PMH31" s="309"/>
      <c r="PMI31" s="309"/>
      <c r="PMJ31" s="309"/>
      <c r="PMK31" s="309"/>
      <c r="PML31" s="309"/>
      <c r="PMM31" s="309"/>
      <c r="PMN31" s="309"/>
      <c r="PMO31" s="309"/>
      <c r="PMP31" s="309"/>
      <c r="PMQ31" s="309"/>
      <c r="PMR31" s="309"/>
      <c r="PMS31" s="309"/>
      <c r="PMT31" s="309"/>
      <c r="PMU31" s="309"/>
      <c r="PMV31" s="309"/>
      <c r="PMW31" s="309"/>
      <c r="PMX31" s="309"/>
      <c r="PMY31" s="309"/>
      <c r="PMZ31" s="309"/>
      <c r="PNA31" s="309"/>
      <c r="PNB31" s="309"/>
      <c r="PNC31" s="309"/>
      <c r="PND31" s="309"/>
      <c r="PNE31" s="309"/>
      <c r="PNF31" s="309"/>
      <c r="PNG31" s="309"/>
      <c r="PNH31" s="309"/>
      <c r="PNI31" s="309"/>
      <c r="PNJ31" s="309"/>
      <c r="PNK31" s="309"/>
      <c r="PNL31" s="309"/>
      <c r="PNM31" s="309"/>
      <c r="PNN31" s="309"/>
      <c r="PNO31" s="309"/>
      <c r="PNP31" s="309"/>
      <c r="PNQ31" s="309"/>
      <c r="PNR31" s="309"/>
      <c r="PNS31" s="309"/>
      <c r="PNT31" s="309"/>
      <c r="PNU31" s="309"/>
      <c r="PNV31" s="309"/>
      <c r="PNW31" s="309"/>
      <c r="PNX31" s="309"/>
      <c r="PNY31" s="309"/>
      <c r="PNZ31" s="309"/>
      <c r="POA31" s="309"/>
      <c r="POB31" s="309"/>
      <c r="POC31" s="309"/>
      <c r="POD31" s="309"/>
      <c r="POE31" s="309"/>
      <c r="POF31" s="309"/>
      <c r="POG31" s="309"/>
      <c r="POH31" s="309"/>
      <c r="POI31" s="309"/>
      <c r="POJ31" s="309"/>
      <c r="POK31" s="309"/>
      <c r="POL31" s="309"/>
      <c r="POM31" s="309"/>
      <c r="PON31" s="309"/>
      <c r="POO31" s="309"/>
      <c r="POP31" s="309"/>
      <c r="POQ31" s="309"/>
      <c r="POR31" s="309"/>
      <c r="POS31" s="309"/>
      <c r="POT31" s="309"/>
      <c r="POU31" s="309"/>
      <c r="POV31" s="309"/>
      <c r="POW31" s="309"/>
      <c r="POX31" s="309"/>
      <c r="POY31" s="309"/>
      <c r="POZ31" s="309"/>
      <c r="PPA31" s="309"/>
      <c r="PPB31" s="309"/>
      <c r="PPC31" s="309"/>
      <c r="PPD31" s="309"/>
      <c r="PPE31" s="309"/>
      <c r="PPF31" s="309"/>
      <c r="PPG31" s="309"/>
      <c r="PPH31" s="309"/>
      <c r="PPI31" s="309"/>
      <c r="PPJ31" s="309"/>
      <c r="PPK31" s="309"/>
      <c r="PPL31" s="309"/>
      <c r="PPM31" s="309"/>
      <c r="PPN31" s="309"/>
      <c r="PPO31" s="309"/>
      <c r="PPP31" s="309"/>
      <c r="PPQ31" s="309"/>
      <c r="PPR31" s="309"/>
      <c r="PPS31" s="309"/>
      <c r="PPT31" s="309"/>
      <c r="PPU31" s="309"/>
      <c r="PPV31" s="309"/>
      <c r="PPW31" s="309"/>
      <c r="PPX31" s="309"/>
      <c r="PPY31" s="309"/>
      <c r="PPZ31" s="309"/>
      <c r="PQA31" s="309"/>
      <c r="PQB31" s="309"/>
      <c r="PQC31" s="309"/>
      <c r="PQD31" s="309"/>
      <c r="PQE31" s="309"/>
      <c r="PQF31" s="309"/>
      <c r="PQG31" s="309"/>
      <c r="PQH31" s="309"/>
      <c r="PQI31" s="309"/>
      <c r="PQJ31" s="309"/>
      <c r="PQK31" s="309"/>
      <c r="PQL31" s="309"/>
      <c r="PQM31" s="309"/>
      <c r="PQN31" s="309"/>
      <c r="PQO31" s="309"/>
      <c r="PQP31" s="309"/>
      <c r="PQQ31" s="309"/>
      <c r="PQR31" s="309"/>
      <c r="PQS31" s="309"/>
      <c r="PQT31" s="309"/>
      <c r="PQU31" s="309"/>
      <c r="PQV31" s="309"/>
      <c r="PQW31" s="309"/>
      <c r="PQX31" s="309"/>
      <c r="PQY31" s="309"/>
      <c r="PQZ31" s="309"/>
      <c r="PRA31" s="309"/>
      <c r="PRB31" s="309"/>
      <c r="PRC31" s="309"/>
      <c r="PRD31" s="309"/>
      <c r="PRE31" s="309"/>
      <c r="PRF31" s="309"/>
      <c r="PRG31" s="309"/>
      <c r="PRH31" s="309"/>
      <c r="PRI31" s="309"/>
      <c r="PRJ31" s="309"/>
      <c r="PRK31" s="309"/>
      <c r="PRL31" s="309"/>
      <c r="PRM31" s="309"/>
      <c r="PRN31" s="309"/>
      <c r="PRO31" s="309"/>
      <c r="PRP31" s="309"/>
      <c r="PRQ31" s="309"/>
      <c r="PRR31" s="309"/>
      <c r="PRS31" s="309"/>
      <c r="PRT31" s="309"/>
      <c r="PRU31" s="309"/>
      <c r="PRV31" s="309"/>
      <c r="PRW31" s="309"/>
      <c r="PRX31" s="309"/>
      <c r="PRY31" s="309"/>
      <c r="PRZ31" s="309"/>
      <c r="PSA31" s="309"/>
      <c r="PSB31" s="309"/>
      <c r="PSC31" s="309"/>
      <c r="PSD31" s="309"/>
      <c r="PSE31" s="309"/>
      <c r="PSF31" s="309"/>
      <c r="PSG31" s="309"/>
      <c r="PSH31" s="309"/>
      <c r="PSI31" s="309"/>
      <c r="PSJ31" s="309"/>
      <c r="PSK31" s="309"/>
      <c r="PSL31" s="309"/>
      <c r="PSM31" s="309"/>
      <c r="PSN31" s="309"/>
      <c r="PSO31" s="309"/>
      <c r="PSP31" s="309"/>
      <c r="PSQ31" s="309"/>
      <c r="PSR31" s="309"/>
      <c r="PSS31" s="309"/>
      <c r="PST31" s="309"/>
      <c r="PSU31" s="309"/>
      <c r="PSV31" s="309"/>
      <c r="PSW31" s="309"/>
      <c r="PSX31" s="309"/>
      <c r="PSY31" s="309"/>
      <c r="PSZ31" s="309"/>
      <c r="PTA31" s="309"/>
      <c r="PTB31" s="309"/>
      <c r="PTC31" s="309"/>
      <c r="PTD31" s="309"/>
      <c r="PTE31" s="309"/>
      <c r="PTF31" s="309"/>
      <c r="PTG31" s="309"/>
      <c r="PTH31" s="309"/>
      <c r="PTI31" s="309"/>
      <c r="PTJ31" s="309"/>
      <c r="PTK31" s="309"/>
      <c r="PTL31" s="309"/>
      <c r="PTM31" s="309"/>
      <c r="PTN31" s="309"/>
      <c r="PTO31" s="309"/>
      <c r="PTP31" s="309"/>
      <c r="PTQ31" s="309"/>
      <c r="PTR31" s="309"/>
      <c r="PTS31" s="309"/>
      <c r="PTT31" s="309"/>
      <c r="PTU31" s="309"/>
      <c r="PTV31" s="309"/>
      <c r="PTW31" s="309"/>
      <c r="PTX31" s="309"/>
      <c r="PTY31" s="309"/>
      <c r="PTZ31" s="309"/>
      <c r="PUA31" s="309"/>
      <c r="PUB31" s="309"/>
      <c r="PUC31" s="309"/>
      <c r="PUD31" s="309"/>
      <c r="PUE31" s="309"/>
      <c r="PUF31" s="309"/>
      <c r="PUG31" s="309"/>
      <c r="PUH31" s="309"/>
      <c r="PUI31" s="309"/>
      <c r="PUJ31" s="309"/>
      <c r="PUK31" s="309"/>
      <c r="PUL31" s="309"/>
      <c r="PUM31" s="309"/>
      <c r="PUN31" s="309"/>
      <c r="PUO31" s="309"/>
      <c r="PUP31" s="309"/>
      <c r="PUQ31" s="309"/>
      <c r="PUR31" s="309"/>
      <c r="PUS31" s="309"/>
      <c r="PUT31" s="309"/>
      <c r="PUU31" s="309"/>
      <c r="PUV31" s="309"/>
      <c r="PUW31" s="309"/>
      <c r="PUX31" s="309"/>
      <c r="PUY31" s="309"/>
      <c r="PUZ31" s="309"/>
      <c r="PVA31" s="309"/>
      <c r="PVB31" s="309"/>
      <c r="PVC31" s="309"/>
      <c r="PVD31" s="309"/>
      <c r="PVE31" s="309"/>
      <c r="PVF31" s="309"/>
      <c r="PVG31" s="309"/>
      <c r="PVH31" s="309"/>
      <c r="PVI31" s="309"/>
      <c r="PVJ31" s="309"/>
      <c r="PVK31" s="309"/>
      <c r="PVL31" s="309"/>
      <c r="PVM31" s="309"/>
      <c r="PVN31" s="309"/>
      <c r="PVO31" s="309"/>
      <c r="PVP31" s="309"/>
      <c r="PVQ31" s="309"/>
      <c r="PVR31" s="309"/>
      <c r="PVS31" s="309"/>
      <c r="PVT31" s="309"/>
      <c r="PVU31" s="309"/>
      <c r="PVV31" s="309"/>
      <c r="PVW31" s="309"/>
      <c r="PVX31" s="309"/>
      <c r="PVY31" s="309"/>
      <c r="PVZ31" s="309"/>
      <c r="PWA31" s="309"/>
      <c r="PWB31" s="309"/>
      <c r="PWC31" s="309"/>
      <c r="PWD31" s="309"/>
      <c r="PWE31" s="309"/>
      <c r="PWF31" s="309"/>
      <c r="PWG31" s="309"/>
      <c r="PWH31" s="309"/>
      <c r="PWI31" s="309"/>
      <c r="PWJ31" s="309"/>
      <c r="PWK31" s="309"/>
      <c r="PWL31" s="309"/>
      <c r="PWM31" s="309"/>
      <c r="PWN31" s="309"/>
      <c r="PWO31" s="309"/>
      <c r="PWP31" s="309"/>
      <c r="PWQ31" s="309"/>
      <c r="PWR31" s="309"/>
      <c r="PWS31" s="309"/>
      <c r="PWT31" s="309"/>
      <c r="PWU31" s="309"/>
      <c r="PWV31" s="309"/>
      <c r="PWW31" s="309"/>
      <c r="PWX31" s="309"/>
      <c r="PWY31" s="309"/>
      <c r="PWZ31" s="309"/>
      <c r="PXA31" s="309"/>
      <c r="PXB31" s="309"/>
      <c r="PXC31" s="309"/>
      <c r="PXD31" s="309"/>
      <c r="PXE31" s="309"/>
      <c r="PXF31" s="309"/>
      <c r="PXG31" s="309"/>
      <c r="PXH31" s="309"/>
      <c r="PXI31" s="309"/>
      <c r="PXJ31" s="309"/>
      <c r="PXK31" s="309"/>
      <c r="PXL31" s="309"/>
      <c r="PXM31" s="309"/>
      <c r="PXN31" s="309"/>
      <c r="PXO31" s="309"/>
      <c r="PXP31" s="309"/>
      <c r="PXQ31" s="309"/>
      <c r="PXR31" s="309"/>
      <c r="PXS31" s="309"/>
      <c r="PXT31" s="309"/>
      <c r="PXU31" s="309"/>
      <c r="PXV31" s="309"/>
      <c r="PXW31" s="309"/>
      <c r="PXX31" s="309"/>
      <c r="PXY31" s="309"/>
      <c r="PXZ31" s="309"/>
      <c r="PYA31" s="309"/>
      <c r="PYB31" s="309"/>
      <c r="PYC31" s="309"/>
      <c r="PYD31" s="309"/>
      <c r="PYE31" s="309"/>
      <c r="PYF31" s="309"/>
      <c r="PYG31" s="309"/>
      <c r="PYH31" s="309"/>
      <c r="PYI31" s="309"/>
      <c r="PYJ31" s="309"/>
      <c r="PYK31" s="309"/>
      <c r="PYL31" s="309"/>
      <c r="PYM31" s="309"/>
      <c r="PYN31" s="309"/>
      <c r="PYO31" s="309"/>
      <c r="PYP31" s="309"/>
      <c r="PYQ31" s="309"/>
      <c r="PYR31" s="309"/>
      <c r="PYS31" s="309"/>
      <c r="PYT31" s="309"/>
      <c r="PYU31" s="309"/>
      <c r="PYV31" s="309"/>
      <c r="PYW31" s="309"/>
      <c r="PYX31" s="309"/>
      <c r="PYY31" s="309"/>
      <c r="PYZ31" s="309"/>
      <c r="PZA31" s="309"/>
      <c r="PZB31" s="309"/>
      <c r="PZC31" s="309"/>
      <c r="PZD31" s="309"/>
      <c r="PZE31" s="309"/>
      <c r="PZF31" s="309"/>
      <c r="PZG31" s="309"/>
      <c r="PZH31" s="309"/>
      <c r="PZI31" s="309"/>
      <c r="PZJ31" s="309"/>
      <c r="PZK31" s="309"/>
      <c r="PZL31" s="309"/>
      <c r="PZM31" s="309"/>
      <c r="PZN31" s="309"/>
      <c r="PZO31" s="309"/>
      <c r="PZP31" s="309"/>
      <c r="PZQ31" s="309"/>
      <c r="PZR31" s="309"/>
      <c r="PZS31" s="309"/>
      <c r="PZT31" s="309"/>
      <c r="PZU31" s="309"/>
      <c r="PZV31" s="309"/>
      <c r="PZW31" s="309"/>
      <c r="PZX31" s="309"/>
      <c r="PZY31" s="309"/>
      <c r="PZZ31" s="309"/>
      <c r="QAA31" s="309"/>
      <c r="QAB31" s="309"/>
      <c r="QAC31" s="309"/>
      <c r="QAD31" s="309"/>
      <c r="QAE31" s="309"/>
      <c r="QAF31" s="309"/>
      <c r="QAG31" s="309"/>
      <c r="QAH31" s="309"/>
      <c r="QAI31" s="309"/>
      <c r="QAJ31" s="309"/>
      <c r="QAK31" s="309"/>
      <c r="QAL31" s="309"/>
      <c r="QAM31" s="309"/>
      <c r="QAN31" s="309"/>
      <c r="QAO31" s="309"/>
      <c r="QAP31" s="309"/>
      <c r="QAQ31" s="309"/>
      <c r="QAR31" s="309"/>
      <c r="QAS31" s="309"/>
      <c r="QAT31" s="309"/>
      <c r="QAU31" s="309"/>
      <c r="QAV31" s="309"/>
      <c r="QAW31" s="309"/>
      <c r="QAX31" s="309"/>
      <c r="QAY31" s="309"/>
      <c r="QAZ31" s="309"/>
      <c r="QBA31" s="309"/>
      <c r="QBB31" s="309"/>
      <c r="QBC31" s="309"/>
      <c r="QBD31" s="309"/>
      <c r="QBE31" s="309"/>
      <c r="QBF31" s="309"/>
      <c r="QBG31" s="309"/>
      <c r="QBH31" s="309"/>
      <c r="QBI31" s="309"/>
      <c r="QBJ31" s="309"/>
      <c r="QBK31" s="309"/>
      <c r="QBL31" s="309"/>
      <c r="QBM31" s="309"/>
      <c r="QBN31" s="309"/>
      <c r="QBO31" s="309"/>
      <c r="QBP31" s="309"/>
      <c r="QBQ31" s="309"/>
      <c r="QBR31" s="309"/>
      <c r="QBS31" s="309"/>
      <c r="QBT31" s="309"/>
      <c r="QBU31" s="309"/>
      <c r="QBV31" s="309"/>
      <c r="QBW31" s="309"/>
      <c r="QBX31" s="309"/>
      <c r="QBY31" s="309"/>
      <c r="QBZ31" s="309"/>
      <c r="QCA31" s="309"/>
      <c r="QCB31" s="309"/>
      <c r="QCC31" s="309"/>
      <c r="QCD31" s="309"/>
      <c r="QCE31" s="309"/>
      <c r="QCF31" s="309"/>
      <c r="QCG31" s="309"/>
      <c r="QCH31" s="309"/>
      <c r="QCI31" s="309"/>
      <c r="QCJ31" s="309"/>
      <c r="QCK31" s="309"/>
      <c r="QCL31" s="309"/>
      <c r="QCM31" s="309"/>
      <c r="QCN31" s="309"/>
      <c r="QCO31" s="309"/>
      <c r="QCP31" s="309"/>
      <c r="QCQ31" s="309"/>
      <c r="QCR31" s="309"/>
      <c r="QCS31" s="309"/>
      <c r="QCT31" s="309"/>
      <c r="QCU31" s="309"/>
      <c r="QCV31" s="309"/>
      <c r="QCW31" s="309"/>
      <c r="QCX31" s="309"/>
      <c r="QCY31" s="309"/>
      <c r="QCZ31" s="309"/>
      <c r="QDA31" s="309"/>
      <c r="QDB31" s="309"/>
      <c r="QDC31" s="309"/>
      <c r="QDD31" s="309"/>
      <c r="QDE31" s="309"/>
      <c r="QDF31" s="309"/>
      <c r="QDG31" s="309"/>
      <c r="QDH31" s="309"/>
      <c r="QDI31" s="309"/>
      <c r="QDJ31" s="309"/>
      <c r="QDK31" s="309"/>
      <c r="QDL31" s="309"/>
      <c r="QDM31" s="309"/>
      <c r="QDN31" s="309"/>
      <c r="QDO31" s="309"/>
      <c r="QDP31" s="309"/>
      <c r="QDQ31" s="309"/>
      <c r="QDR31" s="309"/>
      <c r="QDS31" s="309"/>
      <c r="QDT31" s="309"/>
      <c r="QDU31" s="309"/>
      <c r="QDV31" s="309"/>
      <c r="QDW31" s="309"/>
      <c r="QDX31" s="309"/>
      <c r="QDY31" s="309"/>
      <c r="QDZ31" s="309"/>
      <c r="QEA31" s="309"/>
      <c r="QEB31" s="309"/>
      <c r="QEC31" s="309"/>
      <c r="QED31" s="309"/>
      <c r="QEE31" s="309"/>
      <c r="QEF31" s="309"/>
      <c r="QEG31" s="309"/>
      <c r="QEH31" s="309"/>
      <c r="QEI31" s="309"/>
      <c r="QEJ31" s="309"/>
      <c r="QEK31" s="309"/>
      <c r="QEL31" s="309"/>
      <c r="QEM31" s="309"/>
      <c r="QEN31" s="309"/>
      <c r="QEO31" s="309"/>
      <c r="QEP31" s="309"/>
      <c r="QEQ31" s="309"/>
      <c r="QER31" s="309"/>
      <c r="QES31" s="309"/>
      <c r="QET31" s="309"/>
      <c r="QEU31" s="309"/>
      <c r="QEV31" s="309"/>
      <c r="QEW31" s="309"/>
      <c r="QEX31" s="309"/>
      <c r="QEY31" s="309"/>
      <c r="QEZ31" s="309"/>
      <c r="QFA31" s="309"/>
      <c r="QFB31" s="309"/>
      <c r="QFC31" s="309"/>
      <c r="QFD31" s="309"/>
      <c r="QFE31" s="309"/>
      <c r="QFF31" s="309"/>
      <c r="QFG31" s="309"/>
      <c r="QFH31" s="309"/>
      <c r="QFI31" s="309"/>
      <c r="QFJ31" s="309"/>
      <c r="QFK31" s="309"/>
      <c r="QFL31" s="309"/>
      <c r="QFM31" s="309"/>
      <c r="QFN31" s="309"/>
      <c r="QFO31" s="309"/>
      <c r="QFP31" s="309"/>
      <c r="QFQ31" s="309"/>
      <c r="QFR31" s="309"/>
      <c r="QFS31" s="309"/>
      <c r="QFT31" s="309"/>
      <c r="QFU31" s="309"/>
      <c r="QFV31" s="309"/>
      <c r="QFW31" s="309"/>
      <c r="QFX31" s="309"/>
      <c r="QFY31" s="309"/>
      <c r="QFZ31" s="309"/>
      <c r="QGA31" s="309"/>
      <c r="QGB31" s="309"/>
      <c r="QGC31" s="309"/>
      <c r="QGD31" s="309"/>
      <c r="QGE31" s="309"/>
      <c r="QGF31" s="309"/>
      <c r="QGG31" s="309"/>
      <c r="QGH31" s="309"/>
      <c r="QGI31" s="309"/>
      <c r="QGJ31" s="309"/>
      <c r="QGK31" s="309"/>
      <c r="QGL31" s="309"/>
      <c r="QGM31" s="309"/>
      <c r="QGN31" s="309"/>
      <c r="QGO31" s="309"/>
      <c r="QGP31" s="309"/>
      <c r="QGQ31" s="309"/>
      <c r="QGR31" s="309"/>
      <c r="QGS31" s="309"/>
      <c r="QGT31" s="309"/>
      <c r="QGU31" s="309"/>
      <c r="QGV31" s="309"/>
      <c r="QGW31" s="309"/>
      <c r="QGX31" s="309"/>
      <c r="QGY31" s="309"/>
      <c r="QGZ31" s="309"/>
      <c r="QHA31" s="309"/>
      <c r="QHB31" s="309"/>
      <c r="QHC31" s="309"/>
      <c r="QHD31" s="309"/>
      <c r="QHE31" s="309"/>
      <c r="QHF31" s="309"/>
      <c r="QHG31" s="309"/>
      <c r="QHH31" s="309"/>
      <c r="QHI31" s="309"/>
      <c r="QHJ31" s="309"/>
      <c r="QHK31" s="309"/>
      <c r="QHL31" s="309"/>
      <c r="QHM31" s="309"/>
      <c r="QHN31" s="309"/>
      <c r="QHO31" s="309"/>
      <c r="QHP31" s="309"/>
      <c r="QHQ31" s="309"/>
      <c r="QHR31" s="309"/>
      <c r="QHS31" s="309"/>
      <c r="QHT31" s="309"/>
      <c r="QHU31" s="309"/>
      <c r="QHV31" s="309"/>
      <c r="QHW31" s="309"/>
      <c r="QHX31" s="309"/>
      <c r="QHY31" s="309"/>
      <c r="QHZ31" s="309"/>
      <c r="QIA31" s="309"/>
      <c r="QIB31" s="309"/>
      <c r="QIC31" s="309"/>
      <c r="QID31" s="309"/>
      <c r="QIE31" s="309"/>
      <c r="QIF31" s="309"/>
      <c r="QIG31" s="309"/>
      <c r="QIH31" s="309"/>
      <c r="QII31" s="309"/>
      <c r="QIJ31" s="309"/>
      <c r="QIK31" s="309"/>
      <c r="QIL31" s="309"/>
      <c r="QIM31" s="309"/>
      <c r="QIN31" s="309"/>
      <c r="QIO31" s="309"/>
      <c r="QIP31" s="309"/>
      <c r="QIQ31" s="309"/>
      <c r="QIR31" s="309"/>
      <c r="QIS31" s="309"/>
      <c r="QIT31" s="309"/>
      <c r="QIU31" s="309"/>
      <c r="QIV31" s="309"/>
      <c r="QIW31" s="309"/>
      <c r="QIX31" s="309"/>
      <c r="QIY31" s="309"/>
      <c r="QIZ31" s="309"/>
      <c r="QJA31" s="309"/>
      <c r="QJB31" s="309"/>
      <c r="QJC31" s="309"/>
      <c r="QJD31" s="309"/>
      <c r="QJE31" s="309"/>
      <c r="QJF31" s="309"/>
      <c r="QJG31" s="309"/>
      <c r="QJH31" s="309"/>
      <c r="QJI31" s="309"/>
      <c r="QJJ31" s="309"/>
      <c r="QJK31" s="309"/>
      <c r="QJL31" s="309"/>
      <c r="QJM31" s="309"/>
      <c r="QJN31" s="309"/>
      <c r="QJO31" s="309"/>
      <c r="QJP31" s="309"/>
      <c r="QJQ31" s="309"/>
      <c r="QJR31" s="309"/>
      <c r="QJS31" s="309"/>
      <c r="QJT31" s="309"/>
      <c r="QJU31" s="309"/>
      <c r="QJV31" s="309"/>
      <c r="QJW31" s="309"/>
      <c r="QJX31" s="309"/>
      <c r="QJY31" s="309"/>
      <c r="QJZ31" s="309"/>
      <c r="QKA31" s="309"/>
      <c r="QKB31" s="309"/>
      <c r="QKC31" s="309"/>
      <c r="QKD31" s="309"/>
      <c r="QKE31" s="309"/>
      <c r="QKF31" s="309"/>
      <c r="QKG31" s="309"/>
      <c r="QKH31" s="309"/>
      <c r="QKI31" s="309"/>
      <c r="QKJ31" s="309"/>
      <c r="QKK31" s="309"/>
      <c r="QKL31" s="309"/>
      <c r="QKM31" s="309"/>
      <c r="QKN31" s="309"/>
      <c r="QKO31" s="309"/>
      <c r="QKP31" s="309"/>
      <c r="QKQ31" s="309"/>
      <c r="QKR31" s="309"/>
      <c r="QKS31" s="309"/>
      <c r="QKT31" s="309"/>
      <c r="QKU31" s="309"/>
      <c r="QKV31" s="309"/>
      <c r="QKW31" s="309"/>
      <c r="QKX31" s="309"/>
      <c r="QKY31" s="309"/>
      <c r="QKZ31" s="309"/>
      <c r="QLA31" s="309"/>
      <c r="QLB31" s="309"/>
      <c r="QLC31" s="309"/>
      <c r="QLD31" s="309"/>
      <c r="QLE31" s="309"/>
      <c r="QLF31" s="309"/>
      <c r="QLG31" s="309"/>
      <c r="QLH31" s="309"/>
      <c r="QLI31" s="309"/>
      <c r="QLJ31" s="309"/>
      <c r="QLK31" s="309"/>
      <c r="QLL31" s="309"/>
      <c r="QLM31" s="309"/>
      <c r="QLN31" s="309"/>
      <c r="QLO31" s="309"/>
      <c r="QLP31" s="309"/>
      <c r="QLQ31" s="309"/>
      <c r="QLR31" s="309"/>
      <c r="QLS31" s="309"/>
      <c r="QLT31" s="309"/>
      <c r="QLU31" s="309"/>
      <c r="QLV31" s="309"/>
      <c r="QLW31" s="309"/>
      <c r="QLX31" s="309"/>
      <c r="QLY31" s="309"/>
      <c r="QLZ31" s="309"/>
      <c r="QMA31" s="309"/>
      <c r="QMB31" s="309"/>
      <c r="QMC31" s="309"/>
      <c r="QMD31" s="309"/>
      <c r="QME31" s="309"/>
      <c r="QMF31" s="309"/>
      <c r="QMG31" s="309"/>
      <c r="QMH31" s="309"/>
      <c r="QMI31" s="309"/>
      <c r="QMJ31" s="309"/>
      <c r="QMK31" s="309"/>
      <c r="QML31" s="309"/>
      <c r="QMM31" s="309"/>
      <c r="QMN31" s="309"/>
      <c r="QMO31" s="309"/>
      <c r="QMP31" s="309"/>
      <c r="QMQ31" s="309"/>
      <c r="QMR31" s="309"/>
      <c r="QMS31" s="309"/>
      <c r="QMT31" s="309"/>
      <c r="QMU31" s="309"/>
      <c r="QMV31" s="309"/>
      <c r="QMW31" s="309"/>
      <c r="QMX31" s="309"/>
      <c r="QMY31" s="309"/>
      <c r="QMZ31" s="309"/>
      <c r="QNA31" s="309"/>
      <c r="QNB31" s="309"/>
      <c r="QNC31" s="309"/>
      <c r="QND31" s="309"/>
      <c r="QNE31" s="309"/>
      <c r="QNF31" s="309"/>
      <c r="QNG31" s="309"/>
      <c r="QNH31" s="309"/>
      <c r="QNI31" s="309"/>
      <c r="QNJ31" s="309"/>
      <c r="QNK31" s="309"/>
      <c r="QNL31" s="309"/>
      <c r="QNM31" s="309"/>
      <c r="QNN31" s="309"/>
      <c r="QNO31" s="309"/>
      <c r="QNP31" s="309"/>
      <c r="QNQ31" s="309"/>
      <c r="QNR31" s="309"/>
      <c r="QNS31" s="309"/>
      <c r="QNT31" s="309"/>
      <c r="QNU31" s="309"/>
      <c r="QNV31" s="309"/>
      <c r="QNW31" s="309"/>
      <c r="QNX31" s="309"/>
      <c r="QNY31" s="309"/>
      <c r="QNZ31" s="309"/>
      <c r="QOA31" s="309"/>
      <c r="QOB31" s="309"/>
      <c r="QOC31" s="309"/>
      <c r="QOD31" s="309"/>
      <c r="QOE31" s="309"/>
      <c r="QOF31" s="309"/>
      <c r="QOG31" s="309"/>
      <c r="QOH31" s="309"/>
      <c r="QOI31" s="309"/>
      <c r="QOJ31" s="309"/>
      <c r="QOK31" s="309"/>
      <c r="QOL31" s="309"/>
      <c r="QOM31" s="309"/>
      <c r="QON31" s="309"/>
      <c r="QOO31" s="309"/>
      <c r="QOP31" s="309"/>
      <c r="QOQ31" s="309"/>
      <c r="QOR31" s="309"/>
      <c r="QOS31" s="309"/>
      <c r="QOT31" s="309"/>
      <c r="QOU31" s="309"/>
      <c r="QOV31" s="309"/>
      <c r="QOW31" s="309"/>
      <c r="QOX31" s="309"/>
      <c r="QOY31" s="309"/>
      <c r="QOZ31" s="309"/>
      <c r="QPA31" s="309"/>
      <c r="QPB31" s="309"/>
      <c r="QPC31" s="309"/>
      <c r="QPD31" s="309"/>
      <c r="QPE31" s="309"/>
      <c r="QPF31" s="309"/>
      <c r="QPG31" s="309"/>
      <c r="QPH31" s="309"/>
      <c r="QPI31" s="309"/>
      <c r="QPJ31" s="309"/>
      <c r="QPK31" s="309"/>
      <c r="QPL31" s="309"/>
      <c r="QPM31" s="309"/>
      <c r="QPN31" s="309"/>
      <c r="QPO31" s="309"/>
      <c r="QPP31" s="309"/>
      <c r="QPQ31" s="309"/>
      <c r="QPR31" s="309"/>
      <c r="QPS31" s="309"/>
      <c r="QPT31" s="309"/>
      <c r="QPU31" s="309"/>
      <c r="QPV31" s="309"/>
      <c r="QPW31" s="309"/>
      <c r="QPX31" s="309"/>
      <c r="QPY31" s="309"/>
      <c r="QPZ31" s="309"/>
      <c r="QQA31" s="309"/>
      <c r="QQB31" s="309"/>
      <c r="QQC31" s="309"/>
      <c r="QQD31" s="309"/>
      <c r="QQE31" s="309"/>
      <c r="QQF31" s="309"/>
      <c r="QQG31" s="309"/>
      <c r="QQH31" s="309"/>
      <c r="QQI31" s="309"/>
      <c r="QQJ31" s="309"/>
      <c r="QQK31" s="309"/>
      <c r="QQL31" s="309"/>
      <c r="QQM31" s="309"/>
      <c r="QQN31" s="309"/>
      <c r="QQO31" s="309"/>
      <c r="QQP31" s="309"/>
      <c r="QQQ31" s="309"/>
      <c r="QQR31" s="309"/>
      <c r="QQS31" s="309"/>
      <c r="QQT31" s="309"/>
      <c r="QQU31" s="309"/>
      <c r="QQV31" s="309"/>
      <c r="QQW31" s="309"/>
      <c r="QQX31" s="309"/>
      <c r="QQY31" s="309"/>
      <c r="QQZ31" s="309"/>
      <c r="QRA31" s="309"/>
      <c r="QRB31" s="309"/>
      <c r="QRC31" s="309"/>
      <c r="QRD31" s="309"/>
      <c r="QRE31" s="309"/>
      <c r="QRF31" s="309"/>
      <c r="QRG31" s="309"/>
      <c r="QRH31" s="309"/>
      <c r="QRI31" s="309"/>
      <c r="QRJ31" s="309"/>
      <c r="QRK31" s="309"/>
      <c r="QRL31" s="309"/>
      <c r="QRM31" s="309"/>
      <c r="QRN31" s="309"/>
      <c r="QRO31" s="309"/>
      <c r="QRP31" s="309"/>
      <c r="QRQ31" s="309"/>
      <c r="QRR31" s="309"/>
      <c r="QRS31" s="309"/>
      <c r="QRT31" s="309"/>
      <c r="QRU31" s="309"/>
      <c r="QRV31" s="309"/>
      <c r="QRW31" s="309"/>
      <c r="QRX31" s="309"/>
      <c r="QRY31" s="309"/>
      <c r="QRZ31" s="309"/>
      <c r="QSA31" s="309"/>
      <c r="QSB31" s="309"/>
      <c r="QSC31" s="309"/>
      <c r="QSD31" s="309"/>
      <c r="QSE31" s="309"/>
      <c r="QSF31" s="309"/>
      <c r="QSG31" s="309"/>
      <c r="QSH31" s="309"/>
      <c r="QSI31" s="309"/>
      <c r="QSJ31" s="309"/>
      <c r="QSK31" s="309"/>
      <c r="QSL31" s="309"/>
      <c r="QSM31" s="309"/>
      <c r="QSN31" s="309"/>
      <c r="QSO31" s="309"/>
      <c r="QSP31" s="309"/>
      <c r="QSQ31" s="309"/>
      <c r="QSR31" s="309"/>
      <c r="QSS31" s="309"/>
      <c r="QST31" s="309"/>
      <c r="QSU31" s="309"/>
      <c r="QSV31" s="309"/>
      <c r="QSW31" s="309"/>
      <c r="QSX31" s="309"/>
      <c r="QSY31" s="309"/>
      <c r="QSZ31" s="309"/>
      <c r="QTA31" s="309"/>
      <c r="QTB31" s="309"/>
      <c r="QTC31" s="309"/>
      <c r="QTD31" s="309"/>
      <c r="QTE31" s="309"/>
      <c r="QTF31" s="309"/>
      <c r="QTG31" s="309"/>
      <c r="QTH31" s="309"/>
      <c r="QTI31" s="309"/>
      <c r="QTJ31" s="309"/>
      <c r="QTK31" s="309"/>
      <c r="QTL31" s="309"/>
      <c r="QTM31" s="309"/>
      <c r="QTN31" s="309"/>
      <c r="QTO31" s="309"/>
      <c r="QTP31" s="309"/>
      <c r="QTQ31" s="309"/>
      <c r="QTR31" s="309"/>
      <c r="QTS31" s="309"/>
      <c r="QTT31" s="309"/>
      <c r="QTU31" s="309"/>
      <c r="QTV31" s="309"/>
      <c r="QTW31" s="309"/>
      <c r="QTX31" s="309"/>
      <c r="QTY31" s="309"/>
      <c r="QTZ31" s="309"/>
      <c r="QUA31" s="309"/>
      <c r="QUB31" s="309"/>
      <c r="QUC31" s="309"/>
      <c r="QUD31" s="309"/>
      <c r="QUE31" s="309"/>
      <c r="QUF31" s="309"/>
      <c r="QUG31" s="309"/>
      <c r="QUH31" s="309"/>
      <c r="QUI31" s="309"/>
      <c r="QUJ31" s="309"/>
      <c r="QUK31" s="309"/>
      <c r="QUL31" s="309"/>
      <c r="QUM31" s="309"/>
      <c r="QUN31" s="309"/>
      <c r="QUO31" s="309"/>
      <c r="QUP31" s="309"/>
      <c r="QUQ31" s="309"/>
      <c r="QUR31" s="309"/>
      <c r="QUS31" s="309"/>
      <c r="QUT31" s="309"/>
      <c r="QUU31" s="309"/>
      <c r="QUV31" s="309"/>
      <c r="QUW31" s="309"/>
      <c r="QUX31" s="309"/>
      <c r="QUY31" s="309"/>
      <c r="QUZ31" s="309"/>
      <c r="QVA31" s="309"/>
      <c r="QVB31" s="309"/>
      <c r="QVC31" s="309"/>
      <c r="QVD31" s="309"/>
      <c r="QVE31" s="309"/>
      <c r="QVF31" s="309"/>
      <c r="QVG31" s="309"/>
      <c r="QVH31" s="309"/>
      <c r="QVI31" s="309"/>
      <c r="QVJ31" s="309"/>
      <c r="QVK31" s="309"/>
      <c r="QVL31" s="309"/>
      <c r="QVM31" s="309"/>
      <c r="QVN31" s="309"/>
      <c r="QVO31" s="309"/>
      <c r="QVP31" s="309"/>
      <c r="QVQ31" s="309"/>
      <c r="QVR31" s="309"/>
      <c r="QVS31" s="309"/>
      <c r="QVT31" s="309"/>
      <c r="QVU31" s="309"/>
      <c r="QVV31" s="309"/>
      <c r="QVW31" s="309"/>
      <c r="QVX31" s="309"/>
      <c r="QVY31" s="309"/>
      <c r="QVZ31" s="309"/>
      <c r="QWA31" s="309"/>
      <c r="QWB31" s="309"/>
      <c r="QWC31" s="309"/>
      <c r="QWD31" s="309"/>
      <c r="QWE31" s="309"/>
      <c r="QWF31" s="309"/>
      <c r="QWG31" s="309"/>
      <c r="QWH31" s="309"/>
      <c r="QWI31" s="309"/>
      <c r="QWJ31" s="309"/>
      <c r="QWK31" s="309"/>
      <c r="QWL31" s="309"/>
      <c r="QWM31" s="309"/>
      <c r="QWN31" s="309"/>
      <c r="QWO31" s="309"/>
      <c r="QWP31" s="309"/>
      <c r="QWQ31" s="309"/>
      <c r="QWR31" s="309"/>
      <c r="QWS31" s="309"/>
      <c r="QWT31" s="309"/>
      <c r="QWU31" s="309"/>
      <c r="QWV31" s="309"/>
      <c r="QWW31" s="309"/>
      <c r="QWX31" s="309"/>
      <c r="QWY31" s="309"/>
      <c r="QWZ31" s="309"/>
      <c r="QXA31" s="309"/>
      <c r="QXB31" s="309"/>
      <c r="QXC31" s="309"/>
      <c r="QXD31" s="309"/>
      <c r="QXE31" s="309"/>
      <c r="QXF31" s="309"/>
      <c r="QXG31" s="309"/>
      <c r="QXH31" s="309"/>
      <c r="QXI31" s="309"/>
      <c r="QXJ31" s="309"/>
      <c r="QXK31" s="309"/>
      <c r="QXL31" s="309"/>
      <c r="QXM31" s="309"/>
      <c r="QXN31" s="309"/>
      <c r="QXO31" s="309"/>
      <c r="QXP31" s="309"/>
      <c r="QXQ31" s="309"/>
      <c r="QXR31" s="309"/>
      <c r="QXS31" s="309"/>
      <c r="QXT31" s="309"/>
      <c r="QXU31" s="309"/>
      <c r="QXV31" s="309"/>
      <c r="QXW31" s="309"/>
      <c r="QXX31" s="309"/>
      <c r="QXY31" s="309"/>
      <c r="QXZ31" s="309"/>
      <c r="QYA31" s="309"/>
      <c r="QYB31" s="309"/>
      <c r="QYC31" s="309"/>
      <c r="QYD31" s="309"/>
      <c r="QYE31" s="309"/>
      <c r="QYF31" s="309"/>
      <c r="QYG31" s="309"/>
      <c r="QYH31" s="309"/>
      <c r="QYI31" s="309"/>
      <c r="QYJ31" s="309"/>
      <c r="QYK31" s="309"/>
      <c r="QYL31" s="309"/>
      <c r="QYM31" s="309"/>
      <c r="QYN31" s="309"/>
      <c r="QYO31" s="309"/>
      <c r="QYP31" s="309"/>
      <c r="QYQ31" s="309"/>
      <c r="QYR31" s="309"/>
      <c r="QYS31" s="309"/>
      <c r="QYT31" s="309"/>
      <c r="QYU31" s="309"/>
      <c r="QYV31" s="309"/>
      <c r="QYW31" s="309"/>
      <c r="QYX31" s="309"/>
      <c r="QYY31" s="309"/>
      <c r="QYZ31" s="309"/>
      <c r="QZA31" s="309"/>
      <c r="QZB31" s="309"/>
      <c r="QZC31" s="309"/>
      <c r="QZD31" s="309"/>
      <c r="QZE31" s="309"/>
      <c r="QZF31" s="309"/>
      <c r="QZG31" s="309"/>
      <c r="QZH31" s="309"/>
      <c r="QZI31" s="309"/>
      <c r="QZJ31" s="309"/>
      <c r="QZK31" s="309"/>
      <c r="QZL31" s="309"/>
      <c r="QZM31" s="309"/>
      <c r="QZN31" s="309"/>
      <c r="QZO31" s="309"/>
      <c r="QZP31" s="309"/>
      <c r="QZQ31" s="309"/>
      <c r="QZR31" s="309"/>
      <c r="QZS31" s="309"/>
      <c r="QZT31" s="309"/>
      <c r="QZU31" s="309"/>
      <c r="QZV31" s="309"/>
      <c r="QZW31" s="309"/>
      <c r="QZX31" s="309"/>
      <c r="QZY31" s="309"/>
      <c r="QZZ31" s="309"/>
      <c r="RAA31" s="309"/>
      <c r="RAB31" s="309"/>
      <c r="RAC31" s="309"/>
      <c r="RAD31" s="309"/>
      <c r="RAE31" s="309"/>
      <c r="RAF31" s="309"/>
      <c r="RAG31" s="309"/>
      <c r="RAH31" s="309"/>
      <c r="RAI31" s="309"/>
      <c r="RAJ31" s="309"/>
      <c r="RAK31" s="309"/>
      <c r="RAL31" s="309"/>
      <c r="RAM31" s="309"/>
      <c r="RAN31" s="309"/>
      <c r="RAO31" s="309"/>
      <c r="RAP31" s="309"/>
      <c r="RAQ31" s="309"/>
      <c r="RAR31" s="309"/>
      <c r="RAS31" s="309"/>
      <c r="RAT31" s="309"/>
      <c r="RAU31" s="309"/>
      <c r="RAV31" s="309"/>
      <c r="RAW31" s="309"/>
      <c r="RAX31" s="309"/>
      <c r="RAY31" s="309"/>
      <c r="RAZ31" s="309"/>
      <c r="RBA31" s="309"/>
      <c r="RBB31" s="309"/>
      <c r="RBC31" s="309"/>
      <c r="RBD31" s="309"/>
      <c r="RBE31" s="309"/>
      <c r="RBF31" s="309"/>
      <c r="RBG31" s="309"/>
      <c r="RBH31" s="309"/>
      <c r="RBI31" s="309"/>
      <c r="RBJ31" s="309"/>
      <c r="RBK31" s="309"/>
      <c r="RBL31" s="309"/>
      <c r="RBM31" s="309"/>
      <c r="RBN31" s="309"/>
      <c r="RBO31" s="309"/>
      <c r="RBP31" s="309"/>
      <c r="RBQ31" s="309"/>
      <c r="RBR31" s="309"/>
      <c r="RBS31" s="309"/>
      <c r="RBT31" s="309"/>
      <c r="RBU31" s="309"/>
      <c r="RBV31" s="309"/>
      <c r="RBW31" s="309"/>
      <c r="RBX31" s="309"/>
      <c r="RBY31" s="309"/>
      <c r="RBZ31" s="309"/>
      <c r="RCA31" s="309"/>
      <c r="RCB31" s="309"/>
      <c r="RCC31" s="309"/>
      <c r="RCD31" s="309"/>
      <c r="RCE31" s="309"/>
      <c r="RCF31" s="309"/>
      <c r="RCG31" s="309"/>
      <c r="RCH31" s="309"/>
      <c r="RCI31" s="309"/>
      <c r="RCJ31" s="309"/>
      <c r="RCK31" s="309"/>
      <c r="RCL31" s="309"/>
      <c r="RCM31" s="309"/>
      <c r="RCN31" s="309"/>
      <c r="RCO31" s="309"/>
      <c r="RCP31" s="309"/>
      <c r="RCQ31" s="309"/>
      <c r="RCR31" s="309"/>
      <c r="RCS31" s="309"/>
      <c r="RCT31" s="309"/>
      <c r="RCU31" s="309"/>
      <c r="RCV31" s="309"/>
      <c r="RCW31" s="309"/>
      <c r="RCX31" s="309"/>
      <c r="RCY31" s="309"/>
      <c r="RCZ31" s="309"/>
      <c r="RDA31" s="309"/>
      <c r="RDB31" s="309"/>
      <c r="RDC31" s="309"/>
      <c r="RDD31" s="309"/>
      <c r="RDE31" s="309"/>
      <c r="RDF31" s="309"/>
      <c r="RDG31" s="309"/>
      <c r="RDH31" s="309"/>
      <c r="RDI31" s="309"/>
      <c r="RDJ31" s="309"/>
      <c r="RDK31" s="309"/>
      <c r="RDL31" s="309"/>
      <c r="RDM31" s="309"/>
      <c r="RDN31" s="309"/>
      <c r="RDO31" s="309"/>
      <c r="RDP31" s="309"/>
      <c r="RDQ31" s="309"/>
      <c r="RDR31" s="309"/>
      <c r="RDS31" s="309"/>
      <c r="RDT31" s="309"/>
      <c r="RDU31" s="309"/>
      <c r="RDV31" s="309"/>
      <c r="RDW31" s="309"/>
      <c r="RDX31" s="309"/>
      <c r="RDY31" s="309"/>
      <c r="RDZ31" s="309"/>
      <c r="REA31" s="309"/>
      <c r="REB31" s="309"/>
      <c r="REC31" s="309"/>
      <c r="RED31" s="309"/>
      <c r="REE31" s="309"/>
      <c r="REF31" s="309"/>
      <c r="REG31" s="309"/>
      <c r="REH31" s="309"/>
      <c r="REI31" s="309"/>
      <c r="REJ31" s="309"/>
      <c r="REK31" s="309"/>
      <c r="REL31" s="309"/>
      <c r="REM31" s="309"/>
      <c r="REN31" s="309"/>
      <c r="REO31" s="309"/>
      <c r="REP31" s="309"/>
      <c r="REQ31" s="309"/>
      <c r="RER31" s="309"/>
      <c r="RES31" s="309"/>
      <c r="RET31" s="309"/>
      <c r="REU31" s="309"/>
      <c r="REV31" s="309"/>
      <c r="REW31" s="309"/>
      <c r="REX31" s="309"/>
      <c r="REY31" s="309"/>
      <c r="REZ31" s="309"/>
      <c r="RFA31" s="309"/>
      <c r="RFB31" s="309"/>
      <c r="RFC31" s="309"/>
      <c r="RFD31" s="309"/>
      <c r="RFE31" s="309"/>
      <c r="RFF31" s="309"/>
      <c r="RFG31" s="309"/>
      <c r="RFH31" s="309"/>
      <c r="RFI31" s="309"/>
      <c r="RFJ31" s="309"/>
      <c r="RFK31" s="309"/>
      <c r="RFL31" s="309"/>
      <c r="RFM31" s="309"/>
      <c r="RFN31" s="309"/>
      <c r="RFO31" s="309"/>
      <c r="RFP31" s="309"/>
      <c r="RFQ31" s="309"/>
      <c r="RFR31" s="309"/>
      <c r="RFS31" s="309"/>
      <c r="RFT31" s="309"/>
      <c r="RFU31" s="309"/>
      <c r="RFV31" s="309"/>
      <c r="RFW31" s="309"/>
      <c r="RFX31" s="309"/>
      <c r="RFY31" s="309"/>
      <c r="RFZ31" s="309"/>
      <c r="RGA31" s="309"/>
      <c r="RGB31" s="309"/>
      <c r="RGC31" s="309"/>
      <c r="RGD31" s="309"/>
      <c r="RGE31" s="309"/>
      <c r="RGF31" s="309"/>
      <c r="RGG31" s="309"/>
      <c r="RGH31" s="309"/>
      <c r="RGI31" s="309"/>
      <c r="RGJ31" s="309"/>
      <c r="RGK31" s="309"/>
      <c r="RGL31" s="309"/>
      <c r="RGM31" s="309"/>
      <c r="RGN31" s="309"/>
      <c r="RGO31" s="309"/>
      <c r="RGP31" s="309"/>
      <c r="RGQ31" s="309"/>
      <c r="RGR31" s="309"/>
      <c r="RGS31" s="309"/>
      <c r="RGT31" s="309"/>
      <c r="RGU31" s="309"/>
      <c r="RGV31" s="309"/>
      <c r="RGW31" s="309"/>
      <c r="RGX31" s="309"/>
      <c r="RGY31" s="309"/>
      <c r="RGZ31" s="309"/>
      <c r="RHA31" s="309"/>
      <c r="RHB31" s="309"/>
      <c r="RHC31" s="309"/>
      <c r="RHD31" s="309"/>
      <c r="RHE31" s="309"/>
      <c r="RHF31" s="309"/>
      <c r="RHG31" s="309"/>
      <c r="RHH31" s="309"/>
      <c r="RHI31" s="309"/>
      <c r="RHJ31" s="309"/>
      <c r="RHK31" s="309"/>
      <c r="RHL31" s="309"/>
      <c r="RHM31" s="309"/>
      <c r="RHN31" s="309"/>
      <c r="RHO31" s="309"/>
      <c r="RHP31" s="309"/>
      <c r="RHQ31" s="309"/>
      <c r="RHR31" s="309"/>
      <c r="RHS31" s="309"/>
      <c r="RHT31" s="309"/>
      <c r="RHU31" s="309"/>
      <c r="RHV31" s="309"/>
      <c r="RHW31" s="309"/>
      <c r="RHX31" s="309"/>
      <c r="RHY31" s="309"/>
      <c r="RHZ31" s="309"/>
      <c r="RIA31" s="309"/>
      <c r="RIB31" s="309"/>
      <c r="RIC31" s="309"/>
      <c r="RID31" s="309"/>
      <c r="RIE31" s="309"/>
      <c r="RIF31" s="309"/>
      <c r="RIG31" s="309"/>
      <c r="RIH31" s="309"/>
      <c r="RII31" s="309"/>
      <c r="RIJ31" s="309"/>
      <c r="RIK31" s="309"/>
      <c r="RIL31" s="309"/>
      <c r="RIM31" s="309"/>
      <c r="RIN31" s="309"/>
      <c r="RIO31" s="309"/>
      <c r="RIP31" s="309"/>
      <c r="RIQ31" s="309"/>
      <c r="RIR31" s="309"/>
      <c r="RIS31" s="309"/>
      <c r="RIT31" s="309"/>
      <c r="RIU31" s="309"/>
      <c r="RIV31" s="309"/>
      <c r="RIW31" s="309"/>
      <c r="RIX31" s="309"/>
      <c r="RIY31" s="309"/>
      <c r="RIZ31" s="309"/>
      <c r="RJA31" s="309"/>
      <c r="RJB31" s="309"/>
      <c r="RJC31" s="309"/>
      <c r="RJD31" s="309"/>
      <c r="RJE31" s="309"/>
      <c r="RJF31" s="309"/>
      <c r="RJG31" s="309"/>
      <c r="RJH31" s="309"/>
      <c r="RJI31" s="309"/>
      <c r="RJJ31" s="309"/>
      <c r="RJK31" s="309"/>
      <c r="RJL31" s="309"/>
      <c r="RJM31" s="309"/>
      <c r="RJN31" s="309"/>
      <c r="RJO31" s="309"/>
      <c r="RJP31" s="309"/>
      <c r="RJQ31" s="309"/>
      <c r="RJR31" s="309"/>
      <c r="RJS31" s="309"/>
      <c r="RJT31" s="309"/>
      <c r="RJU31" s="309"/>
      <c r="RJV31" s="309"/>
      <c r="RJW31" s="309"/>
      <c r="RJX31" s="309"/>
      <c r="RJY31" s="309"/>
      <c r="RJZ31" s="309"/>
      <c r="RKA31" s="309"/>
      <c r="RKB31" s="309"/>
      <c r="RKC31" s="309"/>
      <c r="RKD31" s="309"/>
      <c r="RKE31" s="309"/>
      <c r="RKF31" s="309"/>
      <c r="RKG31" s="309"/>
      <c r="RKH31" s="309"/>
      <c r="RKI31" s="309"/>
      <c r="RKJ31" s="309"/>
      <c r="RKK31" s="309"/>
      <c r="RKL31" s="309"/>
      <c r="RKM31" s="309"/>
      <c r="RKN31" s="309"/>
      <c r="RKO31" s="309"/>
      <c r="RKP31" s="309"/>
      <c r="RKQ31" s="309"/>
      <c r="RKR31" s="309"/>
      <c r="RKS31" s="309"/>
      <c r="RKT31" s="309"/>
      <c r="RKU31" s="309"/>
      <c r="RKV31" s="309"/>
      <c r="RKW31" s="309"/>
      <c r="RKX31" s="309"/>
      <c r="RKY31" s="309"/>
      <c r="RKZ31" s="309"/>
      <c r="RLA31" s="309"/>
      <c r="RLB31" s="309"/>
      <c r="RLC31" s="309"/>
      <c r="RLD31" s="309"/>
      <c r="RLE31" s="309"/>
      <c r="RLF31" s="309"/>
      <c r="RLG31" s="309"/>
      <c r="RLH31" s="309"/>
      <c r="RLI31" s="309"/>
      <c r="RLJ31" s="309"/>
      <c r="RLK31" s="309"/>
      <c r="RLL31" s="309"/>
      <c r="RLM31" s="309"/>
      <c r="RLN31" s="309"/>
      <c r="RLO31" s="309"/>
      <c r="RLP31" s="309"/>
      <c r="RLQ31" s="309"/>
      <c r="RLR31" s="309"/>
      <c r="RLS31" s="309"/>
      <c r="RLT31" s="309"/>
      <c r="RLU31" s="309"/>
      <c r="RLV31" s="309"/>
      <c r="RLW31" s="309"/>
      <c r="RLX31" s="309"/>
      <c r="RLY31" s="309"/>
      <c r="RLZ31" s="309"/>
      <c r="RMA31" s="309"/>
      <c r="RMB31" s="309"/>
      <c r="RMC31" s="309"/>
      <c r="RMD31" s="309"/>
      <c r="RME31" s="309"/>
      <c r="RMF31" s="309"/>
      <c r="RMG31" s="309"/>
      <c r="RMH31" s="309"/>
      <c r="RMI31" s="309"/>
      <c r="RMJ31" s="309"/>
      <c r="RMK31" s="309"/>
      <c r="RML31" s="309"/>
      <c r="RMM31" s="309"/>
      <c r="RMN31" s="309"/>
      <c r="RMO31" s="309"/>
      <c r="RMP31" s="309"/>
      <c r="RMQ31" s="309"/>
      <c r="RMR31" s="309"/>
      <c r="RMS31" s="309"/>
      <c r="RMT31" s="309"/>
      <c r="RMU31" s="309"/>
      <c r="RMV31" s="309"/>
      <c r="RMW31" s="309"/>
      <c r="RMX31" s="309"/>
      <c r="RMY31" s="309"/>
      <c r="RMZ31" s="309"/>
      <c r="RNA31" s="309"/>
      <c r="RNB31" s="309"/>
      <c r="RNC31" s="309"/>
      <c r="RND31" s="309"/>
      <c r="RNE31" s="309"/>
      <c r="RNF31" s="309"/>
      <c r="RNG31" s="309"/>
      <c r="RNH31" s="309"/>
      <c r="RNI31" s="309"/>
      <c r="RNJ31" s="309"/>
      <c r="RNK31" s="309"/>
      <c r="RNL31" s="309"/>
      <c r="RNM31" s="309"/>
      <c r="RNN31" s="309"/>
      <c r="RNO31" s="309"/>
      <c r="RNP31" s="309"/>
      <c r="RNQ31" s="309"/>
      <c r="RNR31" s="309"/>
      <c r="RNS31" s="309"/>
      <c r="RNT31" s="309"/>
      <c r="RNU31" s="309"/>
      <c r="RNV31" s="309"/>
      <c r="RNW31" s="309"/>
      <c r="RNX31" s="309"/>
      <c r="RNY31" s="309"/>
      <c r="RNZ31" s="309"/>
      <c r="ROA31" s="309"/>
      <c r="ROB31" s="309"/>
      <c r="ROC31" s="309"/>
      <c r="ROD31" s="309"/>
      <c r="ROE31" s="309"/>
      <c r="ROF31" s="309"/>
      <c r="ROG31" s="309"/>
      <c r="ROH31" s="309"/>
      <c r="ROI31" s="309"/>
      <c r="ROJ31" s="309"/>
      <c r="ROK31" s="309"/>
      <c r="ROL31" s="309"/>
      <c r="ROM31" s="309"/>
      <c r="RON31" s="309"/>
      <c r="ROO31" s="309"/>
      <c r="ROP31" s="309"/>
      <c r="ROQ31" s="309"/>
      <c r="ROR31" s="309"/>
      <c r="ROS31" s="309"/>
      <c r="ROT31" s="309"/>
      <c r="ROU31" s="309"/>
      <c r="ROV31" s="309"/>
      <c r="ROW31" s="309"/>
      <c r="ROX31" s="309"/>
      <c r="ROY31" s="309"/>
      <c r="ROZ31" s="309"/>
      <c r="RPA31" s="309"/>
      <c r="RPB31" s="309"/>
      <c r="RPC31" s="309"/>
      <c r="RPD31" s="309"/>
      <c r="RPE31" s="309"/>
      <c r="RPF31" s="309"/>
      <c r="RPG31" s="309"/>
      <c r="RPH31" s="309"/>
      <c r="RPI31" s="309"/>
      <c r="RPJ31" s="309"/>
      <c r="RPK31" s="309"/>
      <c r="RPL31" s="309"/>
      <c r="RPM31" s="309"/>
      <c r="RPN31" s="309"/>
      <c r="RPO31" s="309"/>
      <c r="RPP31" s="309"/>
      <c r="RPQ31" s="309"/>
      <c r="RPR31" s="309"/>
      <c r="RPS31" s="309"/>
      <c r="RPT31" s="309"/>
      <c r="RPU31" s="309"/>
      <c r="RPV31" s="309"/>
      <c r="RPW31" s="309"/>
      <c r="RPX31" s="309"/>
      <c r="RPY31" s="309"/>
      <c r="RPZ31" s="309"/>
      <c r="RQA31" s="309"/>
      <c r="RQB31" s="309"/>
      <c r="RQC31" s="309"/>
      <c r="RQD31" s="309"/>
      <c r="RQE31" s="309"/>
      <c r="RQF31" s="309"/>
      <c r="RQG31" s="309"/>
      <c r="RQH31" s="309"/>
      <c r="RQI31" s="309"/>
      <c r="RQJ31" s="309"/>
      <c r="RQK31" s="309"/>
      <c r="RQL31" s="309"/>
      <c r="RQM31" s="309"/>
      <c r="RQN31" s="309"/>
      <c r="RQO31" s="309"/>
      <c r="RQP31" s="309"/>
      <c r="RQQ31" s="309"/>
      <c r="RQR31" s="309"/>
      <c r="RQS31" s="309"/>
      <c r="RQT31" s="309"/>
      <c r="RQU31" s="309"/>
      <c r="RQV31" s="309"/>
      <c r="RQW31" s="309"/>
      <c r="RQX31" s="309"/>
      <c r="RQY31" s="309"/>
      <c r="RQZ31" s="309"/>
      <c r="RRA31" s="309"/>
      <c r="RRB31" s="309"/>
      <c r="RRC31" s="309"/>
      <c r="RRD31" s="309"/>
      <c r="RRE31" s="309"/>
      <c r="RRF31" s="309"/>
      <c r="RRG31" s="309"/>
      <c r="RRH31" s="309"/>
      <c r="RRI31" s="309"/>
      <c r="RRJ31" s="309"/>
      <c r="RRK31" s="309"/>
      <c r="RRL31" s="309"/>
      <c r="RRM31" s="309"/>
      <c r="RRN31" s="309"/>
      <c r="RRO31" s="309"/>
      <c r="RRP31" s="309"/>
      <c r="RRQ31" s="309"/>
      <c r="RRR31" s="309"/>
      <c r="RRS31" s="309"/>
      <c r="RRT31" s="309"/>
      <c r="RRU31" s="309"/>
      <c r="RRV31" s="309"/>
      <c r="RRW31" s="309"/>
      <c r="RRX31" s="309"/>
      <c r="RRY31" s="309"/>
      <c r="RRZ31" s="309"/>
      <c r="RSA31" s="309"/>
      <c r="RSB31" s="309"/>
      <c r="RSC31" s="309"/>
      <c r="RSD31" s="309"/>
      <c r="RSE31" s="309"/>
      <c r="RSF31" s="309"/>
      <c r="RSG31" s="309"/>
      <c r="RSH31" s="309"/>
      <c r="RSI31" s="309"/>
      <c r="RSJ31" s="309"/>
      <c r="RSK31" s="309"/>
      <c r="RSL31" s="309"/>
      <c r="RSM31" s="309"/>
      <c r="RSN31" s="309"/>
      <c r="RSO31" s="309"/>
      <c r="RSP31" s="309"/>
      <c r="RSQ31" s="309"/>
      <c r="RSR31" s="309"/>
      <c r="RSS31" s="309"/>
      <c r="RST31" s="309"/>
      <c r="RSU31" s="309"/>
      <c r="RSV31" s="309"/>
      <c r="RSW31" s="309"/>
      <c r="RSX31" s="309"/>
      <c r="RSY31" s="309"/>
      <c r="RSZ31" s="309"/>
      <c r="RTA31" s="309"/>
      <c r="RTB31" s="309"/>
      <c r="RTC31" s="309"/>
      <c r="RTD31" s="309"/>
      <c r="RTE31" s="309"/>
      <c r="RTF31" s="309"/>
      <c r="RTG31" s="309"/>
      <c r="RTH31" s="309"/>
      <c r="RTI31" s="309"/>
      <c r="RTJ31" s="309"/>
      <c r="RTK31" s="309"/>
      <c r="RTL31" s="309"/>
      <c r="RTM31" s="309"/>
      <c r="RTN31" s="309"/>
      <c r="RTO31" s="309"/>
      <c r="RTP31" s="309"/>
      <c r="RTQ31" s="309"/>
      <c r="RTR31" s="309"/>
      <c r="RTS31" s="309"/>
      <c r="RTT31" s="309"/>
      <c r="RTU31" s="309"/>
      <c r="RTV31" s="309"/>
      <c r="RTW31" s="309"/>
      <c r="RTX31" s="309"/>
      <c r="RTY31" s="309"/>
      <c r="RTZ31" s="309"/>
      <c r="RUA31" s="309"/>
      <c r="RUB31" s="309"/>
      <c r="RUC31" s="309"/>
      <c r="RUD31" s="309"/>
      <c r="RUE31" s="309"/>
      <c r="RUF31" s="309"/>
      <c r="RUG31" s="309"/>
      <c r="RUH31" s="309"/>
      <c r="RUI31" s="309"/>
      <c r="RUJ31" s="309"/>
      <c r="RUK31" s="309"/>
      <c r="RUL31" s="309"/>
      <c r="RUM31" s="309"/>
      <c r="RUN31" s="309"/>
      <c r="RUO31" s="309"/>
      <c r="RUP31" s="309"/>
      <c r="RUQ31" s="309"/>
      <c r="RUR31" s="309"/>
      <c r="RUS31" s="309"/>
      <c r="RUT31" s="309"/>
      <c r="RUU31" s="309"/>
      <c r="RUV31" s="309"/>
      <c r="RUW31" s="309"/>
      <c r="RUX31" s="309"/>
      <c r="RUY31" s="309"/>
      <c r="RUZ31" s="309"/>
      <c r="RVA31" s="309"/>
      <c r="RVB31" s="309"/>
      <c r="RVC31" s="309"/>
      <c r="RVD31" s="309"/>
      <c r="RVE31" s="309"/>
      <c r="RVF31" s="309"/>
      <c r="RVG31" s="309"/>
      <c r="RVH31" s="309"/>
      <c r="RVI31" s="309"/>
      <c r="RVJ31" s="309"/>
      <c r="RVK31" s="309"/>
      <c r="RVL31" s="309"/>
      <c r="RVM31" s="309"/>
      <c r="RVN31" s="309"/>
      <c r="RVO31" s="309"/>
      <c r="RVP31" s="309"/>
      <c r="RVQ31" s="309"/>
      <c r="RVR31" s="309"/>
      <c r="RVS31" s="309"/>
      <c r="RVT31" s="309"/>
      <c r="RVU31" s="309"/>
      <c r="RVV31" s="309"/>
      <c r="RVW31" s="309"/>
      <c r="RVX31" s="309"/>
      <c r="RVY31" s="309"/>
      <c r="RVZ31" s="309"/>
      <c r="RWA31" s="309"/>
      <c r="RWB31" s="309"/>
      <c r="RWC31" s="309"/>
      <c r="RWD31" s="309"/>
      <c r="RWE31" s="309"/>
      <c r="RWF31" s="309"/>
      <c r="RWG31" s="309"/>
      <c r="RWH31" s="309"/>
      <c r="RWI31" s="309"/>
      <c r="RWJ31" s="309"/>
      <c r="RWK31" s="309"/>
      <c r="RWL31" s="309"/>
      <c r="RWM31" s="309"/>
      <c r="RWN31" s="309"/>
      <c r="RWO31" s="309"/>
      <c r="RWP31" s="309"/>
      <c r="RWQ31" s="309"/>
      <c r="RWR31" s="309"/>
      <c r="RWS31" s="309"/>
      <c r="RWT31" s="309"/>
      <c r="RWU31" s="309"/>
      <c r="RWV31" s="309"/>
      <c r="RWW31" s="309"/>
      <c r="RWX31" s="309"/>
      <c r="RWY31" s="309"/>
      <c r="RWZ31" s="309"/>
      <c r="RXA31" s="309"/>
      <c r="RXB31" s="309"/>
      <c r="RXC31" s="309"/>
      <c r="RXD31" s="309"/>
      <c r="RXE31" s="309"/>
      <c r="RXF31" s="309"/>
      <c r="RXG31" s="309"/>
      <c r="RXH31" s="309"/>
      <c r="RXI31" s="309"/>
      <c r="RXJ31" s="309"/>
      <c r="RXK31" s="309"/>
      <c r="RXL31" s="309"/>
      <c r="RXM31" s="309"/>
      <c r="RXN31" s="309"/>
      <c r="RXO31" s="309"/>
      <c r="RXP31" s="309"/>
      <c r="RXQ31" s="309"/>
      <c r="RXR31" s="309"/>
      <c r="RXS31" s="309"/>
      <c r="RXT31" s="309"/>
      <c r="RXU31" s="309"/>
      <c r="RXV31" s="309"/>
      <c r="RXW31" s="309"/>
      <c r="RXX31" s="309"/>
      <c r="RXY31" s="309"/>
      <c r="RXZ31" s="309"/>
      <c r="RYA31" s="309"/>
      <c r="RYB31" s="309"/>
      <c r="RYC31" s="309"/>
      <c r="RYD31" s="309"/>
      <c r="RYE31" s="309"/>
      <c r="RYF31" s="309"/>
      <c r="RYG31" s="309"/>
      <c r="RYH31" s="309"/>
      <c r="RYI31" s="309"/>
      <c r="RYJ31" s="309"/>
      <c r="RYK31" s="309"/>
      <c r="RYL31" s="309"/>
      <c r="RYM31" s="309"/>
      <c r="RYN31" s="309"/>
      <c r="RYO31" s="309"/>
      <c r="RYP31" s="309"/>
      <c r="RYQ31" s="309"/>
      <c r="RYR31" s="309"/>
      <c r="RYS31" s="309"/>
      <c r="RYT31" s="309"/>
      <c r="RYU31" s="309"/>
      <c r="RYV31" s="309"/>
      <c r="RYW31" s="309"/>
      <c r="RYX31" s="309"/>
      <c r="RYY31" s="309"/>
      <c r="RYZ31" s="309"/>
      <c r="RZA31" s="309"/>
      <c r="RZB31" s="309"/>
      <c r="RZC31" s="309"/>
      <c r="RZD31" s="309"/>
      <c r="RZE31" s="309"/>
      <c r="RZF31" s="309"/>
      <c r="RZG31" s="309"/>
      <c r="RZH31" s="309"/>
      <c r="RZI31" s="309"/>
      <c r="RZJ31" s="309"/>
      <c r="RZK31" s="309"/>
      <c r="RZL31" s="309"/>
      <c r="RZM31" s="309"/>
      <c r="RZN31" s="309"/>
      <c r="RZO31" s="309"/>
      <c r="RZP31" s="309"/>
      <c r="RZQ31" s="309"/>
      <c r="RZR31" s="309"/>
      <c r="RZS31" s="309"/>
      <c r="RZT31" s="309"/>
      <c r="RZU31" s="309"/>
      <c r="RZV31" s="309"/>
      <c r="RZW31" s="309"/>
      <c r="RZX31" s="309"/>
      <c r="RZY31" s="309"/>
      <c r="RZZ31" s="309"/>
      <c r="SAA31" s="309"/>
      <c r="SAB31" s="309"/>
      <c r="SAC31" s="309"/>
      <c r="SAD31" s="309"/>
      <c r="SAE31" s="309"/>
      <c r="SAF31" s="309"/>
      <c r="SAG31" s="309"/>
      <c r="SAH31" s="309"/>
      <c r="SAI31" s="309"/>
      <c r="SAJ31" s="309"/>
      <c r="SAK31" s="309"/>
      <c r="SAL31" s="309"/>
      <c r="SAM31" s="309"/>
      <c r="SAN31" s="309"/>
      <c r="SAO31" s="309"/>
      <c r="SAP31" s="309"/>
      <c r="SAQ31" s="309"/>
      <c r="SAR31" s="309"/>
      <c r="SAS31" s="309"/>
      <c r="SAT31" s="309"/>
      <c r="SAU31" s="309"/>
      <c r="SAV31" s="309"/>
      <c r="SAW31" s="309"/>
      <c r="SAX31" s="309"/>
      <c r="SAY31" s="309"/>
      <c r="SAZ31" s="309"/>
      <c r="SBA31" s="309"/>
      <c r="SBB31" s="309"/>
      <c r="SBC31" s="309"/>
      <c r="SBD31" s="309"/>
      <c r="SBE31" s="309"/>
      <c r="SBF31" s="309"/>
      <c r="SBG31" s="309"/>
      <c r="SBH31" s="309"/>
      <c r="SBI31" s="309"/>
      <c r="SBJ31" s="309"/>
      <c r="SBK31" s="309"/>
      <c r="SBL31" s="309"/>
      <c r="SBM31" s="309"/>
      <c r="SBN31" s="309"/>
      <c r="SBO31" s="309"/>
      <c r="SBP31" s="309"/>
      <c r="SBQ31" s="309"/>
      <c r="SBR31" s="309"/>
      <c r="SBS31" s="309"/>
      <c r="SBT31" s="309"/>
      <c r="SBU31" s="309"/>
      <c r="SBV31" s="309"/>
      <c r="SBW31" s="309"/>
      <c r="SBX31" s="309"/>
      <c r="SBY31" s="309"/>
      <c r="SBZ31" s="309"/>
      <c r="SCA31" s="309"/>
      <c r="SCB31" s="309"/>
      <c r="SCC31" s="309"/>
      <c r="SCD31" s="309"/>
      <c r="SCE31" s="309"/>
      <c r="SCF31" s="309"/>
      <c r="SCG31" s="309"/>
      <c r="SCH31" s="309"/>
      <c r="SCI31" s="309"/>
      <c r="SCJ31" s="309"/>
      <c r="SCK31" s="309"/>
      <c r="SCL31" s="309"/>
      <c r="SCM31" s="309"/>
      <c r="SCN31" s="309"/>
      <c r="SCO31" s="309"/>
      <c r="SCP31" s="309"/>
      <c r="SCQ31" s="309"/>
      <c r="SCR31" s="309"/>
      <c r="SCS31" s="309"/>
      <c r="SCT31" s="309"/>
      <c r="SCU31" s="309"/>
      <c r="SCV31" s="309"/>
      <c r="SCW31" s="309"/>
      <c r="SCX31" s="309"/>
      <c r="SCY31" s="309"/>
      <c r="SCZ31" s="309"/>
      <c r="SDA31" s="309"/>
      <c r="SDB31" s="309"/>
      <c r="SDC31" s="309"/>
      <c r="SDD31" s="309"/>
      <c r="SDE31" s="309"/>
      <c r="SDF31" s="309"/>
      <c r="SDG31" s="309"/>
      <c r="SDH31" s="309"/>
      <c r="SDI31" s="309"/>
      <c r="SDJ31" s="309"/>
      <c r="SDK31" s="309"/>
      <c r="SDL31" s="309"/>
      <c r="SDM31" s="309"/>
      <c r="SDN31" s="309"/>
      <c r="SDO31" s="309"/>
      <c r="SDP31" s="309"/>
      <c r="SDQ31" s="309"/>
      <c r="SDR31" s="309"/>
      <c r="SDS31" s="309"/>
      <c r="SDT31" s="309"/>
      <c r="SDU31" s="309"/>
      <c r="SDV31" s="309"/>
      <c r="SDW31" s="309"/>
      <c r="SDX31" s="309"/>
      <c r="SDY31" s="309"/>
      <c r="SDZ31" s="309"/>
      <c r="SEA31" s="309"/>
      <c r="SEB31" s="309"/>
      <c r="SEC31" s="309"/>
      <c r="SED31" s="309"/>
      <c r="SEE31" s="309"/>
      <c r="SEF31" s="309"/>
      <c r="SEG31" s="309"/>
      <c r="SEH31" s="309"/>
      <c r="SEI31" s="309"/>
      <c r="SEJ31" s="309"/>
      <c r="SEK31" s="309"/>
      <c r="SEL31" s="309"/>
      <c r="SEM31" s="309"/>
      <c r="SEN31" s="309"/>
      <c r="SEO31" s="309"/>
      <c r="SEP31" s="309"/>
      <c r="SEQ31" s="309"/>
      <c r="SER31" s="309"/>
      <c r="SES31" s="309"/>
      <c r="SET31" s="309"/>
      <c r="SEU31" s="309"/>
      <c r="SEV31" s="309"/>
      <c r="SEW31" s="309"/>
      <c r="SEX31" s="309"/>
      <c r="SEY31" s="309"/>
      <c r="SEZ31" s="309"/>
      <c r="SFA31" s="309"/>
      <c r="SFB31" s="309"/>
      <c r="SFC31" s="309"/>
      <c r="SFD31" s="309"/>
      <c r="SFE31" s="309"/>
      <c r="SFF31" s="309"/>
      <c r="SFG31" s="309"/>
      <c r="SFH31" s="309"/>
      <c r="SFI31" s="309"/>
      <c r="SFJ31" s="309"/>
      <c r="SFK31" s="309"/>
      <c r="SFL31" s="309"/>
      <c r="SFM31" s="309"/>
      <c r="SFN31" s="309"/>
      <c r="SFO31" s="309"/>
      <c r="SFP31" s="309"/>
      <c r="SFQ31" s="309"/>
      <c r="SFR31" s="309"/>
      <c r="SFS31" s="309"/>
      <c r="SFT31" s="309"/>
      <c r="SFU31" s="309"/>
      <c r="SFV31" s="309"/>
      <c r="SFW31" s="309"/>
      <c r="SFX31" s="309"/>
      <c r="SFY31" s="309"/>
      <c r="SFZ31" s="309"/>
      <c r="SGA31" s="309"/>
      <c r="SGB31" s="309"/>
      <c r="SGC31" s="309"/>
      <c r="SGD31" s="309"/>
      <c r="SGE31" s="309"/>
      <c r="SGF31" s="309"/>
      <c r="SGG31" s="309"/>
      <c r="SGH31" s="309"/>
      <c r="SGI31" s="309"/>
      <c r="SGJ31" s="309"/>
      <c r="SGK31" s="309"/>
      <c r="SGL31" s="309"/>
      <c r="SGM31" s="309"/>
      <c r="SGN31" s="309"/>
      <c r="SGO31" s="309"/>
      <c r="SGP31" s="309"/>
      <c r="SGQ31" s="309"/>
      <c r="SGR31" s="309"/>
      <c r="SGS31" s="309"/>
      <c r="SGT31" s="309"/>
      <c r="SGU31" s="309"/>
      <c r="SGV31" s="309"/>
      <c r="SGW31" s="309"/>
      <c r="SGX31" s="309"/>
      <c r="SGY31" s="309"/>
      <c r="SGZ31" s="309"/>
      <c r="SHA31" s="309"/>
      <c r="SHB31" s="309"/>
      <c r="SHC31" s="309"/>
      <c r="SHD31" s="309"/>
      <c r="SHE31" s="309"/>
      <c r="SHF31" s="309"/>
      <c r="SHG31" s="309"/>
      <c r="SHH31" s="309"/>
      <c r="SHI31" s="309"/>
      <c r="SHJ31" s="309"/>
      <c r="SHK31" s="309"/>
      <c r="SHL31" s="309"/>
      <c r="SHM31" s="309"/>
      <c r="SHN31" s="309"/>
      <c r="SHO31" s="309"/>
      <c r="SHP31" s="309"/>
      <c r="SHQ31" s="309"/>
      <c r="SHR31" s="309"/>
      <c r="SHS31" s="309"/>
      <c r="SHT31" s="309"/>
      <c r="SHU31" s="309"/>
      <c r="SHV31" s="309"/>
      <c r="SHW31" s="309"/>
      <c r="SHX31" s="309"/>
      <c r="SHY31" s="309"/>
      <c r="SHZ31" s="309"/>
      <c r="SIA31" s="309"/>
      <c r="SIB31" s="309"/>
      <c r="SIC31" s="309"/>
      <c r="SID31" s="309"/>
      <c r="SIE31" s="309"/>
      <c r="SIF31" s="309"/>
      <c r="SIG31" s="309"/>
      <c r="SIH31" s="309"/>
      <c r="SII31" s="309"/>
      <c r="SIJ31" s="309"/>
      <c r="SIK31" s="309"/>
      <c r="SIL31" s="309"/>
      <c r="SIM31" s="309"/>
      <c r="SIN31" s="309"/>
      <c r="SIO31" s="309"/>
      <c r="SIP31" s="309"/>
      <c r="SIQ31" s="309"/>
      <c r="SIR31" s="309"/>
      <c r="SIS31" s="309"/>
      <c r="SIT31" s="309"/>
      <c r="SIU31" s="309"/>
      <c r="SIV31" s="309"/>
      <c r="SIW31" s="309"/>
      <c r="SIX31" s="309"/>
      <c r="SIY31" s="309"/>
      <c r="SIZ31" s="309"/>
      <c r="SJA31" s="309"/>
      <c r="SJB31" s="309"/>
      <c r="SJC31" s="309"/>
      <c r="SJD31" s="309"/>
      <c r="SJE31" s="309"/>
      <c r="SJF31" s="309"/>
      <c r="SJG31" s="309"/>
      <c r="SJH31" s="309"/>
      <c r="SJI31" s="309"/>
      <c r="SJJ31" s="309"/>
      <c r="SJK31" s="309"/>
      <c r="SJL31" s="309"/>
      <c r="SJM31" s="309"/>
      <c r="SJN31" s="309"/>
      <c r="SJO31" s="309"/>
      <c r="SJP31" s="309"/>
      <c r="SJQ31" s="309"/>
      <c r="SJR31" s="309"/>
      <c r="SJS31" s="309"/>
      <c r="SJT31" s="309"/>
      <c r="SJU31" s="309"/>
      <c r="SJV31" s="309"/>
      <c r="SJW31" s="309"/>
      <c r="SJX31" s="309"/>
      <c r="SJY31" s="309"/>
      <c r="SJZ31" s="309"/>
      <c r="SKA31" s="309"/>
      <c r="SKB31" s="309"/>
      <c r="SKC31" s="309"/>
      <c r="SKD31" s="309"/>
      <c r="SKE31" s="309"/>
      <c r="SKF31" s="309"/>
      <c r="SKG31" s="309"/>
      <c r="SKH31" s="309"/>
      <c r="SKI31" s="309"/>
      <c r="SKJ31" s="309"/>
      <c r="SKK31" s="309"/>
      <c r="SKL31" s="309"/>
      <c r="SKM31" s="309"/>
      <c r="SKN31" s="309"/>
      <c r="SKO31" s="309"/>
      <c r="SKP31" s="309"/>
      <c r="SKQ31" s="309"/>
      <c r="SKR31" s="309"/>
      <c r="SKS31" s="309"/>
      <c r="SKT31" s="309"/>
      <c r="SKU31" s="309"/>
      <c r="SKV31" s="309"/>
      <c r="SKW31" s="309"/>
      <c r="SKX31" s="309"/>
      <c r="SKY31" s="309"/>
      <c r="SKZ31" s="309"/>
      <c r="SLA31" s="309"/>
      <c r="SLB31" s="309"/>
      <c r="SLC31" s="309"/>
      <c r="SLD31" s="309"/>
      <c r="SLE31" s="309"/>
      <c r="SLF31" s="309"/>
      <c r="SLG31" s="309"/>
      <c r="SLH31" s="309"/>
      <c r="SLI31" s="309"/>
      <c r="SLJ31" s="309"/>
      <c r="SLK31" s="309"/>
      <c r="SLL31" s="309"/>
      <c r="SLM31" s="309"/>
      <c r="SLN31" s="309"/>
      <c r="SLO31" s="309"/>
      <c r="SLP31" s="309"/>
      <c r="SLQ31" s="309"/>
      <c r="SLR31" s="309"/>
      <c r="SLS31" s="309"/>
      <c r="SLT31" s="309"/>
      <c r="SLU31" s="309"/>
      <c r="SLV31" s="309"/>
      <c r="SLW31" s="309"/>
      <c r="SLX31" s="309"/>
      <c r="SLY31" s="309"/>
      <c r="SLZ31" s="309"/>
      <c r="SMA31" s="309"/>
      <c r="SMB31" s="309"/>
      <c r="SMC31" s="309"/>
      <c r="SMD31" s="309"/>
      <c r="SME31" s="309"/>
      <c r="SMF31" s="309"/>
      <c r="SMG31" s="309"/>
      <c r="SMH31" s="309"/>
      <c r="SMI31" s="309"/>
      <c r="SMJ31" s="309"/>
      <c r="SMK31" s="309"/>
      <c r="SML31" s="309"/>
      <c r="SMM31" s="309"/>
      <c r="SMN31" s="309"/>
      <c r="SMO31" s="309"/>
      <c r="SMP31" s="309"/>
      <c r="SMQ31" s="309"/>
      <c r="SMR31" s="309"/>
      <c r="SMS31" s="309"/>
      <c r="SMT31" s="309"/>
      <c r="SMU31" s="309"/>
      <c r="SMV31" s="309"/>
      <c r="SMW31" s="309"/>
      <c r="SMX31" s="309"/>
      <c r="SMY31" s="309"/>
      <c r="SMZ31" s="309"/>
      <c r="SNA31" s="309"/>
      <c r="SNB31" s="309"/>
      <c r="SNC31" s="309"/>
      <c r="SND31" s="309"/>
      <c r="SNE31" s="309"/>
      <c r="SNF31" s="309"/>
      <c r="SNG31" s="309"/>
      <c r="SNH31" s="309"/>
      <c r="SNI31" s="309"/>
      <c r="SNJ31" s="309"/>
      <c r="SNK31" s="309"/>
      <c r="SNL31" s="309"/>
      <c r="SNM31" s="309"/>
      <c r="SNN31" s="309"/>
      <c r="SNO31" s="309"/>
      <c r="SNP31" s="309"/>
      <c r="SNQ31" s="309"/>
      <c r="SNR31" s="309"/>
      <c r="SNS31" s="309"/>
      <c r="SNT31" s="309"/>
      <c r="SNU31" s="309"/>
      <c r="SNV31" s="309"/>
      <c r="SNW31" s="309"/>
      <c r="SNX31" s="309"/>
      <c r="SNY31" s="309"/>
      <c r="SNZ31" s="309"/>
      <c r="SOA31" s="309"/>
      <c r="SOB31" s="309"/>
      <c r="SOC31" s="309"/>
      <c r="SOD31" s="309"/>
      <c r="SOE31" s="309"/>
      <c r="SOF31" s="309"/>
      <c r="SOG31" s="309"/>
      <c r="SOH31" s="309"/>
      <c r="SOI31" s="309"/>
      <c r="SOJ31" s="309"/>
      <c r="SOK31" s="309"/>
      <c r="SOL31" s="309"/>
      <c r="SOM31" s="309"/>
      <c r="SON31" s="309"/>
      <c r="SOO31" s="309"/>
      <c r="SOP31" s="309"/>
      <c r="SOQ31" s="309"/>
      <c r="SOR31" s="309"/>
      <c r="SOS31" s="309"/>
      <c r="SOT31" s="309"/>
      <c r="SOU31" s="309"/>
      <c r="SOV31" s="309"/>
      <c r="SOW31" s="309"/>
      <c r="SOX31" s="309"/>
      <c r="SOY31" s="309"/>
      <c r="SOZ31" s="309"/>
      <c r="SPA31" s="309"/>
      <c r="SPB31" s="309"/>
      <c r="SPC31" s="309"/>
      <c r="SPD31" s="309"/>
      <c r="SPE31" s="309"/>
      <c r="SPF31" s="309"/>
      <c r="SPG31" s="309"/>
      <c r="SPH31" s="309"/>
      <c r="SPI31" s="309"/>
      <c r="SPJ31" s="309"/>
      <c r="SPK31" s="309"/>
      <c r="SPL31" s="309"/>
      <c r="SPM31" s="309"/>
      <c r="SPN31" s="309"/>
      <c r="SPO31" s="309"/>
      <c r="SPP31" s="309"/>
      <c r="SPQ31" s="309"/>
      <c r="SPR31" s="309"/>
      <c r="SPS31" s="309"/>
      <c r="SPT31" s="309"/>
      <c r="SPU31" s="309"/>
      <c r="SPV31" s="309"/>
      <c r="SPW31" s="309"/>
      <c r="SPX31" s="309"/>
      <c r="SPY31" s="309"/>
      <c r="SPZ31" s="309"/>
      <c r="SQA31" s="309"/>
      <c r="SQB31" s="309"/>
      <c r="SQC31" s="309"/>
      <c r="SQD31" s="309"/>
      <c r="SQE31" s="309"/>
      <c r="SQF31" s="309"/>
      <c r="SQG31" s="309"/>
      <c r="SQH31" s="309"/>
      <c r="SQI31" s="309"/>
      <c r="SQJ31" s="309"/>
      <c r="SQK31" s="309"/>
      <c r="SQL31" s="309"/>
      <c r="SQM31" s="309"/>
      <c r="SQN31" s="309"/>
      <c r="SQO31" s="309"/>
      <c r="SQP31" s="309"/>
      <c r="SQQ31" s="309"/>
      <c r="SQR31" s="309"/>
      <c r="SQS31" s="309"/>
      <c r="SQT31" s="309"/>
      <c r="SQU31" s="309"/>
      <c r="SQV31" s="309"/>
      <c r="SQW31" s="309"/>
      <c r="SQX31" s="309"/>
      <c r="SQY31" s="309"/>
      <c r="SQZ31" s="309"/>
      <c r="SRA31" s="309"/>
      <c r="SRB31" s="309"/>
      <c r="SRC31" s="309"/>
      <c r="SRD31" s="309"/>
      <c r="SRE31" s="309"/>
      <c r="SRF31" s="309"/>
      <c r="SRG31" s="309"/>
      <c r="SRH31" s="309"/>
      <c r="SRI31" s="309"/>
      <c r="SRJ31" s="309"/>
      <c r="SRK31" s="309"/>
      <c r="SRL31" s="309"/>
      <c r="SRM31" s="309"/>
      <c r="SRN31" s="309"/>
      <c r="SRO31" s="309"/>
      <c r="SRP31" s="309"/>
      <c r="SRQ31" s="309"/>
      <c r="SRR31" s="309"/>
      <c r="SRS31" s="309"/>
      <c r="SRT31" s="309"/>
      <c r="SRU31" s="309"/>
      <c r="SRV31" s="309"/>
      <c r="SRW31" s="309"/>
      <c r="SRX31" s="309"/>
      <c r="SRY31" s="309"/>
      <c r="SRZ31" s="309"/>
      <c r="SSA31" s="309"/>
      <c r="SSB31" s="309"/>
      <c r="SSC31" s="309"/>
      <c r="SSD31" s="309"/>
      <c r="SSE31" s="309"/>
      <c r="SSF31" s="309"/>
      <c r="SSG31" s="309"/>
      <c r="SSH31" s="309"/>
      <c r="SSI31" s="309"/>
      <c r="SSJ31" s="309"/>
      <c r="SSK31" s="309"/>
      <c r="SSL31" s="309"/>
      <c r="SSM31" s="309"/>
      <c r="SSN31" s="309"/>
      <c r="SSO31" s="309"/>
      <c r="SSP31" s="309"/>
      <c r="SSQ31" s="309"/>
      <c r="SSR31" s="309"/>
      <c r="SSS31" s="309"/>
      <c r="SST31" s="309"/>
      <c r="SSU31" s="309"/>
      <c r="SSV31" s="309"/>
      <c r="SSW31" s="309"/>
      <c r="SSX31" s="309"/>
      <c r="SSY31" s="309"/>
      <c r="SSZ31" s="309"/>
      <c r="STA31" s="309"/>
      <c r="STB31" s="309"/>
      <c r="STC31" s="309"/>
      <c r="STD31" s="309"/>
      <c r="STE31" s="309"/>
      <c r="STF31" s="309"/>
      <c r="STG31" s="309"/>
      <c r="STH31" s="309"/>
      <c r="STI31" s="309"/>
      <c r="STJ31" s="309"/>
      <c r="STK31" s="309"/>
      <c r="STL31" s="309"/>
      <c r="STM31" s="309"/>
      <c r="STN31" s="309"/>
      <c r="STO31" s="309"/>
      <c r="STP31" s="309"/>
      <c r="STQ31" s="309"/>
      <c r="STR31" s="309"/>
      <c r="STS31" s="309"/>
      <c r="STT31" s="309"/>
      <c r="STU31" s="309"/>
      <c r="STV31" s="309"/>
      <c r="STW31" s="309"/>
      <c r="STX31" s="309"/>
      <c r="STY31" s="309"/>
      <c r="STZ31" s="309"/>
      <c r="SUA31" s="309"/>
      <c r="SUB31" s="309"/>
      <c r="SUC31" s="309"/>
      <c r="SUD31" s="309"/>
      <c r="SUE31" s="309"/>
      <c r="SUF31" s="309"/>
      <c r="SUG31" s="309"/>
      <c r="SUH31" s="309"/>
      <c r="SUI31" s="309"/>
      <c r="SUJ31" s="309"/>
      <c r="SUK31" s="309"/>
      <c r="SUL31" s="309"/>
      <c r="SUM31" s="309"/>
      <c r="SUN31" s="309"/>
      <c r="SUO31" s="309"/>
      <c r="SUP31" s="309"/>
      <c r="SUQ31" s="309"/>
      <c r="SUR31" s="309"/>
      <c r="SUS31" s="309"/>
      <c r="SUT31" s="309"/>
      <c r="SUU31" s="309"/>
      <c r="SUV31" s="309"/>
      <c r="SUW31" s="309"/>
      <c r="SUX31" s="309"/>
      <c r="SUY31" s="309"/>
      <c r="SUZ31" s="309"/>
      <c r="SVA31" s="309"/>
      <c r="SVB31" s="309"/>
      <c r="SVC31" s="309"/>
      <c r="SVD31" s="309"/>
      <c r="SVE31" s="309"/>
      <c r="SVF31" s="309"/>
      <c r="SVG31" s="309"/>
      <c r="SVH31" s="309"/>
      <c r="SVI31" s="309"/>
      <c r="SVJ31" s="309"/>
      <c r="SVK31" s="309"/>
      <c r="SVL31" s="309"/>
      <c r="SVM31" s="309"/>
      <c r="SVN31" s="309"/>
      <c r="SVO31" s="309"/>
      <c r="SVP31" s="309"/>
      <c r="SVQ31" s="309"/>
      <c r="SVR31" s="309"/>
      <c r="SVS31" s="309"/>
      <c r="SVT31" s="309"/>
      <c r="SVU31" s="309"/>
      <c r="SVV31" s="309"/>
      <c r="SVW31" s="309"/>
      <c r="SVX31" s="309"/>
      <c r="SVY31" s="309"/>
      <c r="SVZ31" s="309"/>
      <c r="SWA31" s="309"/>
      <c r="SWB31" s="309"/>
      <c r="SWC31" s="309"/>
      <c r="SWD31" s="309"/>
      <c r="SWE31" s="309"/>
      <c r="SWF31" s="309"/>
      <c r="SWG31" s="309"/>
      <c r="SWH31" s="309"/>
      <c r="SWI31" s="309"/>
      <c r="SWJ31" s="309"/>
      <c r="SWK31" s="309"/>
      <c r="SWL31" s="309"/>
      <c r="SWM31" s="309"/>
      <c r="SWN31" s="309"/>
      <c r="SWO31" s="309"/>
      <c r="SWP31" s="309"/>
      <c r="SWQ31" s="309"/>
      <c r="SWR31" s="309"/>
      <c r="SWS31" s="309"/>
      <c r="SWT31" s="309"/>
      <c r="SWU31" s="309"/>
      <c r="SWV31" s="309"/>
      <c r="SWW31" s="309"/>
      <c r="SWX31" s="309"/>
      <c r="SWY31" s="309"/>
      <c r="SWZ31" s="309"/>
      <c r="SXA31" s="309"/>
      <c r="SXB31" s="309"/>
      <c r="SXC31" s="309"/>
      <c r="SXD31" s="309"/>
      <c r="SXE31" s="309"/>
      <c r="SXF31" s="309"/>
      <c r="SXG31" s="309"/>
      <c r="SXH31" s="309"/>
      <c r="SXI31" s="309"/>
      <c r="SXJ31" s="309"/>
      <c r="SXK31" s="309"/>
      <c r="SXL31" s="309"/>
      <c r="SXM31" s="309"/>
      <c r="SXN31" s="309"/>
      <c r="SXO31" s="309"/>
      <c r="SXP31" s="309"/>
      <c r="SXQ31" s="309"/>
      <c r="SXR31" s="309"/>
      <c r="SXS31" s="309"/>
      <c r="SXT31" s="309"/>
      <c r="SXU31" s="309"/>
      <c r="SXV31" s="309"/>
      <c r="SXW31" s="309"/>
      <c r="SXX31" s="309"/>
      <c r="SXY31" s="309"/>
      <c r="SXZ31" s="309"/>
      <c r="SYA31" s="309"/>
      <c r="SYB31" s="309"/>
      <c r="SYC31" s="309"/>
      <c r="SYD31" s="309"/>
      <c r="SYE31" s="309"/>
      <c r="SYF31" s="309"/>
      <c r="SYG31" s="309"/>
      <c r="SYH31" s="309"/>
      <c r="SYI31" s="309"/>
      <c r="SYJ31" s="309"/>
      <c r="SYK31" s="309"/>
      <c r="SYL31" s="309"/>
      <c r="SYM31" s="309"/>
      <c r="SYN31" s="309"/>
      <c r="SYO31" s="309"/>
      <c r="SYP31" s="309"/>
      <c r="SYQ31" s="309"/>
      <c r="SYR31" s="309"/>
      <c r="SYS31" s="309"/>
      <c r="SYT31" s="309"/>
      <c r="SYU31" s="309"/>
      <c r="SYV31" s="309"/>
      <c r="SYW31" s="309"/>
      <c r="SYX31" s="309"/>
      <c r="SYY31" s="309"/>
      <c r="SYZ31" s="309"/>
      <c r="SZA31" s="309"/>
      <c r="SZB31" s="309"/>
      <c r="SZC31" s="309"/>
      <c r="SZD31" s="309"/>
      <c r="SZE31" s="309"/>
      <c r="SZF31" s="309"/>
      <c r="SZG31" s="309"/>
      <c r="SZH31" s="309"/>
      <c r="SZI31" s="309"/>
      <c r="SZJ31" s="309"/>
      <c r="SZK31" s="309"/>
      <c r="SZL31" s="309"/>
      <c r="SZM31" s="309"/>
      <c r="SZN31" s="309"/>
      <c r="SZO31" s="309"/>
      <c r="SZP31" s="309"/>
      <c r="SZQ31" s="309"/>
      <c r="SZR31" s="309"/>
      <c r="SZS31" s="309"/>
      <c r="SZT31" s="309"/>
      <c r="SZU31" s="309"/>
      <c r="SZV31" s="309"/>
      <c r="SZW31" s="309"/>
      <c r="SZX31" s="309"/>
      <c r="SZY31" s="309"/>
      <c r="SZZ31" s="309"/>
      <c r="TAA31" s="309"/>
      <c r="TAB31" s="309"/>
      <c r="TAC31" s="309"/>
      <c r="TAD31" s="309"/>
      <c r="TAE31" s="309"/>
      <c r="TAF31" s="309"/>
      <c r="TAG31" s="309"/>
      <c r="TAH31" s="309"/>
      <c r="TAI31" s="309"/>
      <c r="TAJ31" s="309"/>
      <c r="TAK31" s="309"/>
      <c r="TAL31" s="309"/>
      <c r="TAM31" s="309"/>
      <c r="TAN31" s="309"/>
      <c r="TAO31" s="309"/>
      <c r="TAP31" s="309"/>
      <c r="TAQ31" s="309"/>
      <c r="TAR31" s="309"/>
      <c r="TAS31" s="309"/>
      <c r="TAT31" s="309"/>
      <c r="TAU31" s="309"/>
      <c r="TAV31" s="309"/>
      <c r="TAW31" s="309"/>
      <c r="TAX31" s="309"/>
      <c r="TAY31" s="309"/>
      <c r="TAZ31" s="309"/>
      <c r="TBA31" s="309"/>
      <c r="TBB31" s="309"/>
      <c r="TBC31" s="309"/>
      <c r="TBD31" s="309"/>
      <c r="TBE31" s="309"/>
      <c r="TBF31" s="309"/>
      <c r="TBG31" s="309"/>
      <c r="TBH31" s="309"/>
      <c r="TBI31" s="309"/>
      <c r="TBJ31" s="309"/>
      <c r="TBK31" s="309"/>
      <c r="TBL31" s="309"/>
      <c r="TBM31" s="309"/>
      <c r="TBN31" s="309"/>
      <c r="TBO31" s="309"/>
      <c r="TBP31" s="309"/>
      <c r="TBQ31" s="309"/>
      <c r="TBR31" s="309"/>
      <c r="TBS31" s="309"/>
      <c r="TBT31" s="309"/>
      <c r="TBU31" s="309"/>
      <c r="TBV31" s="309"/>
      <c r="TBW31" s="309"/>
      <c r="TBX31" s="309"/>
      <c r="TBY31" s="309"/>
      <c r="TBZ31" s="309"/>
      <c r="TCA31" s="309"/>
      <c r="TCB31" s="309"/>
      <c r="TCC31" s="309"/>
      <c r="TCD31" s="309"/>
      <c r="TCE31" s="309"/>
      <c r="TCF31" s="309"/>
      <c r="TCG31" s="309"/>
      <c r="TCH31" s="309"/>
      <c r="TCI31" s="309"/>
      <c r="TCJ31" s="309"/>
      <c r="TCK31" s="309"/>
      <c r="TCL31" s="309"/>
      <c r="TCM31" s="309"/>
      <c r="TCN31" s="309"/>
      <c r="TCO31" s="309"/>
      <c r="TCP31" s="309"/>
      <c r="TCQ31" s="309"/>
      <c r="TCR31" s="309"/>
      <c r="TCS31" s="309"/>
      <c r="TCT31" s="309"/>
      <c r="TCU31" s="309"/>
      <c r="TCV31" s="309"/>
      <c r="TCW31" s="309"/>
      <c r="TCX31" s="309"/>
      <c r="TCY31" s="309"/>
      <c r="TCZ31" s="309"/>
      <c r="TDA31" s="309"/>
      <c r="TDB31" s="309"/>
      <c r="TDC31" s="309"/>
      <c r="TDD31" s="309"/>
      <c r="TDE31" s="309"/>
      <c r="TDF31" s="309"/>
      <c r="TDG31" s="309"/>
      <c r="TDH31" s="309"/>
      <c r="TDI31" s="309"/>
      <c r="TDJ31" s="309"/>
      <c r="TDK31" s="309"/>
      <c r="TDL31" s="309"/>
      <c r="TDM31" s="309"/>
      <c r="TDN31" s="309"/>
      <c r="TDO31" s="309"/>
      <c r="TDP31" s="309"/>
      <c r="TDQ31" s="309"/>
      <c r="TDR31" s="309"/>
      <c r="TDS31" s="309"/>
      <c r="TDT31" s="309"/>
      <c r="TDU31" s="309"/>
      <c r="TDV31" s="309"/>
      <c r="TDW31" s="309"/>
      <c r="TDX31" s="309"/>
      <c r="TDY31" s="309"/>
      <c r="TDZ31" s="309"/>
      <c r="TEA31" s="309"/>
      <c r="TEB31" s="309"/>
      <c r="TEC31" s="309"/>
      <c r="TED31" s="309"/>
      <c r="TEE31" s="309"/>
      <c r="TEF31" s="309"/>
      <c r="TEG31" s="309"/>
      <c r="TEH31" s="309"/>
      <c r="TEI31" s="309"/>
      <c r="TEJ31" s="309"/>
      <c r="TEK31" s="309"/>
      <c r="TEL31" s="309"/>
      <c r="TEM31" s="309"/>
      <c r="TEN31" s="309"/>
      <c r="TEO31" s="309"/>
      <c r="TEP31" s="309"/>
      <c r="TEQ31" s="309"/>
      <c r="TER31" s="309"/>
      <c r="TES31" s="309"/>
      <c r="TET31" s="309"/>
      <c r="TEU31" s="309"/>
      <c r="TEV31" s="309"/>
      <c r="TEW31" s="309"/>
      <c r="TEX31" s="309"/>
      <c r="TEY31" s="309"/>
      <c r="TEZ31" s="309"/>
      <c r="TFA31" s="309"/>
      <c r="TFB31" s="309"/>
      <c r="TFC31" s="309"/>
      <c r="TFD31" s="309"/>
      <c r="TFE31" s="309"/>
      <c r="TFF31" s="309"/>
      <c r="TFG31" s="309"/>
      <c r="TFH31" s="309"/>
      <c r="TFI31" s="309"/>
      <c r="TFJ31" s="309"/>
      <c r="TFK31" s="309"/>
      <c r="TFL31" s="309"/>
      <c r="TFM31" s="309"/>
      <c r="TFN31" s="309"/>
      <c r="TFO31" s="309"/>
      <c r="TFP31" s="309"/>
      <c r="TFQ31" s="309"/>
      <c r="TFR31" s="309"/>
      <c r="TFS31" s="309"/>
      <c r="TFT31" s="309"/>
      <c r="TFU31" s="309"/>
      <c r="TFV31" s="309"/>
      <c r="TFW31" s="309"/>
      <c r="TFX31" s="309"/>
      <c r="TFY31" s="309"/>
      <c r="TFZ31" s="309"/>
      <c r="TGA31" s="309"/>
      <c r="TGB31" s="309"/>
      <c r="TGC31" s="309"/>
      <c r="TGD31" s="309"/>
      <c r="TGE31" s="309"/>
      <c r="TGF31" s="309"/>
      <c r="TGG31" s="309"/>
      <c r="TGH31" s="309"/>
      <c r="TGI31" s="309"/>
      <c r="TGJ31" s="309"/>
      <c r="TGK31" s="309"/>
      <c r="TGL31" s="309"/>
      <c r="TGM31" s="309"/>
      <c r="TGN31" s="309"/>
      <c r="TGO31" s="309"/>
      <c r="TGP31" s="309"/>
      <c r="TGQ31" s="309"/>
      <c r="TGR31" s="309"/>
      <c r="TGS31" s="309"/>
      <c r="TGT31" s="309"/>
      <c r="TGU31" s="309"/>
      <c r="TGV31" s="309"/>
      <c r="TGW31" s="309"/>
      <c r="TGX31" s="309"/>
      <c r="TGY31" s="309"/>
      <c r="TGZ31" s="309"/>
      <c r="THA31" s="309"/>
      <c r="THB31" s="309"/>
      <c r="THC31" s="309"/>
      <c r="THD31" s="309"/>
      <c r="THE31" s="309"/>
      <c r="THF31" s="309"/>
      <c r="THG31" s="309"/>
      <c r="THH31" s="309"/>
      <c r="THI31" s="309"/>
      <c r="THJ31" s="309"/>
      <c r="THK31" s="309"/>
      <c r="THL31" s="309"/>
      <c r="THM31" s="309"/>
      <c r="THN31" s="309"/>
      <c r="THO31" s="309"/>
      <c r="THP31" s="309"/>
      <c r="THQ31" s="309"/>
      <c r="THR31" s="309"/>
      <c r="THS31" s="309"/>
      <c r="THT31" s="309"/>
      <c r="THU31" s="309"/>
      <c r="THV31" s="309"/>
      <c r="THW31" s="309"/>
      <c r="THX31" s="309"/>
      <c r="THY31" s="309"/>
      <c r="THZ31" s="309"/>
      <c r="TIA31" s="309"/>
      <c r="TIB31" s="309"/>
      <c r="TIC31" s="309"/>
      <c r="TID31" s="309"/>
      <c r="TIE31" s="309"/>
      <c r="TIF31" s="309"/>
      <c r="TIG31" s="309"/>
      <c r="TIH31" s="309"/>
      <c r="TII31" s="309"/>
      <c r="TIJ31" s="309"/>
      <c r="TIK31" s="309"/>
      <c r="TIL31" s="309"/>
      <c r="TIM31" s="309"/>
      <c r="TIN31" s="309"/>
      <c r="TIO31" s="309"/>
      <c r="TIP31" s="309"/>
      <c r="TIQ31" s="309"/>
      <c r="TIR31" s="309"/>
      <c r="TIS31" s="309"/>
      <c r="TIT31" s="309"/>
      <c r="TIU31" s="309"/>
      <c r="TIV31" s="309"/>
      <c r="TIW31" s="309"/>
      <c r="TIX31" s="309"/>
      <c r="TIY31" s="309"/>
      <c r="TIZ31" s="309"/>
      <c r="TJA31" s="309"/>
      <c r="TJB31" s="309"/>
      <c r="TJC31" s="309"/>
      <c r="TJD31" s="309"/>
      <c r="TJE31" s="309"/>
      <c r="TJF31" s="309"/>
      <c r="TJG31" s="309"/>
      <c r="TJH31" s="309"/>
      <c r="TJI31" s="309"/>
      <c r="TJJ31" s="309"/>
      <c r="TJK31" s="309"/>
      <c r="TJL31" s="309"/>
      <c r="TJM31" s="309"/>
      <c r="TJN31" s="309"/>
      <c r="TJO31" s="309"/>
      <c r="TJP31" s="309"/>
      <c r="TJQ31" s="309"/>
      <c r="TJR31" s="309"/>
      <c r="TJS31" s="309"/>
      <c r="TJT31" s="309"/>
      <c r="TJU31" s="309"/>
      <c r="TJV31" s="309"/>
      <c r="TJW31" s="309"/>
      <c r="TJX31" s="309"/>
      <c r="TJY31" s="309"/>
      <c r="TJZ31" s="309"/>
      <c r="TKA31" s="309"/>
      <c r="TKB31" s="309"/>
      <c r="TKC31" s="309"/>
      <c r="TKD31" s="309"/>
      <c r="TKE31" s="309"/>
      <c r="TKF31" s="309"/>
      <c r="TKG31" s="309"/>
      <c r="TKH31" s="309"/>
      <c r="TKI31" s="309"/>
      <c r="TKJ31" s="309"/>
      <c r="TKK31" s="309"/>
      <c r="TKL31" s="309"/>
      <c r="TKM31" s="309"/>
      <c r="TKN31" s="309"/>
      <c r="TKO31" s="309"/>
      <c r="TKP31" s="309"/>
      <c r="TKQ31" s="309"/>
      <c r="TKR31" s="309"/>
      <c r="TKS31" s="309"/>
      <c r="TKT31" s="309"/>
      <c r="TKU31" s="309"/>
      <c r="TKV31" s="309"/>
      <c r="TKW31" s="309"/>
      <c r="TKX31" s="309"/>
      <c r="TKY31" s="309"/>
      <c r="TKZ31" s="309"/>
      <c r="TLA31" s="309"/>
      <c r="TLB31" s="309"/>
      <c r="TLC31" s="309"/>
      <c r="TLD31" s="309"/>
      <c r="TLE31" s="309"/>
      <c r="TLF31" s="309"/>
      <c r="TLG31" s="309"/>
      <c r="TLH31" s="309"/>
      <c r="TLI31" s="309"/>
      <c r="TLJ31" s="309"/>
      <c r="TLK31" s="309"/>
      <c r="TLL31" s="309"/>
      <c r="TLM31" s="309"/>
      <c r="TLN31" s="309"/>
      <c r="TLO31" s="309"/>
      <c r="TLP31" s="309"/>
      <c r="TLQ31" s="309"/>
      <c r="TLR31" s="309"/>
      <c r="TLS31" s="309"/>
      <c r="TLT31" s="309"/>
      <c r="TLU31" s="309"/>
      <c r="TLV31" s="309"/>
      <c r="TLW31" s="309"/>
      <c r="TLX31" s="309"/>
      <c r="TLY31" s="309"/>
      <c r="TLZ31" s="309"/>
      <c r="TMA31" s="309"/>
      <c r="TMB31" s="309"/>
      <c r="TMC31" s="309"/>
      <c r="TMD31" s="309"/>
      <c r="TME31" s="309"/>
      <c r="TMF31" s="309"/>
      <c r="TMG31" s="309"/>
      <c r="TMH31" s="309"/>
      <c r="TMI31" s="309"/>
      <c r="TMJ31" s="309"/>
      <c r="TMK31" s="309"/>
      <c r="TML31" s="309"/>
      <c r="TMM31" s="309"/>
      <c r="TMN31" s="309"/>
      <c r="TMO31" s="309"/>
      <c r="TMP31" s="309"/>
      <c r="TMQ31" s="309"/>
      <c r="TMR31" s="309"/>
      <c r="TMS31" s="309"/>
      <c r="TMT31" s="309"/>
      <c r="TMU31" s="309"/>
      <c r="TMV31" s="309"/>
      <c r="TMW31" s="309"/>
      <c r="TMX31" s="309"/>
      <c r="TMY31" s="309"/>
      <c r="TMZ31" s="309"/>
      <c r="TNA31" s="309"/>
      <c r="TNB31" s="309"/>
      <c r="TNC31" s="309"/>
      <c r="TND31" s="309"/>
      <c r="TNE31" s="309"/>
      <c r="TNF31" s="309"/>
      <c r="TNG31" s="309"/>
      <c r="TNH31" s="309"/>
      <c r="TNI31" s="309"/>
      <c r="TNJ31" s="309"/>
      <c r="TNK31" s="309"/>
      <c r="TNL31" s="309"/>
      <c r="TNM31" s="309"/>
      <c r="TNN31" s="309"/>
      <c r="TNO31" s="309"/>
      <c r="TNP31" s="309"/>
      <c r="TNQ31" s="309"/>
      <c r="TNR31" s="309"/>
      <c r="TNS31" s="309"/>
      <c r="TNT31" s="309"/>
      <c r="TNU31" s="309"/>
      <c r="TNV31" s="309"/>
      <c r="TNW31" s="309"/>
      <c r="TNX31" s="309"/>
      <c r="TNY31" s="309"/>
      <c r="TNZ31" s="309"/>
      <c r="TOA31" s="309"/>
      <c r="TOB31" s="309"/>
      <c r="TOC31" s="309"/>
      <c r="TOD31" s="309"/>
      <c r="TOE31" s="309"/>
      <c r="TOF31" s="309"/>
      <c r="TOG31" s="309"/>
      <c r="TOH31" s="309"/>
      <c r="TOI31" s="309"/>
      <c r="TOJ31" s="309"/>
      <c r="TOK31" s="309"/>
      <c r="TOL31" s="309"/>
      <c r="TOM31" s="309"/>
      <c r="TON31" s="309"/>
      <c r="TOO31" s="309"/>
      <c r="TOP31" s="309"/>
      <c r="TOQ31" s="309"/>
      <c r="TOR31" s="309"/>
      <c r="TOS31" s="309"/>
      <c r="TOT31" s="309"/>
      <c r="TOU31" s="309"/>
      <c r="TOV31" s="309"/>
      <c r="TOW31" s="309"/>
      <c r="TOX31" s="309"/>
      <c r="TOY31" s="309"/>
      <c r="TOZ31" s="309"/>
      <c r="TPA31" s="309"/>
      <c r="TPB31" s="309"/>
      <c r="TPC31" s="309"/>
      <c r="TPD31" s="309"/>
      <c r="TPE31" s="309"/>
      <c r="TPF31" s="309"/>
      <c r="TPG31" s="309"/>
      <c r="TPH31" s="309"/>
      <c r="TPI31" s="309"/>
      <c r="TPJ31" s="309"/>
      <c r="TPK31" s="309"/>
      <c r="TPL31" s="309"/>
      <c r="TPM31" s="309"/>
      <c r="TPN31" s="309"/>
      <c r="TPO31" s="309"/>
      <c r="TPP31" s="309"/>
      <c r="TPQ31" s="309"/>
      <c r="TPR31" s="309"/>
      <c r="TPS31" s="309"/>
      <c r="TPT31" s="309"/>
      <c r="TPU31" s="309"/>
      <c r="TPV31" s="309"/>
      <c r="TPW31" s="309"/>
      <c r="TPX31" s="309"/>
      <c r="TPY31" s="309"/>
      <c r="TPZ31" s="309"/>
      <c r="TQA31" s="309"/>
      <c r="TQB31" s="309"/>
      <c r="TQC31" s="309"/>
      <c r="TQD31" s="309"/>
      <c r="TQE31" s="309"/>
      <c r="TQF31" s="309"/>
      <c r="TQG31" s="309"/>
      <c r="TQH31" s="309"/>
      <c r="TQI31" s="309"/>
      <c r="TQJ31" s="309"/>
      <c r="TQK31" s="309"/>
      <c r="TQL31" s="309"/>
      <c r="TQM31" s="309"/>
      <c r="TQN31" s="309"/>
      <c r="TQO31" s="309"/>
      <c r="TQP31" s="309"/>
      <c r="TQQ31" s="309"/>
      <c r="TQR31" s="309"/>
      <c r="TQS31" s="309"/>
      <c r="TQT31" s="309"/>
      <c r="TQU31" s="309"/>
      <c r="TQV31" s="309"/>
      <c r="TQW31" s="309"/>
      <c r="TQX31" s="309"/>
      <c r="TQY31" s="309"/>
      <c r="TQZ31" s="309"/>
      <c r="TRA31" s="309"/>
      <c r="TRB31" s="309"/>
      <c r="TRC31" s="309"/>
      <c r="TRD31" s="309"/>
      <c r="TRE31" s="309"/>
      <c r="TRF31" s="309"/>
      <c r="TRG31" s="309"/>
      <c r="TRH31" s="309"/>
      <c r="TRI31" s="309"/>
      <c r="TRJ31" s="309"/>
      <c r="TRK31" s="309"/>
      <c r="TRL31" s="309"/>
      <c r="TRM31" s="309"/>
      <c r="TRN31" s="309"/>
      <c r="TRO31" s="309"/>
      <c r="TRP31" s="309"/>
      <c r="TRQ31" s="309"/>
      <c r="TRR31" s="309"/>
      <c r="TRS31" s="309"/>
      <c r="TRT31" s="309"/>
      <c r="TRU31" s="309"/>
      <c r="TRV31" s="309"/>
      <c r="TRW31" s="309"/>
      <c r="TRX31" s="309"/>
      <c r="TRY31" s="309"/>
      <c r="TRZ31" s="309"/>
      <c r="TSA31" s="309"/>
      <c r="TSB31" s="309"/>
      <c r="TSC31" s="309"/>
      <c r="TSD31" s="309"/>
      <c r="TSE31" s="309"/>
      <c r="TSF31" s="309"/>
      <c r="TSG31" s="309"/>
      <c r="TSH31" s="309"/>
      <c r="TSI31" s="309"/>
      <c r="TSJ31" s="309"/>
      <c r="TSK31" s="309"/>
      <c r="TSL31" s="309"/>
      <c r="TSM31" s="309"/>
      <c r="TSN31" s="309"/>
      <c r="TSO31" s="309"/>
      <c r="TSP31" s="309"/>
      <c r="TSQ31" s="309"/>
      <c r="TSR31" s="309"/>
      <c r="TSS31" s="309"/>
      <c r="TST31" s="309"/>
      <c r="TSU31" s="309"/>
      <c r="TSV31" s="309"/>
      <c r="TSW31" s="309"/>
      <c r="TSX31" s="309"/>
      <c r="TSY31" s="309"/>
      <c r="TSZ31" s="309"/>
      <c r="TTA31" s="309"/>
      <c r="TTB31" s="309"/>
      <c r="TTC31" s="309"/>
      <c r="TTD31" s="309"/>
      <c r="TTE31" s="309"/>
      <c r="TTF31" s="309"/>
      <c r="TTG31" s="309"/>
      <c r="TTH31" s="309"/>
      <c r="TTI31" s="309"/>
      <c r="TTJ31" s="309"/>
      <c r="TTK31" s="309"/>
      <c r="TTL31" s="309"/>
      <c r="TTM31" s="309"/>
      <c r="TTN31" s="309"/>
      <c r="TTO31" s="309"/>
      <c r="TTP31" s="309"/>
      <c r="TTQ31" s="309"/>
      <c r="TTR31" s="309"/>
      <c r="TTS31" s="309"/>
      <c r="TTT31" s="309"/>
      <c r="TTU31" s="309"/>
      <c r="TTV31" s="309"/>
      <c r="TTW31" s="309"/>
      <c r="TTX31" s="309"/>
      <c r="TTY31" s="309"/>
      <c r="TTZ31" s="309"/>
      <c r="TUA31" s="309"/>
      <c r="TUB31" s="309"/>
      <c r="TUC31" s="309"/>
      <c r="TUD31" s="309"/>
      <c r="TUE31" s="309"/>
      <c r="TUF31" s="309"/>
      <c r="TUG31" s="309"/>
      <c r="TUH31" s="309"/>
      <c r="TUI31" s="309"/>
      <c r="TUJ31" s="309"/>
      <c r="TUK31" s="309"/>
      <c r="TUL31" s="309"/>
      <c r="TUM31" s="309"/>
      <c r="TUN31" s="309"/>
      <c r="TUO31" s="309"/>
      <c r="TUP31" s="309"/>
      <c r="TUQ31" s="309"/>
      <c r="TUR31" s="309"/>
      <c r="TUS31" s="309"/>
      <c r="TUT31" s="309"/>
      <c r="TUU31" s="309"/>
      <c r="TUV31" s="309"/>
      <c r="TUW31" s="309"/>
      <c r="TUX31" s="309"/>
      <c r="TUY31" s="309"/>
      <c r="TUZ31" s="309"/>
      <c r="TVA31" s="309"/>
      <c r="TVB31" s="309"/>
      <c r="TVC31" s="309"/>
      <c r="TVD31" s="309"/>
      <c r="TVE31" s="309"/>
      <c r="TVF31" s="309"/>
      <c r="TVG31" s="309"/>
      <c r="TVH31" s="309"/>
      <c r="TVI31" s="309"/>
      <c r="TVJ31" s="309"/>
      <c r="TVK31" s="309"/>
      <c r="TVL31" s="309"/>
      <c r="TVM31" s="309"/>
      <c r="TVN31" s="309"/>
      <c r="TVO31" s="309"/>
      <c r="TVP31" s="309"/>
      <c r="TVQ31" s="309"/>
      <c r="TVR31" s="309"/>
      <c r="TVS31" s="309"/>
      <c r="TVT31" s="309"/>
      <c r="TVU31" s="309"/>
      <c r="TVV31" s="309"/>
      <c r="TVW31" s="309"/>
      <c r="TVX31" s="309"/>
      <c r="TVY31" s="309"/>
      <c r="TVZ31" s="309"/>
      <c r="TWA31" s="309"/>
      <c r="TWB31" s="309"/>
      <c r="TWC31" s="309"/>
      <c r="TWD31" s="309"/>
      <c r="TWE31" s="309"/>
      <c r="TWF31" s="309"/>
      <c r="TWG31" s="309"/>
      <c r="TWH31" s="309"/>
      <c r="TWI31" s="309"/>
      <c r="TWJ31" s="309"/>
      <c r="TWK31" s="309"/>
      <c r="TWL31" s="309"/>
      <c r="TWM31" s="309"/>
      <c r="TWN31" s="309"/>
      <c r="TWO31" s="309"/>
      <c r="TWP31" s="309"/>
      <c r="TWQ31" s="309"/>
      <c r="TWR31" s="309"/>
      <c r="TWS31" s="309"/>
      <c r="TWT31" s="309"/>
      <c r="TWU31" s="309"/>
      <c r="TWV31" s="309"/>
      <c r="TWW31" s="309"/>
      <c r="TWX31" s="309"/>
      <c r="TWY31" s="309"/>
      <c r="TWZ31" s="309"/>
      <c r="TXA31" s="309"/>
      <c r="TXB31" s="309"/>
      <c r="TXC31" s="309"/>
      <c r="TXD31" s="309"/>
      <c r="TXE31" s="309"/>
      <c r="TXF31" s="309"/>
      <c r="TXG31" s="309"/>
      <c r="TXH31" s="309"/>
      <c r="TXI31" s="309"/>
      <c r="TXJ31" s="309"/>
      <c r="TXK31" s="309"/>
      <c r="TXL31" s="309"/>
      <c r="TXM31" s="309"/>
      <c r="TXN31" s="309"/>
      <c r="TXO31" s="309"/>
      <c r="TXP31" s="309"/>
      <c r="TXQ31" s="309"/>
      <c r="TXR31" s="309"/>
      <c r="TXS31" s="309"/>
      <c r="TXT31" s="309"/>
      <c r="TXU31" s="309"/>
      <c r="TXV31" s="309"/>
      <c r="TXW31" s="309"/>
      <c r="TXX31" s="309"/>
      <c r="TXY31" s="309"/>
      <c r="TXZ31" s="309"/>
      <c r="TYA31" s="309"/>
      <c r="TYB31" s="309"/>
      <c r="TYC31" s="309"/>
      <c r="TYD31" s="309"/>
      <c r="TYE31" s="309"/>
      <c r="TYF31" s="309"/>
      <c r="TYG31" s="309"/>
      <c r="TYH31" s="309"/>
      <c r="TYI31" s="309"/>
      <c r="TYJ31" s="309"/>
      <c r="TYK31" s="309"/>
      <c r="TYL31" s="309"/>
      <c r="TYM31" s="309"/>
      <c r="TYN31" s="309"/>
      <c r="TYO31" s="309"/>
      <c r="TYP31" s="309"/>
      <c r="TYQ31" s="309"/>
      <c r="TYR31" s="309"/>
      <c r="TYS31" s="309"/>
      <c r="TYT31" s="309"/>
      <c r="TYU31" s="309"/>
      <c r="TYV31" s="309"/>
      <c r="TYW31" s="309"/>
      <c r="TYX31" s="309"/>
      <c r="TYY31" s="309"/>
      <c r="TYZ31" s="309"/>
      <c r="TZA31" s="309"/>
      <c r="TZB31" s="309"/>
      <c r="TZC31" s="309"/>
      <c r="TZD31" s="309"/>
      <c r="TZE31" s="309"/>
      <c r="TZF31" s="309"/>
      <c r="TZG31" s="309"/>
      <c r="TZH31" s="309"/>
      <c r="TZI31" s="309"/>
      <c r="TZJ31" s="309"/>
      <c r="TZK31" s="309"/>
      <c r="TZL31" s="309"/>
      <c r="TZM31" s="309"/>
      <c r="TZN31" s="309"/>
      <c r="TZO31" s="309"/>
      <c r="TZP31" s="309"/>
      <c r="TZQ31" s="309"/>
      <c r="TZR31" s="309"/>
      <c r="TZS31" s="309"/>
      <c r="TZT31" s="309"/>
      <c r="TZU31" s="309"/>
      <c r="TZV31" s="309"/>
      <c r="TZW31" s="309"/>
      <c r="TZX31" s="309"/>
      <c r="TZY31" s="309"/>
      <c r="TZZ31" s="309"/>
      <c r="UAA31" s="309"/>
      <c r="UAB31" s="309"/>
      <c r="UAC31" s="309"/>
      <c r="UAD31" s="309"/>
      <c r="UAE31" s="309"/>
      <c r="UAF31" s="309"/>
      <c r="UAG31" s="309"/>
      <c r="UAH31" s="309"/>
      <c r="UAI31" s="309"/>
      <c r="UAJ31" s="309"/>
      <c r="UAK31" s="309"/>
      <c r="UAL31" s="309"/>
      <c r="UAM31" s="309"/>
      <c r="UAN31" s="309"/>
      <c r="UAO31" s="309"/>
      <c r="UAP31" s="309"/>
      <c r="UAQ31" s="309"/>
      <c r="UAR31" s="309"/>
      <c r="UAS31" s="309"/>
      <c r="UAT31" s="309"/>
      <c r="UAU31" s="309"/>
      <c r="UAV31" s="309"/>
      <c r="UAW31" s="309"/>
      <c r="UAX31" s="309"/>
      <c r="UAY31" s="309"/>
      <c r="UAZ31" s="309"/>
      <c r="UBA31" s="309"/>
      <c r="UBB31" s="309"/>
      <c r="UBC31" s="309"/>
      <c r="UBD31" s="309"/>
      <c r="UBE31" s="309"/>
      <c r="UBF31" s="309"/>
      <c r="UBG31" s="309"/>
      <c r="UBH31" s="309"/>
      <c r="UBI31" s="309"/>
      <c r="UBJ31" s="309"/>
      <c r="UBK31" s="309"/>
      <c r="UBL31" s="309"/>
      <c r="UBM31" s="309"/>
      <c r="UBN31" s="309"/>
      <c r="UBO31" s="309"/>
      <c r="UBP31" s="309"/>
      <c r="UBQ31" s="309"/>
      <c r="UBR31" s="309"/>
      <c r="UBS31" s="309"/>
      <c r="UBT31" s="309"/>
      <c r="UBU31" s="309"/>
      <c r="UBV31" s="309"/>
      <c r="UBW31" s="309"/>
      <c r="UBX31" s="309"/>
      <c r="UBY31" s="309"/>
      <c r="UBZ31" s="309"/>
      <c r="UCA31" s="309"/>
      <c r="UCB31" s="309"/>
      <c r="UCC31" s="309"/>
      <c r="UCD31" s="309"/>
      <c r="UCE31" s="309"/>
      <c r="UCF31" s="309"/>
      <c r="UCG31" s="309"/>
      <c r="UCH31" s="309"/>
      <c r="UCI31" s="309"/>
      <c r="UCJ31" s="309"/>
      <c r="UCK31" s="309"/>
      <c r="UCL31" s="309"/>
      <c r="UCM31" s="309"/>
      <c r="UCN31" s="309"/>
      <c r="UCO31" s="309"/>
      <c r="UCP31" s="309"/>
      <c r="UCQ31" s="309"/>
      <c r="UCR31" s="309"/>
      <c r="UCS31" s="309"/>
      <c r="UCT31" s="309"/>
      <c r="UCU31" s="309"/>
      <c r="UCV31" s="309"/>
      <c r="UCW31" s="309"/>
      <c r="UCX31" s="309"/>
      <c r="UCY31" s="309"/>
      <c r="UCZ31" s="309"/>
      <c r="UDA31" s="309"/>
      <c r="UDB31" s="309"/>
      <c r="UDC31" s="309"/>
      <c r="UDD31" s="309"/>
      <c r="UDE31" s="309"/>
      <c r="UDF31" s="309"/>
      <c r="UDG31" s="309"/>
      <c r="UDH31" s="309"/>
      <c r="UDI31" s="309"/>
      <c r="UDJ31" s="309"/>
      <c r="UDK31" s="309"/>
      <c r="UDL31" s="309"/>
      <c r="UDM31" s="309"/>
      <c r="UDN31" s="309"/>
      <c r="UDO31" s="309"/>
      <c r="UDP31" s="309"/>
      <c r="UDQ31" s="309"/>
      <c r="UDR31" s="309"/>
      <c r="UDS31" s="309"/>
      <c r="UDT31" s="309"/>
      <c r="UDU31" s="309"/>
      <c r="UDV31" s="309"/>
      <c r="UDW31" s="309"/>
      <c r="UDX31" s="309"/>
      <c r="UDY31" s="309"/>
      <c r="UDZ31" s="309"/>
      <c r="UEA31" s="309"/>
      <c r="UEB31" s="309"/>
      <c r="UEC31" s="309"/>
      <c r="UED31" s="309"/>
      <c r="UEE31" s="309"/>
      <c r="UEF31" s="309"/>
      <c r="UEG31" s="309"/>
      <c r="UEH31" s="309"/>
      <c r="UEI31" s="309"/>
      <c r="UEJ31" s="309"/>
      <c r="UEK31" s="309"/>
      <c r="UEL31" s="309"/>
      <c r="UEM31" s="309"/>
      <c r="UEN31" s="309"/>
      <c r="UEO31" s="309"/>
      <c r="UEP31" s="309"/>
      <c r="UEQ31" s="309"/>
      <c r="UER31" s="309"/>
      <c r="UES31" s="309"/>
      <c r="UET31" s="309"/>
      <c r="UEU31" s="309"/>
      <c r="UEV31" s="309"/>
      <c r="UEW31" s="309"/>
      <c r="UEX31" s="309"/>
      <c r="UEY31" s="309"/>
      <c r="UEZ31" s="309"/>
      <c r="UFA31" s="309"/>
      <c r="UFB31" s="309"/>
      <c r="UFC31" s="309"/>
      <c r="UFD31" s="309"/>
      <c r="UFE31" s="309"/>
      <c r="UFF31" s="309"/>
      <c r="UFG31" s="309"/>
      <c r="UFH31" s="309"/>
      <c r="UFI31" s="309"/>
      <c r="UFJ31" s="309"/>
      <c r="UFK31" s="309"/>
      <c r="UFL31" s="309"/>
      <c r="UFM31" s="309"/>
      <c r="UFN31" s="309"/>
      <c r="UFO31" s="309"/>
      <c r="UFP31" s="309"/>
      <c r="UFQ31" s="309"/>
      <c r="UFR31" s="309"/>
      <c r="UFS31" s="309"/>
      <c r="UFT31" s="309"/>
      <c r="UFU31" s="309"/>
      <c r="UFV31" s="309"/>
      <c r="UFW31" s="309"/>
      <c r="UFX31" s="309"/>
      <c r="UFY31" s="309"/>
      <c r="UFZ31" s="309"/>
      <c r="UGA31" s="309"/>
      <c r="UGB31" s="309"/>
      <c r="UGC31" s="309"/>
      <c r="UGD31" s="309"/>
      <c r="UGE31" s="309"/>
      <c r="UGF31" s="309"/>
      <c r="UGG31" s="309"/>
      <c r="UGH31" s="309"/>
      <c r="UGI31" s="309"/>
      <c r="UGJ31" s="309"/>
      <c r="UGK31" s="309"/>
      <c r="UGL31" s="309"/>
      <c r="UGM31" s="309"/>
      <c r="UGN31" s="309"/>
      <c r="UGO31" s="309"/>
      <c r="UGP31" s="309"/>
      <c r="UGQ31" s="309"/>
      <c r="UGR31" s="309"/>
      <c r="UGS31" s="309"/>
      <c r="UGT31" s="309"/>
      <c r="UGU31" s="309"/>
      <c r="UGV31" s="309"/>
      <c r="UGW31" s="309"/>
      <c r="UGX31" s="309"/>
      <c r="UGY31" s="309"/>
      <c r="UGZ31" s="309"/>
      <c r="UHA31" s="309"/>
      <c r="UHB31" s="309"/>
      <c r="UHC31" s="309"/>
      <c r="UHD31" s="309"/>
      <c r="UHE31" s="309"/>
      <c r="UHF31" s="309"/>
      <c r="UHG31" s="309"/>
      <c r="UHH31" s="309"/>
      <c r="UHI31" s="309"/>
      <c r="UHJ31" s="309"/>
      <c r="UHK31" s="309"/>
      <c r="UHL31" s="309"/>
      <c r="UHM31" s="309"/>
      <c r="UHN31" s="309"/>
      <c r="UHO31" s="309"/>
      <c r="UHP31" s="309"/>
      <c r="UHQ31" s="309"/>
      <c r="UHR31" s="309"/>
      <c r="UHS31" s="309"/>
      <c r="UHT31" s="309"/>
      <c r="UHU31" s="309"/>
      <c r="UHV31" s="309"/>
      <c r="UHW31" s="309"/>
      <c r="UHX31" s="309"/>
      <c r="UHY31" s="309"/>
      <c r="UHZ31" s="309"/>
      <c r="UIA31" s="309"/>
      <c r="UIB31" s="309"/>
      <c r="UIC31" s="309"/>
      <c r="UID31" s="309"/>
      <c r="UIE31" s="309"/>
      <c r="UIF31" s="309"/>
      <c r="UIG31" s="309"/>
      <c r="UIH31" s="309"/>
      <c r="UII31" s="309"/>
      <c r="UIJ31" s="309"/>
      <c r="UIK31" s="309"/>
      <c r="UIL31" s="309"/>
      <c r="UIM31" s="309"/>
      <c r="UIN31" s="309"/>
      <c r="UIO31" s="309"/>
      <c r="UIP31" s="309"/>
      <c r="UIQ31" s="309"/>
      <c r="UIR31" s="309"/>
      <c r="UIS31" s="309"/>
      <c r="UIT31" s="309"/>
      <c r="UIU31" s="309"/>
      <c r="UIV31" s="309"/>
      <c r="UIW31" s="309"/>
      <c r="UIX31" s="309"/>
      <c r="UIY31" s="309"/>
      <c r="UIZ31" s="309"/>
      <c r="UJA31" s="309"/>
      <c r="UJB31" s="309"/>
      <c r="UJC31" s="309"/>
      <c r="UJD31" s="309"/>
      <c r="UJE31" s="309"/>
      <c r="UJF31" s="309"/>
      <c r="UJG31" s="309"/>
      <c r="UJH31" s="309"/>
      <c r="UJI31" s="309"/>
      <c r="UJJ31" s="309"/>
      <c r="UJK31" s="309"/>
      <c r="UJL31" s="309"/>
      <c r="UJM31" s="309"/>
      <c r="UJN31" s="309"/>
      <c r="UJO31" s="309"/>
      <c r="UJP31" s="309"/>
      <c r="UJQ31" s="309"/>
      <c r="UJR31" s="309"/>
      <c r="UJS31" s="309"/>
      <c r="UJT31" s="309"/>
      <c r="UJU31" s="309"/>
      <c r="UJV31" s="309"/>
      <c r="UJW31" s="309"/>
      <c r="UJX31" s="309"/>
      <c r="UJY31" s="309"/>
      <c r="UJZ31" s="309"/>
      <c r="UKA31" s="309"/>
      <c r="UKB31" s="309"/>
      <c r="UKC31" s="309"/>
      <c r="UKD31" s="309"/>
      <c r="UKE31" s="309"/>
      <c r="UKF31" s="309"/>
      <c r="UKG31" s="309"/>
      <c r="UKH31" s="309"/>
      <c r="UKI31" s="309"/>
      <c r="UKJ31" s="309"/>
      <c r="UKK31" s="309"/>
      <c r="UKL31" s="309"/>
      <c r="UKM31" s="309"/>
      <c r="UKN31" s="309"/>
      <c r="UKO31" s="309"/>
      <c r="UKP31" s="309"/>
      <c r="UKQ31" s="309"/>
      <c r="UKR31" s="309"/>
      <c r="UKS31" s="309"/>
      <c r="UKT31" s="309"/>
      <c r="UKU31" s="309"/>
      <c r="UKV31" s="309"/>
      <c r="UKW31" s="309"/>
      <c r="UKX31" s="309"/>
      <c r="UKY31" s="309"/>
      <c r="UKZ31" s="309"/>
      <c r="ULA31" s="309"/>
      <c r="ULB31" s="309"/>
      <c r="ULC31" s="309"/>
      <c r="ULD31" s="309"/>
      <c r="ULE31" s="309"/>
      <c r="ULF31" s="309"/>
      <c r="ULG31" s="309"/>
      <c r="ULH31" s="309"/>
      <c r="ULI31" s="309"/>
      <c r="ULJ31" s="309"/>
      <c r="ULK31" s="309"/>
      <c r="ULL31" s="309"/>
      <c r="ULM31" s="309"/>
      <c r="ULN31" s="309"/>
      <c r="ULO31" s="309"/>
      <c r="ULP31" s="309"/>
      <c r="ULQ31" s="309"/>
      <c r="ULR31" s="309"/>
      <c r="ULS31" s="309"/>
      <c r="ULT31" s="309"/>
      <c r="ULU31" s="309"/>
      <c r="ULV31" s="309"/>
      <c r="ULW31" s="309"/>
      <c r="ULX31" s="309"/>
      <c r="ULY31" s="309"/>
      <c r="ULZ31" s="309"/>
      <c r="UMA31" s="309"/>
      <c r="UMB31" s="309"/>
      <c r="UMC31" s="309"/>
      <c r="UMD31" s="309"/>
      <c r="UME31" s="309"/>
      <c r="UMF31" s="309"/>
      <c r="UMG31" s="309"/>
      <c r="UMH31" s="309"/>
      <c r="UMI31" s="309"/>
      <c r="UMJ31" s="309"/>
      <c r="UMK31" s="309"/>
      <c r="UML31" s="309"/>
      <c r="UMM31" s="309"/>
      <c r="UMN31" s="309"/>
      <c r="UMO31" s="309"/>
      <c r="UMP31" s="309"/>
      <c r="UMQ31" s="309"/>
      <c r="UMR31" s="309"/>
      <c r="UMS31" s="309"/>
      <c r="UMT31" s="309"/>
      <c r="UMU31" s="309"/>
      <c r="UMV31" s="309"/>
      <c r="UMW31" s="309"/>
      <c r="UMX31" s="309"/>
      <c r="UMY31" s="309"/>
      <c r="UMZ31" s="309"/>
      <c r="UNA31" s="309"/>
      <c r="UNB31" s="309"/>
      <c r="UNC31" s="309"/>
      <c r="UND31" s="309"/>
      <c r="UNE31" s="309"/>
      <c r="UNF31" s="309"/>
      <c r="UNG31" s="309"/>
      <c r="UNH31" s="309"/>
      <c r="UNI31" s="309"/>
      <c r="UNJ31" s="309"/>
      <c r="UNK31" s="309"/>
      <c r="UNL31" s="309"/>
      <c r="UNM31" s="309"/>
      <c r="UNN31" s="309"/>
      <c r="UNO31" s="309"/>
      <c r="UNP31" s="309"/>
      <c r="UNQ31" s="309"/>
      <c r="UNR31" s="309"/>
      <c r="UNS31" s="309"/>
      <c r="UNT31" s="309"/>
      <c r="UNU31" s="309"/>
      <c r="UNV31" s="309"/>
      <c r="UNW31" s="309"/>
      <c r="UNX31" s="309"/>
      <c r="UNY31" s="309"/>
      <c r="UNZ31" s="309"/>
      <c r="UOA31" s="309"/>
      <c r="UOB31" s="309"/>
      <c r="UOC31" s="309"/>
      <c r="UOD31" s="309"/>
      <c r="UOE31" s="309"/>
      <c r="UOF31" s="309"/>
      <c r="UOG31" s="309"/>
      <c r="UOH31" s="309"/>
      <c r="UOI31" s="309"/>
      <c r="UOJ31" s="309"/>
      <c r="UOK31" s="309"/>
      <c r="UOL31" s="309"/>
      <c r="UOM31" s="309"/>
      <c r="UON31" s="309"/>
      <c r="UOO31" s="309"/>
      <c r="UOP31" s="309"/>
      <c r="UOQ31" s="309"/>
      <c r="UOR31" s="309"/>
      <c r="UOS31" s="309"/>
      <c r="UOT31" s="309"/>
      <c r="UOU31" s="309"/>
      <c r="UOV31" s="309"/>
      <c r="UOW31" s="309"/>
      <c r="UOX31" s="309"/>
      <c r="UOY31" s="309"/>
      <c r="UOZ31" s="309"/>
      <c r="UPA31" s="309"/>
      <c r="UPB31" s="309"/>
      <c r="UPC31" s="309"/>
      <c r="UPD31" s="309"/>
      <c r="UPE31" s="309"/>
      <c r="UPF31" s="309"/>
      <c r="UPG31" s="309"/>
      <c r="UPH31" s="309"/>
      <c r="UPI31" s="309"/>
      <c r="UPJ31" s="309"/>
      <c r="UPK31" s="309"/>
      <c r="UPL31" s="309"/>
      <c r="UPM31" s="309"/>
      <c r="UPN31" s="309"/>
      <c r="UPO31" s="309"/>
      <c r="UPP31" s="309"/>
      <c r="UPQ31" s="309"/>
      <c r="UPR31" s="309"/>
      <c r="UPS31" s="309"/>
      <c r="UPT31" s="309"/>
      <c r="UPU31" s="309"/>
      <c r="UPV31" s="309"/>
      <c r="UPW31" s="309"/>
      <c r="UPX31" s="309"/>
      <c r="UPY31" s="309"/>
      <c r="UPZ31" s="309"/>
      <c r="UQA31" s="309"/>
      <c r="UQB31" s="309"/>
      <c r="UQC31" s="309"/>
      <c r="UQD31" s="309"/>
      <c r="UQE31" s="309"/>
      <c r="UQF31" s="309"/>
      <c r="UQG31" s="309"/>
      <c r="UQH31" s="309"/>
      <c r="UQI31" s="309"/>
      <c r="UQJ31" s="309"/>
      <c r="UQK31" s="309"/>
      <c r="UQL31" s="309"/>
      <c r="UQM31" s="309"/>
      <c r="UQN31" s="309"/>
      <c r="UQO31" s="309"/>
      <c r="UQP31" s="309"/>
      <c r="UQQ31" s="309"/>
      <c r="UQR31" s="309"/>
      <c r="UQS31" s="309"/>
      <c r="UQT31" s="309"/>
      <c r="UQU31" s="309"/>
      <c r="UQV31" s="309"/>
      <c r="UQW31" s="309"/>
      <c r="UQX31" s="309"/>
      <c r="UQY31" s="309"/>
      <c r="UQZ31" s="309"/>
      <c r="URA31" s="309"/>
      <c r="URB31" s="309"/>
      <c r="URC31" s="309"/>
      <c r="URD31" s="309"/>
      <c r="URE31" s="309"/>
      <c r="URF31" s="309"/>
      <c r="URG31" s="309"/>
      <c r="URH31" s="309"/>
      <c r="URI31" s="309"/>
      <c r="URJ31" s="309"/>
      <c r="URK31" s="309"/>
      <c r="URL31" s="309"/>
      <c r="URM31" s="309"/>
      <c r="URN31" s="309"/>
      <c r="URO31" s="309"/>
      <c r="URP31" s="309"/>
      <c r="URQ31" s="309"/>
      <c r="URR31" s="309"/>
      <c r="URS31" s="309"/>
      <c r="URT31" s="309"/>
      <c r="URU31" s="309"/>
      <c r="URV31" s="309"/>
      <c r="URW31" s="309"/>
      <c r="URX31" s="309"/>
      <c r="URY31" s="309"/>
      <c r="URZ31" s="309"/>
      <c r="USA31" s="309"/>
      <c r="USB31" s="309"/>
      <c r="USC31" s="309"/>
      <c r="USD31" s="309"/>
      <c r="USE31" s="309"/>
      <c r="USF31" s="309"/>
      <c r="USG31" s="309"/>
      <c r="USH31" s="309"/>
      <c r="USI31" s="309"/>
      <c r="USJ31" s="309"/>
      <c r="USK31" s="309"/>
      <c r="USL31" s="309"/>
      <c r="USM31" s="309"/>
      <c r="USN31" s="309"/>
      <c r="USO31" s="309"/>
      <c r="USP31" s="309"/>
      <c r="USQ31" s="309"/>
      <c r="USR31" s="309"/>
      <c r="USS31" s="309"/>
      <c r="UST31" s="309"/>
      <c r="USU31" s="309"/>
      <c r="USV31" s="309"/>
      <c r="USW31" s="309"/>
      <c r="USX31" s="309"/>
      <c r="USY31" s="309"/>
      <c r="USZ31" s="309"/>
      <c r="UTA31" s="309"/>
      <c r="UTB31" s="309"/>
      <c r="UTC31" s="309"/>
      <c r="UTD31" s="309"/>
      <c r="UTE31" s="309"/>
      <c r="UTF31" s="309"/>
      <c r="UTG31" s="309"/>
      <c r="UTH31" s="309"/>
      <c r="UTI31" s="309"/>
      <c r="UTJ31" s="309"/>
      <c r="UTK31" s="309"/>
      <c r="UTL31" s="309"/>
      <c r="UTM31" s="309"/>
      <c r="UTN31" s="309"/>
      <c r="UTO31" s="309"/>
      <c r="UTP31" s="309"/>
      <c r="UTQ31" s="309"/>
      <c r="UTR31" s="309"/>
      <c r="UTS31" s="309"/>
      <c r="UTT31" s="309"/>
      <c r="UTU31" s="309"/>
      <c r="UTV31" s="309"/>
      <c r="UTW31" s="309"/>
      <c r="UTX31" s="309"/>
      <c r="UTY31" s="309"/>
      <c r="UTZ31" s="309"/>
      <c r="UUA31" s="309"/>
      <c r="UUB31" s="309"/>
      <c r="UUC31" s="309"/>
      <c r="UUD31" s="309"/>
      <c r="UUE31" s="309"/>
      <c r="UUF31" s="309"/>
      <c r="UUG31" s="309"/>
      <c r="UUH31" s="309"/>
      <c r="UUI31" s="309"/>
      <c r="UUJ31" s="309"/>
      <c r="UUK31" s="309"/>
      <c r="UUL31" s="309"/>
      <c r="UUM31" s="309"/>
      <c r="UUN31" s="309"/>
      <c r="UUO31" s="309"/>
      <c r="UUP31" s="309"/>
      <c r="UUQ31" s="309"/>
      <c r="UUR31" s="309"/>
      <c r="UUS31" s="309"/>
      <c r="UUT31" s="309"/>
      <c r="UUU31" s="309"/>
      <c r="UUV31" s="309"/>
      <c r="UUW31" s="309"/>
      <c r="UUX31" s="309"/>
      <c r="UUY31" s="309"/>
      <c r="UUZ31" s="309"/>
      <c r="UVA31" s="309"/>
      <c r="UVB31" s="309"/>
      <c r="UVC31" s="309"/>
      <c r="UVD31" s="309"/>
      <c r="UVE31" s="309"/>
      <c r="UVF31" s="309"/>
      <c r="UVG31" s="309"/>
      <c r="UVH31" s="309"/>
      <c r="UVI31" s="309"/>
      <c r="UVJ31" s="309"/>
      <c r="UVK31" s="309"/>
      <c r="UVL31" s="309"/>
      <c r="UVM31" s="309"/>
      <c r="UVN31" s="309"/>
      <c r="UVO31" s="309"/>
      <c r="UVP31" s="309"/>
      <c r="UVQ31" s="309"/>
      <c r="UVR31" s="309"/>
      <c r="UVS31" s="309"/>
      <c r="UVT31" s="309"/>
      <c r="UVU31" s="309"/>
      <c r="UVV31" s="309"/>
      <c r="UVW31" s="309"/>
      <c r="UVX31" s="309"/>
      <c r="UVY31" s="309"/>
      <c r="UVZ31" s="309"/>
      <c r="UWA31" s="309"/>
      <c r="UWB31" s="309"/>
      <c r="UWC31" s="309"/>
      <c r="UWD31" s="309"/>
      <c r="UWE31" s="309"/>
      <c r="UWF31" s="309"/>
      <c r="UWG31" s="309"/>
      <c r="UWH31" s="309"/>
      <c r="UWI31" s="309"/>
      <c r="UWJ31" s="309"/>
      <c r="UWK31" s="309"/>
      <c r="UWL31" s="309"/>
      <c r="UWM31" s="309"/>
      <c r="UWN31" s="309"/>
      <c r="UWO31" s="309"/>
      <c r="UWP31" s="309"/>
      <c r="UWQ31" s="309"/>
      <c r="UWR31" s="309"/>
      <c r="UWS31" s="309"/>
      <c r="UWT31" s="309"/>
      <c r="UWU31" s="309"/>
      <c r="UWV31" s="309"/>
      <c r="UWW31" s="309"/>
      <c r="UWX31" s="309"/>
      <c r="UWY31" s="309"/>
      <c r="UWZ31" s="309"/>
      <c r="UXA31" s="309"/>
      <c r="UXB31" s="309"/>
      <c r="UXC31" s="309"/>
      <c r="UXD31" s="309"/>
      <c r="UXE31" s="309"/>
      <c r="UXF31" s="309"/>
      <c r="UXG31" s="309"/>
      <c r="UXH31" s="309"/>
      <c r="UXI31" s="309"/>
      <c r="UXJ31" s="309"/>
      <c r="UXK31" s="309"/>
      <c r="UXL31" s="309"/>
      <c r="UXM31" s="309"/>
      <c r="UXN31" s="309"/>
      <c r="UXO31" s="309"/>
      <c r="UXP31" s="309"/>
      <c r="UXQ31" s="309"/>
      <c r="UXR31" s="309"/>
      <c r="UXS31" s="309"/>
      <c r="UXT31" s="309"/>
      <c r="UXU31" s="309"/>
      <c r="UXV31" s="309"/>
      <c r="UXW31" s="309"/>
      <c r="UXX31" s="309"/>
      <c r="UXY31" s="309"/>
      <c r="UXZ31" s="309"/>
      <c r="UYA31" s="309"/>
      <c r="UYB31" s="309"/>
      <c r="UYC31" s="309"/>
      <c r="UYD31" s="309"/>
      <c r="UYE31" s="309"/>
      <c r="UYF31" s="309"/>
      <c r="UYG31" s="309"/>
      <c r="UYH31" s="309"/>
      <c r="UYI31" s="309"/>
      <c r="UYJ31" s="309"/>
      <c r="UYK31" s="309"/>
      <c r="UYL31" s="309"/>
      <c r="UYM31" s="309"/>
      <c r="UYN31" s="309"/>
      <c r="UYO31" s="309"/>
      <c r="UYP31" s="309"/>
      <c r="UYQ31" s="309"/>
      <c r="UYR31" s="309"/>
      <c r="UYS31" s="309"/>
      <c r="UYT31" s="309"/>
      <c r="UYU31" s="309"/>
      <c r="UYV31" s="309"/>
      <c r="UYW31" s="309"/>
      <c r="UYX31" s="309"/>
      <c r="UYY31" s="309"/>
      <c r="UYZ31" s="309"/>
      <c r="UZA31" s="309"/>
      <c r="UZB31" s="309"/>
      <c r="UZC31" s="309"/>
      <c r="UZD31" s="309"/>
      <c r="UZE31" s="309"/>
      <c r="UZF31" s="309"/>
      <c r="UZG31" s="309"/>
      <c r="UZH31" s="309"/>
      <c r="UZI31" s="309"/>
      <c r="UZJ31" s="309"/>
      <c r="UZK31" s="309"/>
      <c r="UZL31" s="309"/>
      <c r="UZM31" s="309"/>
      <c r="UZN31" s="309"/>
      <c r="UZO31" s="309"/>
      <c r="UZP31" s="309"/>
      <c r="UZQ31" s="309"/>
      <c r="UZR31" s="309"/>
      <c r="UZS31" s="309"/>
      <c r="UZT31" s="309"/>
      <c r="UZU31" s="309"/>
      <c r="UZV31" s="309"/>
      <c r="UZW31" s="309"/>
      <c r="UZX31" s="309"/>
      <c r="UZY31" s="309"/>
      <c r="UZZ31" s="309"/>
      <c r="VAA31" s="309"/>
      <c r="VAB31" s="309"/>
      <c r="VAC31" s="309"/>
      <c r="VAD31" s="309"/>
      <c r="VAE31" s="309"/>
      <c r="VAF31" s="309"/>
      <c r="VAG31" s="309"/>
      <c r="VAH31" s="309"/>
      <c r="VAI31" s="309"/>
      <c r="VAJ31" s="309"/>
      <c r="VAK31" s="309"/>
      <c r="VAL31" s="309"/>
      <c r="VAM31" s="309"/>
      <c r="VAN31" s="309"/>
      <c r="VAO31" s="309"/>
      <c r="VAP31" s="309"/>
      <c r="VAQ31" s="309"/>
      <c r="VAR31" s="309"/>
      <c r="VAS31" s="309"/>
      <c r="VAT31" s="309"/>
      <c r="VAU31" s="309"/>
      <c r="VAV31" s="309"/>
      <c r="VAW31" s="309"/>
      <c r="VAX31" s="309"/>
      <c r="VAY31" s="309"/>
      <c r="VAZ31" s="309"/>
      <c r="VBA31" s="309"/>
      <c r="VBB31" s="309"/>
      <c r="VBC31" s="309"/>
      <c r="VBD31" s="309"/>
      <c r="VBE31" s="309"/>
      <c r="VBF31" s="309"/>
      <c r="VBG31" s="309"/>
      <c r="VBH31" s="309"/>
      <c r="VBI31" s="309"/>
      <c r="VBJ31" s="309"/>
      <c r="VBK31" s="309"/>
      <c r="VBL31" s="309"/>
      <c r="VBM31" s="309"/>
      <c r="VBN31" s="309"/>
      <c r="VBO31" s="309"/>
      <c r="VBP31" s="309"/>
      <c r="VBQ31" s="309"/>
      <c r="VBR31" s="309"/>
      <c r="VBS31" s="309"/>
      <c r="VBT31" s="309"/>
      <c r="VBU31" s="309"/>
      <c r="VBV31" s="309"/>
      <c r="VBW31" s="309"/>
      <c r="VBX31" s="309"/>
      <c r="VBY31" s="309"/>
      <c r="VBZ31" s="309"/>
      <c r="VCA31" s="309"/>
      <c r="VCB31" s="309"/>
      <c r="VCC31" s="309"/>
      <c r="VCD31" s="309"/>
      <c r="VCE31" s="309"/>
      <c r="VCF31" s="309"/>
      <c r="VCG31" s="309"/>
      <c r="VCH31" s="309"/>
      <c r="VCI31" s="309"/>
      <c r="VCJ31" s="309"/>
      <c r="VCK31" s="309"/>
      <c r="VCL31" s="309"/>
      <c r="VCM31" s="309"/>
      <c r="VCN31" s="309"/>
      <c r="VCO31" s="309"/>
      <c r="VCP31" s="309"/>
      <c r="VCQ31" s="309"/>
      <c r="VCR31" s="309"/>
      <c r="VCS31" s="309"/>
      <c r="VCT31" s="309"/>
      <c r="VCU31" s="309"/>
      <c r="VCV31" s="309"/>
      <c r="VCW31" s="309"/>
      <c r="VCX31" s="309"/>
      <c r="VCY31" s="309"/>
      <c r="VCZ31" s="309"/>
      <c r="VDA31" s="309"/>
      <c r="VDB31" s="309"/>
      <c r="VDC31" s="309"/>
      <c r="VDD31" s="309"/>
      <c r="VDE31" s="309"/>
      <c r="VDF31" s="309"/>
      <c r="VDG31" s="309"/>
      <c r="VDH31" s="309"/>
      <c r="VDI31" s="309"/>
      <c r="VDJ31" s="309"/>
      <c r="VDK31" s="309"/>
      <c r="VDL31" s="309"/>
      <c r="VDM31" s="309"/>
      <c r="VDN31" s="309"/>
      <c r="VDO31" s="309"/>
      <c r="VDP31" s="309"/>
      <c r="VDQ31" s="309"/>
      <c r="VDR31" s="309"/>
      <c r="VDS31" s="309"/>
      <c r="VDT31" s="309"/>
      <c r="VDU31" s="309"/>
      <c r="VDV31" s="309"/>
      <c r="VDW31" s="309"/>
      <c r="VDX31" s="309"/>
      <c r="VDY31" s="309"/>
      <c r="VDZ31" s="309"/>
      <c r="VEA31" s="309"/>
      <c r="VEB31" s="309"/>
      <c r="VEC31" s="309"/>
      <c r="VED31" s="309"/>
      <c r="VEE31" s="309"/>
      <c r="VEF31" s="309"/>
      <c r="VEG31" s="309"/>
      <c r="VEH31" s="309"/>
      <c r="VEI31" s="309"/>
      <c r="VEJ31" s="309"/>
      <c r="VEK31" s="309"/>
      <c r="VEL31" s="309"/>
      <c r="VEM31" s="309"/>
      <c r="VEN31" s="309"/>
      <c r="VEO31" s="309"/>
      <c r="VEP31" s="309"/>
      <c r="VEQ31" s="309"/>
      <c r="VER31" s="309"/>
      <c r="VES31" s="309"/>
      <c r="VET31" s="309"/>
      <c r="VEU31" s="309"/>
      <c r="VEV31" s="309"/>
      <c r="VEW31" s="309"/>
      <c r="VEX31" s="309"/>
      <c r="VEY31" s="309"/>
      <c r="VEZ31" s="309"/>
      <c r="VFA31" s="309"/>
      <c r="VFB31" s="309"/>
      <c r="VFC31" s="309"/>
      <c r="VFD31" s="309"/>
      <c r="VFE31" s="309"/>
      <c r="VFF31" s="309"/>
      <c r="VFG31" s="309"/>
      <c r="VFH31" s="309"/>
      <c r="VFI31" s="309"/>
      <c r="VFJ31" s="309"/>
      <c r="VFK31" s="309"/>
      <c r="VFL31" s="309"/>
      <c r="VFM31" s="309"/>
      <c r="VFN31" s="309"/>
      <c r="VFO31" s="309"/>
      <c r="VFP31" s="309"/>
      <c r="VFQ31" s="309"/>
      <c r="VFR31" s="309"/>
      <c r="VFS31" s="309"/>
      <c r="VFT31" s="309"/>
      <c r="VFU31" s="309"/>
      <c r="VFV31" s="309"/>
      <c r="VFW31" s="309"/>
      <c r="VFX31" s="309"/>
      <c r="VFY31" s="309"/>
      <c r="VFZ31" s="309"/>
      <c r="VGA31" s="309"/>
      <c r="VGB31" s="309"/>
      <c r="VGC31" s="309"/>
      <c r="VGD31" s="309"/>
      <c r="VGE31" s="309"/>
      <c r="VGF31" s="309"/>
      <c r="VGG31" s="309"/>
      <c r="VGH31" s="309"/>
      <c r="VGI31" s="309"/>
      <c r="VGJ31" s="309"/>
      <c r="VGK31" s="309"/>
      <c r="VGL31" s="309"/>
      <c r="VGM31" s="309"/>
      <c r="VGN31" s="309"/>
      <c r="VGO31" s="309"/>
      <c r="VGP31" s="309"/>
      <c r="VGQ31" s="309"/>
      <c r="VGR31" s="309"/>
      <c r="VGS31" s="309"/>
      <c r="VGT31" s="309"/>
      <c r="VGU31" s="309"/>
      <c r="VGV31" s="309"/>
      <c r="VGW31" s="309"/>
      <c r="VGX31" s="309"/>
      <c r="VGY31" s="309"/>
      <c r="VGZ31" s="309"/>
      <c r="VHA31" s="309"/>
      <c r="VHB31" s="309"/>
      <c r="VHC31" s="309"/>
      <c r="VHD31" s="309"/>
      <c r="VHE31" s="309"/>
      <c r="VHF31" s="309"/>
      <c r="VHG31" s="309"/>
      <c r="VHH31" s="309"/>
      <c r="VHI31" s="309"/>
      <c r="VHJ31" s="309"/>
      <c r="VHK31" s="309"/>
      <c r="VHL31" s="309"/>
      <c r="VHM31" s="309"/>
      <c r="VHN31" s="309"/>
      <c r="VHO31" s="309"/>
      <c r="VHP31" s="309"/>
      <c r="VHQ31" s="309"/>
      <c r="VHR31" s="309"/>
      <c r="VHS31" s="309"/>
      <c r="VHT31" s="309"/>
      <c r="VHU31" s="309"/>
      <c r="VHV31" s="309"/>
      <c r="VHW31" s="309"/>
      <c r="VHX31" s="309"/>
      <c r="VHY31" s="309"/>
      <c r="VHZ31" s="309"/>
      <c r="VIA31" s="309"/>
      <c r="VIB31" s="309"/>
      <c r="VIC31" s="309"/>
      <c r="VID31" s="309"/>
      <c r="VIE31" s="309"/>
      <c r="VIF31" s="309"/>
      <c r="VIG31" s="309"/>
      <c r="VIH31" s="309"/>
      <c r="VII31" s="309"/>
      <c r="VIJ31" s="309"/>
      <c r="VIK31" s="309"/>
      <c r="VIL31" s="309"/>
      <c r="VIM31" s="309"/>
      <c r="VIN31" s="309"/>
      <c r="VIO31" s="309"/>
      <c r="VIP31" s="309"/>
      <c r="VIQ31" s="309"/>
      <c r="VIR31" s="309"/>
      <c r="VIS31" s="309"/>
      <c r="VIT31" s="309"/>
      <c r="VIU31" s="309"/>
      <c r="VIV31" s="309"/>
      <c r="VIW31" s="309"/>
      <c r="VIX31" s="309"/>
      <c r="VIY31" s="309"/>
      <c r="VIZ31" s="309"/>
      <c r="VJA31" s="309"/>
      <c r="VJB31" s="309"/>
      <c r="VJC31" s="309"/>
      <c r="VJD31" s="309"/>
      <c r="VJE31" s="309"/>
      <c r="VJF31" s="309"/>
      <c r="VJG31" s="309"/>
      <c r="VJH31" s="309"/>
      <c r="VJI31" s="309"/>
      <c r="VJJ31" s="309"/>
      <c r="VJK31" s="309"/>
      <c r="VJL31" s="309"/>
      <c r="VJM31" s="309"/>
      <c r="VJN31" s="309"/>
      <c r="VJO31" s="309"/>
      <c r="VJP31" s="309"/>
      <c r="VJQ31" s="309"/>
      <c r="VJR31" s="309"/>
      <c r="VJS31" s="309"/>
      <c r="VJT31" s="309"/>
      <c r="VJU31" s="309"/>
      <c r="VJV31" s="309"/>
      <c r="VJW31" s="309"/>
      <c r="VJX31" s="309"/>
      <c r="VJY31" s="309"/>
      <c r="VJZ31" s="309"/>
      <c r="VKA31" s="309"/>
      <c r="VKB31" s="309"/>
      <c r="VKC31" s="309"/>
      <c r="VKD31" s="309"/>
      <c r="VKE31" s="309"/>
      <c r="VKF31" s="309"/>
      <c r="VKG31" s="309"/>
      <c r="VKH31" s="309"/>
      <c r="VKI31" s="309"/>
      <c r="VKJ31" s="309"/>
      <c r="VKK31" s="309"/>
      <c r="VKL31" s="309"/>
      <c r="VKM31" s="309"/>
      <c r="VKN31" s="309"/>
      <c r="VKO31" s="309"/>
      <c r="VKP31" s="309"/>
      <c r="VKQ31" s="309"/>
      <c r="VKR31" s="309"/>
      <c r="VKS31" s="309"/>
      <c r="VKT31" s="309"/>
      <c r="VKU31" s="309"/>
      <c r="VKV31" s="309"/>
      <c r="VKW31" s="309"/>
      <c r="VKX31" s="309"/>
      <c r="VKY31" s="309"/>
      <c r="VKZ31" s="309"/>
      <c r="VLA31" s="309"/>
      <c r="VLB31" s="309"/>
      <c r="VLC31" s="309"/>
      <c r="VLD31" s="309"/>
      <c r="VLE31" s="309"/>
      <c r="VLF31" s="309"/>
      <c r="VLG31" s="309"/>
      <c r="VLH31" s="309"/>
      <c r="VLI31" s="309"/>
      <c r="VLJ31" s="309"/>
      <c r="VLK31" s="309"/>
      <c r="VLL31" s="309"/>
      <c r="VLM31" s="309"/>
      <c r="VLN31" s="309"/>
      <c r="VLO31" s="309"/>
      <c r="VLP31" s="309"/>
      <c r="VLQ31" s="309"/>
      <c r="VLR31" s="309"/>
      <c r="VLS31" s="309"/>
      <c r="VLT31" s="309"/>
      <c r="VLU31" s="309"/>
      <c r="VLV31" s="309"/>
      <c r="VLW31" s="309"/>
      <c r="VLX31" s="309"/>
      <c r="VLY31" s="309"/>
      <c r="VLZ31" s="309"/>
      <c r="VMA31" s="309"/>
      <c r="VMB31" s="309"/>
      <c r="VMC31" s="309"/>
      <c r="VMD31" s="309"/>
      <c r="VME31" s="309"/>
      <c r="VMF31" s="309"/>
      <c r="VMG31" s="309"/>
      <c r="VMH31" s="309"/>
      <c r="VMI31" s="309"/>
      <c r="VMJ31" s="309"/>
      <c r="VMK31" s="309"/>
      <c r="VML31" s="309"/>
      <c r="VMM31" s="309"/>
      <c r="VMN31" s="309"/>
      <c r="VMO31" s="309"/>
      <c r="VMP31" s="309"/>
      <c r="VMQ31" s="309"/>
      <c r="VMR31" s="309"/>
      <c r="VMS31" s="309"/>
      <c r="VMT31" s="309"/>
      <c r="VMU31" s="309"/>
      <c r="VMV31" s="309"/>
      <c r="VMW31" s="309"/>
      <c r="VMX31" s="309"/>
      <c r="VMY31" s="309"/>
      <c r="VMZ31" s="309"/>
      <c r="VNA31" s="309"/>
      <c r="VNB31" s="309"/>
      <c r="VNC31" s="309"/>
      <c r="VND31" s="309"/>
      <c r="VNE31" s="309"/>
      <c r="VNF31" s="309"/>
      <c r="VNG31" s="309"/>
      <c r="VNH31" s="309"/>
      <c r="VNI31" s="309"/>
      <c r="VNJ31" s="309"/>
      <c r="VNK31" s="309"/>
      <c r="VNL31" s="309"/>
      <c r="VNM31" s="309"/>
      <c r="VNN31" s="309"/>
      <c r="VNO31" s="309"/>
      <c r="VNP31" s="309"/>
      <c r="VNQ31" s="309"/>
      <c r="VNR31" s="309"/>
      <c r="VNS31" s="309"/>
      <c r="VNT31" s="309"/>
      <c r="VNU31" s="309"/>
      <c r="VNV31" s="309"/>
      <c r="VNW31" s="309"/>
      <c r="VNX31" s="309"/>
      <c r="VNY31" s="309"/>
      <c r="VNZ31" s="309"/>
      <c r="VOA31" s="309"/>
      <c r="VOB31" s="309"/>
      <c r="VOC31" s="309"/>
      <c r="VOD31" s="309"/>
      <c r="VOE31" s="309"/>
      <c r="VOF31" s="309"/>
      <c r="VOG31" s="309"/>
      <c r="VOH31" s="309"/>
      <c r="VOI31" s="309"/>
      <c r="VOJ31" s="309"/>
      <c r="VOK31" s="309"/>
      <c r="VOL31" s="309"/>
      <c r="VOM31" s="309"/>
      <c r="VON31" s="309"/>
      <c r="VOO31" s="309"/>
      <c r="VOP31" s="309"/>
      <c r="VOQ31" s="309"/>
      <c r="VOR31" s="309"/>
      <c r="VOS31" s="309"/>
      <c r="VOT31" s="309"/>
      <c r="VOU31" s="309"/>
      <c r="VOV31" s="309"/>
      <c r="VOW31" s="309"/>
      <c r="VOX31" s="309"/>
      <c r="VOY31" s="309"/>
      <c r="VOZ31" s="309"/>
      <c r="VPA31" s="309"/>
      <c r="VPB31" s="309"/>
      <c r="VPC31" s="309"/>
      <c r="VPD31" s="309"/>
      <c r="VPE31" s="309"/>
      <c r="VPF31" s="309"/>
      <c r="VPG31" s="309"/>
      <c r="VPH31" s="309"/>
      <c r="VPI31" s="309"/>
      <c r="VPJ31" s="309"/>
      <c r="VPK31" s="309"/>
      <c r="VPL31" s="309"/>
      <c r="VPM31" s="309"/>
      <c r="VPN31" s="309"/>
      <c r="VPO31" s="309"/>
      <c r="VPP31" s="309"/>
      <c r="VPQ31" s="309"/>
      <c r="VPR31" s="309"/>
      <c r="VPS31" s="309"/>
      <c r="VPT31" s="309"/>
      <c r="VPU31" s="309"/>
      <c r="VPV31" s="309"/>
      <c r="VPW31" s="309"/>
      <c r="VPX31" s="309"/>
      <c r="VPY31" s="309"/>
      <c r="VPZ31" s="309"/>
      <c r="VQA31" s="309"/>
      <c r="VQB31" s="309"/>
      <c r="VQC31" s="309"/>
      <c r="VQD31" s="309"/>
      <c r="VQE31" s="309"/>
      <c r="VQF31" s="309"/>
      <c r="VQG31" s="309"/>
      <c r="VQH31" s="309"/>
      <c r="VQI31" s="309"/>
      <c r="VQJ31" s="309"/>
      <c r="VQK31" s="309"/>
      <c r="VQL31" s="309"/>
      <c r="VQM31" s="309"/>
      <c r="VQN31" s="309"/>
      <c r="VQO31" s="309"/>
      <c r="VQP31" s="309"/>
      <c r="VQQ31" s="309"/>
      <c r="VQR31" s="309"/>
      <c r="VQS31" s="309"/>
      <c r="VQT31" s="309"/>
      <c r="VQU31" s="309"/>
      <c r="VQV31" s="309"/>
      <c r="VQW31" s="309"/>
      <c r="VQX31" s="309"/>
      <c r="VQY31" s="309"/>
      <c r="VQZ31" s="309"/>
      <c r="VRA31" s="309"/>
      <c r="VRB31" s="309"/>
      <c r="VRC31" s="309"/>
      <c r="VRD31" s="309"/>
      <c r="VRE31" s="309"/>
      <c r="VRF31" s="309"/>
      <c r="VRG31" s="309"/>
      <c r="VRH31" s="309"/>
      <c r="VRI31" s="309"/>
      <c r="VRJ31" s="309"/>
      <c r="VRK31" s="309"/>
      <c r="VRL31" s="309"/>
      <c r="VRM31" s="309"/>
      <c r="VRN31" s="309"/>
      <c r="VRO31" s="309"/>
      <c r="VRP31" s="309"/>
      <c r="VRQ31" s="309"/>
      <c r="VRR31" s="309"/>
      <c r="VRS31" s="309"/>
      <c r="VRT31" s="309"/>
      <c r="VRU31" s="309"/>
      <c r="VRV31" s="309"/>
      <c r="VRW31" s="309"/>
      <c r="VRX31" s="309"/>
      <c r="VRY31" s="309"/>
      <c r="VRZ31" s="309"/>
      <c r="VSA31" s="309"/>
      <c r="VSB31" s="309"/>
      <c r="VSC31" s="309"/>
      <c r="VSD31" s="309"/>
      <c r="VSE31" s="309"/>
      <c r="VSF31" s="309"/>
      <c r="VSG31" s="309"/>
      <c r="VSH31" s="309"/>
      <c r="VSI31" s="309"/>
      <c r="VSJ31" s="309"/>
      <c r="VSK31" s="309"/>
      <c r="VSL31" s="309"/>
      <c r="VSM31" s="309"/>
      <c r="VSN31" s="309"/>
      <c r="VSO31" s="309"/>
      <c r="VSP31" s="309"/>
      <c r="VSQ31" s="309"/>
      <c r="VSR31" s="309"/>
      <c r="VSS31" s="309"/>
      <c r="VST31" s="309"/>
      <c r="VSU31" s="309"/>
      <c r="VSV31" s="309"/>
      <c r="VSW31" s="309"/>
      <c r="VSX31" s="309"/>
      <c r="VSY31" s="309"/>
      <c r="VSZ31" s="309"/>
      <c r="VTA31" s="309"/>
      <c r="VTB31" s="309"/>
      <c r="VTC31" s="309"/>
      <c r="VTD31" s="309"/>
      <c r="VTE31" s="309"/>
      <c r="VTF31" s="309"/>
      <c r="VTG31" s="309"/>
      <c r="VTH31" s="309"/>
      <c r="VTI31" s="309"/>
      <c r="VTJ31" s="309"/>
      <c r="VTK31" s="309"/>
      <c r="VTL31" s="309"/>
      <c r="VTM31" s="309"/>
      <c r="VTN31" s="309"/>
      <c r="VTO31" s="309"/>
      <c r="VTP31" s="309"/>
      <c r="VTQ31" s="309"/>
      <c r="VTR31" s="309"/>
      <c r="VTS31" s="309"/>
      <c r="VTT31" s="309"/>
      <c r="VTU31" s="309"/>
      <c r="VTV31" s="309"/>
      <c r="VTW31" s="309"/>
      <c r="VTX31" s="309"/>
      <c r="VTY31" s="309"/>
      <c r="VTZ31" s="309"/>
      <c r="VUA31" s="309"/>
      <c r="VUB31" s="309"/>
      <c r="VUC31" s="309"/>
      <c r="VUD31" s="309"/>
      <c r="VUE31" s="309"/>
      <c r="VUF31" s="309"/>
      <c r="VUG31" s="309"/>
      <c r="VUH31" s="309"/>
      <c r="VUI31" s="309"/>
      <c r="VUJ31" s="309"/>
      <c r="VUK31" s="309"/>
      <c r="VUL31" s="309"/>
      <c r="VUM31" s="309"/>
      <c r="VUN31" s="309"/>
      <c r="VUO31" s="309"/>
      <c r="VUP31" s="309"/>
      <c r="VUQ31" s="309"/>
      <c r="VUR31" s="309"/>
      <c r="VUS31" s="309"/>
      <c r="VUT31" s="309"/>
      <c r="VUU31" s="309"/>
      <c r="VUV31" s="309"/>
      <c r="VUW31" s="309"/>
      <c r="VUX31" s="309"/>
      <c r="VUY31" s="309"/>
      <c r="VUZ31" s="309"/>
      <c r="VVA31" s="309"/>
      <c r="VVB31" s="309"/>
      <c r="VVC31" s="309"/>
      <c r="VVD31" s="309"/>
      <c r="VVE31" s="309"/>
      <c r="VVF31" s="309"/>
      <c r="VVG31" s="309"/>
      <c r="VVH31" s="309"/>
      <c r="VVI31" s="309"/>
      <c r="VVJ31" s="309"/>
      <c r="VVK31" s="309"/>
      <c r="VVL31" s="309"/>
      <c r="VVM31" s="309"/>
      <c r="VVN31" s="309"/>
      <c r="VVO31" s="309"/>
      <c r="VVP31" s="309"/>
      <c r="VVQ31" s="309"/>
      <c r="VVR31" s="309"/>
      <c r="VVS31" s="309"/>
      <c r="VVT31" s="309"/>
      <c r="VVU31" s="309"/>
      <c r="VVV31" s="309"/>
      <c r="VVW31" s="309"/>
      <c r="VVX31" s="309"/>
      <c r="VVY31" s="309"/>
      <c r="VVZ31" s="309"/>
      <c r="VWA31" s="309"/>
      <c r="VWB31" s="309"/>
      <c r="VWC31" s="309"/>
      <c r="VWD31" s="309"/>
      <c r="VWE31" s="309"/>
      <c r="VWF31" s="309"/>
      <c r="VWG31" s="309"/>
      <c r="VWH31" s="309"/>
      <c r="VWI31" s="309"/>
      <c r="VWJ31" s="309"/>
      <c r="VWK31" s="309"/>
      <c r="VWL31" s="309"/>
      <c r="VWM31" s="309"/>
      <c r="VWN31" s="309"/>
      <c r="VWO31" s="309"/>
      <c r="VWP31" s="309"/>
      <c r="VWQ31" s="309"/>
      <c r="VWR31" s="309"/>
      <c r="VWS31" s="309"/>
      <c r="VWT31" s="309"/>
      <c r="VWU31" s="309"/>
      <c r="VWV31" s="309"/>
      <c r="VWW31" s="309"/>
      <c r="VWX31" s="309"/>
      <c r="VWY31" s="309"/>
      <c r="VWZ31" s="309"/>
      <c r="VXA31" s="309"/>
      <c r="VXB31" s="309"/>
      <c r="VXC31" s="309"/>
      <c r="VXD31" s="309"/>
      <c r="VXE31" s="309"/>
      <c r="VXF31" s="309"/>
      <c r="VXG31" s="309"/>
      <c r="VXH31" s="309"/>
      <c r="VXI31" s="309"/>
      <c r="VXJ31" s="309"/>
      <c r="VXK31" s="309"/>
      <c r="VXL31" s="309"/>
      <c r="VXM31" s="309"/>
      <c r="VXN31" s="309"/>
      <c r="VXO31" s="309"/>
      <c r="VXP31" s="309"/>
      <c r="VXQ31" s="309"/>
      <c r="VXR31" s="309"/>
      <c r="VXS31" s="309"/>
      <c r="VXT31" s="309"/>
      <c r="VXU31" s="309"/>
      <c r="VXV31" s="309"/>
      <c r="VXW31" s="309"/>
      <c r="VXX31" s="309"/>
      <c r="VXY31" s="309"/>
      <c r="VXZ31" s="309"/>
      <c r="VYA31" s="309"/>
      <c r="VYB31" s="309"/>
      <c r="VYC31" s="309"/>
      <c r="VYD31" s="309"/>
      <c r="VYE31" s="309"/>
      <c r="VYF31" s="309"/>
      <c r="VYG31" s="309"/>
      <c r="VYH31" s="309"/>
      <c r="VYI31" s="309"/>
      <c r="VYJ31" s="309"/>
      <c r="VYK31" s="309"/>
      <c r="VYL31" s="309"/>
      <c r="VYM31" s="309"/>
      <c r="VYN31" s="309"/>
      <c r="VYO31" s="309"/>
      <c r="VYP31" s="309"/>
      <c r="VYQ31" s="309"/>
      <c r="VYR31" s="309"/>
      <c r="VYS31" s="309"/>
      <c r="VYT31" s="309"/>
      <c r="VYU31" s="309"/>
      <c r="VYV31" s="309"/>
      <c r="VYW31" s="309"/>
      <c r="VYX31" s="309"/>
      <c r="VYY31" s="309"/>
      <c r="VYZ31" s="309"/>
      <c r="VZA31" s="309"/>
      <c r="VZB31" s="309"/>
      <c r="VZC31" s="309"/>
      <c r="VZD31" s="309"/>
      <c r="VZE31" s="309"/>
      <c r="VZF31" s="309"/>
      <c r="VZG31" s="309"/>
      <c r="VZH31" s="309"/>
      <c r="VZI31" s="309"/>
      <c r="VZJ31" s="309"/>
      <c r="VZK31" s="309"/>
      <c r="VZL31" s="309"/>
      <c r="VZM31" s="309"/>
      <c r="VZN31" s="309"/>
      <c r="VZO31" s="309"/>
      <c r="VZP31" s="309"/>
      <c r="VZQ31" s="309"/>
      <c r="VZR31" s="309"/>
      <c r="VZS31" s="309"/>
      <c r="VZT31" s="309"/>
      <c r="VZU31" s="309"/>
      <c r="VZV31" s="309"/>
      <c r="VZW31" s="309"/>
      <c r="VZX31" s="309"/>
      <c r="VZY31" s="309"/>
      <c r="VZZ31" s="309"/>
      <c r="WAA31" s="309"/>
      <c r="WAB31" s="309"/>
      <c r="WAC31" s="309"/>
      <c r="WAD31" s="309"/>
      <c r="WAE31" s="309"/>
      <c r="WAF31" s="309"/>
      <c r="WAG31" s="309"/>
      <c r="WAH31" s="309"/>
      <c r="WAI31" s="309"/>
      <c r="WAJ31" s="309"/>
      <c r="WAK31" s="309"/>
      <c r="WAL31" s="309"/>
      <c r="WAM31" s="309"/>
      <c r="WAN31" s="309"/>
      <c r="WAO31" s="309"/>
      <c r="WAP31" s="309"/>
      <c r="WAQ31" s="309"/>
      <c r="WAR31" s="309"/>
      <c r="WAS31" s="309"/>
      <c r="WAT31" s="309"/>
      <c r="WAU31" s="309"/>
      <c r="WAV31" s="309"/>
      <c r="WAW31" s="309"/>
      <c r="WAX31" s="309"/>
      <c r="WAY31" s="309"/>
      <c r="WAZ31" s="309"/>
      <c r="WBA31" s="309"/>
      <c r="WBB31" s="309"/>
      <c r="WBC31" s="309"/>
      <c r="WBD31" s="309"/>
      <c r="WBE31" s="309"/>
      <c r="WBF31" s="309"/>
      <c r="WBG31" s="309"/>
      <c r="WBH31" s="309"/>
      <c r="WBI31" s="309"/>
      <c r="WBJ31" s="309"/>
      <c r="WBK31" s="309"/>
      <c r="WBL31" s="309"/>
      <c r="WBM31" s="309"/>
      <c r="WBN31" s="309"/>
      <c r="WBO31" s="309"/>
      <c r="WBP31" s="309"/>
      <c r="WBQ31" s="309"/>
      <c r="WBR31" s="309"/>
      <c r="WBS31" s="309"/>
      <c r="WBT31" s="309"/>
      <c r="WBU31" s="309"/>
      <c r="WBV31" s="309"/>
      <c r="WBW31" s="309"/>
      <c r="WBX31" s="309"/>
      <c r="WBY31" s="309"/>
      <c r="WBZ31" s="309"/>
      <c r="WCA31" s="309"/>
      <c r="WCB31" s="309"/>
      <c r="WCC31" s="309"/>
      <c r="WCD31" s="309"/>
      <c r="WCE31" s="309"/>
      <c r="WCF31" s="309"/>
      <c r="WCG31" s="309"/>
      <c r="WCH31" s="309"/>
      <c r="WCI31" s="309"/>
      <c r="WCJ31" s="309"/>
      <c r="WCK31" s="309"/>
      <c r="WCL31" s="309"/>
      <c r="WCM31" s="309"/>
      <c r="WCN31" s="309"/>
      <c r="WCO31" s="309"/>
      <c r="WCP31" s="309"/>
      <c r="WCQ31" s="309"/>
      <c r="WCR31" s="309"/>
      <c r="WCS31" s="309"/>
      <c r="WCT31" s="309"/>
      <c r="WCU31" s="309"/>
      <c r="WCV31" s="309"/>
      <c r="WCW31" s="309"/>
      <c r="WCX31" s="309"/>
      <c r="WCY31" s="309"/>
      <c r="WCZ31" s="309"/>
      <c r="WDA31" s="309"/>
      <c r="WDB31" s="309"/>
      <c r="WDC31" s="309"/>
      <c r="WDD31" s="309"/>
      <c r="WDE31" s="309"/>
      <c r="WDF31" s="309"/>
      <c r="WDG31" s="309"/>
      <c r="WDH31" s="309"/>
      <c r="WDI31" s="309"/>
      <c r="WDJ31" s="309"/>
      <c r="WDK31" s="309"/>
      <c r="WDL31" s="309"/>
      <c r="WDM31" s="309"/>
      <c r="WDN31" s="309"/>
      <c r="WDO31" s="309"/>
      <c r="WDP31" s="309"/>
      <c r="WDQ31" s="309"/>
      <c r="WDR31" s="309"/>
      <c r="WDS31" s="309"/>
      <c r="WDT31" s="309"/>
      <c r="WDU31" s="309"/>
      <c r="WDV31" s="309"/>
      <c r="WDW31" s="309"/>
      <c r="WDX31" s="309"/>
      <c r="WDY31" s="309"/>
      <c r="WDZ31" s="309"/>
      <c r="WEA31" s="309"/>
      <c r="WEB31" s="309"/>
      <c r="WEC31" s="309"/>
      <c r="WED31" s="309"/>
      <c r="WEE31" s="309"/>
      <c r="WEF31" s="309"/>
      <c r="WEG31" s="309"/>
      <c r="WEH31" s="309"/>
      <c r="WEI31" s="309"/>
      <c r="WEJ31" s="309"/>
      <c r="WEK31" s="309"/>
      <c r="WEL31" s="309"/>
      <c r="WEM31" s="309"/>
      <c r="WEN31" s="309"/>
      <c r="WEO31" s="309"/>
      <c r="WEP31" s="309"/>
      <c r="WEQ31" s="309"/>
      <c r="WER31" s="309"/>
      <c r="WES31" s="309"/>
      <c r="WET31" s="309"/>
      <c r="WEU31" s="309"/>
      <c r="WEV31" s="309"/>
      <c r="WEW31" s="309"/>
      <c r="WEX31" s="309"/>
      <c r="WEY31" s="309"/>
      <c r="WEZ31" s="309"/>
      <c r="WFA31" s="309"/>
      <c r="WFB31" s="309"/>
      <c r="WFC31" s="309"/>
      <c r="WFD31" s="309"/>
      <c r="WFE31" s="309"/>
      <c r="WFF31" s="309"/>
      <c r="WFG31" s="309"/>
      <c r="WFH31" s="309"/>
      <c r="WFI31" s="309"/>
      <c r="WFJ31" s="309"/>
      <c r="WFK31" s="309"/>
      <c r="WFL31" s="309"/>
      <c r="WFM31" s="309"/>
      <c r="WFN31" s="309"/>
      <c r="WFO31" s="309"/>
      <c r="WFP31" s="309"/>
      <c r="WFQ31" s="309"/>
      <c r="WFR31" s="309"/>
      <c r="WFS31" s="309"/>
      <c r="WFT31" s="309"/>
      <c r="WFU31" s="309"/>
      <c r="WFV31" s="309"/>
      <c r="WFW31" s="309"/>
      <c r="WFX31" s="309"/>
      <c r="WFY31" s="309"/>
      <c r="WFZ31" s="309"/>
      <c r="WGA31" s="309"/>
      <c r="WGB31" s="309"/>
      <c r="WGC31" s="309"/>
      <c r="WGD31" s="309"/>
      <c r="WGE31" s="309"/>
      <c r="WGF31" s="309"/>
      <c r="WGG31" s="309"/>
      <c r="WGH31" s="309"/>
      <c r="WGI31" s="309"/>
      <c r="WGJ31" s="309"/>
      <c r="WGK31" s="309"/>
      <c r="WGL31" s="309"/>
      <c r="WGM31" s="309"/>
      <c r="WGN31" s="309"/>
      <c r="WGO31" s="309"/>
      <c r="WGP31" s="309"/>
      <c r="WGQ31" s="309"/>
      <c r="WGR31" s="309"/>
      <c r="WGS31" s="309"/>
      <c r="WGT31" s="309"/>
      <c r="WGU31" s="309"/>
      <c r="WGV31" s="309"/>
      <c r="WGW31" s="309"/>
      <c r="WGX31" s="309"/>
      <c r="WGY31" s="309"/>
      <c r="WGZ31" s="309"/>
      <c r="WHA31" s="309"/>
      <c r="WHB31" s="309"/>
      <c r="WHC31" s="309"/>
      <c r="WHD31" s="309"/>
      <c r="WHE31" s="309"/>
      <c r="WHF31" s="309"/>
      <c r="WHG31" s="309"/>
      <c r="WHH31" s="309"/>
      <c r="WHI31" s="309"/>
      <c r="WHJ31" s="309"/>
      <c r="WHK31" s="309"/>
      <c r="WHL31" s="309"/>
      <c r="WHM31" s="309"/>
      <c r="WHN31" s="309"/>
      <c r="WHO31" s="309"/>
      <c r="WHP31" s="309"/>
      <c r="WHQ31" s="309"/>
      <c r="WHR31" s="309"/>
      <c r="WHS31" s="309"/>
      <c r="WHT31" s="309"/>
      <c r="WHU31" s="309"/>
      <c r="WHV31" s="309"/>
      <c r="WHW31" s="309"/>
      <c r="WHX31" s="309"/>
      <c r="WHY31" s="309"/>
      <c r="WHZ31" s="309"/>
      <c r="WIA31" s="309"/>
      <c r="WIB31" s="309"/>
      <c r="WIC31" s="309"/>
      <c r="WID31" s="309"/>
      <c r="WIE31" s="309"/>
      <c r="WIF31" s="309"/>
      <c r="WIG31" s="309"/>
      <c r="WIH31" s="309"/>
      <c r="WII31" s="309"/>
      <c r="WIJ31" s="309"/>
      <c r="WIK31" s="309"/>
      <c r="WIL31" s="309"/>
      <c r="WIM31" s="309"/>
      <c r="WIN31" s="309"/>
      <c r="WIO31" s="309"/>
      <c r="WIP31" s="309"/>
      <c r="WIQ31" s="309"/>
      <c r="WIR31" s="309"/>
      <c r="WIS31" s="309"/>
      <c r="WIT31" s="309"/>
      <c r="WIU31" s="309"/>
      <c r="WIV31" s="309"/>
      <c r="WIW31" s="309"/>
      <c r="WIX31" s="309"/>
      <c r="WIY31" s="309"/>
      <c r="WIZ31" s="309"/>
      <c r="WJA31" s="309"/>
      <c r="WJB31" s="309"/>
      <c r="WJC31" s="309"/>
      <c r="WJD31" s="309"/>
      <c r="WJE31" s="309"/>
      <c r="WJF31" s="309"/>
      <c r="WJG31" s="309"/>
      <c r="WJH31" s="309"/>
      <c r="WJI31" s="309"/>
      <c r="WJJ31" s="309"/>
      <c r="WJK31" s="309"/>
      <c r="WJL31" s="309"/>
      <c r="WJM31" s="309"/>
      <c r="WJN31" s="309"/>
      <c r="WJO31" s="309"/>
      <c r="WJP31" s="309"/>
      <c r="WJQ31" s="309"/>
      <c r="WJR31" s="309"/>
      <c r="WJS31" s="309"/>
      <c r="WJT31" s="309"/>
      <c r="WJU31" s="309"/>
      <c r="WJV31" s="309"/>
      <c r="WJW31" s="309"/>
      <c r="WJX31" s="309"/>
      <c r="WJY31" s="309"/>
      <c r="WJZ31" s="309"/>
      <c r="WKA31" s="309"/>
      <c r="WKB31" s="309"/>
      <c r="WKC31" s="309"/>
      <c r="WKD31" s="309"/>
      <c r="WKE31" s="309"/>
      <c r="WKF31" s="309"/>
      <c r="WKG31" s="309"/>
      <c r="WKH31" s="309"/>
      <c r="WKI31" s="309"/>
      <c r="WKJ31" s="309"/>
      <c r="WKK31" s="309"/>
      <c r="WKL31" s="309"/>
      <c r="WKM31" s="309"/>
      <c r="WKN31" s="309"/>
      <c r="WKO31" s="309"/>
      <c r="WKP31" s="309"/>
      <c r="WKQ31" s="309"/>
      <c r="WKR31" s="309"/>
      <c r="WKS31" s="309"/>
      <c r="WKT31" s="309"/>
      <c r="WKU31" s="309"/>
      <c r="WKV31" s="309"/>
      <c r="WKW31" s="309"/>
      <c r="WKX31" s="309"/>
      <c r="WKY31" s="309"/>
      <c r="WKZ31" s="309"/>
      <c r="WLA31" s="309"/>
      <c r="WLB31" s="309"/>
      <c r="WLC31" s="309"/>
      <c r="WLD31" s="309"/>
      <c r="WLE31" s="309"/>
      <c r="WLF31" s="309"/>
      <c r="WLG31" s="309"/>
      <c r="WLH31" s="309"/>
      <c r="WLI31" s="309"/>
      <c r="WLJ31" s="309"/>
      <c r="WLK31" s="309"/>
      <c r="WLL31" s="309"/>
      <c r="WLM31" s="309"/>
      <c r="WLN31" s="309"/>
      <c r="WLO31" s="309"/>
      <c r="WLP31" s="309"/>
      <c r="WLQ31" s="309"/>
      <c r="WLR31" s="309"/>
      <c r="WLS31" s="309"/>
      <c r="WLT31" s="309"/>
      <c r="WLU31" s="309"/>
      <c r="WLV31" s="309"/>
      <c r="WLW31" s="309"/>
      <c r="WLX31" s="309"/>
      <c r="WLY31" s="309"/>
      <c r="WLZ31" s="309"/>
      <c r="WMA31" s="309"/>
      <c r="WMB31" s="309"/>
      <c r="WMC31" s="309"/>
      <c r="WMD31" s="309"/>
      <c r="WME31" s="309"/>
      <c r="WMF31" s="309"/>
      <c r="WMG31" s="309"/>
      <c r="WMH31" s="309"/>
      <c r="WMI31" s="309"/>
      <c r="WMJ31" s="309"/>
      <c r="WMK31" s="309"/>
      <c r="WML31" s="309"/>
      <c r="WMM31" s="309"/>
      <c r="WMN31" s="309"/>
      <c r="WMO31" s="309"/>
      <c r="WMP31" s="309"/>
      <c r="WMQ31" s="309"/>
      <c r="WMR31" s="309"/>
      <c r="WMS31" s="309"/>
      <c r="WMT31" s="309"/>
      <c r="WMU31" s="309"/>
      <c r="WMV31" s="309"/>
      <c r="WMW31" s="309"/>
      <c r="WMX31" s="309"/>
      <c r="WMY31" s="309"/>
      <c r="WMZ31" s="309"/>
      <c r="WNA31" s="309"/>
      <c r="WNB31" s="309"/>
      <c r="WNC31" s="309"/>
      <c r="WND31" s="309"/>
      <c r="WNE31" s="309"/>
      <c r="WNF31" s="309"/>
      <c r="WNG31" s="309"/>
      <c r="WNH31" s="309"/>
      <c r="WNI31" s="309"/>
      <c r="WNJ31" s="309"/>
      <c r="WNK31" s="309"/>
      <c r="WNL31" s="309"/>
      <c r="WNM31" s="309"/>
      <c r="WNN31" s="309"/>
      <c r="WNO31" s="309"/>
      <c r="WNP31" s="309"/>
      <c r="WNQ31" s="309"/>
      <c r="WNR31" s="309"/>
      <c r="WNS31" s="309"/>
      <c r="WNT31" s="309"/>
      <c r="WNU31" s="309"/>
      <c r="WNV31" s="309"/>
      <c r="WNW31" s="309"/>
      <c r="WNX31" s="309"/>
      <c r="WNY31" s="309"/>
      <c r="WNZ31" s="309"/>
      <c r="WOA31" s="309"/>
      <c r="WOB31" s="309"/>
      <c r="WOC31" s="309"/>
      <c r="WOD31" s="309"/>
      <c r="WOE31" s="309"/>
      <c r="WOF31" s="309"/>
      <c r="WOG31" s="309"/>
      <c r="WOH31" s="309"/>
      <c r="WOI31" s="309"/>
      <c r="WOJ31" s="309"/>
      <c r="WOK31" s="309"/>
      <c r="WOL31" s="309"/>
      <c r="WOM31" s="309"/>
      <c r="WON31" s="309"/>
      <c r="WOO31" s="309"/>
      <c r="WOP31" s="309"/>
      <c r="WOQ31" s="309"/>
      <c r="WOR31" s="309"/>
      <c r="WOS31" s="309"/>
      <c r="WOT31" s="309"/>
      <c r="WOU31" s="309"/>
      <c r="WOV31" s="309"/>
      <c r="WOW31" s="309"/>
      <c r="WOX31" s="309"/>
      <c r="WOY31" s="309"/>
      <c r="WOZ31" s="309"/>
      <c r="WPA31" s="309"/>
      <c r="WPB31" s="309"/>
      <c r="WPC31" s="309"/>
      <c r="WPD31" s="309"/>
      <c r="WPE31" s="309"/>
      <c r="WPF31" s="309"/>
      <c r="WPG31" s="309"/>
      <c r="WPH31" s="309"/>
      <c r="WPI31" s="309"/>
      <c r="WPJ31" s="309"/>
      <c r="WPK31" s="309"/>
      <c r="WPL31" s="309"/>
      <c r="WPM31" s="309"/>
      <c r="WPN31" s="309"/>
      <c r="WPO31" s="309"/>
      <c r="WPP31" s="309"/>
      <c r="WPQ31" s="309"/>
      <c r="WPR31" s="309"/>
      <c r="WPS31" s="309"/>
      <c r="WPT31" s="309"/>
      <c r="WPU31" s="309"/>
      <c r="WPV31" s="309"/>
      <c r="WPW31" s="309"/>
      <c r="WPX31" s="309"/>
      <c r="WPY31" s="309"/>
      <c r="WPZ31" s="309"/>
      <c r="WQA31" s="309"/>
      <c r="WQB31" s="309"/>
      <c r="WQC31" s="309"/>
      <c r="WQD31" s="309"/>
      <c r="WQE31" s="309"/>
      <c r="WQF31" s="309"/>
      <c r="WQG31" s="309"/>
      <c r="WQH31" s="309"/>
      <c r="WQI31" s="309"/>
      <c r="WQJ31" s="309"/>
      <c r="WQK31" s="309"/>
      <c r="WQL31" s="309"/>
      <c r="WQM31" s="309"/>
      <c r="WQN31" s="309"/>
      <c r="WQO31" s="309"/>
      <c r="WQP31" s="309"/>
      <c r="WQQ31" s="309"/>
      <c r="WQR31" s="309"/>
      <c r="WQS31" s="309"/>
      <c r="WQT31" s="309"/>
      <c r="WQU31" s="309"/>
      <c r="WQV31" s="309"/>
      <c r="WQW31" s="309"/>
      <c r="WQX31" s="309"/>
      <c r="WQY31" s="309"/>
      <c r="WQZ31" s="309"/>
      <c r="WRA31" s="309"/>
      <c r="WRB31" s="309"/>
      <c r="WRC31" s="309"/>
      <c r="WRD31" s="309"/>
      <c r="WRE31" s="309"/>
      <c r="WRF31" s="309"/>
      <c r="WRG31" s="309"/>
      <c r="WRH31" s="309"/>
      <c r="WRI31" s="309"/>
      <c r="WRJ31" s="309"/>
      <c r="WRK31" s="309"/>
      <c r="WRL31" s="309"/>
      <c r="WRM31" s="309"/>
      <c r="WRN31" s="309"/>
      <c r="WRO31" s="309"/>
      <c r="WRP31" s="309"/>
      <c r="WRQ31" s="309"/>
      <c r="WRR31" s="309"/>
      <c r="WRS31" s="309"/>
      <c r="WRT31" s="309"/>
      <c r="WRU31" s="309"/>
      <c r="WRV31" s="309"/>
      <c r="WRW31" s="309"/>
      <c r="WRX31" s="309"/>
      <c r="WRY31" s="309"/>
      <c r="WRZ31" s="309"/>
      <c r="WSA31" s="309"/>
      <c r="WSB31" s="309"/>
      <c r="WSC31" s="309"/>
      <c r="WSD31" s="309"/>
      <c r="WSE31" s="309"/>
      <c r="WSF31" s="309"/>
      <c r="WSG31" s="309"/>
      <c r="WSH31" s="309"/>
      <c r="WSI31" s="309"/>
      <c r="WSJ31" s="309"/>
      <c r="WSK31" s="309"/>
      <c r="WSL31" s="309"/>
      <c r="WSM31" s="309"/>
      <c r="WSN31" s="309"/>
      <c r="WSO31" s="309"/>
      <c r="WSP31" s="309"/>
      <c r="WSQ31" s="309"/>
      <c r="WSR31" s="309"/>
      <c r="WSS31" s="309"/>
      <c r="WST31" s="309"/>
      <c r="WSU31" s="309"/>
      <c r="WSV31" s="309"/>
      <c r="WSW31" s="309"/>
      <c r="WSX31" s="309"/>
      <c r="WSY31" s="309"/>
      <c r="WSZ31" s="309"/>
      <c r="WTA31" s="309"/>
      <c r="WTB31" s="309"/>
      <c r="WTC31" s="309"/>
      <c r="WTD31" s="309"/>
      <c r="WTE31" s="309"/>
      <c r="WTF31" s="309"/>
      <c r="WTG31" s="309"/>
      <c r="WTH31" s="309"/>
      <c r="WTI31" s="309"/>
      <c r="WTJ31" s="309"/>
      <c r="WTK31" s="309"/>
      <c r="WTL31" s="309"/>
      <c r="WTM31" s="309"/>
      <c r="WTN31" s="309"/>
      <c r="WTO31" s="309"/>
      <c r="WTP31" s="309"/>
      <c r="WTQ31" s="309"/>
      <c r="WTR31" s="309"/>
      <c r="WTS31" s="309"/>
      <c r="WTT31" s="309"/>
      <c r="WTU31" s="309"/>
      <c r="WTV31" s="309"/>
      <c r="WTW31" s="309"/>
      <c r="WTX31" s="309"/>
      <c r="WTY31" s="309"/>
      <c r="WTZ31" s="309"/>
      <c r="WUA31" s="309"/>
      <c r="WUB31" s="309"/>
      <c r="WUC31" s="309"/>
      <c r="WUD31" s="309"/>
      <c r="WUE31" s="309"/>
      <c r="WUF31" s="309"/>
      <c r="WUG31" s="309"/>
      <c r="WUH31" s="309"/>
      <c r="WUI31" s="309"/>
      <c r="WUJ31" s="309"/>
      <c r="WUK31" s="309"/>
      <c r="WUL31" s="309"/>
      <c r="WUM31" s="309"/>
      <c r="WUN31" s="309"/>
      <c r="WUO31" s="309"/>
      <c r="WUP31" s="309"/>
      <c r="WUQ31" s="309"/>
      <c r="WUR31" s="309"/>
      <c r="WUS31" s="309"/>
      <c r="WUT31" s="309"/>
      <c r="WUU31" s="309"/>
      <c r="WUV31" s="309"/>
      <c r="WUW31" s="309"/>
      <c r="WUX31" s="309"/>
      <c r="WUY31" s="309"/>
      <c r="WUZ31" s="309"/>
      <c r="WVA31" s="309"/>
      <c r="WVB31" s="309"/>
      <c r="WVC31" s="309"/>
      <c r="WVD31" s="309"/>
      <c r="WVE31" s="309"/>
      <c r="WVF31" s="309"/>
      <c r="WVG31" s="309"/>
      <c r="WVH31" s="309"/>
      <c r="WVI31" s="309"/>
      <c r="WVJ31" s="309"/>
      <c r="WVK31" s="309"/>
      <c r="WVL31" s="309"/>
      <c r="WVM31" s="309"/>
      <c r="WVN31" s="309"/>
      <c r="WVO31" s="309"/>
      <c r="WVP31" s="309"/>
      <c r="WVQ31" s="309"/>
    </row>
    <row r="32" spans="1:16137" s="310" customFormat="1" x14ac:dyDescent="0.25">
      <c r="A32" s="309"/>
      <c r="B32" s="309"/>
      <c r="C32" s="309"/>
      <c r="D32" s="309"/>
      <c r="F32" s="309"/>
      <c r="G32" s="309"/>
      <c r="H32" s="309"/>
      <c r="I32" s="309"/>
      <c r="J32" s="309"/>
      <c r="K32" s="311"/>
      <c r="L32" s="312"/>
      <c r="M32" s="307" t="s">
        <v>729</v>
      </c>
      <c r="N32" s="308">
        <v>20</v>
      </c>
      <c r="O32" s="64">
        <f>O26+O25+O24+O23+O22+O21+O20+O19+O18+O17+O16+O15+O14+O13+O12+O11+O10+O9+O8+O7</f>
        <v>3564295.4299999997</v>
      </c>
      <c r="P32" s="64">
        <f>P26+P25+P24+P23+P22+P21+P20+P19+P18+P17+P16+P15+P14+P13+P12+P11+P10+P9+P8+P7</f>
        <v>2519884.44</v>
      </c>
      <c r="Q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09"/>
      <c r="BV32" s="309"/>
      <c r="BW32" s="309"/>
      <c r="BX32" s="309"/>
      <c r="BY32" s="309"/>
      <c r="BZ32" s="309"/>
      <c r="CA32" s="309"/>
      <c r="CB32" s="309"/>
      <c r="CC32" s="309"/>
      <c r="CD32" s="309"/>
      <c r="CE32" s="309"/>
      <c r="CF32" s="309"/>
      <c r="CG32" s="309"/>
      <c r="CH32" s="309"/>
      <c r="CI32" s="309"/>
      <c r="CJ32" s="309"/>
      <c r="CK32" s="309"/>
      <c r="CL32" s="309"/>
      <c r="CM32" s="309"/>
      <c r="CN32" s="309"/>
      <c r="CO32" s="309"/>
      <c r="CP32" s="309"/>
      <c r="CQ32" s="309"/>
      <c r="CR32" s="309"/>
      <c r="CS32" s="309"/>
      <c r="CT32" s="309"/>
      <c r="CU32" s="309"/>
      <c r="CV32" s="309"/>
      <c r="CW32" s="309"/>
      <c r="CX32" s="309"/>
      <c r="CY32" s="309"/>
      <c r="CZ32" s="309"/>
      <c r="DA32" s="309"/>
      <c r="DB32" s="309"/>
      <c r="DC32" s="309"/>
      <c r="DD32" s="309"/>
      <c r="DE32" s="309"/>
      <c r="DF32" s="309"/>
      <c r="DG32" s="309"/>
      <c r="DH32" s="309"/>
      <c r="DI32" s="309"/>
      <c r="DJ32" s="309"/>
      <c r="DK32" s="309"/>
      <c r="DL32" s="309"/>
      <c r="DM32" s="309"/>
      <c r="DN32" s="309"/>
      <c r="DO32" s="309"/>
      <c r="DP32" s="309"/>
      <c r="DQ32" s="309"/>
      <c r="DR32" s="309"/>
      <c r="DS32" s="309"/>
      <c r="DT32" s="309"/>
      <c r="DU32" s="309"/>
      <c r="DV32" s="309"/>
      <c r="DW32" s="309"/>
      <c r="DX32" s="309"/>
      <c r="DY32" s="309"/>
      <c r="DZ32" s="309"/>
      <c r="EA32" s="309"/>
      <c r="EB32" s="309"/>
      <c r="EC32" s="309"/>
      <c r="ED32" s="309"/>
      <c r="EE32" s="309"/>
      <c r="EF32" s="309"/>
      <c r="EG32" s="309"/>
      <c r="EH32" s="309"/>
      <c r="EI32" s="309"/>
      <c r="EJ32" s="309"/>
      <c r="EK32" s="309"/>
      <c r="EL32" s="309"/>
      <c r="EM32" s="309"/>
      <c r="EN32" s="309"/>
      <c r="EO32" s="309"/>
      <c r="EP32" s="309"/>
      <c r="EQ32" s="309"/>
      <c r="ER32" s="309"/>
      <c r="ES32" s="309"/>
      <c r="ET32" s="309"/>
      <c r="EU32" s="309"/>
      <c r="EV32" s="309"/>
      <c r="EW32" s="309"/>
      <c r="EX32" s="309"/>
      <c r="EY32" s="309"/>
      <c r="EZ32" s="309"/>
      <c r="FA32" s="309"/>
      <c r="FB32" s="309"/>
      <c r="FC32" s="309"/>
      <c r="FD32" s="309"/>
      <c r="FE32" s="309"/>
      <c r="FF32" s="309"/>
      <c r="FG32" s="309"/>
      <c r="FH32" s="309"/>
      <c r="FI32" s="309"/>
      <c r="FJ32" s="309"/>
      <c r="FK32" s="309"/>
      <c r="FL32" s="309"/>
      <c r="FM32" s="309"/>
      <c r="FN32" s="309"/>
      <c r="FO32" s="309"/>
      <c r="FP32" s="309"/>
      <c r="FQ32" s="309"/>
      <c r="FR32" s="309"/>
      <c r="FS32" s="309"/>
      <c r="FT32" s="309"/>
      <c r="FU32" s="309"/>
      <c r="FV32" s="309"/>
      <c r="FW32" s="309"/>
      <c r="FX32" s="309"/>
      <c r="FY32" s="309"/>
      <c r="FZ32" s="309"/>
      <c r="GA32" s="309"/>
      <c r="GB32" s="309"/>
      <c r="GC32" s="309"/>
      <c r="GD32" s="309"/>
      <c r="GE32" s="309"/>
      <c r="GF32" s="309"/>
      <c r="GG32" s="309"/>
      <c r="GH32" s="309"/>
      <c r="GI32" s="309"/>
      <c r="GJ32" s="309"/>
      <c r="GK32" s="309"/>
      <c r="GL32" s="309"/>
      <c r="GM32" s="309"/>
      <c r="GN32" s="309"/>
      <c r="GO32" s="309"/>
      <c r="GP32" s="309"/>
      <c r="GQ32" s="309"/>
      <c r="GR32" s="309"/>
      <c r="GS32" s="309"/>
      <c r="GT32" s="309"/>
      <c r="GU32" s="309"/>
      <c r="GV32" s="309"/>
      <c r="GW32" s="309"/>
      <c r="GX32" s="309"/>
      <c r="GY32" s="309"/>
      <c r="GZ32" s="309"/>
      <c r="HA32" s="309"/>
      <c r="HB32" s="309"/>
      <c r="HC32" s="309"/>
      <c r="HD32" s="309"/>
      <c r="HE32" s="309"/>
      <c r="HF32" s="309"/>
      <c r="HG32" s="309"/>
      <c r="HH32" s="309"/>
      <c r="HI32" s="309"/>
      <c r="HJ32" s="309"/>
      <c r="HK32" s="309"/>
      <c r="HL32" s="309"/>
      <c r="HM32" s="309"/>
      <c r="HN32" s="309"/>
      <c r="HO32" s="309"/>
      <c r="HP32" s="309"/>
      <c r="HQ32" s="309"/>
      <c r="HR32" s="309"/>
      <c r="HS32" s="309"/>
      <c r="HT32" s="309"/>
      <c r="HU32" s="309"/>
      <c r="HV32" s="309"/>
      <c r="HW32" s="309"/>
      <c r="HX32" s="309"/>
      <c r="HY32" s="309"/>
      <c r="HZ32" s="309"/>
      <c r="IA32" s="309"/>
      <c r="IB32" s="309"/>
      <c r="IC32" s="309"/>
      <c r="ID32" s="309"/>
      <c r="IE32" s="309"/>
      <c r="IF32" s="309"/>
      <c r="IG32" s="309"/>
      <c r="IH32" s="309"/>
      <c r="II32" s="309"/>
      <c r="IJ32" s="309"/>
      <c r="IK32" s="309"/>
      <c r="IL32" s="309"/>
      <c r="IM32" s="309"/>
      <c r="IN32" s="309"/>
      <c r="IO32" s="309"/>
      <c r="IP32" s="309"/>
      <c r="IQ32" s="309"/>
      <c r="IR32" s="309"/>
      <c r="IS32" s="309"/>
      <c r="IT32" s="309"/>
      <c r="IU32" s="309"/>
      <c r="IV32" s="309"/>
      <c r="IW32" s="309"/>
      <c r="IX32" s="309"/>
      <c r="IY32" s="309"/>
      <c r="IZ32" s="309"/>
      <c r="JA32" s="309"/>
      <c r="JB32" s="309"/>
      <c r="JC32" s="309"/>
      <c r="JD32" s="309"/>
      <c r="JE32" s="309"/>
      <c r="JF32" s="309"/>
      <c r="JG32" s="309"/>
      <c r="JH32" s="309"/>
      <c r="JI32" s="309"/>
      <c r="JJ32" s="309"/>
      <c r="JK32" s="309"/>
      <c r="JL32" s="309"/>
      <c r="JM32" s="309"/>
      <c r="JN32" s="309"/>
      <c r="JO32" s="309"/>
      <c r="JP32" s="309"/>
      <c r="JQ32" s="309"/>
      <c r="JR32" s="309"/>
      <c r="JS32" s="309"/>
      <c r="JT32" s="309"/>
      <c r="JU32" s="309"/>
      <c r="JV32" s="309"/>
      <c r="JW32" s="309"/>
      <c r="JX32" s="309"/>
      <c r="JY32" s="309"/>
      <c r="JZ32" s="309"/>
      <c r="KA32" s="309"/>
      <c r="KB32" s="309"/>
      <c r="KC32" s="309"/>
      <c r="KD32" s="309"/>
      <c r="KE32" s="309"/>
      <c r="KF32" s="309"/>
      <c r="KG32" s="309"/>
      <c r="KH32" s="309"/>
      <c r="KI32" s="309"/>
      <c r="KJ32" s="309"/>
      <c r="KK32" s="309"/>
      <c r="KL32" s="309"/>
      <c r="KM32" s="309"/>
      <c r="KN32" s="309"/>
      <c r="KO32" s="309"/>
      <c r="KP32" s="309"/>
      <c r="KQ32" s="309"/>
      <c r="KR32" s="309"/>
      <c r="KS32" s="309"/>
      <c r="KT32" s="309"/>
      <c r="KU32" s="309"/>
      <c r="KV32" s="309"/>
      <c r="KW32" s="309"/>
      <c r="KX32" s="309"/>
      <c r="KY32" s="309"/>
      <c r="KZ32" s="309"/>
      <c r="LA32" s="309"/>
      <c r="LB32" s="309"/>
      <c r="LC32" s="309"/>
      <c r="LD32" s="309"/>
      <c r="LE32" s="309"/>
      <c r="LF32" s="309"/>
      <c r="LG32" s="309"/>
      <c r="LH32" s="309"/>
      <c r="LI32" s="309"/>
      <c r="LJ32" s="309"/>
      <c r="LK32" s="309"/>
      <c r="LL32" s="309"/>
      <c r="LM32" s="309"/>
      <c r="LN32" s="309"/>
      <c r="LO32" s="309"/>
      <c r="LP32" s="309"/>
      <c r="LQ32" s="309"/>
      <c r="LR32" s="309"/>
      <c r="LS32" s="309"/>
      <c r="LT32" s="309"/>
      <c r="LU32" s="309"/>
      <c r="LV32" s="309"/>
      <c r="LW32" s="309"/>
      <c r="LX32" s="309"/>
      <c r="LY32" s="309"/>
      <c r="LZ32" s="309"/>
      <c r="MA32" s="309"/>
      <c r="MB32" s="309"/>
      <c r="MC32" s="309"/>
      <c r="MD32" s="309"/>
      <c r="ME32" s="309"/>
      <c r="MF32" s="309"/>
      <c r="MG32" s="309"/>
      <c r="MH32" s="309"/>
      <c r="MI32" s="309"/>
      <c r="MJ32" s="309"/>
      <c r="MK32" s="309"/>
      <c r="ML32" s="309"/>
      <c r="MM32" s="309"/>
      <c r="MN32" s="309"/>
      <c r="MO32" s="309"/>
      <c r="MP32" s="309"/>
      <c r="MQ32" s="309"/>
      <c r="MR32" s="309"/>
      <c r="MS32" s="309"/>
      <c r="MT32" s="309"/>
      <c r="MU32" s="309"/>
      <c r="MV32" s="309"/>
      <c r="MW32" s="309"/>
      <c r="MX32" s="309"/>
      <c r="MY32" s="309"/>
      <c r="MZ32" s="309"/>
      <c r="NA32" s="309"/>
      <c r="NB32" s="309"/>
      <c r="NC32" s="309"/>
      <c r="ND32" s="309"/>
      <c r="NE32" s="309"/>
      <c r="NF32" s="309"/>
      <c r="NG32" s="309"/>
      <c r="NH32" s="309"/>
      <c r="NI32" s="309"/>
      <c r="NJ32" s="309"/>
      <c r="NK32" s="309"/>
      <c r="NL32" s="309"/>
      <c r="NM32" s="309"/>
      <c r="NN32" s="309"/>
      <c r="NO32" s="309"/>
      <c r="NP32" s="309"/>
      <c r="NQ32" s="309"/>
      <c r="NR32" s="309"/>
      <c r="NS32" s="309"/>
      <c r="NT32" s="309"/>
      <c r="NU32" s="309"/>
      <c r="NV32" s="309"/>
      <c r="NW32" s="309"/>
      <c r="NX32" s="309"/>
      <c r="NY32" s="309"/>
      <c r="NZ32" s="309"/>
      <c r="OA32" s="309"/>
      <c r="OB32" s="309"/>
      <c r="OC32" s="309"/>
      <c r="OD32" s="309"/>
      <c r="OE32" s="309"/>
      <c r="OF32" s="309"/>
      <c r="OG32" s="309"/>
      <c r="OH32" s="309"/>
      <c r="OI32" s="309"/>
      <c r="OJ32" s="309"/>
      <c r="OK32" s="309"/>
      <c r="OL32" s="309"/>
      <c r="OM32" s="309"/>
      <c r="ON32" s="309"/>
      <c r="OO32" s="309"/>
      <c r="OP32" s="309"/>
      <c r="OQ32" s="309"/>
      <c r="OR32" s="309"/>
      <c r="OS32" s="309"/>
      <c r="OT32" s="309"/>
      <c r="OU32" s="309"/>
      <c r="OV32" s="309"/>
      <c r="OW32" s="309"/>
      <c r="OX32" s="309"/>
      <c r="OY32" s="309"/>
      <c r="OZ32" s="309"/>
      <c r="PA32" s="309"/>
      <c r="PB32" s="309"/>
      <c r="PC32" s="309"/>
      <c r="PD32" s="309"/>
      <c r="PE32" s="309"/>
      <c r="PF32" s="309"/>
      <c r="PG32" s="309"/>
      <c r="PH32" s="309"/>
      <c r="PI32" s="309"/>
      <c r="PJ32" s="309"/>
      <c r="PK32" s="309"/>
      <c r="PL32" s="309"/>
      <c r="PM32" s="309"/>
      <c r="PN32" s="309"/>
      <c r="PO32" s="309"/>
      <c r="PP32" s="309"/>
      <c r="PQ32" s="309"/>
      <c r="PR32" s="309"/>
      <c r="PS32" s="309"/>
      <c r="PT32" s="309"/>
      <c r="PU32" s="309"/>
      <c r="PV32" s="309"/>
      <c r="PW32" s="309"/>
      <c r="PX32" s="309"/>
      <c r="PY32" s="309"/>
      <c r="PZ32" s="309"/>
      <c r="QA32" s="309"/>
      <c r="QB32" s="309"/>
      <c r="QC32" s="309"/>
      <c r="QD32" s="309"/>
      <c r="QE32" s="309"/>
      <c r="QF32" s="309"/>
      <c r="QG32" s="309"/>
      <c r="QH32" s="309"/>
      <c r="QI32" s="309"/>
      <c r="QJ32" s="309"/>
      <c r="QK32" s="309"/>
      <c r="QL32" s="309"/>
      <c r="QM32" s="309"/>
      <c r="QN32" s="309"/>
      <c r="QO32" s="309"/>
      <c r="QP32" s="309"/>
      <c r="QQ32" s="309"/>
      <c r="QR32" s="309"/>
      <c r="QS32" s="309"/>
      <c r="QT32" s="309"/>
      <c r="QU32" s="309"/>
      <c r="QV32" s="309"/>
      <c r="QW32" s="309"/>
      <c r="QX32" s="309"/>
      <c r="QY32" s="309"/>
      <c r="QZ32" s="309"/>
      <c r="RA32" s="309"/>
      <c r="RB32" s="309"/>
      <c r="RC32" s="309"/>
      <c r="RD32" s="309"/>
      <c r="RE32" s="309"/>
      <c r="RF32" s="309"/>
      <c r="RG32" s="309"/>
      <c r="RH32" s="309"/>
      <c r="RI32" s="309"/>
      <c r="RJ32" s="309"/>
      <c r="RK32" s="309"/>
      <c r="RL32" s="309"/>
      <c r="RM32" s="309"/>
      <c r="RN32" s="309"/>
      <c r="RO32" s="309"/>
      <c r="RP32" s="309"/>
      <c r="RQ32" s="309"/>
      <c r="RR32" s="309"/>
      <c r="RS32" s="309"/>
      <c r="RT32" s="309"/>
      <c r="RU32" s="309"/>
      <c r="RV32" s="309"/>
      <c r="RW32" s="309"/>
      <c r="RX32" s="309"/>
      <c r="RY32" s="309"/>
      <c r="RZ32" s="309"/>
      <c r="SA32" s="309"/>
      <c r="SB32" s="309"/>
      <c r="SC32" s="309"/>
      <c r="SD32" s="309"/>
      <c r="SE32" s="309"/>
      <c r="SF32" s="309"/>
      <c r="SG32" s="309"/>
      <c r="SH32" s="309"/>
      <c r="SI32" s="309"/>
      <c r="SJ32" s="309"/>
      <c r="SK32" s="309"/>
      <c r="SL32" s="309"/>
      <c r="SM32" s="309"/>
      <c r="SN32" s="309"/>
      <c r="SO32" s="309"/>
      <c r="SP32" s="309"/>
      <c r="SQ32" s="309"/>
      <c r="SR32" s="309"/>
      <c r="SS32" s="309"/>
      <c r="ST32" s="309"/>
      <c r="SU32" s="309"/>
      <c r="SV32" s="309"/>
      <c r="SW32" s="309"/>
      <c r="SX32" s="309"/>
      <c r="SY32" s="309"/>
      <c r="SZ32" s="309"/>
      <c r="TA32" s="309"/>
      <c r="TB32" s="309"/>
      <c r="TC32" s="309"/>
      <c r="TD32" s="309"/>
      <c r="TE32" s="309"/>
      <c r="TF32" s="309"/>
      <c r="TG32" s="309"/>
      <c r="TH32" s="309"/>
      <c r="TI32" s="309"/>
      <c r="TJ32" s="309"/>
      <c r="TK32" s="309"/>
      <c r="TL32" s="309"/>
      <c r="TM32" s="309"/>
      <c r="TN32" s="309"/>
      <c r="TO32" s="309"/>
      <c r="TP32" s="309"/>
      <c r="TQ32" s="309"/>
      <c r="TR32" s="309"/>
      <c r="TS32" s="309"/>
      <c r="TT32" s="309"/>
      <c r="TU32" s="309"/>
      <c r="TV32" s="309"/>
      <c r="TW32" s="309"/>
      <c r="TX32" s="309"/>
      <c r="TY32" s="309"/>
      <c r="TZ32" s="309"/>
      <c r="UA32" s="309"/>
      <c r="UB32" s="309"/>
      <c r="UC32" s="309"/>
      <c r="UD32" s="309"/>
      <c r="UE32" s="309"/>
      <c r="UF32" s="309"/>
      <c r="UG32" s="309"/>
      <c r="UH32" s="309"/>
      <c r="UI32" s="309"/>
      <c r="UJ32" s="309"/>
      <c r="UK32" s="309"/>
      <c r="UL32" s="309"/>
      <c r="UM32" s="309"/>
      <c r="UN32" s="309"/>
      <c r="UO32" s="309"/>
      <c r="UP32" s="309"/>
      <c r="UQ32" s="309"/>
      <c r="UR32" s="309"/>
      <c r="US32" s="309"/>
      <c r="UT32" s="309"/>
      <c r="UU32" s="309"/>
      <c r="UV32" s="309"/>
      <c r="UW32" s="309"/>
      <c r="UX32" s="309"/>
      <c r="UY32" s="309"/>
      <c r="UZ32" s="309"/>
      <c r="VA32" s="309"/>
      <c r="VB32" s="309"/>
      <c r="VC32" s="309"/>
      <c r="VD32" s="309"/>
      <c r="VE32" s="309"/>
      <c r="VF32" s="309"/>
      <c r="VG32" s="309"/>
      <c r="VH32" s="309"/>
      <c r="VI32" s="309"/>
      <c r="VJ32" s="309"/>
      <c r="VK32" s="309"/>
      <c r="VL32" s="309"/>
      <c r="VM32" s="309"/>
      <c r="VN32" s="309"/>
      <c r="VO32" s="309"/>
      <c r="VP32" s="309"/>
      <c r="VQ32" s="309"/>
      <c r="VR32" s="309"/>
      <c r="VS32" s="309"/>
      <c r="VT32" s="309"/>
      <c r="VU32" s="309"/>
      <c r="VV32" s="309"/>
      <c r="VW32" s="309"/>
      <c r="VX32" s="309"/>
      <c r="VY32" s="309"/>
      <c r="VZ32" s="309"/>
      <c r="WA32" s="309"/>
      <c r="WB32" s="309"/>
      <c r="WC32" s="309"/>
      <c r="WD32" s="309"/>
      <c r="WE32" s="309"/>
      <c r="WF32" s="309"/>
      <c r="WG32" s="309"/>
      <c r="WH32" s="309"/>
      <c r="WI32" s="309"/>
      <c r="WJ32" s="309"/>
      <c r="WK32" s="309"/>
      <c r="WL32" s="309"/>
      <c r="WM32" s="309"/>
      <c r="WN32" s="309"/>
      <c r="WO32" s="309"/>
      <c r="WP32" s="309"/>
      <c r="WQ32" s="309"/>
      <c r="WR32" s="309"/>
      <c r="WS32" s="309"/>
      <c r="WT32" s="309"/>
      <c r="WU32" s="309"/>
      <c r="WV32" s="309"/>
      <c r="WW32" s="309"/>
      <c r="WX32" s="309"/>
      <c r="WY32" s="309"/>
      <c r="WZ32" s="309"/>
      <c r="XA32" s="309"/>
      <c r="XB32" s="309"/>
      <c r="XC32" s="309"/>
      <c r="XD32" s="309"/>
      <c r="XE32" s="309"/>
      <c r="XF32" s="309"/>
      <c r="XG32" s="309"/>
      <c r="XH32" s="309"/>
      <c r="XI32" s="309"/>
      <c r="XJ32" s="309"/>
      <c r="XK32" s="309"/>
      <c r="XL32" s="309"/>
      <c r="XM32" s="309"/>
      <c r="XN32" s="309"/>
      <c r="XO32" s="309"/>
      <c r="XP32" s="309"/>
      <c r="XQ32" s="309"/>
      <c r="XR32" s="309"/>
      <c r="XS32" s="309"/>
      <c r="XT32" s="309"/>
      <c r="XU32" s="309"/>
      <c r="XV32" s="309"/>
      <c r="XW32" s="309"/>
      <c r="XX32" s="309"/>
      <c r="XY32" s="309"/>
      <c r="XZ32" s="309"/>
      <c r="YA32" s="309"/>
      <c r="YB32" s="309"/>
      <c r="YC32" s="309"/>
      <c r="YD32" s="309"/>
      <c r="YE32" s="309"/>
      <c r="YF32" s="309"/>
      <c r="YG32" s="309"/>
      <c r="YH32" s="309"/>
      <c r="YI32" s="309"/>
      <c r="YJ32" s="309"/>
      <c r="YK32" s="309"/>
      <c r="YL32" s="309"/>
      <c r="YM32" s="309"/>
      <c r="YN32" s="309"/>
      <c r="YO32" s="309"/>
      <c r="YP32" s="309"/>
      <c r="YQ32" s="309"/>
      <c r="YR32" s="309"/>
      <c r="YS32" s="309"/>
      <c r="YT32" s="309"/>
      <c r="YU32" s="309"/>
      <c r="YV32" s="309"/>
      <c r="YW32" s="309"/>
      <c r="YX32" s="309"/>
      <c r="YY32" s="309"/>
      <c r="YZ32" s="309"/>
      <c r="ZA32" s="309"/>
      <c r="ZB32" s="309"/>
      <c r="ZC32" s="309"/>
      <c r="ZD32" s="309"/>
      <c r="ZE32" s="309"/>
      <c r="ZF32" s="309"/>
      <c r="ZG32" s="309"/>
      <c r="ZH32" s="309"/>
      <c r="ZI32" s="309"/>
      <c r="ZJ32" s="309"/>
      <c r="ZK32" s="309"/>
      <c r="ZL32" s="309"/>
      <c r="ZM32" s="309"/>
      <c r="ZN32" s="309"/>
      <c r="ZO32" s="309"/>
      <c r="ZP32" s="309"/>
      <c r="ZQ32" s="309"/>
      <c r="ZR32" s="309"/>
      <c r="ZS32" s="309"/>
      <c r="ZT32" s="309"/>
      <c r="ZU32" s="309"/>
      <c r="ZV32" s="309"/>
      <c r="ZW32" s="309"/>
      <c r="ZX32" s="309"/>
      <c r="ZY32" s="309"/>
      <c r="ZZ32" s="309"/>
      <c r="AAA32" s="309"/>
      <c r="AAB32" s="309"/>
      <c r="AAC32" s="309"/>
      <c r="AAD32" s="309"/>
      <c r="AAE32" s="309"/>
      <c r="AAF32" s="309"/>
      <c r="AAG32" s="309"/>
      <c r="AAH32" s="309"/>
      <c r="AAI32" s="309"/>
      <c r="AAJ32" s="309"/>
      <c r="AAK32" s="309"/>
      <c r="AAL32" s="309"/>
      <c r="AAM32" s="309"/>
      <c r="AAN32" s="309"/>
      <c r="AAO32" s="309"/>
      <c r="AAP32" s="309"/>
      <c r="AAQ32" s="309"/>
      <c r="AAR32" s="309"/>
      <c r="AAS32" s="309"/>
      <c r="AAT32" s="309"/>
      <c r="AAU32" s="309"/>
      <c r="AAV32" s="309"/>
      <c r="AAW32" s="309"/>
      <c r="AAX32" s="309"/>
      <c r="AAY32" s="309"/>
      <c r="AAZ32" s="309"/>
      <c r="ABA32" s="309"/>
      <c r="ABB32" s="309"/>
      <c r="ABC32" s="309"/>
      <c r="ABD32" s="309"/>
      <c r="ABE32" s="309"/>
      <c r="ABF32" s="309"/>
      <c r="ABG32" s="309"/>
      <c r="ABH32" s="309"/>
      <c r="ABI32" s="309"/>
      <c r="ABJ32" s="309"/>
      <c r="ABK32" s="309"/>
      <c r="ABL32" s="309"/>
      <c r="ABM32" s="309"/>
      <c r="ABN32" s="309"/>
      <c r="ABO32" s="309"/>
      <c r="ABP32" s="309"/>
      <c r="ABQ32" s="309"/>
      <c r="ABR32" s="309"/>
      <c r="ABS32" s="309"/>
      <c r="ABT32" s="309"/>
      <c r="ABU32" s="309"/>
      <c r="ABV32" s="309"/>
      <c r="ABW32" s="309"/>
      <c r="ABX32" s="309"/>
      <c r="ABY32" s="309"/>
      <c r="ABZ32" s="309"/>
      <c r="ACA32" s="309"/>
      <c r="ACB32" s="309"/>
      <c r="ACC32" s="309"/>
      <c r="ACD32" s="309"/>
      <c r="ACE32" s="309"/>
      <c r="ACF32" s="309"/>
      <c r="ACG32" s="309"/>
      <c r="ACH32" s="309"/>
      <c r="ACI32" s="309"/>
      <c r="ACJ32" s="309"/>
      <c r="ACK32" s="309"/>
      <c r="ACL32" s="309"/>
      <c r="ACM32" s="309"/>
      <c r="ACN32" s="309"/>
      <c r="ACO32" s="309"/>
      <c r="ACP32" s="309"/>
      <c r="ACQ32" s="309"/>
      <c r="ACR32" s="309"/>
      <c r="ACS32" s="309"/>
      <c r="ACT32" s="309"/>
      <c r="ACU32" s="309"/>
      <c r="ACV32" s="309"/>
      <c r="ACW32" s="309"/>
      <c r="ACX32" s="309"/>
      <c r="ACY32" s="309"/>
      <c r="ACZ32" s="309"/>
      <c r="ADA32" s="309"/>
      <c r="ADB32" s="309"/>
      <c r="ADC32" s="309"/>
      <c r="ADD32" s="309"/>
      <c r="ADE32" s="309"/>
      <c r="ADF32" s="309"/>
      <c r="ADG32" s="309"/>
      <c r="ADH32" s="309"/>
      <c r="ADI32" s="309"/>
      <c r="ADJ32" s="309"/>
      <c r="ADK32" s="309"/>
      <c r="ADL32" s="309"/>
      <c r="ADM32" s="309"/>
      <c r="ADN32" s="309"/>
      <c r="ADO32" s="309"/>
      <c r="ADP32" s="309"/>
      <c r="ADQ32" s="309"/>
      <c r="ADR32" s="309"/>
      <c r="ADS32" s="309"/>
      <c r="ADT32" s="309"/>
      <c r="ADU32" s="309"/>
      <c r="ADV32" s="309"/>
      <c r="ADW32" s="309"/>
      <c r="ADX32" s="309"/>
      <c r="ADY32" s="309"/>
      <c r="ADZ32" s="309"/>
      <c r="AEA32" s="309"/>
      <c r="AEB32" s="309"/>
      <c r="AEC32" s="309"/>
      <c r="AED32" s="309"/>
      <c r="AEE32" s="309"/>
      <c r="AEF32" s="309"/>
      <c r="AEG32" s="309"/>
      <c r="AEH32" s="309"/>
      <c r="AEI32" s="309"/>
      <c r="AEJ32" s="309"/>
      <c r="AEK32" s="309"/>
      <c r="AEL32" s="309"/>
      <c r="AEM32" s="309"/>
      <c r="AEN32" s="309"/>
      <c r="AEO32" s="309"/>
      <c r="AEP32" s="309"/>
      <c r="AEQ32" s="309"/>
      <c r="AER32" s="309"/>
      <c r="AES32" s="309"/>
      <c r="AET32" s="309"/>
      <c r="AEU32" s="309"/>
      <c r="AEV32" s="309"/>
      <c r="AEW32" s="309"/>
      <c r="AEX32" s="309"/>
      <c r="AEY32" s="309"/>
      <c r="AEZ32" s="309"/>
      <c r="AFA32" s="309"/>
      <c r="AFB32" s="309"/>
      <c r="AFC32" s="309"/>
      <c r="AFD32" s="309"/>
      <c r="AFE32" s="309"/>
      <c r="AFF32" s="309"/>
      <c r="AFG32" s="309"/>
      <c r="AFH32" s="309"/>
      <c r="AFI32" s="309"/>
      <c r="AFJ32" s="309"/>
      <c r="AFK32" s="309"/>
      <c r="AFL32" s="309"/>
      <c r="AFM32" s="309"/>
      <c r="AFN32" s="309"/>
      <c r="AFO32" s="309"/>
      <c r="AFP32" s="309"/>
      <c r="AFQ32" s="309"/>
      <c r="AFR32" s="309"/>
      <c r="AFS32" s="309"/>
      <c r="AFT32" s="309"/>
      <c r="AFU32" s="309"/>
      <c r="AFV32" s="309"/>
      <c r="AFW32" s="309"/>
      <c r="AFX32" s="309"/>
      <c r="AFY32" s="309"/>
      <c r="AFZ32" s="309"/>
      <c r="AGA32" s="309"/>
      <c r="AGB32" s="309"/>
      <c r="AGC32" s="309"/>
      <c r="AGD32" s="309"/>
      <c r="AGE32" s="309"/>
      <c r="AGF32" s="309"/>
      <c r="AGG32" s="309"/>
      <c r="AGH32" s="309"/>
      <c r="AGI32" s="309"/>
      <c r="AGJ32" s="309"/>
      <c r="AGK32" s="309"/>
      <c r="AGL32" s="309"/>
      <c r="AGM32" s="309"/>
      <c r="AGN32" s="309"/>
      <c r="AGO32" s="309"/>
      <c r="AGP32" s="309"/>
      <c r="AGQ32" s="309"/>
      <c r="AGR32" s="309"/>
      <c r="AGS32" s="309"/>
      <c r="AGT32" s="309"/>
      <c r="AGU32" s="309"/>
      <c r="AGV32" s="309"/>
      <c r="AGW32" s="309"/>
      <c r="AGX32" s="309"/>
      <c r="AGY32" s="309"/>
      <c r="AGZ32" s="309"/>
      <c r="AHA32" s="309"/>
      <c r="AHB32" s="309"/>
      <c r="AHC32" s="309"/>
      <c r="AHD32" s="309"/>
      <c r="AHE32" s="309"/>
      <c r="AHF32" s="309"/>
      <c r="AHG32" s="309"/>
      <c r="AHH32" s="309"/>
      <c r="AHI32" s="309"/>
      <c r="AHJ32" s="309"/>
      <c r="AHK32" s="309"/>
      <c r="AHL32" s="309"/>
      <c r="AHM32" s="309"/>
      <c r="AHN32" s="309"/>
      <c r="AHO32" s="309"/>
      <c r="AHP32" s="309"/>
      <c r="AHQ32" s="309"/>
      <c r="AHR32" s="309"/>
      <c r="AHS32" s="309"/>
      <c r="AHT32" s="309"/>
      <c r="AHU32" s="309"/>
      <c r="AHV32" s="309"/>
      <c r="AHW32" s="309"/>
      <c r="AHX32" s="309"/>
      <c r="AHY32" s="309"/>
      <c r="AHZ32" s="309"/>
      <c r="AIA32" s="309"/>
      <c r="AIB32" s="309"/>
      <c r="AIC32" s="309"/>
      <c r="AID32" s="309"/>
      <c r="AIE32" s="309"/>
      <c r="AIF32" s="309"/>
      <c r="AIG32" s="309"/>
      <c r="AIH32" s="309"/>
      <c r="AII32" s="309"/>
      <c r="AIJ32" s="309"/>
      <c r="AIK32" s="309"/>
      <c r="AIL32" s="309"/>
      <c r="AIM32" s="309"/>
      <c r="AIN32" s="309"/>
      <c r="AIO32" s="309"/>
      <c r="AIP32" s="309"/>
      <c r="AIQ32" s="309"/>
      <c r="AIR32" s="309"/>
      <c r="AIS32" s="309"/>
      <c r="AIT32" s="309"/>
      <c r="AIU32" s="309"/>
      <c r="AIV32" s="309"/>
      <c r="AIW32" s="309"/>
      <c r="AIX32" s="309"/>
      <c r="AIY32" s="309"/>
      <c r="AIZ32" s="309"/>
      <c r="AJA32" s="309"/>
      <c r="AJB32" s="309"/>
      <c r="AJC32" s="309"/>
      <c r="AJD32" s="309"/>
      <c r="AJE32" s="309"/>
      <c r="AJF32" s="309"/>
      <c r="AJG32" s="309"/>
      <c r="AJH32" s="309"/>
      <c r="AJI32" s="309"/>
      <c r="AJJ32" s="309"/>
      <c r="AJK32" s="309"/>
      <c r="AJL32" s="309"/>
      <c r="AJM32" s="309"/>
      <c r="AJN32" s="309"/>
      <c r="AJO32" s="309"/>
      <c r="AJP32" s="309"/>
      <c r="AJQ32" s="309"/>
      <c r="AJR32" s="309"/>
      <c r="AJS32" s="309"/>
      <c r="AJT32" s="309"/>
      <c r="AJU32" s="309"/>
      <c r="AJV32" s="309"/>
      <c r="AJW32" s="309"/>
      <c r="AJX32" s="309"/>
      <c r="AJY32" s="309"/>
      <c r="AJZ32" s="309"/>
      <c r="AKA32" s="309"/>
      <c r="AKB32" s="309"/>
      <c r="AKC32" s="309"/>
      <c r="AKD32" s="309"/>
      <c r="AKE32" s="309"/>
      <c r="AKF32" s="309"/>
      <c r="AKG32" s="309"/>
      <c r="AKH32" s="309"/>
      <c r="AKI32" s="309"/>
      <c r="AKJ32" s="309"/>
      <c r="AKK32" s="309"/>
      <c r="AKL32" s="309"/>
      <c r="AKM32" s="309"/>
      <c r="AKN32" s="309"/>
      <c r="AKO32" s="309"/>
      <c r="AKP32" s="309"/>
      <c r="AKQ32" s="309"/>
      <c r="AKR32" s="309"/>
      <c r="AKS32" s="309"/>
      <c r="AKT32" s="309"/>
      <c r="AKU32" s="309"/>
      <c r="AKV32" s="309"/>
      <c r="AKW32" s="309"/>
      <c r="AKX32" s="309"/>
      <c r="AKY32" s="309"/>
      <c r="AKZ32" s="309"/>
      <c r="ALA32" s="309"/>
      <c r="ALB32" s="309"/>
      <c r="ALC32" s="309"/>
      <c r="ALD32" s="309"/>
      <c r="ALE32" s="309"/>
      <c r="ALF32" s="309"/>
      <c r="ALG32" s="309"/>
      <c r="ALH32" s="309"/>
      <c r="ALI32" s="309"/>
      <c r="ALJ32" s="309"/>
      <c r="ALK32" s="309"/>
      <c r="ALL32" s="309"/>
      <c r="ALM32" s="309"/>
      <c r="ALN32" s="309"/>
      <c r="ALO32" s="309"/>
      <c r="ALP32" s="309"/>
      <c r="ALQ32" s="309"/>
      <c r="ALR32" s="309"/>
      <c r="ALS32" s="309"/>
      <c r="ALT32" s="309"/>
      <c r="ALU32" s="309"/>
      <c r="ALV32" s="309"/>
      <c r="ALW32" s="309"/>
      <c r="ALX32" s="309"/>
      <c r="ALY32" s="309"/>
      <c r="ALZ32" s="309"/>
      <c r="AMA32" s="309"/>
      <c r="AMB32" s="309"/>
      <c r="AMC32" s="309"/>
      <c r="AMD32" s="309"/>
      <c r="AME32" s="309"/>
      <c r="AMF32" s="309"/>
      <c r="AMG32" s="309"/>
      <c r="AMH32" s="309"/>
      <c r="AMI32" s="309"/>
      <c r="AMJ32" s="309"/>
      <c r="AMK32" s="309"/>
      <c r="AML32" s="309"/>
      <c r="AMM32" s="309"/>
      <c r="AMN32" s="309"/>
      <c r="AMO32" s="309"/>
      <c r="AMP32" s="309"/>
      <c r="AMQ32" s="309"/>
      <c r="AMR32" s="309"/>
      <c r="AMS32" s="309"/>
      <c r="AMT32" s="309"/>
      <c r="AMU32" s="309"/>
      <c r="AMV32" s="309"/>
      <c r="AMW32" s="309"/>
      <c r="AMX32" s="309"/>
      <c r="AMY32" s="309"/>
      <c r="AMZ32" s="309"/>
      <c r="ANA32" s="309"/>
      <c r="ANB32" s="309"/>
      <c r="ANC32" s="309"/>
      <c r="AND32" s="309"/>
      <c r="ANE32" s="309"/>
      <c r="ANF32" s="309"/>
      <c r="ANG32" s="309"/>
      <c r="ANH32" s="309"/>
      <c r="ANI32" s="309"/>
      <c r="ANJ32" s="309"/>
      <c r="ANK32" s="309"/>
      <c r="ANL32" s="309"/>
      <c r="ANM32" s="309"/>
      <c r="ANN32" s="309"/>
      <c r="ANO32" s="309"/>
      <c r="ANP32" s="309"/>
      <c r="ANQ32" s="309"/>
      <c r="ANR32" s="309"/>
      <c r="ANS32" s="309"/>
      <c r="ANT32" s="309"/>
      <c r="ANU32" s="309"/>
      <c r="ANV32" s="309"/>
      <c r="ANW32" s="309"/>
      <c r="ANX32" s="309"/>
      <c r="ANY32" s="309"/>
      <c r="ANZ32" s="309"/>
      <c r="AOA32" s="309"/>
      <c r="AOB32" s="309"/>
      <c r="AOC32" s="309"/>
      <c r="AOD32" s="309"/>
      <c r="AOE32" s="309"/>
      <c r="AOF32" s="309"/>
      <c r="AOG32" s="309"/>
      <c r="AOH32" s="309"/>
      <c r="AOI32" s="309"/>
      <c r="AOJ32" s="309"/>
      <c r="AOK32" s="309"/>
      <c r="AOL32" s="309"/>
      <c r="AOM32" s="309"/>
      <c r="AON32" s="309"/>
      <c r="AOO32" s="309"/>
      <c r="AOP32" s="309"/>
      <c r="AOQ32" s="309"/>
      <c r="AOR32" s="309"/>
      <c r="AOS32" s="309"/>
      <c r="AOT32" s="309"/>
      <c r="AOU32" s="309"/>
      <c r="AOV32" s="309"/>
      <c r="AOW32" s="309"/>
      <c r="AOX32" s="309"/>
      <c r="AOY32" s="309"/>
      <c r="AOZ32" s="309"/>
      <c r="APA32" s="309"/>
      <c r="APB32" s="309"/>
      <c r="APC32" s="309"/>
      <c r="APD32" s="309"/>
      <c r="APE32" s="309"/>
      <c r="APF32" s="309"/>
      <c r="APG32" s="309"/>
      <c r="APH32" s="309"/>
      <c r="API32" s="309"/>
      <c r="APJ32" s="309"/>
      <c r="APK32" s="309"/>
      <c r="APL32" s="309"/>
      <c r="APM32" s="309"/>
      <c r="APN32" s="309"/>
      <c r="APO32" s="309"/>
      <c r="APP32" s="309"/>
      <c r="APQ32" s="309"/>
      <c r="APR32" s="309"/>
      <c r="APS32" s="309"/>
      <c r="APT32" s="309"/>
      <c r="APU32" s="309"/>
      <c r="APV32" s="309"/>
      <c r="APW32" s="309"/>
      <c r="APX32" s="309"/>
      <c r="APY32" s="309"/>
      <c r="APZ32" s="309"/>
      <c r="AQA32" s="309"/>
      <c r="AQB32" s="309"/>
      <c r="AQC32" s="309"/>
      <c r="AQD32" s="309"/>
      <c r="AQE32" s="309"/>
      <c r="AQF32" s="309"/>
      <c r="AQG32" s="309"/>
      <c r="AQH32" s="309"/>
      <c r="AQI32" s="309"/>
      <c r="AQJ32" s="309"/>
      <c r="AQK32" s="309"/>
      <c r="AQL32" s="309"/>
      <c r="AQM32" s="309"/>
      <c r="AQN32" s="309"/>
      <c r="AQO32" s="309"/>
      <c r="AQP32" s="309"/>
      <c r="AQQ32" s="309"/>
      <c r="AQR32" s="309"/>
      <c r="AQS32" s="309"/>
      <c r="AQT32" s="309"/>
      <c r="AQU32" s="309"/>
      <c r="AQV32" s="309"/>
      <c r="AQW32" s="309"/>
      <c r="AQX32" s="309"/>
      <c r="AQY32" s="309"/>
      <c r="AQZ32" s="309"/>
      <c r="ARA32" s="309"/>
      <c r="ARB32" s="309"/>
      <c r="ARC32" s="309"/>
      <c r="ARD32" s="309"/>
      <c r="ARE32" s="309"/>
      <c r="ARF32" s="309"/>
      <c r="ARG32" s="309"/>
      <c r="ARH32" s="309"/>
      <c r="ARI32" s="309"/>
      <c r="ARJ32" s="309"/>
      <c r="ARK32" s="309"/>
      <c r="ARL32" s="309"/>
      <c r="ARM32" s="309"/>
      <c r="ARN32" s="309"/>
      <c r="ARO32" s="309"/>
      <c r="ARP32" s="309"/>
      <c r="ARQ32" s="309"/>
      <c r="ARR32" s="309"/>
      <c r="ARS32" s="309"/>
      <c r="ART32" s="309"/>
      <c r="ARU32" s="309"/>
      <c r="ARV32" s="309"/>
      <c r="ARW32" s="309"/>
      <c r="ARX32" s="309"/>
      <c r="ARY32" s="309"/>
      <c r="ARZ32" s="309"/>
      <c r="ASA32" s="309"/>
      <c r="ASB32" s="309"/>
      <c r="ASC32" s="309"/>
      <c r="ASD32" s="309"/>
      <c r="ASE32" s="309"/>
      <c r="ASF32" s="309"/>
      <c r="ASG32" s="309"/>
      <c r="ASH32" s="309"/>
      <c r="ASI32" s="309"/>
      <c r="ASJ32" s="309"/>
      <c r="ASK32" s="309"/>
      <c r="ASL32" s="309"/>
      <c r="ASM32" s="309"/>
      <c r="ASN32" s="309"/>
      <c r="ASO32" s="309"/>
      <c r="ASP32" s="309"/>
      <c r="ASQ32" s="309"/>
      <c r="ASR32" s="309"/>
      <c r="ASS32" s="309"/>
      <c r="AST32" s="309"/>
      <c r="ASU32" s="309"/>
      <c r="ASV32" s="309"/>
      <c r="ASW32" s="309"/>
      <c r="ASX32" s="309"/>
      <c r="ASY32" s="309"/>
      <c r="ASZ32" s="309"/>
      <c r="ATA32" s="309"/>
      <c r="ATB32" s="309"/>
      <c r="ATC32" s="309"/>
      <c r="ATD32" s="309"/>
      <c r="ATE32" s="309"/>
      <c r="ATF32" s="309"/>
      <c r="ATG32" s="309"/>
      <c r="ATH32" s="309"/>
      <c r="ATI32" s="309"/>
      <c r="ATJ32" s="309"/>
      <c r="ATK32" s="309"/>
      <c r="ATL32" s="309"/>
      <c r="ATM32" s="309"/>
      <c r="ATN32" s="309"/>
      <c r="ATO32" s="309"/>
      <c r="ATP32" s="309"/>
      <c r="ATQ32" s="309"/>
      <c r="ATR32" s="309"/>
      <c r="ATS32" s="309"/>
      <c r="ATT32" s="309"/>
      <c r="ATU32" s="309"/>
      <c r="ATV32" s="309"/>
      <c r="ATW32" s="309"/>
      <c r="ATX32" s="309"/>
      <c r="ATY32" s="309"/>
      <c r="ATZ32" s="309"/>
      <c r="AUA32" s="309"/>
      <c r="AUB32" s="309"/>
      <c r="AUC32" s="309"/>
      <c r="AUD32" s="309"/>
      <c r="AUE32" s="309"/>
      <c r="AUF32" s="309"/>
      <c r="AUG32" s="309"/>
      <c r="AUH32" s="309"/>
      <c r="AUI32" s="309"/>
      <c r="AUJ32" s="309"/>
      <c r="AUK32" s="309"/>
      <c r="AUL32" s="309"/>
      <c r="AUM32" s="309"/>
      <c r="AUN32" s="309"/>
      <c r="AUO32" s="309"/>
      <c r="AUP32" s="309"/>
      <c r="AUQ32" s="309"/>
      <c r="AUR32" s="309"/>
      <c r="AUS32" s="309"/>
      <c r="AUT32" s="309"/>
      <c r="AUU32" s="309"/>
      <c r="AUV32" s="309"/>
      <c r="AUW32" s="309"/>
      <c r="AUX32" s="309"/>
      <c r="AUY32" s="309"/>
      <c r="AUZ32" s="309"/>
      <c r="AVA32" s="309"/>
      <c r="AVB32" s="309"/>
      <c r="AVC32" s="309"/>
      <c r="AVD32" s="309"/>
      <c r="AVE32" s="309"/>
      <c r="AVF32" s="309"/>
      <c r="AVG32" s="309"/>
      <c r="AVH32" s="309"/>
      <c r="AVI32" s="309"/>
      <c r="AVJ32" s="309"/>
      <c r="AVK32" s="309"/>
      <c r="AVL32" s="309"/>
      <c r="AVM32" s="309"/>
      <c r="AVN32" s="309"/>
      <c r="AVO32" s="309"/>
      <c r="AVP32" s="309"/>
      <c r="AVQ32" s="309"/>
      <c r="AVR32" s="309"/>
      <c r="AVS32" s="309"/>
      <c r="AVT32" s="309"/>
      <c r="AVU32" s="309"/>
      <c r="AVV32" s="309"/>
      <c r="AVW32" s="309"/>
      <c r="AVX32" s="309"/>
      <c r="AVY32" s="309"/>
      <c r="AVZ32" s="309"/>
      <c r="AWA32" s="309"/>
      <c r="AWB32" s="309"/>
      <c r="AWC32" s="309"/>
      <c r="AWD32" s="309"/>
      <c r="AWE32" s="309"/>
      <c r="AWF32" s="309"/>
      <c r="AWG32" s="309"/>
      <c r="AWH32" s="309"/>
      <c r="AWI32" s="309"/>
      <c r="AWJ32" s="309"/>
      <c r="AWK32" s="309"/>
      <c r="AWL32" s="309"/>
      <c r="AWM32" s="309"/>
      <c r="AWN32" s="309"/>
      <c r="AWO32" s="309"/>
      <c r="AWP32" s="309"/>
      <c r="AWQ32" s="309"/>
      <c r="AWR32" s="309"/>
      <c r="AWS32" s="309"/>
      <c r="AWT32" s="309"/>
      <c r="AWU32" s="309"/>
      <c r="AWV32" s="309"/>
      <c r="AWW32" s="309"/>
      <c r="AWX32" s="309"/>
      <c r="AWY32" s="309"/>
      <c r="AWZ32" s="309"/>
      <c r="AXA32" s="309"/>
      <c r="AXB32" s="309"/>
      <c r="AXC32" s="309"/>
      <c r="AXD32" s="309"/>
      <c r="AXE32" s="309"/>
      <c r="AXF32" s="309"/>
      <c r="AXG32" s="309"/>
      <c r="AXH32" s="309"/>
      <c r="AXI32" s="309"/>
      <c r="AXJ32" s="309"/>
      <c r="AXK32" s="309"/>
      <c r="AXL32" s="309"/>
      <c r="AXM32" s="309"/>
      <c r="AXN32" s="309"/>
      <c r="AXO32" s="309"/>
      <c r="AXP32" s="309"/>
      <c r="AXQ32" s="309"/>
      <c r="AXR32" s="309"/>
      <c r="AXS32" s="309"/>
      <c r="AXT32" s="309"/>
      <c r="AXU32" s="309"/>
      <c r="AXV32" s="309"/>
      <c r="AXW32" s="309"/>
      <c r="AXX32" s="309"/>
      <c r="AXY32" s="309"/>
      <c r="AXZ32" s="309"/>
      <c r="AYA32" s="309"/>
      <c r="AYB32" s="309"/>
      <c r="AYC32" s="309"/>
      <c r="AYD32" s="309"/>
      <c r="AYE32" s="309"/>
      <c r="AYF32" s="309"/>
      <c r="AYG32" s="309"/>
      <c r="AYH32" s="309"/>
      <c r="AYI32" s="309"/>
      <c r="AYJ32" s="309"/>
      <c r="AYK32" s="309"/>
      <c r="AYL32" s="309"/>
      <c r="AYM32" s="309"/>
      <c r="AYN32" s="309"/>
      <c r="AYO32" s="309"/>
      <c r="AYP32" s="309"/>
      <c r="AYQ32" s="309"/>
      <c r="AYR32" s="309"/>
      <c r="AYS32" s="309"/>
      <c r="AYT32" s="309"/>
      <c r="AYU32" s="309"/>
      <c r="AYV32" s="309"/>
      <c r="AYW32" s="309"/>
      <c r="AYX32" s="309"/>
      <c r="AYY32" s="309"/>
      <c r="AYZ32" s="309"/>
      <c r="AZA32" s="309"/>
      <c r="AZB32" s="309"/>
      <c r="AZC32" s="309"/>
      <c r="AZD32" s="309"/>
      <c r="AZE32" s="309"/>
      <c r="AZF32" s="309"/>
      <c r="AZG32" s="309"/>
      <c r="AZH32" s="309"/>
      <c r="AZI32" s="309"/>
      <c r="AZJ32" s="309"/>
      <c r="AZK32" s="309"/>
      <c r="AZL32" s="309"/>
      <c r="AZM32" s="309"/>
      <c r="AZN32" s="309"/>
      <c r="AZO32" s="309"/>
      <c r="AZP32" s="309"/>
      <c r="AZQ32" s="309"/>
      <c r="AZR32" s="309"/>
      <c r="AZS32" s="309"/>
      <c r="AZT32" s="309"/>
      <c r="AZU32" s="309"/>
      <c r="AZV32" s="309"/>
      <c r="AZW32" s="309"/>
      <c r="AZX32" s="309"/>
      <c r="AZY32" s="309"/>
      <c r="AZZ32" s="309"/>
      <c r="BAA32" s="309"/>
      <c r="BAB32" s="309"/>
      <c r="BAC32" s="309"/>
      <c r="BAD32" s="309"/>
      <c r="BAE32" s="309"/>
      <c r="BAF32" s="309"/>
      <c r="BAG32" s="309"/>
      <c r="BAH32" s="309"/>
      <c r="BAI32" s="309"/>
      <c r="BAJ32" s="309"/>
      <c r="BAK32" s="309"/>
      <c r="BAL32" s="309"/>
      <c r="BAM32" s="309"/>
      <c r="BAN32" s="309"/>
      <c r="BAO32" s="309"/>
      <c r="BAP32" s="309"/>
      <c r="BAQ32" s="309"/>
      <c r="BAR32" s="309"/>
      <c r="BAS32" s="309"/>
      <c r="BAT32" s="309"/>
      <c r="BAU32" s="309"/>
      <c r="BAV32" s="309"/>
      <c r="BAW32" s="309"/>
      <c r="BAX32" s="309"/>
      <c r="BAY32" s="309"/>
      <c r="BAZ32" s="309"/>
      <c r="BBA32" s="309"/>
      <c r="BBB32" s="309"/>
      <c r="BBC32" s="309"/>
      <c r="BBD32" s="309"/>
      <c r="BBE32" s="309"/>
      <c r="BBF32" s="309"/>
      <c r="BBG32" s="309"/>
      <c r="BBH32" s="309"/>
      <c r="BBI32" s="309"/>
      <c r="BBJ32" s="309"/>
      <c r="BBK32" s="309"/>
      <c r="BBL32" s="309"/>
      <c r="BBM32" s="309"/>
      <c r="BBN32" s="309"/>
      <c r="BBO32" s="309"/>
      <c r="BBP32" s="309"/>
      <c r="BBQ32" s="309"/>
      <c r="BBR32" s="309"/>
      <c r="BBS32" s="309"/>
      <c r="BBT32" s="309"/>
      <c r="BBU32" s="309"/>
      <c r="BBV32" s="309"/>
      <c r="BBW32" s="309"/>
      <c r="BBX32" s="309"/>
      <c r="BBY32" s="309"/>
      <c r="BBZ32" s="309"/>
      <c r="BCA32" s="309"/>
      <c r="BCB32" s="309"/>
      <c r="BCC32" s="309"/>
      <c r="BCD32" s="309"/>
      <c r="BCE32" s="309"/>
      <c r="BCF32" s="309"/>
      <c r="BCG32" s="309"/>
      <c r="BCH32" s="309"/>
      <c r="BCI32" s="309"/>
      <c r="BCJ32" s="309"/>
      <c r="BCK32" s="309"/>
      <c r="BCL32" s="309"/>
      <c r="BCM32" s="309"/>
      <c r="BCN32" s="309"/>
      <c r="BCO32" s="309"/>
      <c r="BCP32" s="309"/>
      <c r="BCQ32" s="309"/>
      <c r="BCR32" s="309"/>
      <c r="BCS32" s="309"/>
      <c r="BCT32" s="309"/>
      <c r="BCU32" s="309"/>
      <c r="BCV32" s="309"/>
      <c r="BCW32" s="309"/>
      <c r="BCX32" s="309"/>
      <c r="BCY32" s="309"/>
      <c r="BCZ32" s="309"/>
      <c r="BDA32" s="309"/>
      <c r="BDB32" s="309"/>
      <c r="BDC32" s="309"/>
      <c r="BDD32" s="309"/>
      <c r="BDE32" s="309"/>
      <c r="BDF32" s="309"/>
      <c r="BDG32" s="309"/>
      <c r="BDH32" s="309"/>
      <c r="BDI32" s="309"/>
      <c r="BDJ32" s="309"/>
      <c r="BDK32" s="309"/>
      <c r="BDL32" s="309"/>
      <c r="BDM32" s="309"/>
      <c r="BDN32" s="309"/>
      <c r="BDO32" s="309"/>
      <c r="BDP32" s="309"/>
      <c r="BDQ32" s="309"/>
      <c r="BDR32" s="309"/>
      <c r="BDS32" s="309"/>
      <c r="BDT32" s="309"/>
      <c r="BDU32" s="309"/>
      <c r="BDV32" s="309"/>
      <c r="BDW32" s="309"/>
      <c r="BDX32" s="309"/>
      <c r="BDY32" s="309"/>
      <c r="BDZ32" s="309"/>
      <c r="BEA32" s="309"/>
      <c r="BEB32" s="309"/>
      <c r="BEC32" s="309"/>
      <c r="BED32" s="309"/>
      <c r="BEE32" s="309"/>
      <c r="BEF32" s="309"/>
      <c r="BEG32" s="309"/>
      <c r="BEH32" s="309"/>
      <c r="BEI32" s="309"/>
      <c r="BEJ32" s="309"/>
      <c r="BEK32" s="309"/>
      <c r="BEL32" s="309"/>
      <c r="BEM32" s="309"/>
      <c r="BEN32" s="309"/>
      <c r="BEO32" s="309"/>
      <c r="BEP32" s="309"/>
      <c r="BEQ32" s="309"/>
      <c r="BER32" s="309"/>
      <c r="BES32" s="309"/>
      <c r="BET32" s="309"/>
      <c r="BEU32" s="309"/>
      <c r="BEV32" s="309"/>
      <c r="BEW32" s="309"/>
      <c r="BEX32" s="309"/>
      <c r="BEY32" s="309"/>
      <c r="BEZ32" s="309"/>
      <c r="BFA32" s="309"/>
      <c r="BFB32" s="309"/>
      <c r="BFC32" s="309"/>
      <c r="BFD32" s="309"/>
      <c r="BFE32" s="309"/>
      <c r="BFF32" s="309"/>
      <c r="BFG32" s="309"/>
      <c r="BFH32" s="309"/>
      <c r="BFI32" s="309"/>
      <c r="BFJ32" s="309"/>
      <c r="BFK32" s="309"/>
      <c r="BFL32" s="309"/>
      <c r="BFM32" s="309"/>
      <c r="BFN32" s="309"/>
      <c r="BFO32" s="309"/>
      <c r="BFP32" s="309"/>
      <c r="BFQ32" s="309"/>
      <c r="BFR32" s="309"/>
      <c r="BFS32" s="309"/>
      <c r="BFT32" s="309"/>
      <c r="BFU32" s="309"/>
      <c r="BFV32" s="309"/>
      <c r="BFW32" s="309"/>
      <c r="BFX32" s="309"/>
      <c r="BFY32" s="309"/>
      <c r="BFZ32" s="309"/>
      <c r="BGA32" s="309"/>
      <c r="BGB32" s="309"/>
      <c r="BGC32" s="309"/>
      <c r="BGD32" s="309"/>
      <c r="BGE32" s="309"/>
      <c r="BGF32" s="309"/>
      <c r="BGG32" s="309"/>
      <c r="BGH32" s="309"/>
      <c r="BGI32" s="309"/>
      <c r="BGJ32" s="309"/>
      <c r="BGK32" s="309"/>
      <c r="BGL32" s="309"/>
      <c r="BGM32" s="309"/>
      <c r="BGN32" s="309"/>
      <c r="BGO32" s="309"/>
      <c r="BGP32" s="309"/>
      <c r="BGQ32" s="309"/>
      <c r="BGR32" s="309"/>
      <c r="BGS32" s="309"/>
      <c r="BGT32" s="309"/>
      <c r="BGU32" s="309"/>
      <c r="BGV32" s="309"/>
      <c r="BGW32" s="309"/>
      <c r="BGX32" s="309"/>
      <c r="BGY32" s="309"/>
      <c r="BGZ32" s="309"/>
      <c r="BHA32" s="309"/>
      <c r="BHB32" s="309"/>
      <c r="BHC32" s="309"/>
      <c r="BHD32" s="309"/>
      <c r="BHE32" s="309"/>
      <c r="BHF32" s="309"/>
      <c r="BHG32" s="309"/>
      <c r="BHH32" s="309"/>
      <c r="BHI32" s="309"/>
      <c r="BHJ32" s="309"/>
      <c r="BHK32" s="309"/>
      <c r="BHL32" s="309"/>
      <c r="BHM32" s="309"/>
      <c r="BHN32" s="309"/>
      <c r="BHO32" s="309"/>
      <c r="BHP32" s="309"/>
      <c r="BHQ32" s="309"/>
      <c r="BHR32" s="309"/>
      <c r="BHS32" s="309"/>
      <c r="BHT32" s="309"/>
      <c r="BHU32" s="309"/>
      <c r="BHV32" s="309"/>
      <c r="BHW32" s="309"/>
      <c r="BHX32" s="309"/>
      <c r="BHY32" s="309"/>
      <c r="BHZ32" s="309"/>
      <c r="BIA32" s="309"/>
      <c r="BIB32" s="309"/>
      <c r="BIC32" s="309"/>
      <c r="BID32" s="309"/>
      <c r="BIE32" s="309"/>
      <c r="BIF32" s="309"/>
      <c r="BIG32" s="309"/>
      <c r="BIH32" s="309"/>
      <c r="BII32" s="309"/>
      <c r="BIJ32" s="309"/>
      <c r="BIK32" s="309"/>
      <c r="BIL32" s="309"/>
      <c r="BIM32" s="309"/>
      <c r="BIN32" s="309"/>
      <c r="BIO32" s="309"/>
      <c r="BIP32" s="309"/>
      <c r="BIQ32" s="309"/>
      <c r="BIR32" s="309"/>
      <c r="BIS32" s="309"/>
      <c r="BIT32" s="309"/>
      <c r="BIU32" s="309"/>
      <c r="BIV32" s="309"/>
      <c r="BIW32" s="309"/>
      <c r="BIX32" s="309"/>
      <c r="BIY32" s="309"/>
      <c r="BIZ32" s="309"/>
      <c r="BJA32" s="309"/>
      <c r="BJB32" s="309"/>
      <c r="BJC32" s="309"/>
      <c r="BJD32" s="309"/>
      <c r="BJE32" s="309"/>
      <c r="BJF32" s="309"/>
      <c r="BJG32" s="309"/>
      <c r="BJH32" s="309"/>
      <c r="BJI32" s="309"/>
      <c r="BJJ32" s="309"/>
      <c r="BJK32" s="309"/>
      <c r="BJL32" s="309"/>
      <c r="BJM32" s="309"/>
      <c r="BJN32" s="309"/>
      <c r="BJO32" s="309"/>
      <c r="BJP32" s="309"/>
      <c r="BJQ32" s="309"/>
      <c r="BJR32" s="309"/>
      <c r="BJS32" s="309"/>
      <c r="BJT32" s="309"/>
      <c r="BJU32" s="309"/>
      <c r="BJV32" s="309"/>
      <c r="BJW32" s="309"/>
      <c r="BJX32" s="309"/>
      <c r="BJY32" s="309"/>
      <c r="BJZ32" s="309"/>
      <c r="BKA32" s="309"/>
      <c r="BKB32" s="309"/>
      <c r="BKC32" s="309"/>
      <c r="BKD32" s="309"/>
      <c r="BKE32" s="309"/>
      <c r="BKF32" s="309"/>
      <c r="BKG32" s="309"/>
      <c r="BKH32" s="309"/>
      <c r="BKI32" s="309"/>
      <c r="BKJ32" s="309"/>
      <c r="BKK32" s="309"/>
      <c r="BKL32" s="309"/>
      <c r="BKM32" s="309"/>
      <c r="BKN32" s="309"/>
      <c r="BKO32" s="309"/>
      <c r="BKP32" s="309"/>
      <c r="BKQ32" s="309"/>
      <c r="BKR32" s="309"/>
      <c r="BKS32" s="309"/>
      <c r="BKT32" s="309"/>
      <c r="BKU32" s="309"/>
      <c r="BKV32" s="309"/>
      <c r="BKW32" s="309"/>
      <c r="BKX32" s="309"/>
      <c r="BKY32" s="309"/>
      <c r="BKZ32" s="309"/>
      <c r="BLA32" s="309"/>
      <c r="BLB32" s="309"/>
      <c r="BLC32" s="309"/>
      <c r="BLD32" s="309"/>
      <c r="BLE32" s="309"/>
      <c r="BLF32" s="309"/>
      <c r="BLG32" s="309"/>
      <c r="BLH32" s="309"/>
      <c r="BLI32" s="309"/>
      <c r="BLJ32" s="309"/>
      <c r="BLK32" s="309"/>
      <c r="BLL32" s="309"/>
      <c r="BLM32" s="309"/>
      <c r="BLN32" s="309"/>
      <c r="BLO32" s="309"/>
      <c r="BLP32" s="309"/>
      <c r="BLQ32" s="309"/>
      <c r="BLR32" s="309"/>
      <c r="BLS32" s="309"/>
      <c r="BLT32" s="309"/>
      <c r="BLU32" s="309"/>
      <c r="BLV32" s="309"/>
      <c r="BLW32" s="309"/>
      <c r="BLX32" s="309"/>
      <c r="BLY32" s="309"/>
      <c r="BLZ32" s="309"/>
      <c r="BMA32" s="309"/>
      <c r="BMB32" s="309"/>
      <c r="BMC32" s="309"/>
      <c r="BMD32" s="309"/>
      <c r="BME32" s="309"/>
      <c r="BMF32" s="309"/>
      <c r="BMG32" s="309"/>
      <c r="BMH32" s="309"/>
      <c r="BMI32" s="309"/>
      <c r="BMJ32" s="309"/>
      <c r="BMK32" s="309"/>
      <c r="BML32" s="309"/>
      <c r="BMM32" s="309"/>
      <c r="BMN32" s="309"/>
      <c r="BMO32" s="309"/>
      <c r="BMP32" s="309"/>
      <c r="BMQ32" s="309"/>
      <c r="BMR32" s="309"/>
      <c r="BMS32" s="309"/>
      <c r="BMT32" s="309"/>
      <c r="BMU32" s="309"/>
      <c r="BMV32" s="309"/>
      <c r="BMW32" s="309"/>
      <c r="BMX32" s="309"/>
      <c r="BMY32" s="309"/>
      <c r="BMZ32" s="309"/>
      <c r="BNA32" s="309"/>
      <c r="BNB32" s="309"/>
      <c r="BNC32" s="309"/>
      <c r="BND32" s="309"/>
      <c r="BNE32" s="309"/>
      <c r="BNF32" s="309"/>
      <c r="BNG32" s="309"/>
      <c r="BNH32" s="309"/>
      <c r="BNI32" s="309"/>
      <c r="BNJ32" s="309"/>
      <c r="BNK32" s="309"/>
      <c r="BNL32" s="309"/>
      <c r="BNM32" s="309"/>
      <c r="BNN32" s="309"/>
      <c r="BNO32" s="309"/>
      <c r="BNP32" s="309"/>
      <c r="BNQ32" s="309"/>
      <c r="BNR32" s="309"/>
      <c r="BNS32" s="309"/>
      <c r="BNT32" s="309"/>
      <c r="BNU32" s="309"/>
      <c r="BNV32" s="309"/>
      <c r="BNW32" s="309"/>
      <c r="BNX32" s="309"/>
      <c r="BNY32" s="309"/>
      <c r="BNZ32" s="309"/>
      <c r="BOA32" s="309"/>
      <c r="BOB32" s="309"/>
      <c r="BOC32" s="309"/>
      <c r="BOD32" s="309"/>
      <c r="BOE32" s="309"/>
      <c r="BOF32" s="309"/>
      <c r="BOG32" s="309"/>
      <c r="BOH32" s="309"/>
      <c r="BOI32" s="309"/>
      <c r="BOJ32" s="309"/>
      <c r="BOK32" s="309"/>
      <c r="BOL32" s="309"/>
      <c r="BOM32" s="309"/>
      <c r="BON32" s="309"/>
      <c r="BOO32" s="309"/>
      <c r="BOP32" s="309"/>
      <c r="BOQ32" s="309"/>
      <c r="BOR32" s="309"/>
      <c r="BOS32" s="309"/>
      <c r="BOT32" s="309"/>
      <c r="BOU32" s="309"/>
      <c r="BOV32" s="309"/>
      <c r="BOW32" s="309"/>
      <c r="BOX32" s="309"/>
      <c r="BOY32" s="309"/>
      <c r="BOZ32" s="309"/>
      <c r="BPA32" s="309"/>
      <c r="BPB32" s="309"/>
      <c r="BPC32" s="309"/>
      <c r="BPD32" s="309"/>
      <c r="BPE32" s="309"/>
      <c r="BPF32" s="309"/>
      <c r="BPG32" s="309"/>
      <c r="BPH32" s="309"/>
      <c r="BPI32" s="309"/>
      <c r="BPJ32" s="309"/>
      <c r="BPK32" s="309"/>
      <c r="BPL32" s="309"/>
      <c r="BPM32" s="309"/>
      <c r="BPN32" s="309"/>
      <c r="BPO32" s="309"/>
      <c r="BPP32" s="309"/>
      <c r="BPQ32" s="309"/>
      <c r="BPR32" s="309"/>
      <c r="BPS32" s="309"/>
      <c r="BPT32" s="309"/>
      <c r="BPU32" s="309"/>
      <c r="BPV32" s="309"/>
      <c r="BPW32" s="309"/>
      <c r="BPX32" s="309"/>
      <c r="BPY32" s="309"/>
      <c r="BPZ32" s="309"/>
      <c r="BQA32" s="309"/>
      <c r="BQB32" s="309"/>
      <c r="BQC32" s="309"/>
      <c r="BQD32" s="309"/>
      <c r="BQE32" s="309"/>
      <c r="BQF32" s="309"/>
      <c r="BQG32" s="309"/>
      <c r="BQH32" s="309"/>
      <c r="BQI32" s="309"/>
      <c r="BQJ32" s="309"/>
      <c r="BQK32" s="309"/>
      <c r="BQL32" s="309"/>
      <c r="BQM32" s="309"/>
      <c r="BQN32" s="309"/>
      <c r="BQO32" s="309"/>
      <c r="BQP32" s="309"/>
      <c r="BQQ32" s="309"/>
      <c r="BQR32" s="309"/>
      <c r="BQS32" s="309"/>
      <c r="BQT32" s="309"/>
      <c r="BQU32" s="309"/>
      <c r="BQV32" s="309"/>
      <c r="BQW32" s="309"/>
      <c r="BQX32" s="309"/>
      <c r="BQY32" s="309"/>
      <c r="BQZ32" s="309"/>
      <c r="BRA32" s="309"/>
      <c r="BRB32" s="309"/>
      <c r="BRC32" s="309"/>
      <c r="BRD32" s="309"/>
      <c r="BRE32" s="309"/>
      <c r="BRF32" s="309"/>
      <c r="BRG32" s="309"/>
      <c r="BRH32" s="309"/>
      <c r="BRI32" s="309"/>
      <c r="BRJ32" s="309"/>
      <c r="BRK32" s="309"/>
      <c r="BRL32" s="309"/>
      <c r="BRM32" s="309"/>
      <c r="BRN32" s="309"/>
      <c r="BRO32" s="309"/>
      <c r="BRP32" s="309"/>
      <c r="BRQ32" s="309"/>
      <c r="BRR32" s="309"/>
      <c r="BRS32" s="309"/>
      <c r="BRT32" s="309"/>
      <c r="BRU32" s="309"/>
      <c r="BRV32" s="309"/>
      <c r="BRW32" s="309"/>
      <c r="BRX32" s="309"/>
      <c r="BRY32" s="309"/>
      <c r="BRZ32" s="309"/>
      <c r="BSA32" s="309"/>
      <c r="BSB32" s="309"/>
      <c r="BSC32" s="309"/>
      <c r="BSD32" s="309"/>
      <c r="BSE32" s="309"/>
      <c r="BSF32" s="309"/>
      <c r="BSG32" s="309"/>
      <c r="BSH32" s="309"/>
      <c r="BSI32" s="309"/>
      <c r="BSJ32" s="309"/>
      <c r="BSK32" s="309"/>
      <c r="BSL32" s="309"/>
      <c r="BSM32" s="309"/>
      <c r="BSN32" s="309"/>
      <c r="BSO32" s="309"/>
      <c r="BSP32" s="309"/>
      <c r="BSQ32" s="309"/>
      <c r="BSR32" s="309"/>
      <c r="BSS32" s="309"/>
      <c r="BST32" s="309"/>
      <c r="BSU32" s="309"/>
      <c r="BSV32" s="309"/>
      <c r="BSW32" s="309"/>
      <c r="BSX32" s="309"/>
      <c r="BSY32" s="309"/>
      <c r="BSZ32" s="309"/>
      <c r="BTA32" s="309"/>
      <c r="BTB32" s="309"/>
      <c r="BTC32" s="309"/>
      <c r="BTD32" s="309"/>
      <c r="BTE32" s="309"/>
      <c r="BTF32" s="309"/>
      <c r="BTG32" s="309"/>
      <c r="BTH32" s="309"/>
      <c r="BTI32" s="309"/>
      <c r="BTJ32" s="309"/>
      <c r="BTK32" s="309"/>
      <c r="BTL32" s="309"/>
      <c r="BTM32" s="309"/>
      <c r="BTN32" s="309"/>
      <c r="BTO32" s="309"/>
      <c r="BTP32" s="309"/>
      <c r="BTQ32" s="309"/>
      <c r="BTR32" s="309"/>
      <c r="BTS32" s="309"/>
      <c r="BTT32" s="309"/>
      <c r="BTU32" s="309"/>
      <c r="BTV32" s="309"/>
      <c r="BTW32" s="309"/>
      <c r="BTX32" s="309"/>
      <c r="BTY32" s="309"/>
      <c r="BTZ32" s="309"/>
      <c r="BUA32" s="309"/>
      <c r="BUB32" s="309"/>
      <c r="BUC32" s="309"/>
      <c r="BUD32" s="309"/>
      <c r="BUE32" s="309"/>
      <c r="BUF32" s="309"/>
      <c r="BUG32" s="309"/>
      <c r="BUH32" s="309"/>
      <c r="BUI32" s="309"/>
      <c r="BUJ32" s="309"/>
      <c r="BUK32" s="309"/>
      <c r="BUL32" s="309"/>
      <c r="BUM32" s="309"/>
      <c r="BUN32" s="309"/>
      <c r="BUO32" s="309"/>
      <c r="BUP32" s="309"/>
      <c r="BUQ32" s="309"/>
      <c r="BUR32" s="309"/>
      <c r="BUS32" s="309"/>
      <c r="BUT32" s="309"/>
      <c r="BUU32" s="309"/>
      <c r="BUV32" s="309"/>
      <c r="BUW32" s="309"/>
      <c r="BUX32" s="309"/>
      <c r="BUY32" s="309"/>
      <c r="BUZ32" s="309"/>
      <c r="BVA32" s="309"/>
      <c r="BVB32" s="309"/>
      <c r="BVC32" s="309"/>
      <c r="BVD32" s="309"/>
      <c r="BVE32" s="309"/>
      <c r="BVF32" s="309"/>
      <c r="BVG32" s="309"/>
      <c r="BVH32" s="309"/>
      <c r="BVI32" s="309"/>
      <c r="BVJ32" s="309"/>
      <c r="BVK32" s="309"/>
      <c r="BVL32" s="309"/>
      <c r="BVM32" s="309"/>
      <c r="BVN32" s="309"/>
      <c r="BVO32" s="309"/>
      <c r="BVP32" s="309"/>
      <c r="BVQ32" s="309"/>
      <c r="BVR32" s="309"/>
      <c r="BVS32" s="309"/>
      <c r="BVT32" s="309"/>
      <c r="BVU32" s="309"/>
      <c r="BVV32" s="309"/>
      <c r="BVW32" s="309"/>
      <c r="BVX32" s="309"/>
      <c r="BVY32" s="309"/>
      <c r="BVZ32" s="309"/>
      <c r="BWA32" s="309"/>
      <c r="BWB32" s="309"/>
      <c r="BWC32" s="309"/>
      <c r="BWD32" s="309"/>
      <c r="BWE32" s="309"/>
      <c r="BWF32" s="309"/>
      <c r="BWG32" s="309"/>
      <c r="BWH32" s="309"/>
      <c r="BWI32" s="309"/>
      <c r="BWJ32" s="309"/>
      <c r="BWK32" s="309"/>
      <c r="BWL32" s="309"/>
      <c r="BWM32" s="309"/>
      <c r="BWN32" s="309"/>
      <c r="BWO32" s="309"/>
      <c r="BWP32" s="309"/>
      <c r="BWQ32" s="309"/>
      <c r="BWR32" s="309"/>
      <c r="BWS32" s="309"/>
      <c r="BWT32" s="309"/>
      <c r="BWU32" s="309"/>
      <c r="BWV32" s="309"/>
      <c r="BWW32" s="309"/>
      <c r="BWX32" s="309"/>
      <c r="BWY32" s="309"/>
      <c r="BWZ32" s="309"/>
      <c r="BXA32" s="309"/>
      <c r="BXB32" s="309"/>
      <c r="BXC32" s="309"/>
      <c r="BXD32" s="309"/>
      <c r="BXE32" s="309"/>
      <c r="BXF32" s="309"/>
      <c r="BXG32" s="309"/>
      <c r="BXH32" s="309"/>
      <c r="BXI32" s="309"/>
      <c r="BXJ32" s="309"/>
      <c r="BXK32" s="309"/>
      <c r="BXL32" s="309"/>
      <c r="BXM32" s="309"/>
      <c r="BXN32" s="309"/>
      <c r="BXO32" s="309"/>
      <c r="BXP32" s="309"/>
      <c r="BXQ32" s="309"/>
      <c r="BXR32" s="309"/>
      <c r="BXS32" s="309"/>
      <c r="BXT32" s="309"/>
      <c r="BXU32" s="309"/>
      <c r="BXV32" s="309"/>
      <c r="BXW32" s="309"/>
      <c r="BXX32" s="309"/>
      <c r="BXY32" s="309"/>
      <c r="BXZ32" s="309"/>
      <c r="BYA32" s="309"/>
      <c r="BYB32" s="309"/>
      <c r="BYC32" s="309"/>
      <c r="BYD32" s="309"/>
      <c r="BYE32" s="309"/>
      <c r="BYF32" s="309"/>
      <c r="BYG32" s="309"/>
      <c r="BYH32" s="309"/>
      <c r="BYI32" s="309"/>
      <c r="BYJ32" s="309"/>
      <c r="BYK32" s="309"/>
      <c r="BYL32" s="309"/>
      <c r="BYM32" s="309"/>
      <c r="BYN32" s="309"/>
      <c r="BYO32" s="309"/>
      <c r="BYP32" s="309"/>
      <c r="BYQ32" s="309"/>
      <c r="BYR32" s="309"/>
      <c r="BYS32" s="309"/>
      <c r="BYT32" s="309"/>
      <c r="BYU32" s="309"/>
      <c r="BYV32" s="309"/>
      <c r="BYW32" s="309"/>
      <c r="BYX32" s="309"/>
      <c r="BYY32" s="309"/>
      <c r="BYZ32" s="309"/>
      <c r="BZA32" s="309"/>
      <c r="BZB32" s="309"/>
      <c r="BZC32" s="309"/>
      <c r="BZD32" s="309"/>
      <c r="BZE32" s="309"/>
      <c r="BZF32" s="309"/>
      <c r="BZG32" s="309"/>
      <c r="BZH32" s="309"/>
      <c r="BZI32" s="309"/>
      <c r="BZJ32" s="309"/>
      <c r="BZK32" s="309"/>
      <c r="BZL32" s="309"/>
      <c r="BZM32" s="309"/>
      <c r="BZN32" s="309"/>
      <c r="BZO32" s="309"/>
      <c r="BZP32" s="309"/>
      <c r="BZQ32" s="309"/>
      <c r="BZR32" s="309"/>
      <c r="BZS32" s="309"/>
      <c r="BZT32" s="309"/>
      <c r="BZU32" s="309"/>
      <c r="BZV32" s="309"/>
      <c r="BZW32" s="309"/>
      <c r="BZX32" s="309"/>
      <c r="BZY32" s="309"/>
      <c r="BZZ32" s="309"/>
      <c r="CAA32" s="309"/>
      <c r="CAB32" s="309"/>
      <c r="CAC32" s="309"/>
      <c r="CAD32" s="309"/>
      <c r="CAE32" s="309"/>
      <c r="CAF32" s="309"/>
      <c r="CAG32" s="309"/>
      <c r="CAH32" s="309"/>
      <c r="CAI32" s="309"/>
      <c r="CAJ32" s="309"/>
      <c r="CAK32" s="309"/>
      <c r="CAL32" s="309"/>
      <c r="CAM32" s="309"/>
      <c r="CAN32" s="309"/>
      <c r="CAO32" s="309"/>
      <c r="CAP32" s="309"/>
      <c r="CAQ32" s="309"/>
      <c r="CAR32" s="309"/>
      <c r="CAS32" s="309"/>
      <c r="CAT32" s="309"/>
      <c r="CAU32" s="309"/>
      <c r="CAV32" s="309"/>
      <c r="CAW32" s="309"/>
      <c r="CAX32" s="309"/>
      <c r="CAY32" s="309"/>
      <c r="CAZ32" s="309"/>
      <c r="CBA32" s="309"/>
      <c r="CBB32" s="309"/>
      <c r="CBC32" s="309"/>
      <c r="CBD32" s="309"/>
      <c r="CBE32" s="309"/>
      <c r="CBF32" s="309"/>
      <c r="CBG32" s="309"/>
      <c r="CBH32" s="309"/>
      <c r="CBI32" s="309"/>
      <c r="CBJ32" s="309"/>
      <c r="CBK32" s="309"/>
      <c r="CBL32" s="309"/>
      <c r="CBM32" s="309"/>
      <c r="CBN32" s="309"/>
      <c r="CBO32" s="309"/>
      <c r="CBP32" s="309"/>
      <c r="CBQ32" s="309"/>
      <c r="CBR32" s="309"/>
      <c r="CBS32" s="309"/>
      <c r="CBT32" s="309"/>
      <c r="CBU32" s="309"/>
      <c r="CBV32" s="309"/>
      <c r="CBW32" s="309"/>
      <c r="CBX32" s="309"/>
      <c r="CBY32" s="309"/>
      <c r="CBZ32" s="309"/>
      <c r="CCA32" s="309"/>
      <c r="CCB32" s="309"/>
      <c r="CCC32" s="309"/>
      <c r="CCD32" s="309"/>
      <c r="CCE32" s="309"/>
      <c r="CCF32" s="309"/>
      <c r="CCG32" s="309"/>
      <c r="CCH32" s="309"/>
      <c r="CCI32" s="309"/>
      <c r="CCJ32" s="309"/>
      <c r="CCK32" s="309"/>
      <c r="CCL32" s="309"/>
      <c r="CCM32" s="309"/>
      <c r="CCN32" s="309"/>
      <c r="CCO32" s="309"/>
      <c r="CCP32" s="309"/>
      <c r="CCQ32" s="309"/>
      <c r="CCR32" s="309"/>
      <c r="CCS32" s="309"/>
      <c r="CCT32" s="309"/>
      <c r="CCU32" s="309"/>
      <c r="CCV32" s="309"/>
      <c r="CCW32" s="309"/>
      <c r="CCX32" s="309"/>
      <c r="CCY32" s="309"/>
      <c r="CCZ32" s="309"/>
      <c r="CDA32" s="309"/>
      <c r="CDB32" s="309"/>
      <c r="CDC32" s="309"/>
      <c r="CDD32" s="309"/>
      <c r="CDE32" s="309"/>
      <c r="CDF32" s="309"/>
      <c r="CDG32" s="309"/>
      <c r="CDH32" s="309"/>
      <c r="CDI32" s="309"/>
      <c r="CDJ32" s="309"/>
      <c r="CDK32" s="309"/>
      <c r="CDL32" s="309"/>
      <c r="CDM32" s="309"/>
      <c r="CDN32" s="309"/>
      <c r="CDO32" s="309"/>
      <c r="CDP32" s="309"/>
      <c r="CDQ32" s="309"/>
      <c r="CDR32" s="309"/>
      <c r="CDS32" s="309"/>
      <c r="CDT32" s="309"/>
      <c r="CDU32" s="309"/>
      <c r="CDV32" s="309"/>
      <c r="CDW32" s="309"/>
      <c r="CDX32" s="309"/>
      <c r="CDY32" s="309"/>
      <c r="CDZ32" s="309"/>
      <c r="CEA32" s="309"/>
      <c r="CEB32" s="309"/>
      <c r="CEC32" s="309"/>
      <c r="CED32" s="309"/>
      <c r="CEE32" s="309"/>
      <c r="CEF32" s="309"/>
      <c r="CEG32" s="309"/>
      <c r="CEH32" s="309"/>
      <c r="CEI32" s="309"/>
      <c r="CEJ32" s="309"/>
      <c r="CEK32" s="309"/>
      <c r="CEL32" s="309"/>
      <c r="CEM32" s="309"/>
      <c r="CEN32" s="309"/>
      <c r="CEO32" s="309"/>
      <c r="CEP32" s="309"/>
      <c r="CEQ32" s="309"/>
      <c r="CER32" s="309"/>
      <c r="CES32" s="309"/>
      <c r="CET32" s="309"/>
      <c r="CEU32" s="309"/>
      <c r="CEV32" s="309"/>
      <c r="CEW32" s="309"/>
      <c r="CEX32" s="309"/>
      <c r="CEY32" s="309"/>
      <c r="CEZ32" s="309"/>
      <c r="CFA32" s="309"/>
      <c r="CFB32" s="309"/>
      <c r="CFC32" s="309"/>
      <c r="CFD32" s="309"/>
      <c r="CFE32" s="309"/>
      <c r="CFF32" s="309"/>
      <c r="CFG32" s="309"/>
      <c r="CFH32" s="309"/>
      <c r="CFI32" s="309"/>
      <c r="CFJ32" s="309"/>
      <c r="CFK32" s="309"/>
      <c r="CFL32" s="309"/>
      <c r="CFM32" s="309"/>
      <c r="CFN32" s="309"/>
      <c r="CFO32" s="309"/>
      <c r="CFP32" s="309"/>
      <c r="CFQ32" s="309"/>
      <c r="CFR32" s="309"/>
      <c r="CFS32" s="309"/>
      <c r="CFT32" s="309"/>
      <c r="CFU32" s="309"/>
      <c r="CFV32" s="309"/>
      <c r="CFW32" s="309"/>
      <c r="CFX32" s="309"/>
      <c r="CFY32" s="309"/>
      <c r="CFZ32" s="309"/>
      <c r="CGA32" s="309"/>
      <c r="CGB32" s="309"/>
      <c r="CGC32" s="309"/>
      <c r="CGD32" s="309"/>
      <c r="CGE32" s="309"/>
      <c r="CGF32" s="309"/>
      <c r="CGG32" s="309"/>
      <c r="CGH32" s="309"/>
      <c r="CGI32" s="309"/>
      <c r="CGJ32" s="309"/>
      <c r="CGK32" s="309"/>
      <c r="CGL32" s="309"/>
      <c r="CGM32" s="309"/>
      <c r="CGN32" s="309"/>
      <c r="CGO32" s="309"/>
      <c r="CGP32" s="309"/>
      <c r="CGQ32" s="309"/>
      <c r="CGR32" s="309"/>
      <c r="CGS32" s="309"/>
      <c r="CGT32" s="309"/>
      <c r="CGU32" s="309"/>
      <c r="CGV32" s="309"/>
      <c r="CGW32" s="309"/>
      <c r="CGX32" s="309"/>
      <c r="CGY32" s="309"/>
      <c r="CGZ32" s="309"/>
      <c r="CHA32" s="309"/>
      <c r="CHB32" s="309"/>
      <c r="CHC32" s="309"/>
      <c r="CHD32" s="309"/>
      <c r="CHE32" s="309"/>
      <c r="CHF32" s="309"/>
      <c r="CHG32" s="309"/>
      <c r="CHH32" s="309"/>
      <c r="CHI32" s="309"/>
      <c r="CHJ32" s="309"/>
      <c r="CHK32" s="309"/>
      <c r="CHL32" s="309"/>
      <c r="CHM32" s="309"/>
      <c r="CHN32" s="309"/>
      <c r="CHO32" s="309"/>
      <c r="CHP32" s="309"/>
      <c r="CHQ32" s="309"/>
      <c r="CHR32" s="309"/>
      <c r="CHS32" s="309"/>
      <c r="CHT32" s="309"/>
      <c r="CHU32" s="309"/>
      <c r="CHV32" s="309"/>
      <c r="CHW32" s="309"/>
      <c r="CHX32" s="309"/>
      <c r="CHY32" s="309"/>
      <c r="CHZ32" s="309"/>
      <c r="CIA32" s="309"/>
      <c r="CIB32" s="309"/>
      <c r="CIC32" s="309"/>
      <c r="CID32" s="309"/>
      <c r="CIE32" s="309"/>
      <c r="CIF32" s="309"/>
      <c r="CIG32" s="309"/>
      <c r="CIH32" s="309"/>
      <c r="CII32" s="309"/>
      <c r="CIJ32" s="309"/>
      <c r="CIK32" s="309"/>
      <c r="CIL32" s="309"/>
      <c r="CIM32" s="309"/>
      <c r="CIN32" s="309"/>
      <c r="CIO32" s="309"/>
      <c r="CIP32" s="309"/>
      <c r="CIQ32" s="309"/>
      <c r="CIR32" s="309"/>
      <c r="CIS32" s="309"/>
      <c r="CIT32" s="309"/>
      <c r="CIU32" s="309"/>
      <c r="CIV32" s="309"/>
      <c r="CIW32" s="309"/>
      <c r="CIX32" s="309"/>
      <c r="CIY32" s="309"/>
      <c r="CIZ32" s="309"/>
      <c r="CJA32" s="309"/>
      <c r="CJB32" s="309"/>
      <c r="CJC32" s="309"/>
      <c r="CJD32" s="309"/>
      <c r="CJE32" s="309"/>
      <c r="CJF32" s="309"/>
      <c r="CJG32" s="309"/>
      <c r="CJH32" s="309"/>
      <c r="CJI32" s="309"/>
      <c r="CJJ32" s="309"/>
      <c r="CJK32" s="309"/>
      <c r="CJL32" s="309"/>
      <c r="CJM32" s="309"/>
      <c r="CJN32" s="309"/>
      <c r="CJO32" s="309"/>
      <c r="CJP32" s="309"/>
      <c r="CJQ32" s="309"/>
      <c r="CJR32" s="309"/>
      <c r="CJS32" s="309"/>
      <c r="CJT32" s="309"/>
      <c r="CJU32" s="309"/>
      <c r="CJV32" s="309"/>
      <c r="CJW32" s="309"/>
      <c r="CJX32" s="309"/>
      <c r="CJY32" s="309"/>
      <c r="CJZ32" s="309"/>
      <c r="CKA32" s="309"/>
      <c r="CKB32" s="309"/>
      <c r="CKC32" s="309"/>
      <c r="CKD32" s="309"/>
      <c r="CKE32" s="309"/>
      <c r="CKF32" s="309"/>
      <c r="CKG32" s="309"/>
      <c r="CKH32" s="309"/>
      <c r="CKI32" s="309"/>
      <c r="CKJ32" s="309"/>
      <c r="CKK32" s="309"/>
      <c r="CKL32" s="309"/>
      <c r="CKM32" s="309"/>
      <c r="CKN32" s="309"/>
      <c r="CKO32" s="309"/>
      <c r="CKP32" s="309"/>
      <c r="CKQ32" s="309"/>
      <c r="CKR32" s="309"/>
      <c r="CKS32" s="309"/>
      <c r="CKT32" s="309"/>
      <c r="CKU32" s="309"/>
      <c r="CKV32" s="309"/>
      <c r="CKW32" s="309"/>
      <c r="CKX32" s="309"/>
      <c r="CKY32" s="309"/>
      <c r="CKZ32" s="309"/>
      <c r="CLA32" s="309"/>
      <c r="CLB32" s="309"/>
      <c r="CLC32" s="309"/>
      <c r="CLD32" s="309"/>
      <c r="CLE32" s="309"/>
      <c r="CLF32" s="309"/>
      <c r="CLG32" s="309"/>
      <c r="CLH32" s="309"/>
      <c r="CLI32" s="309"/>
      <c r="CLJ32" s="309"/>
      <c r="CLK32" s="309"/>
      <c r="CLL32" s="309"/>
      <c r="CLM32" s="309"/>
      <c r="CLN32" s="309"/>
      <c r="CLO32" s="309"/>
      <c r="CLP32" s="309"/>
      <c r="CLQ32" s="309"/>
      <c r="CLR32" s="309"/>
      <c r="CLS32" s="309"/>
      <c r="CLT32" s="309"/>
      <c r="CLU32" s="309"/>
      <c r="CLV32" s="309"/>
      <c r="CLW32" s="309"/>
      <c r="CLX32" s="309"/>
      <c r="CLY32" s="309"/>
      <c r="CLZ32" s="309"/>
      <c r="CMA32" s="309"/>
      <c r="CMB32" s="309"/>
      <c r="CMC32" s="309"/>
      <c r="CMD32" s="309"/>
      <c r="CME32" s="309"/>
      <c r="CMF32" s="309"/>
      <c r="CMG32" s="309"/>
      <c r="CMH32" s="309"/>
      <c r="CMI32" s="309"/>
      <c r="CMJ32" s="309"/>
      <c r="CMK32" s="309"/>
      <c r="CML32" s="309"/>
      <c r="CMM32" s="309"/>
      <c r="CMN32" s="309"/>
      <c r="CMO32" s="309"/>
      <c r="CMP32" s="309"/>
      <c r="CMQ32" s="309"/>
      <c r="CMR32" s="309"/>
      <c r="CMS32" s="309"/>
      <c r="CMT32" s="309"/>
      <c r="CMU32" s="309"/>
      <c r="CMV32" s="309"/>
      <c r="CMW32" s="309"/>
      <c r="CMX32" s="309"/>
      <c r="CMY32" s="309"/>
      <c r="CMZ32" s="309"/>
      <c r="CNA32" s="309"/>
      <c r="CNB32" s="309"/>
      <c r="CNC32" s="309"/>
      <c r="CND32" s="309"/>
      <c r="CNE32" s="309"/>
      <c r="CNF32" s="309"/>
      <c r="CNG32" s="309"/>
      <c r="CNH32" s="309"/>
      <c r="CNI32" s="309"/>
      <c r="CNJ32" s="309"/>
      <c r="CNK32" s="309"/>
      <c r="CNL32" s="309"/>
      <c r="CNM32" s="309"/>
      <c r="CNN32" s="309"/>
      <c r="CNO32" s="309"/>
      <c r="CNP32" s="309"/>
      <c r="CNQ32" s="309"/>
      <c r="CNR32" s="309"/>
      <c r="CNS32" s="309"/>
      <c r="CNT32" s="309"/>
      <c r="CNU32" s="309"/>
      <c r="CNV32" s="309"/>
      <c r="CNW32" s="309"/>
      <c r="CNX32" s="309"/>
      <c r="CNY32" s="309"/>
      <c r="CNZ32" s="309"/>
      <c r="COA32" s="309"/>
      <c r="COB32" s="309"/>
      <c r="COC32" s="309"/>
      <c r="COD32" s="309"/>
      <c r="COE32" s="309"/>
      <c r="COF32" s="309"/>
      <c r="COG32" s="309"/>
      <c r="COH32" s="309"/>
      <c r="COI32" s="309"/>
      <c r="COJ32" s="309"/>
      <c r="COK32" s="309"/>
      <c r="COL32" s="309"/>
      <c r="COM32" s="309"/>
      <c r="CON32" s="309"/>
      <c r="COO32" s="309"/>
      <c r="COP32" s="309"/>
      <c r="COQ32" s="309"/>
      <c r="COR32" s="309"/>
      <c r="COS32" s="309"/>
      <c r="COT32" s="309"/>
      <c r="COU32" s="309"/>
      <c r="COV32" s="309"/>
      <c r="COW32" s="309"/>
      <c r="COX32" s="309"/>
      <c r="COY32" s="309"/>
      <c r="COZ32" s="309"/>
      <c r="CPA32" s="309"/>
      <c r="CPB32" s="309"/>
      <c r="CPC32" s="309"/>
      <c r="CPD32" s="309"/>
      <c r="CPE32" s="309"/>
      <c r="CPF32" s="309"/>
      <c r="CPG32" s="309"/>
      <c r="CPH32" s="309"/>
      <c r="CPI32" s="309"/>
      <c r="CPJ32" s="309"/>
      <c r="CPK32" s="309"/>
      <c r="CPL32" s="309"/>
      <c r="CPM32" s="309"/>
      <c r="CPN32" s="309"/>
      <c r="CPO32" s="309"/>
      <c r="CPP32" s="309"/>
      <c r="CPQ32" s="309"/>
      <c r="CPR32" s="309"/>
      <c r="CPS32" s="309"/>
      <c r="CPT32" s="309"/>
      <c r="CPU32" s="309"/>
      <c r="CPV32" s="309"/>
      <c r="CPW32" s="309"/>
      <c r="CPX32" s="309"/>
      <c r="CPY32" s="309"/>
      <c r="CPZ32" s="309"/>
      <c r="CQA32" s="309"/>
      <c r="CQB32" s="309"/>
      <c r="CQC32" s="309"/>
      <c r="CQD32" s="309"/>
      <c r="CQE32" s="309"/>
      <c r="CQF32" s="309"/>
      <c r="CQG32" s="309"/>
      <c r="CQH32" s="309"/>
      <c r="CQI32" s="309"/>
      <c r="CQJ32" s="309"/>
      <c r="CQK32" s="309"/>
      <c r="CQL32" s="309"/>
      <c r="CQM32" s="309"/>
      <c r="CQN32" s="309"/>
      <c r="CQO32" s="309"/>
      <c r="CQP32" s="309"/>
      <c r="CQQ32" s="309"/>
      <c r="CQR32" s="309"/>
      <c r="CQS32" s="309"/>
      <c r="CQT32" s="309"/>
      <c r="CQU32" s="309"/>
      <c r="CQV32" s="309"/>
      <c r="CQW32" s="309"/>
      <c r="CQX32" s="309"/>
      <c r="CQY32" s="309"/>
      <c r="CQZ32" s="309"/>
      <c r="CRA32" s="309"/>
      <c r="CRB32" s="309"/>
      <c r="CRC32" s="309"/>
      <c r="CRD32" s="309"/>
      <c r="CRE32" s="309"/>
      <c r="CRF32" s="309"/>
      <c r="CRG32" s="309"/>
      <c r="CRH32" s="309"/>
      <c r="CRI32" s="309"/>
      <c r="CRJ32" s="309"/>
      <c r="CRK32" s="309"/>
      <c r="CRL32" s="309"/>
      <c r="CRM32" s="309"/>
      <c r="CRN32" s="309"/>
      <c r="CRO32" s="309"/>
      <c r="CRP32" s="309"/>
      <c r="CRQ32" s="309"/>
      <c r="CRR32" s="309"/>
      <c r="CRS32" s="309"/>
      <c r="CRT32" s="309"/>
      <c r="CRU32" s="309"/>
      <c r="CRV32" s="309"/>
      <c r="CRW32" s="309"/>
      <c r="CRX32" s="309"/>
      <c r="CRY32" s="309"/>
      <c r="CRZ32" s="309"/>
      <c r="CSA32" s="309"/>
      <c r="CSB32" s="309"/>
      <c r="CSC32" s="309"/>
      <c r="CSD32" s="309"/>
      <c r="CSE32" s="309"/>
      <c r="CSF32" s="309"/>
      <c r="CSG32" s="309"/>
      <c r="CSH32" s="309"/>
      <c r="CSI32" s="309"/>
      <c r="CSJ32" s="309"/>
      <c r="CSK32" s="309"/>
      <c r="CSL32" s="309"/>
      <c r="CSM32" s="309"/>
      <c r="CSN32" s="309"/>
      <c r="CSO32" s="309"/>
      <c r="CSP32" s="309"/>
      <c r="CSQ32" s="309"/>
      <c r="CSR32" s="309"/>
      <c r="CSS32" s="309"/>
      <c r="CST32" s="309"/>
      <c r="CSU32" s="309"/>
      <c r="CSV32" s="309"/>
      <c r="CSW32" s="309"/>
      <c r="CSX32" s="309"/>
      <c r="CSY32" s="309"/>
      <c r="CSZ32" s="309"/>
      <c r="CTA32" s="309"/>
      <c r="CTB32" s="309"/>
      <c r="CTC32" s="309"/>
      <c r="CTD32" s="309"/>
      <c r="CTE32" s="309"/>
      <c r="CTF32" s="309"/>
      <c r="CTG32" s="309"/>
      <c r="CTH32" s="309"/>
      <c r="CTI32" s="309"/>
      <c r="CTJ32" s="309"/>
      <c r="CTK32" s="309"/>
      <c r="CTL32" s="309"/>
      <c r="CTM32" s="309"/>
      <c r="CTN32" s="309"/>
      <c r="CTO32" s="309"/>
      <c r="CTP32" s="309"/>
      <c r="CTQ32" s="309"/>
      <c r="CTR32" s="309"/>
      <c r="CTS32" s="309"/>
      <c r="CTT32" s="309"/>
      <c r="CTU32" s="309"/>
      <c r="CTV32" s="309"/>
      <c r="CTW32" s="309"/>
      <c r="CTX32" s="309"/>
      <c r="CTY32" s="309"/>
      <c r="CTZ32" s="309"/>
      <c r="CUA32" s="309"/>
      <c r="CUB32" s="309"/>
      <c r="CUC32" s="309"/>
      <c r="CUD32" s="309"/>
      <c r="CUE32" s="309"/>
      <c r="CUF32" s="309"/>
      <c r="CUG32" s="309"/>
      <c r="CUH32" s="309"/>
      <c r="CUI32" s="309"/>
      <c r="CUJ32" s="309"/>
      <c r="CUK32" s="309"/>
      <c r="CUL32" s="309"/>
      <c r="CUM32" s="309"/>
      <c r="CUN32" s="309"/>
      <c r="CUO32" s="309"/>
      <c r="CUP32" s="309"/>
      <c r="CUQ32" s="309"/>
      <c r="CUR32" s="309"/>
      <c r="CUS32" s="309"/>
      <c r="CUT32" s="309"/>
      <c r="CUU32" s="309"/>
      <c r="CUV32" s="309"/>
      <c r="CUW32" s="309"/>
      <c r="CUX32" s="309"/>
      <c r="CUY32" s="309"/>
      <c r="CUZ32" s="309"/>
      <c r="CVA32" s="309"/>
      <c r="CVB32" s="309"/>
      <c r="CVC32" s="309"/>
      <c r="CVD32" s="309"/>
      <c r="CVE32" s="309"/>
      <c r="CVF32" s="309"/>
      <c r="CVG32" s="309"/>
      <c r="CVH32" s="309"/>
      <c r="CVI32" s="309"/>
      <c r="CVJ32" s="309"/>
      <c r="CVK32" s="309"/>
      <c r="CVL32" s="309"/>
      <c r="CVM32" s="309"/>
      <c r="CVN32" s="309"/>
      <c r="CVO32" s="309"/>
      <c r="CVP32" s="309"/>
      <c r="CVQ32" s="309"/>
      <c r="CVR32" s="309"/>
      <c r="CVS32" s="309"/>
      <c r="CVT32" s="309"/>
      <c r="CVU32" s="309"/>
      <c r="CVV32" s="309"/>
      <c r="CVW32" s="309"/>
      <c r="CVX32" s="309"/>
      <c r="CVY32" s="309"/>
      <c r="CVZ32" s="309"/>
      <c r="CWA32" s="309"/>
      <c r="CWB32" s="309"/>
      <c r="CWC32" s="309"/>
      <c r="CWD32" s="309"/>
      <c r="CWE32" s="309"/>
      <c r="CWF32" s="309"/>
      <c r="CWG32" s="309"/>
      <c r="CWH32" s="309"/>
      <c r="CWI32" s="309"/>
      <c r="CWJ32" s="309"/>
      <c r="CWK32" s="309"/>
      <c r="CWL32" s="309"/>
      <c r="CWM32" s="309"/>
      <c r="CWN32" s="309"/>
      <c r="CWO32" s="309"/>
      <c r="CWP32" s="309"/>
      <c r="CWQ32" s="309"/>
      <c r="CWR32" s="309"/>
      <c r="CWS32" s="309"/>
      <c r="CWT32" s="309"/>
      <c r="CWU32" s="309"/>
      <c r="CWV32" s="309"/>
      <c r="CWW32" s="309"/>
      <c r="CWX32" s="309"/>
      <c r="CWY32" s="309"/>
      <c r="CWZ32" s="309"/>
      <c r="CXA32" s="309"/>
      <c r="CXB32" s="309"/>
      <c r="CXC32" s="309"/>
      <c r="CXD32" s="309"/>
      <c r="CXE32" s="309"/>
      <c r="CXF32" s="309"/>
      <c r="CXG32" s="309"/>
      <c r="CXH32" s="309"/>
      <c r="CXI32" s="309"/>
      <c r="CXJ32" s="309"/>
      <c r="CXK32" s="309"/>
      <c r="CXL32" s="309"/>
      <c r="CXM32" s="309"/>
      <c r="CXN32" s="309"/>
      <c r="CXO32" s="309"/>
      <c r="CXP32" s="309"/>
      <c r="CXQ32" s="309"/>
      <c r="CXR32" s="309"/>
      <c r="CXS32" s="309"/>
      <c r="CXT32" s="309"/>
      <c r="CXU32" s="309"/>
      <c r="CXV32" s="309"/>
      <c r="CXW32" s="309"/>
      <c r="CXX32" s="309"/>
      <c r="CXY32" s="309"/>
      <c r="CXZ32" s="309"/>
      <c r="CYA32" s="309"/>
      <c r="CYB32" s="309"/>
      <c r="CYC32" s="309"/>
      <c r="CYD32" s="309"/>
      <c r="CYE32" s="309"/>
      <c r="CYF32" s="309"/>
      <c r="CYG32" s="309"/>
      <c r="CYH32" s="309"/>
      <c r="CYI32" s="309"/>
      <c r="CYJ32" s="309"/>
      <c r="CYK32" s="309"/>
      <c r="CYL32" s="309"/>
      <c r="CYM32" s="309"/>
      <c r="CYN32" s="309"/>
      <c r="CYO32" s="309"/>
      <c r="CYP32" s="309"/>
      <c r="CYQ32" s="309"/>
      <c r="CYR32" s="309"/>
      <c r="CYS32" s="309"/>
      <c r="CYT32" s="309"/>
      <c r="CYU32" s="309"/>
      <c r="CYV32" s="309"/>
      <c r="CYW32" s="309"/>
      <c r="CYX32" s="309"/>
      <c r="CYY32" s="309"/>
      <c r="CYZ32" s="309"/>
      <c r="CZA32" s="309"/>
      <c r="CZB32" s="309"/>
      <c r="CZC32" s="309"/>
      <c r="CZD32" s="309"/>
      <c r="CZE32" s="309"/>
      <c r="CZF32" s="309"/>
      <c r="CZG32" s="309"/>
      <c r="CZH32" s="309"/>
      <c r="CZI32" s="309"/>
      <c r="CZJ32" s="309"/>
      <c r="CZK32" s="309"/>
      <c r="CZL32" s="309"/>
      <c r="CZM32" s="309"/>
      <c r="CZN32" s="309"/>
      <c r="CZO32" s="309"/>
      <c r="CZP32" s="309"/>
      <c r="CZQ32" s="309"/>
      <c r="CZR32" s="309"/>
      <c r="CZS32" s="309"/>
      <c r="CZT32" s="309"/>
      <c r="CZU32" s="309"/>
      <c r="CZV32" s="309"/>
      <c r="CZW32" s="309"/>
      <c r="CZX32" s="309"/>
      <c r="CZY32" s="309"/>
      <c r="CZZ32" s="309"/>
      <c r="DAA32" s="309"/>
      <c r="DAB32" s="309"/>
      <c r="DAC32" s="309"/>
      <c r="DAD32" s="309"/>
      <c r="DAE32" s="309"/>
      <c r="DAF32" s="309"/>
      <c r="DAG32" s="309"/>
      <c r="DAH32" s="309"/>
      <c r="DAI32" s="309"/>
      <c r="DAJ32" s="309"/>
      <c r="DAK32" s="309"/>
      <c r="DAL32" s="309"/>
      <c r="DAM32" s="309"/>
      <c r="DAN32" s="309"/>
      <c r="DAO32" s="309"/>
      <c r="DAP32" s="309"/>
      <c r="DAQ32" s="309"/>
      <c r="DAR32" s="309"/>
      <c r="DAS32" s="309"/>
      <c r="DAT32" s="309"/>
      <c r="DAU32" s="309"/>
      <c r="DAV32" s="309"/>
      <c r="DAW32" s="309"/>
      <c r="DAX32" s="309"/>
      <c r="DAY32" s="309"/>
      <c r="DAZ32" s="309"/>
      <c r="DBA32" s="309"/>
      <c r="DBB32" s="309"/>
      <c r="DBC32" s="309"/>
      <c r="DBD32" s="309"/>
      <c r="DBE32" s="309"/>
      <c r="DBF32" s="309"/>
      <c r="DBG32" s="309"/>
      <c r="DBH32" s="309"/>
      <c r="DBI32" s="309"/>
      <c r="DBJ32" s="309"/>
      <c r="DBK32" s="309"/>
      <c r="DBL32" s="309"/>
      <c r="DBM32" s="309"/>
      <c r="DBN32" s="309"/>
      <c r="DBO32" s="309"/>
      <c r="DBP32" s="309"/>
      <c r="DBQ32" s="309"/>
      <c r="DBR32" s="309"/>
      <c r="DBS32" s="309"/>
      <c r="DBT32" s="309"/>
      <c r="DBU32" s="309"/>
      <c r="DBV32" s="309"/>
      <c r="DBW32" s="309"/>
      <c r="DBX32" s="309"/>
      <c r="DBY32" s="309"/>
      <c r="DBZ32" s="309"/>
      <c r="DCA32" s="309"/>
      <c r="DCB32" s="309"/>
      <c r="DCC32" s="309"/>
      <c r="DCD32" s="309"/>
      <c r="DCE32" s="309"/>
      <c r="DCF32" s="309"/>
      <c r="DCG32" s="309"/>
      <c r="DCH32" s="309"/>
      <c r="DCI32" s="309"/>
      <c r="DCJ32" s="309"/>
      <c r="DCK32" s="309"/>
      <c r="DCL32" s="309"/>
      <c r="DCM32" s="309"/>
      <c r="DCN32" s="309"/>
      <c r="DCO32" s="309"/>
      <c r="DCP32" s="309"/>
      <c r="DCQ32" s="309"/>
      <c r="DCR32" s="309"/>
      <c r="DCS32" s="309"/>
      <c r="DCT32" s="309"/>
      <c r="DCU32" s="309"/>
      <c r="DCV32" s="309"/>
      <c r="DCW32" s="309"/>
      <c r="DCX32" s="309"/>
      <c r="DCY32" s="309"/>
      <c r="DCZ32" s="309"/>
      <c r="DDA32" s="309"/>
      <c r="DDB32" s="309"/>
      <c r="DDC32" s="309"/>
      <c r="DDD32" s="309"/>
      <c r="DDE32" s="309"/>
      <c r="DDF32" s="309"/>
      <c r="DDG32" s="309"/>
      <c r="DDH32" s="309"/>
      <c r="DDI32" s="309"/>
      <c r="DDJ32" s="309"/>
      <c r="DDK32" s="309"/>
      <c r="DDL32" s="309"/>
      <c r="DDM32" s="309"/>
      <c r="DDN32" s="309"/>
      <c r="DDO32" s="309"/>
      <c r="DDP32" s="309"/>
      <c r="DDQ32" s="309"/>
      <c r="DDR32" s="309"/>
      <c r="DDS32" s="309"/>
      <c r="DDT32" s="309"/>
      <c r="DDU32" s="309"/>
      <c r="DDV32" s="309"/>
      <c r="DDW32" s="309"/>
      <c r="DDX32" s="309"/>
      <c r="DDY32" s="309"/>
      <c r="DDZ32" s="309"/>
      <c r="DEA32" s="309"/>
      <c r="DEB32" s="309"/>
      <c r="DEC32" s="309"/>
      <c r="DED32" s="309"/>
      <c r="DEE32" s="309"/>
      <c r="DEF32" s="309"/>
      <c r="DEG32" s="309"/>
      <c r="DEH32" s="309"/>
      <c r="DEI32" s="309"/>
      <c r="DEJ32" s="309"/>
      <c r="DEK32" s="309"/>
      <c r="DEL32" s="309"/>
      <c r="DEM32" s="309"/>
      <c r="DEN32" s="309"/>
      <c r="DEO32" s="309"/>
      <c r="DEP32" s="309"/>
      <c r="DEQ32" s="309"/>
      <c r="DER32" s="309"/>
      <c r="DES32" s="309"/>
      <c r="DET32" s="309"/>
      <c r="DEU32" s="309"/>
      <c r="DEV32" s="309"/>
      <c r="DEW32" s="309"/>
      <c r="DEX32" s="309"/>
      <c r="DEY32" s="309"/>
      <c r="DEZ32" s="309"/>
      <c r="DFA32" s="309"/>
      <c r="DFB32" s="309"/>
      <c r="DFC32" s="309"/>
      <c r="DFD32" s="309"/>
      <c r="DFE32" s="309"/>
      <c r="DFF32" s="309"/>
      <c r="DFG32" s="309"/>
      <c r="DFH32" s="309"/>
      <c r="DFI32" s="309"/>
      <c r="DFJ32" s="309"/>
      <c r="DFK32" s="309"/>
      <c r="DFL32" s="309"/>
      <c r="DFM32" s="309"/>
      <c r="DFN32" s="309"/>
      <c r="DFO32" s="309"/>
      <c r="DFP32" s="309"/>
      <c r="DFQ32" s="309"/>
      <c r="DFR32" s="309"/>
      <c r="DFS32" s="309"/>
      <c r="DFT32" s="309"/>
      <c r="DFU32" s="309"/>
      <c r="DFV32" s="309"/>
      <c r="DFW32" s="309"/>
      <c r="DFX32" s="309"/>
      <c r="DFY32" s="309"/>
      <c r="DFZ32" s="309"/>
      <c r="DGA32" s="309"/>
      <c r="DGB32" s="309"/>
      <c r="DGC32" s="309"/>
      <c r="DGD32" s="309"/>
      <c r="DGE32" s="309"/>
      <c r="DGF32" s="309"/>
      <c r="DGG32" s="309"/>
      <c r="DGH32" s="309"/>
      <c r="DGI32" s="309"/>
      <c r="DGJ32" s="309"/>
      <c r="DGK32" s="309"/>
      <c r="DGL32" s="309"/>
      <c r="DGM32" s="309"/>
      <c r="DGN32" s="309"/>
      <c r="DGO32" s="309"/>
      <c r="DGP32" s="309"/>
      <c r="DGQ32" s="309"/>
      <c r="DGR32" s="309"/>
      <c r="DGS32" s="309"/>
      <c r="DGT32" s="309"/>
      <c r="DGU32" s="309"/>
      <c r="DGV32" s="309"/>
      <c r="DGW32" s="309"/>
      <c r="DGX32" s="309"/>
      <c r="DGY32" s="309"/>
      <c r="DGZ32" s="309"/>
      <c r="DHA32" s="309"/>
      <c r="DHB32" s="309"/>
      <c r="DHC32" s="309"/>
      <c r="DHD32" s="309"/>
      <c r="DHE32" s="309"/>
      <c r="DHF32" s="309"/>
      <c r="DHG32" s="309"/>
      <c r="DHH32" s="309"/>
      <c r="DHI32" s="309"/>
      <c r="DHJ32" s="309"/>
      <c r="DHK32" s="309"/>
      <c r="DHL32" s="309"/>
      <c r="DHM32" s="309"/>
      <c r="DHN32" s="309"/>
      <c r="DHO32" s="309"/>
      <c r="DHP32" s="309"/>
      <c r="DHQ32" s="309"/>
      <c r="DHR32" s="309"/>
      <c r="DHS32" s="309"/>
      <c r="DHT32" s="309"/>
      <c r="DHU32" s="309"/>
      <c r="DHV32" s="309"/>
      <c r="DHW32" s="309"/>
      <c r="DHX32" s="309"/>
      <c r="DHY32" s="309"/>
      <c r="DHZ32" s="309"/>
      <c r="DIA32" s="309"/>
      <c r="DIB32" s="309"/>
      <c r="DIC32" s="309"/>
      <c r="DID32" s="309"/>
      <c r="DIE32" s="309"/>
      <c r="DIF32" s="309"/>
      <c r="DIG32" s="309"/>
      <c r="DIH32" s="309"/>
      <c r="DII32" s="309"/>
      <c r="DIJ32" s="309"/>
      <c r="DIK32" s="309"/>
      <c r="DIL32" s="309"/>
      <c r="DIM32" s="309"/>
      <c r="DIN32" s="309"/>
      <c r="DIO32" s="309"/>
      <c r="DIP32" s="309"/>
      <c r="DIQ32" s="309"/>
      <c r="DIR32" s="309"/>
      <c r="DIS32" s="309"/>
      <c r="DIT32" s="309"/>
      <c r="DIU32" s="309"/>
      <c r="DIV32" s="309"/>
      <c r="DIW32" s="309"/>
      <c r="DIX32" s="309"/>
      <c r="DIY32" s="309"/>
      <c r="DIZ32" s="309"/>
      <c r="DJA32" s="309"/>
      <c r="DJB32" s="309"/>
      <c r="DJC32" s="309"/>
      <c r="DJD32" s="309"/>
      <c r="DJE32" s="309"/>
      <c r="DJF32" s="309"/>
      <c r="DJG32" s="309"/>
      <c r="DJH32" s="309"/>
      <c r="DJI32" s="309"/>
      <c r="DJJ32" s="309"/>
      <c r="DJK32" s="309"/>
      <c r="DJL32" s="309"/>
      <c r="DJM32" s="309"/>
      <c r="DJN32" s="309"/>
      <c r="DJO32" s="309"/>
      <c r="DJP32" s="309"/>
      <c r="DJQ32" s="309"/>
      <c r="DJR32" s="309"/>
      <c r="DJS32" s="309"/>
      <c r="DJT32" s="309"/>
      <c r="DJU32" s="309"/>
      <c r="DJV32" s="309"/>
      <c r="DJW32" s="309"/>
      <c r="DJX32" s="309"/>
      <c r="DJY32" s="309"/>
      <c r="DJZ32" s="309"/>
      <c r="DKA32" s="309"/>
      <c r="DKB32" s="309"/>
      <c r="DKC32" s="309"/>
      <c r="DKD32" s="309"/>
      <c r="DKE32" s="309"/>
      <c r="DKF32" s="309"/>
      <c r="DKG32" s="309"/>
      <c r="DKH32" s="309"/>
      <c r="DKI32" s="309"/>
      <c r="DKJ32" s="309"/>
      <c r="DKK32" s="309"/>
      <c r="DKL32" s="309"/>
      <c r="DKM32" s="309"/>
      <c r="DKN32" s="309"/>
      <c r="DKO32" s="309"/>
      <c r="DKP32" s="309"/>
      <c r="DKQ32" s="309"/>
      <c r="DKR32" s="309"/>
      <c r="DKS32" s="309"/>
      <c r="DKT32" s="309"/>
      <c r="DKU32" s="309"/>
      <c r="DKV32" s="309"/>
      <c r="DKW32" s="309"/>
      <c r="DKX32" s="309"/>
      <c r="DKY32" s="309"/>
      <c r="DKZ32" s="309"/>
      <c r="DLA32" s="309"/>
      <c r="DLB32" s="309"/>
      <c r="DLC32" s="309"/>
      <c r="DLD32" s="309"/>
      <c r="DLE32" s="309"/>
      <c r="DLF32" s="309"/>
      <c r="DLG32" s="309"/>
      <c r="DLH32" s="309"/>
      <c r="DLI32" s="309"/>
      <c r="DLJ32" s="309"/>
      <c r="DLK32" s="309"/>
      <c r="DLL32" s="309"/>
      <c r="DLM32" s="309"/>
      <c r="DLN32" s="309"/>
      <c r="DLO32" s="309"/>
      <c r="DLP32" s="309"/>
      <c r="DLQ32" s="309"/>
      <c r="DLR32" s="309"/>
      <c r="DLS32" s="309"/>
      <c r="DLT32" s="309"/>
      <c r="DLU32" s="309"/>
      <c r="DLV32" s="309"/>
      <c r="DLW32" s="309"/>
      <c r="DLX32" s="309"/>
      <c r="DLY32" s="309"/>
      <c r="DLZ32" s="309"/>
      <c r="DMA32" s="309"/>
      <c r="DMB32" s="309"/>
      <c r="DMC32" s="309"/>
      <c r="DMD32" s="309"/>
      <c r="DME32" s="309"/>
      <c r="DMF32" s="309"/>
      <c r="DMG32" s="309"/>
      <c r="DMH32" s="309"/>
      <c r="DMI32" s="309"/>
      <c r="DMJ32" s="309"/>
      <c r="DMK32" s="309"/>
      <c r="DML32" s="309"/>
      <c r="DMM32" s="309"/>
      <c r="DMN32" s="309"/>
      <c r="DMO32" s="309"/>
      <c r="DMP32" s="309"/>
      <c r="DMQ32" s="309"/>
      <c r="DMR32" s="309"/>
      <c r="DMS32" s="309"/>
      <c r="DMT32" s="309"/>
      <c r="DMU32" s="309"/>
      <c r="DMV32" s="309"/>
      <c r="DMW32" s="309"/>
      <c r="DMX32" s="309"/>
      <c r="DMY32" s="309"/>
      <c r="DMZ32" s="309"/>
      <c r="DNA32" s="309"/>
      <c r="DNB32" s="309"/>
      <c r="DNC32" s="309"/>
      <c r="DND32" s="309"/>
      <c r="DNE32" s="309"/>
      <c r="DNF32" s="309"/>
      <c r="DNG32" s="309"/>
      <c r="DNH32" s="309"/>
      <c r="DNI32" s="309"/>
      <c r="DNJ32" s="309"/>
      <c r="DNK32" s="309"/>
      <c r="DNL32" s="309"/>
      <c r="DNM32" s="309"/>
      <c r="DNN32" s="309"/>
      <c r="DNO32" s="309"/>
      <c r="DNP32" s="309"/>
      <c r="DNQ32" s="309"/>
      <c r="DNR32" s="309"/>
      <c r="DNS32" s="309"/>
      <c r="DNT32" s="309"/>
      <c r="DNU32" s="309"/>
      <c r="DNV32" s="309"/>
      <c r="DNW32" s="309"/>
      <c r="DNX32" s="309"/>
      <c r="DNY32" s="309"/>
      <c r="DNZ32" s="309"/>
      <c r="DOA32" s="309"/>
      <c r="DOB32" s="309"/>
      <c r="DOC32" s="309"/>
      <c r="DOD32" s="309"/>
      <c r="DOE32" s="309"/>
      <c r="DOF32" s="309"/>
      <c r="DOG32" s="309"/>
      <c r="DOH32" s="309"/>
      <c r="DOI32" s="309"/>
      <c r="DOJ32" s="309"/>
      <c r="DOK32" s="309"/>
      <c r="DOL32" s="309"/>
      <c r="DOM32" s="309"/>
      <c r="DON32" s="309"/>
      <c r="DOO32" s="309"/>
      <c r="DOP32" s="309"/>
      <c r="DOQ32" s="309"/>
      <c r="DOR32" s="309"/>
      <c r="DOS32" s="309"/>
      <c r="DOT32" s="309"/>
      <c r="DOU32" s="309"/>
      <c r="DOV32" s="309"/>
      <c r="DOW32" s="309"/>
      <c r="DOX32" s="309"/>
      <c r="DOY32" s="309"/>
      <c r="DOZ32" s="309"/>
      <c r="DPA32" s="309"/>
      <c r="DPB32" s="309"/>
      <c r="DPC32" s="309"/>
      <c r="DPD32" s="309"/>
      <c r="DPE32" s="309"/>
      <c r="DPF32" s="309"/>
      <c r="DPG32" s="309"/>
      <c r="DPH32" s="309"/>
      <c r="DPI32" s="309"/>
      <c r="DPJ32" s="309"/>
      <c r="DPK32" s="309"/>
      <c r="DPL32" s="309"/>
      <c r="DPM32" s="309"/>
      <c r="DPN32" s="309"/>
      <c r="DPO32" s="309"/>
      <c r="DPP32" s="309"/>
      <c r="DPQ32" s="309"/>
      <c r="DPR32" s="309"/>
      <c r="DPS32" s="309"/>
      <c r="DPT32" s="309"/>
      <c r="DPU32" s="309"/>
      <c r="DPV32" s="309"/>
      <c r="DPW32" s="309"/>
      <c r="DPX32" s="309"/>
      <c r="DPY32" s="309"/>
      <c r="DPZ32" s="309"/>
      <c r="DQA32" s="309"/>
      <c r="DQB32" s="309"/>
      <c r="DQC32" s="309"/>
      <c r="DQD32" s="309"/>
      <c r="DQE32" s="309"/>
      <c r="DQF32" s="309"/>
      <c r="DQG32" s="309"/>
      <c r="DQH32" s="309"/>
      <c r="DQI32" s="309"/>
      <c r="DQJ32" s="309"/>
      <c r="DQK32" s="309"/>
      <c r="DQL32" s="309"/>
      <c r="DQM32" s="309"/>
      <c r="DQN32" s="309"/>
      <c r="DQO32" s="309"/>
      <c r="DQP32" s="309"/>
      <c r="DQQ32" s="309"/>
      <c r="DQR32" s="309"/>
      <c r="DQS32" s="309"/>
      <c r="DQT32" s="309"/>
      <c r="DQU32" s="309"/>
      <c r="DQV32" s="309"/>
      <c r="DQW32" s="309"/>
      <c r="DQX32" s="309"/>
      <c r="DQY32" s="309"/>
      <c r="DQZ32" s="309"/>
      <c r="DRA32" s="309"/>
      <c r="DRB32" s="309"/>
      <c r="DRC32" s="309"/>
      <c r="DRD32" s="309"/>
      <c r="DRE32" s="309"/>
      <c r="DRF32" s="309"/>
      <c r="DRG32" s="309"/>
      <c r="DRH32" s="309"/>
      <c r="DRI32" s="309"/>
      <c r="DRJ32" s="309"/>
      <c r="DRK32" s="309"/>
      <c r="DRL32" s="309"/>
      <c r="DRM32" s="309"/>
      <c r="DRN32" s="309"/>
      <c r="DRO32" s="309"/>
      <c r="DRP32" s="309"/>
      <c r="DRQ32" s="309"/>
      <c r="DRR32" s="309"/>
      <c r="DRS32" s="309"/>
      <c r="DRT32" s="309"/>
      <c r="DRU32" s="309"/>
      <c r="DRV32" s="309"/>
      <c r="DRW32" s="309"/>
      <c r="DRX32" s="309"/>
      <c r="DRY32" s="309"/>
      <c r="DRZ32" s="309"/>
      <c r="DSA32" s="309"/>
      <c r="DSB32" s="309"/>
      <c r="DSC32" s="309"/>
      <c r="DSD32" s="309"/>
      <c r="DSE32" s="309"/>
      <c r="DSF32" s="309"/>
      <c r="DSG32" s="309"/>
      <c r="DSH32" s="309"/>
      <c r="DSI32" s="309"/>
      <c r="DSJ32" s="309"/>
      <c r="DSK32" s="309"/>
      <c r="DSL32" s="309"/>
      <c r="DSM32" s="309"/>
      <c r="DSN32" s="309"/>
      <c r="DSO32" s="309"/>
      <c r="DSP32" s="309"/>
      <c r="DSQ32" s="309"/>
      <c r="DSR32" s="309"/>
      <c r="DSS32" s="309"/>
      <c r="DST32" s="309"/>
      <c r="DSU32" s="309"/>
      <c r="DSV32" s="309"/>
      <c r="DSW32" s="309"/>
      <c r="DSX32" s="309"/>
      <c r="DSY32" s="309"/>
      <c r="DSZ32" s="309"/>
      <c r="DTA32" s="309"/>
      <c r="DTB32" s="309"/>
      <c r="DTC32" s="309"/>
      <c r="DTD32" s="309"/>
      <c r="DTE32" s="309"/>
      <c r="DTF32" s="309"/>
      <c r="DTG32" s="309"/>
      <c r="DTH32" s="309"/>
      <c r="DTI32" s="309"/>
      <c r="DTJ32" s="309"/>
      <c r="DTK32" s="309"/>
      <c r="DTL32" s="309"/>
      <c r="DTM32" s="309"/>
      <c r="DTN32" s="309"/>
      <c r="DTO32" s="309"/>
      <c r="DTP32" s="309"/>
      <c r="DTQ32" s="309"/>
      <c r="DTR32" s="309"/>
      <c r="DTS32" s="309"/>
      <c r="DTT32" s="309"/>
      <c r="DTU32" s="309"/>
      <c r="DTV32" s="309"/>
      <c r="DTW32" s="309"/>
      <c r="DTX32" s="309"/>
      <c r="DTY32" s="309"/>
      <c r="DTZ32" s="309"/>
      <c r="DUA32" s="309"/>
      <c r="DUB32" s="309"/>
      <c r="DUC32" s="309"/>
      <c r="DUD32" s="309"/>
      <c r="DUE32" s="309"/>
      <c r="DUF32" s="309"/>
      <c r="DUG32" s="309"/>
      <c r="DUH32" s="309"/>
      <c r="DUI32" s="309"/>
      <c r="DUJ32" s="309"/>
      <c r="DUK32" s="309"/>
      <c r="DUL32" s="309"/>
      <c r="DUM32" s="309"/>
      <c r="DUN32" s="309"/>
      <c r="DUO32" s="309"/>
      <c r="DUP32" s="309"/>
      <c r="DUQ32" s="309"/>
      <c r="DUR32" s="309"/>
      <c r="DUS32" s="309"/>
      <c r="DUT32" s="309"/>
      <c r="DUU32" s="309"/>
      <c r="DUV32" s="309"/>
      <c r="DUW32" s="309"/>
      <c r="DUX32" s="309"/>
      <c r="DUY32" s="309"/>
      <c r="DUZ32" s="309"/>
      <c r="DVA32" s="309"/>
      <c r="DVB32" s="309"/>
      <c r="DVC32" s="309"/>
      <c r="DVD32" s="309"/>
      <c r="DVE32" s="309"/>
      <c r="DVF32" s="309"/>
      <c r="DVG32" s="309"/>
      <c r="DVH32" s="309"/>
      <c r="DVI32" s="309"/>
      <c r="DVJ32" s="309"/>
      <c r="DVK32" s="309"/>
      <c r="DVL32" s="309"/>
      <c r="DVM32" s="309"/>
      <c r="DVN32" s="309"/>
      <c r="DVO32" s="309"/>
      <c r="DVP32" s="309"/>
      <c r="DVQ32" s="309"/>
      <c r="DVR32" s="309"/>
      <c r="DVS32" s="309"/>
      <c r="DVT32" s="309"/>
      <c r="DVU32" s="309"/>
      <c r="DVV32" s="309"/>
      <c r="DVW32" s="309"/>
      <c r="DVX32" s="309"/>
      <c r="DVY32" s="309"/>
      <c r="DVZ32" s="309"/>
      <c r="DWA32" s="309"/>
      <c r="DWB32" s="309"/>
      <c r="DWC32" s="309"/>
      <c r="DWD32" s="309"/>
      <c r="DWE32" s="309"/>
      <c r="DWF32" s="309"/>
      <c r="DWG32" s="309"/>
      <c r="DWH32" s="309"/>
      <c r="DWI32" s="309"/>
      <c r="DWJ32" s="309"/>
      <c r="DWK32" s="309"/>
      <c r="DWL32" s="309"/>
      <c r="DWM32" s="309"/>
      <c r="DWN32" s="309"/>
      <c r="DWO32" s="309"/>
      <c r="DWP32" s="309"/>
      <c r="DWQ32" s="309"/>
      <c r="DWR32" s="309"/>
      <c r="DWS32" s="309"/>
      <c r="DWT32" s="309"/>
      <c r="DWU32" s="309"/>
      <c r="DWV32" s="309"/>
      <c r="DWW32" s="309"/>
      <c r="DWX32" s="309"/>
      <c r="DWY32" s="309"/>
      <c r="DWZ32" s="309"/>
      <c r="DXA32" s="309"/>
      <c r="DXB32" s="309"/>
      <c r="DXC32" s="309"/>
      <c r="DXD32" s="309"/>
      <c r="DXE32" s="309"/>
      <c r="DXF32" s="309"/>
      <c r="DXG32" s="309"/>
      <c r="DXH32" s="309"/>
      <c r="DXI32" s="309"/>
      <c r="DXJ32" s="309"/>
      <c r="DXK32" s="309"/>
      <c r="DXL32" s="309"/>
      <c r="DXM32" s="309"/>
      <c r="DXN32" s="309"/>
      <c r="DXO32" s="309"/>
      <c r="DXP32" s="309"/>
      <c r="DXQ32" s="309"/>
      <c r="DXR32" s="309"/>
      <c r="DXS32" s="309"/>
      <c r="DXT32" s="309"/>
      <c r="DXU32" s="309"/>
      <c r="DXV32" s="309"/>
      <c r="DXW32" s="309"/>
      <c r="DXX32" s="309"/>
      <c r="DXY32" s="309"/>
      <c r="DXZ32" s="309"/>
      <c r="DYA32" s="309"/>
      <c r="DYB32" s="309"/>
      <c r="DYC32" s="309"/>
      <c r="DYD32" s="309"/>
      <c r="DYE32" s="309"/>
      <c r="DYF32" s="309"/>
      <c r="DYG32" s="309"/>
      <c r="DYH32" s="309"/>
      <c r="DYI32" s="309"/>
      <c r="DYJ32" s="309"/>
      <c r="DYK32" s="309"/>
      <c r="DYL32" s="309"/>
      <c r="DYM32" s="309"/>
      <c r="DYN32" s="309"/>
      <c r="DYO32" s="309"/>
      <c r="DYP32" s="309"/>
      <c r="DYQ32" s="309"/>
      <c r="DYR32" s="309"/>
      <c r="DYS32" s="309"/>
      <c r="DYT32" s="309"/>
      <c r="DYU32" s="309"/>
      <c r="DYV32" s="309"/>
      <c r="DYW32" s="309"/>
      <c r="DYX32" s="309"/>
      <c r="DYY32" s="309"/>
      <c r="DYZ32" s="309"/>
      <c r="DZA32" s="309"/>
      <c r="DZB32" s="309"/>
      <c r="DZC32" s="309"/>
      <c r="DZD32" s="309"/>
      <c r="DZE32" s="309"/>
      <c r="DZF32" s="309"/>
      <c r="DZG32" s="309"/>
      <c r="DZH32" s="309"/>
      <c r="DZI32" s="309"/>
      <c r="DZJ32" s="309"/>
      <c r="DZK32" s="309"/>
      <c r="DZL32" s="309"/>
      <c r="DZM32" s="309"/>
      <c r="DZN32" s="309"/>
      <c r="DZO32" s="309"/>
      <c r="DZP32" s="309"/>
      <c r="DZQ32" s="309"/>
      <c r="DZR32" s="309"/>
      <c r="DZS32" s="309"/>
      <c r="DZT32" s="309"/>
      <c r="DZU32" s="309"/>
      <c r="DZV32" s="309"/>
      <c r="DZW32" s="309"/>
      <c r="DZX32" s="309"/>
      <c r="DZY32" s="309"/>
      <c r="DZZ32" s="309"/>
      <c r="EAA32" s="309"/>
      <c r="EAB32" s="309"/>
      <c r="EAC32" s="309"/>
      <c r="EAD32" s="309"/>
      <c r="EAE32" s="309"/>
      <c r="EAF32" s="309"/>
      <c r="EAG32" s="309"/>
      <c r="EAH32" s="309"/>
      <c r="EAI32" s="309"/>
      <c r="EAJ32" s="309"/>
      <c r="EAK32" s="309"/>
      <c r="EAL32" s="309"/>
      <c r="EAM32" s="309"/>
      <c r="EAN32" s="309"/>
      <c r="EAO32" s="309"/>
      <c r="EAP32" s="309"/>
      <c r="EAQ32" s="309"/>
      <c r="EAR32" s="309"/>
      <c r="EAS32" s="309"/>
      <c r="EAT32" s="309"/>
      <c r="EAU32" s="309"/>
      <c r="EAV32" s="309"/>
      <c r="EAW32" s="309"/>
      <c r="EAX32" s="309"/>
      <c r="EAY32" s="309"/>
      <c r="EAZ32" s="309"/>
      <c r="EBA32" s="309"/>
      <c r="EBB32" s="309"/>
      <c r="EBC32" s="309"/>
      <c r="EBD32" s="309"/>
      <c r="EBE32" s="309"/>
      <c r="EBF32" s="309"/>
      <c r="EBG32" s="309"/>
      <c r="EBH32" s="309"/>
      <c r="EBI32" s="309"/>
      <c r="EBJ32" s="309"/>
      <c r="EBK32" s="309"/>
      <c r="EBL32" s="309"/>
      <c r="EBM32" s="309"/>
      <c r="EBN32" s="309"/>
      <c r="EBO32" s="309"/>
      <c r="EBP32" s="309"/>
      <c r="EBQ32" s="309"/>
      <c r="EBR32" s="309"/>
      <c r="EBS32" s="309"/>
      <c r="EBT32" s="309"/>
      <c r="EBU32" s="309"/>
      <c r="EBV32" s="309"/>
      <c r="EBW32" s="309"/>
      <c r="EBX32" s="309"/>
      <c r="EBY32" s="309"/>
      <c r="EBZ32" s="309"/>
      <c r="ECA32" s="309"/>
      <c r="ECB32" s="309"/>
      <c r="ECC32" s="309"/>
      <c r="ECD32" s="309"/>
      <c r="ECE32" s="309"/>
      <c r="ECF32" s="309"/>
      <c r="ECG32" s="309"/>
      <c r="ECH32" s="309"/>
      <c r="ECI32" s="309"/>
      <c r="ECJ32" s="309"/>
      <c r="ECK32" s="309"/>
      <c r="ECL32" s="309"/>
      <c r="ECM32" s="309"/>
      <c r="ECN32" s="309"/>
      <c r="ECO32" s="309"/>
      <c r="ECP32" s="309"/>
      <c r="ECQ32" s="309"/>
      <c r="ECR32" s="309"/>
      <c r="ECS32" s="309"/>
      <c r="ECT32" s="309"/>
      <c r="ECU32" s="309"/>
      <c r="ECV32" s="309"/>
      <c r="ECW32" s="309"/>
      <c r="ECX32" s="309"/>
      <c r="ECY32" s="309"/>
      <c r="ECZ32" s="309"/>
      <c r="EDA32" s="309"/>
      <c r="EDB32" s="309"/>
      <c r="EDC32" s="309"/>
      <c r="EDD32" s="309"/>
      <c r="EDE32" s="309"/>
      <c r="EDF32" s="309"/>
      <c r="EDG32" s="309"/>
      <c r="EDH32" s="309"/>
      <c r="EDI32" s="309"/>
      <c r="EDJ32" s="309"/>
      <c r="EDK32" s="309"/>
      <c r="EDL32" s="309"/>
      <c r="EDM32" s="309"/>
      <c r="EDN32" s="309"/>
      <c r="EDO32" s="309"/>
      <c r="EDP32" s="309"/>
      <c r="EDQ32" s="309"/>
      <c r="EDR32" s="309"/>
      <c r="EDS32" s="309"/>
      <c r="EDT32" s="309"/>
      <c r="EDU32" s="309"/>
      <c r="EDV32" s="309"/>
      <c r="EDW32" s="309"/>
      <c r="EDX32" s="309"/>
      <c r="EDY32" s="309"/>
      <c r="EDZ32" s="309"/>
      <c r="EEA32" s="309"/>
      <c r="EEB32" s="309"/>
      <c r="EEC32" s="309"/>
      <c r="EED32" s="309"/>
      <c r="EEE32" s="309"/>
      <c r="EEF32" s="309"/>
      <c r="EEG32" s="309"/>
      <c r="EEH32" s="309"/>
      <c r="EEI32" s="309"/>
      <c r="EEJ32" s="309"/>
      <c r="EEK32" s="309"/>
      <c r="EEL32" s="309"/>
      <c r="EEM32" s="309"/>
      <c r="EEN32" s="309"/>
      <c r="EEO32" s="309"/>
      <c r="EEP32" s="309"/>
      <c r="EEQ32" s="309"/>
      <c r="EER32" s="309"/>
      <c r="EES32" s="309"/>
      <c r="EET32" s="309"/>
      <c r="EEU32" s="309"/>
      <c r="EEV32" s="309"/>
      <c r="EEW32" s="309"/>
      <c r="EEX32" s="309"/>
      <c r="EEY32" s="309"/>
      <c r="EEZ32" s="309"/>
      <c r="EFA32" s="309"/>
      <c r="EFB32" s="309"/>
      <c r="EFC32" s="309"/>
      <c r="EFD32" s="309"/>
      <c r="EFE32" s="309"/>
      <c r="EFF32" s="309"/>
      <c r="EFG32" s="309"/>
      <c r="EFH32" s="309"/>
      <c r="EFI32" s="309"/>
      <c r="EFJ32" s="309"/>
      <c r="EFK32" s="309"/>
      <c r="EFL32" s="309"/>
      <c r="EFM32" s="309"/>
      <c r="EFN32" s="309"/>
      <c r="EFO32" s="309"/>
      <c r="EFP32" s="309"/>
      <c r="EFQ32" s="309"/>
      <c r="EFR32" s="309"/>
      <c r="EFS32" s="309"/>
      <c r="EFT32" s="309"/>
      <c r="EFU32" s="309"/>
      <c r="EFV32" s="309"/>
      <c r="EFW32" s="309"/>
      <c r="EFX32" s="309"/>
      <c r="EFY32" s="309"/>
      <c r="EFZ32" s="309"/>
      <c r="EGA32" s="309"/>
      <c r="EGB32" s="309"/>
      <c r="EGC32" s="309"/>
      <c r="EGD32" s="309"/>
      <c r="EGE32" s="309"/>
      <c r="EGF32" s="309"/>
      <c r="EGG32" s="309"/>
      <c r="EGH32" s="309"/>
      <c r="EGI32" s="309"/>
      <c r="EGJ32" s="309"/>
      <c r="EGK32" s="309"/>
      <c r="EGL32" s="309"/>
      <c r="EGM32" s="309"/>
      <c r="EGN32" s="309"/>
      <c r="EGO32" s="309"/>
      <c r="EGP32" s="309"/>
      <c r="EGQ32" s="309"/>
      <c r="EGR32" s="309"/>
      <c r="EGS32" s="309"/>
      <c r="EGT32" s="309"/>
      <c r="EGU32" s="309"/>
      <c r="EGV32" s="309"/>
      <c r="EGW32" s="309"/>
      <c r="EGX32" s="309"/>
      <c r="EGY32" s="309"/>
      <c r="EGZ32" s="309"/>
      <c r="EHA32" s="309"/>
      <c r="EHB32" s="309"/>
      <c r="EHC32" s="309"/>
      <c r="EHD32" s="309"/>
      <c r="EHE32" s="309"/>
      <c r="EHF32" s="309"/>
      <c r="EHG32" s="309"/>
      <c r="EHH32" s="309"/>
      <c r="EHI32" s="309"/>
      <c r="EHJ32" s="309"/>
      <c r="EHK32" s="309"/>
      <c r="EHL32" s="309"/>
      <c r="EHM32" s="309"/>
      <c r="EHN32" s="309"/>
      <c r="EHO32" s="309"/>
      <c r="EHP32" s="309"/>
      <c r="EHQ32" s="309"/>
      <c r="EHR32" s="309"/>
      <c r="EHS32" s="309"/>
      <c r="EHT32" s="309"/>
      <c r="EHU32" s="309"/>
      <c r="EHV32" s="309"/>
      <c r="EHW32" s="309"/>
      <c r="EHX32" s="309"/>
      <c r="EHY32" s="309"/>
      <c r="EHZ32" s="309"/>
      <c r="EIA32" s="309"/>
      <c r="EIB32" s="309"/>
      <c r="EIC32" s="309"/>
      <c r="EID32" s="309"/>
      <c r="EIE32" s="309"/>
      <c r="EIF32" s="309"/>
      <c r="EIG32" s="309"/>
      <c r="EIH32" s="309"/>
      <c r="EII32" s="309"/>
      <c r="EIJ32" s="309"/>
      <c r="EIK32" s="309"/>
      <c r="EIL32" s="309"/>
      <c r="EIM32" s="309"/>
      <c r="EIN32" s="309"/>
      <c r="EIO32" s="309"/>
      <c r="EIP32" s="309"/>
      <c r="EIQ32" s="309"/>
      <c r="EIR32" s="309"/>
      <c r="EIS32" s="309"/>
      <c r="EIT32" s="309"/>
      <c r="EIU32" s="309"/>
      <c r="EIV32" s="309"/>
      <c r="EIW32" s="309"/>
      <c r="EIX32" s="309"/>
      <c r="EIY32" s="309"/>
      <c r="EIZ32" s="309"/>
      <c r="EJA32" s="309"/>
      <c r="EJB32" s="309"/>
      <c r="EJC32" s="309"/>
      <c r="EJD32" s="309"/>
      <c r="EJE32" s="309"/>
      <c r="EJF32" s="309"/>
      <c r="EJG32" s="309"/>
      <c r="EJH32" s="309"/>
      <c r="EJI32" s="309"/>
      <c r="EJJ32" s="309"/>
      <c r="EJK32" s="309"/>
      <c r="EJL32" s="309"/>
      <c r="EJM32" s="309"/>
      <c r="EJN32" s="309"/>
      <c r="EJO32" s="309"/>
      <c r="EJP32" s="309"/>
      <c r="EJQ32" s="309"/>
      <c r="EJR32" s="309"/>
      <c r="EJS32" s="309"/>
      <c r="EJT32" s="309"/>
      <c r="EJU32" s="309"/>
      <c r="EJV32" s="309"/>
      <c r="EJW32" s="309"/>
      <c r="EJX32" s="309"/>
      <c r="EJY32" s="309"/>
      <c r="EJZ32" s="309"/>
      <c r="EKA32" s="309"/>
      <c r="EKB32" s="309"/>
      <c r="EKC32" s="309"/>
      <c r="EKD32" s="309"/>
      <c r="EKE32" s="309"/>
      <c r="EKF32" s="309"/>
      <c r="EKG32" s="309"/>
      <c r="EKH32" s="309"/>
      <c r="EKI32" s="309"/>
      <c r="EKJ32" s="309"/>
      <c r="EKK32" s="309"/>
      <c r="EKL32" s="309"/>
      <c r="EKM32" s="309"/>
      <c r="EKN32" s="309"/>
      <c r="EKO32" s="309"/>
      <c r="EKP32" s="309"/>
      <c r="EKQ32" s="309"/>
      <c r="EKR32" s="309"/>
      <c r="EKS32" s="309"/>
      <c r="EKT32" s="309"/>
      <c r="EKU32" s="309"/>
      <c r="EKV32" s="309"/>
      <c r="EKW32" s="309"/>
      <c r="EKX32" s="309"/>
      <c r="EKY32" s="309"/>
      <c r="EKZ32" s="309"/>
      <c r="ELA32" s="309"/>
      <c r="ELB32" s="309"/>
      <c r="ELC32" s="309"/>
      <c r="ELD32" s="309"/>
      <c r="ELE32" s="309"/>
      <c r="ELF32" s="309"/>
      <c r="ELG32" s="309"/>
      <c r="ELH32" s="309"/>
      <c r="ELI32" s="309"/>
      <c r="ELJ32" s="309"/>
      <c r="ELK32" s="309"/>
      <c r="ELL32" s="309"/>
      <c r="ELM32" s="309"/>
      <c r="ELN32" s="309"/>
      <c r="ELO32" s="309"/>
      <c r="ELP32" s="309"/>
      <c r="ELQ32" s="309"/>
      <c r="ELR32" s="309"/>
      <c r="ELS32" s="309"/>
      <c r="ELT32" s="309"/>
      <c r="ELU32" s="309"/>
      <c r="ELV32" s="309"/>
      <c r="ELW32" s="309"/>
      <c r="ELX32" s="309"/>
      <c r="ELY32" s="309"/>
      <c r="ELZ32" s="309"/>
      <c r="EMA32" s="309"/>
      <c r="EMB32" s="309"/>
      <c r="EMC32" s="309"/>
      <c r="EMD32" s="309"/>
      <c r="EME32" s="309"/>
      <c r="EMF32" s="309"/>
      <c r="EMG32" s="309"/>
      <c r="EMH32" s="309"/>
      <c r="EMI32" s="309"/>
      <c r="EMJ32" s="309"/>
      <c r="EMK32" s="309"/>
      <c r="EML32" s="309"/>
      <c r="EMM32" s="309"/>
      <c r="EMN32" s="309"/>
      <c r="EMO32" s="309"/>
      <c r="EMP32" s="309"/>
      <c r="EMQ32" s="309"/>
      <c r="EMR32" s="309"/>
      <c r="EMS32" s="309"/>
      <c r="EMT32" s="309"/>
      <c r="EMU32" s="309"/>
      <c r="EMV32" s="309"/>
      <c r="EMW32" s="309"/>
      <c r="EMX32" s="309"/>
      <c r="EMY32" s="309"/>
      <c r="EMZ32" s="309"/>
      <c r="ENA32" s="309"/>
      <c r="ENB32" s="309"/>
      <c r="ENC32" s="309"/>
      <c r="END32" s="309"/>
      <c r="ENE32" s="309"/>
      <c r="ENF32" s="309"/>
      <c r="ENG32" s="309"/>
      <c r="ENH32" s="309"/>
      <c r="ENI32" s="309"/>
      <c r="ENJ32" s="309"/>
      <c r="ENK32" s="309"/>
      <c r="ENL32" s="309"/>
      <c r="ENM32" s="309"/>
      <c r="ENN32" s="309"/>
      <c r="ENO32" s="309"/>
      <c r="ENP32" s="309"/>
      <c r="ENQ32" s="309"/>
      <c r="ENR32" s="309"/>
      <c r="ENS32" s="309"/>
      <c r="ENT32" s="309"/>
      <c r="ENU32" s="309"/>
      <c r="ENV32" s="309"/>
      <c r="ENW32" s="309"/>
      <c r="ENX32" s="309"/>
      <c r="ENY32" s="309"/>
      <c r="ENZ32" s="309"/>
      <c r="EOA32" s="309"/>
      <c r="EOB32" s="309"/>
      <c r="EOC32" s="309"/>
      <c r="EOD32" s="309"/>
      <c r="EOE32" s="309"/>
      <c r="EOF32" s="309"/>
      <c r="EOG32" s="309"/>
      <c r="EOH32" s="309"/>
      <c r="EOI32" s="309"/>
      <c r="EOJ32" s="309"/>
      <c r="EOK32" s="309"/>
      <c r="EOL32" s="309"/>
      <c r="EOM32" s="309"/>
      <c r="EON32" s="309"/>
      <c r="EOO32" s="309"/>
      <c r="EOP32" s="309"/>
      <c r="EOQ32" s="309"/>
      <c r="EOR32" s="309"/>
      <c r="EOS32" s="309"/>
      <c r="EOT32" s="309"/>
      <c r="EOU32" s="309"/>
      <c r="EOV32" s="309"/>
      <c r="EOW32" s="309"/>
      <c r="EOX32" s="309"/>
      <c r="EOY32" s="309"/>
      <c r="EOZ32" s="309"/>
      <c r="EPA32" s="309"/>
      <c r="EPB32" s="309"/>
      <c r="EPC32" s="309"/>
      <c r="EPD32" s="309"/>
      <c r="EPE32" s="309"/>
      <c r="EPF32" s="309"/>
      <c r="EPG32" s="309"/>
      <c r="EPH32" s="309"/>
      <c r="EPI32" s="309"/>
      <c r="EPJ32" s="309"/>
      <c r="EPK32" s="309"/>
      <c r="EPL32" s="309"/>
      <c r="EPM32" s="309"/>
      <c r="EPN32" s="309"/>
      <c r="EPO32" s="309"/>
      <c r="EPP32" s="309"/>
      <c r="EPQ32" s="309"/>
      <c r="EPR32" s="309"/>
      <c r="EPS32" s="309"/>
      <c r="EPT32" s="309"/>
      <c r="EPU32" s="309"/>
      <c r="EPV32" s="309"/>
      <c r="EPW32" s="309"/>
      <c r="EPX32" s="309"/>
      <c r="EPY32" s="309"/>
      <c r="EPZ32" s="309"/>
      <c r="EQA32" s="309"/>
      <c r="EQB32" s="309"/>
      <c r="EQC32" s="309"/>
      <c r="EQD32" s="309"/>
      <c r="EQE32" s="309"/>
      <c r="EQF32" s="309"/>
      <c r="EQG32" s="309"/>
      <c r="EQH32" s="309"/>
      <c r="EQI32" s="309"/>
      <c r="EQJ32" s="309"/>
      <c r="EQK32" s="309"/>
      <c r="EQL32" s="309"/>
      <c r="EQM32" s="309"/>
      <c r="EQN32" s="309"/>
      <c r="EQO32" s="309"/>
      <c r="EQP32" s="309"/>
      <c r="EQQ32" s="309"/>
      <c r="EQR32" s="309"/>
      <c r="EQS32" s="309"/>
      <c r="EQT32" s="309"/>
      <c r="EQU32" s="309"/>
      <c r="EQV32" s="309"/>
      <c r="EQW32" s="309"/>
      <c r="EQX32" s="309"/>
      <c r="EQY32" s="309"/>
      <c r="EQZ32" s="309"/>
      <c r="ERA32" s="309"/>
      <c r="ERB32" s="309"/>
      <c r="ERC32" s="309"/>
      <c r="ERD32" s="309"/>
      <c r="ERE32" s="309"/>
      <c r="ERF32" s="309"/>
      <c r="ERG32" s="309"/>
      <c r="ERH32" s="309"/>
      <c r="ERI32" s="309"/>
      <c r="ERJ32" s="309"/>
      <c r="ERK32" s="309"/>
      <c r="ERL32" s="309"/>
      <c r="ERM32" s="309"/>
      <c r="ERN32" s="309"/>
      <c r="ERO32" s="309"/>
      <c r="ERP32" s="309"/>
      <c r="ERQ32" s="309"/>
      <c r="ERR32" s="309"/>
      <c r="ERS32" s="309"/>
      <c r="ERT32" s="309"/>
      <c r="ERU32" s="309"/>
      <c r="ERV32" s="309"/>
      <c r="ERW32" s="309"/>
      <c r="ERX32" s="309"/>
      <c r="ERY32" s="309"/>
      <c r="ERZ32" s="309"/>
      <c r="ESA32" s="309"/>
      <c r="ESB32" s="309"/>
      <c r="ESC32" s="309"/>
      <c r="ESD32" s="309"/>
      <c r="ESE32" s="309"/>
      <c r="ESF32" s="309"/>
      <c r="ESG32" s="309"/>
      <c r="ESH32" s="309"/>
      <c r="ESI32" s="309"/>
      <c r="ESJ32" s="309"/>
      <c r="ESK32" s="309"/>
      <c r="ESL32" s="309"/>
      <c r="ESM32" s="309"/>
      <c r="ESN32" s="309"/>
      <c r="ESO32" s="309"/>
      <c r="ESP32" s="309"/>
      <c r="ESQ32" s="309"/>
      <c r="ESR32" s="309"/>
      <c r="ESS32" s="309"/>
      <c r="EST32" s="309"/>
      <c r="ESU32" s="309"/>
      <c r="ESV32" s="309"/>
      <c r="ESW32" s="309"/>
      <c r="ESX32" s="309"/>
      <c r="ESY32" s="309"/>
      <c r="ESZ32" s="309"/>
      <c r="ETA32" s="309"/>
      <c r="ETB32" s="309"/>
      <c r="ETC32" s="309"/>
      <c r="ETD32" s="309"/>
      <c r="ETE32" s="309"/>
      <c r="ETF32" s="309"/>
      <c r="ETG32" s="309"/>
      <c r="ETH32" s="309"/>
      <c r="ETI32" s="309"/>
      <c r="ETJ32" s="309"/>
      <c r="ETK32" s="309"/>
      <c r="ETL32" s="309"/>
      <c r="ETM32" s="309"/>
      <c r="ETN32" s="309"/>
      <c r="ETO32" s="309"/>
      <c r="ETP32" s="309"/>
      <c r="ETQ32" s="309"/>
      <c r="ETR32" s="309"/>
      <c r="ETS32" s="309"/>
      <c r="ETT32" s="309"/>
      <c r="ETU32" s="309"/>
      <c r="ETV32" s="309"/>
      <c r="ETW32" s="309"/>
      <c r="ETX32" s="309"/>
      <c r="ETY32" s="309"/>
      <c r="ETZ32" s="309"/>
      <c r="EUA32" s="309"/>
      <c r="EUB32" s="309"/>
      <c r="EUC32" s="309"/>
      <c r="EUD32" s="309"/>
      <c r="EUE32" s="309"/>
      <c r="EUF32" s="309"/>
      <c r="EUG32" s="309"/>
      <c r="EUH32" s="309"/>
      <c r="EUI32" s="309"/>
      <c r="EUJ32" s="309"/>
      <c r="EUK32" s="309"/>
      <c r="EUL32" s="309"/>
      <c r="EUM32" s="309"/>
      <c r="EUN32" s="309"/>
      <c r="EUO32" s="309"/>
      <c r="EUP32" s="309"/>
      <c r="EUQ32" s="309"/>
      <c r="EUR32" s="309"/>
      <c r="EUS32" s="309"/>
      <c r="EUT32" s="309"/>
      <c r="EUU32" s="309"/>
      <c r="EUV32" s="309"/>
      <c r="EUW32" s="309"/>
      <c r="EUX32" s="309"/>
      <c r="EUY32" s="309"/>
      <c r="EUZ32" s="309"/>
      <c r="EVA32" s="309"/>
      <c r="EVB32" s="309"/>
      <c r="EVC32" s="309"/>
      <c r="EVD32" s="309"/>
      <c r="EVE32" s="309"/>
      <c r="EVF32" s="309"/>
      <c r="EVG32" s="309"/>
      <c r="EVH32" s="309"/>
      <c r="EVI32" s="309"/>
      <c r="EVJ32" s="309"/>
      <c r="EVK32" s="309"/>
      <c r="EVL32" s="309"/>
      <c r="EVM32" s="309"/>
      <c r="EVN32" s="309"/>
      <c r="EVO32" s="309"/>
      <c r="EVP32" s="309"/>
      <c r="EVQ32" s="309"/>
      <c r="EVR32" s="309"/>
      <c r="EVS32" s="309"/>
      <c r="EVT32" s="309"/>
      <c r="EVU32" s="309"/>
      <c r="EVV32" s="309"/>
      <c r="EVW32" s="309"/>
      <c r="EVX32" s="309"/>
      <c r="EVY32" s="309"/>
      <c r="EVZ32" s="309"/>
      <c r="EWA32" s="309"/>
      <c r="EWB32" s="309"/>
      <c r="EWC32" s="309"/>
      <c r="EWD32" s="309"/>
      <c r="EWE32" s="309"/>
      <c r="EWF32" s="309"/>
      <c r="EWG32" s="309"/>
      <c r="EWH32" s="309"/>
      <c r="EWI32" s="309"/>
      <c r="EWJ32" s="309"/>
      <c r="EWK32" s="309"/>
      <c r="EWL32" s="309"/>
      <c r="EWM32" s="309"/>
      <c r="EWN32" s="309"/>
      <c r="EWO32" s="309"/>
      <c r="EWP32" s="309"/>
      <c r="EWQ32" s="309"/>
      <c r="EWR32" s="309"/>
      <c r="EWS32" s="309"/>
      <c r="EWT32" s="309"/>
      <c r="EWU32" s="309"/>
      <c r="EWV32" s="309"/>
      <c r="EWW32" s="309"/>
      <c r="EWX32" s="309"/>
      <c r="EWY32" s="309"/>
      <c r="EWZ32" s="309"/>
      <c r="EXA32" s="309"/>
      <c r="EXB32" s="309"/>
      <c r="EXC32" s="309"/>
      <c r="EXD32" s="309"/>
      <c r="EXE32" s="309"/>
      <c r="EXF32" s="309"/>
      <c r="EXG32" s="309"/>
      <c r="EXH32" s="309"/>
      <c r="EXI32" s="309"/>
      <c r="EXJ32" s="309"/>
      <c r="EXK32" s="309"/>
      <c r="EXL32" s="309"/>
      <c r="EXM32" s="309"/>
      <c r="EXN32" s="309"/>
      <c r="EXO32" s="309"/>
      <c r="EXP32" s="309"/>
      <c r="EXQ32" s="309"/>
      <c r="EXR32" s="309"/>
      <c r="EXS32" s="309"/>
      <c r="EXT32" s="309"/>
      <c r="EXU32" s="309"/>
      <c r="EXV32" s="309"/>
      <c r="EXW32" s="309"/>
      <c r="EXX32" s="309"/>
      <c r="EXY32" s="309"/>
      <c r="EXZ32" s="309"/>
      <c r="EYA32" s="309"/>
      <c r="EYB32" s="309"/>
      <c r="EYC32" s="309"/>
      <c r="EYD32" s="309"/>
      <c r="EYE32" s="309"/>
      <c r="EYF32" s="309"/>
      <c r="EYG32" s="309"/>
      <c r="EYH32" s="309"/>
      <c r="EYI32" s="309"/>
      <c r="EYJ32" s="309"/>
      <c r="EYK32" s="309"/>
      <c r="EYL32" s="309"/>
      <c r="EYM32" s="309"/>
      <c r="EYN32" s="309"/>
      <c r="EYO32" s="309"/>
      <c r="EYP32" s="309"/>
      <c r="EYQ32" s="309"/>
      <c r="EYR32" s="309"/>
      <c r="EYS32" s="309"/>
      <c r="EYT32" s="309"/>
      <c r="EYU32" s="309"/>
      <c r="EYV32" s="309"/>
      <c r="EYW32" s="309"/>
      <c r="EYX32" s="309"/>
      <c r="EYY32" s="309"/>
      <c r="EYZ32" s="309"/>
      <c r="EZA32" s="309"/>
      <c r="EZB32" s="309"/>
      <c r="EZC32" s="309"/>
      <c r="EZD32" s="309"/>
      <c r="EZE32" s="309"/>
      <c r="EZF32" s="309"/>
      <c r="EZG32" s="309"/>
      <c r="EZH32" s="309"/>
      <c r="EZI32" s="309"/>
      <c r="EZJ32" s="309"/>
      <c r="EZK32" s="309"/>
      <c r="EZL32" s="309"/>
      <c r="EZM32" s="309"/>
      <c r="EZN32" s="309"/>
      <c r="EZO32" s="309"/>
      <c r="EZP32" s="309"/>
      <c r="EZQ32" s="309"/>
      <c r="EZR32" s="309"/>
      <c r="EZS32" s="309"/>
      <c r="EZT32" s="309"/>
      <c r="EZU32" s="309"/>
      <c r="EZV32" s="309"/>
      <c r="EZW32" s="309"/>
      <c r="EZX32" s="309"/>
      <c r="EZY32" s="309"/>
      <c r="EZZ32" s="309"/>
      <c r="FAA32" s="309"/>
      <c r="FAB32" s="309"/>
      <c r="FAC32" s="309"/>
      <c r="FAD32" s="309"/>
      <c r="FAE32" s="309"/>
      <c r="FAF32" s="309"/>
      <c r="FAG32" s="309"/>
      <c r="FAH32" s="309"/>
      <c r="FAI32" s="309"/>
      <c r="FAJ32" s="309"/>
      <c r="FAK32" s="309"/>
      <c r="FAL32" s="309"/>
      <c r="FAM32" s="309"/>
      <c r="FAN32" s="309"/>
      <c r="FAO32" s="309"/>
      <c r="FAP32" s="309"/>
      <c r="FAQ32" s="309"/>
      <c r="FAR32" s="309"/>
      <c r="FAS32" s="309"/>
      <c r="FAT32" s="309"/>
      <c r="FAU32" s="309"/>
      <c r="FAV32" s="309"/>
      <c r="FAW32" s="309"/>
      <c r="FAX32" s="309"/>
      <c r="FAY32" s="309"/>
      <c r="FAZ32" s="309"/>
      <c r="FBA32" s="309"/>
      <c r="FBB32" s="309"/>
      <c r="FBC32" s="309"/>
      <c r="FBD32" s="309"/>
      <c r="FBE32" s="309"/>
      <c r="FBF32" s="309"/>
      <c r="FBG32" s="309"/>
      <c r="FBH32" s="309"/>
      <c r="FBI32" s="309"/>
      <c r="FBJ32" s="309"/>
      <c r="FBK32" s="309"/>
      <c r="FBL32" s="309"/>
      <c r="FBM32" s="309"/>
      <c r="FBN32" s="309"/>
      <c r="FBO32" s="309"/>
      <c r="FBP32" s="309"/>
      <c r="FBQ32" s="309"/>
      <c r="FBR32" s="309"/>
      <c r="FBS32" s="309"/>
      <c r="FBT32" s="309"/>
      <c r="FBU32" s="309"/>
      <c r="FBV32" s="309"/>
      <c r="FBW32" s="309"/>
      <c r="FBX32" s="309"/>
      <c r="FBY32" s="309"/>
      <c r="FBZ32" s="309"/>
      <c r="FCA32" s="309"/>
      <c r="FCB32" s="309"/>
      <c r="FCC32" s="309"/>
      <c r="FCD32" s="309"/>
      <c r="FCE32" s="309"/>
      <c r="FCF32" s="309"/>
      <c r="FCG32" s="309"/>
      <c r="FCH32" s="309"/>
      <c r="FCI32" s="309"/>
      <c r="FCJ32" s="309"/>
      <c r="FCK32" s="309"/>
      <c r="FCL32" s="309"/>
      <c r="FCM32" s="309"/>
      <c r="FCN32" s="309"/>
      <c r="FCO32" s="309"/>
      <c r="FCP32" s="309"/>
      <c r="FCQ32" s="309"/>
      <c r="FCR32" s="309"/>
      <c r="FCS32" s="309"/>
      <c r="FCT32" s="309"/>
      <c r="FCU32" s="309"/>
      <c r="FCV32" s="309"/>
      <c r="FCW32" s="309"/>
      <c r="FCX32" s="309"/>
      <c r="FCY32" s="309"/>
      <c r="FCZ32" s="309"/>
      <c r="FDA32" s="309"/>
      <c r="FDB32" s="309"/>
      <c r="FDC32" s="309"/>
      <c r="FDD32" s="309"/>
      <c r="FDE32" s="309"/>
      <c r="FDF32" s="309"/>
      <c r="FDG32" s="309"/>
      <c r="FDH32" s="309"/>
      <c r="FDI32" s="309"/>
      <c r="FDJ32" s="309"/>
      <c r="FDK32" s="309"/>
      <c r="FDL32" s="309"/>
      <c r="FDM32" s="309"/>
      <c r="FDN32" s="309"/>
      <c r="FDO32" s="309"/>
      <c r="FDP32" s="309"/>
      <c r="FDQ32" s="309"/>
      <c r="FDR32" s="309"/>
      <c r="FDS32" s="309"/>
      <c r="FDT32" s="309"/>
      <c r="FDU32" s="309"/>
      <c r="FDV32" s="309"/>
      <c r="FDW32" s="309"/>
      <c r="FDX32" s="309"/>
      <c r="FDY32" s="309"/>
      <c r="FDZ32" s="309"/>
      <c r="FEA32" s="309"/>
      <c r="FEB32" s="309"/>
      <c r="FEC32" s="309"/>
      <c r="FED32" s="309"/>
      <c r="FEE32" s="309"/>
      <c r="FEF32" s="309"/>
      <c r="FEG32" s="309"/>
      <c r="FEH32" s="309"/>
      <c r="FEI32" s="309"/>
      <c r="FEJ32" s="309"/>
      <c r="FEK32" s="309"/>
      <c r="FEL32" s="309"/>
      <c r="FEM32" s="309"/>
      <c r="FEN32" s="309"/>
      <c r="FEO32" s="309"/>
      <c r="FEP32" s="309"/>
      <c r="FEQ32" s="309"/>
      <c r="FER32" s="309"/>
      <c r="FES32" s="309"/>
      <c r="FET32" s="309"/>
      <c r="FEU32" s="309"/>
      <c r="FEV32" s="309"/>
      <c r="FEW32" s="309"/>
      <c r="FEX32" s="309"/>
      <c r="FEY32" s="309"/>
      <c r="FEZ32" s="309"/>
      <c r="FFA32" s="309"/>
      <c r="FFB32" s="309"/>
      <c r="FFC32" s="309"/>
      <c r="FFD32" s="309"/>
      <c r="FFE32" s="309"/>
      <c r="FFF32" s="309"/>
      <c r="FFG32" s="309"/>
      <c r="FFH32" s="309"/>
      <c r="FFI32" s="309"/>
      <c r="FFJ32" s="309"/>
      <c r="FFK32" s="309"/>
      <c r="FFL32" s="309"/>
      <c r="FFM32" s="309"/>
      <c r="FFN32" s="309"/>
      <c r="FFO32" s="309"/>
      <c r="FFP32" s="309"/>
      <c r="FFQ32" s="309"/>
      <c r="FFR32" s="309"/>
      <c r="FFS32" s="309"/>
      <c r="FFT32" s="309"/>
      <c r="FFU32" s="309"/>
      <c r="FFV32" s="309"/>
      <c r="FFW32" s="309"/>
      <c r="FFX32" s="309"/>
      <c r="FFY32" s="309"/>
      <c r="FFZ32" s="309"/>
      <c r="FGA32" s="309"/>
      <c r="FGB32" s="309"/>
      <c r="FGC32" s="309"/>
      <c r="FGD32" s="309"/>
      <c r="FGE32" s="309"/>
      <c r="FGF32" s="309"/>
      <c r="FGG32" s="309"/>
      <c r="FGH32" s="309"/>
      <c r="FGI32" s="309"/>
      <c r="FGJ32" s="309"/>
      <c r="FGK32" s="309"/>
      <c r="FGL32" s="309"/>
      <c r="FGM32" s="309"/>
      <c r="FGN32" s="309"/>
      <c r="FGO32" s="309"/>
      <c r="FGP32" s="309"/>
      <c r="FGQ32" s="309"/>
      <c r="FGR32" s="309"/>
      <c r="FGS32" s="309"/>
      <c r="FGT32" s="309"/>
      <c r="FGU32" s="309"/>
      <c r="FGV32" s="309"/>
      <c r="FGW32" s="309"/>
      <c r="FGX32" s="309"/>
      <c r="FGY32" s="309"/>
      <c r="FGZ32" s="309"/>
      <c r="FHA32" s="309"/>
      <c r="FHB32" s="309"/>
      <c r="FHC32" s="309"/>
      <c r="FHD32" s="309"/>
      <c r="FHE32" s="309"/>
      <c r="FHF32" s="309"/>
      <c r="FHG32" s="309"/>
      <c r="FHH32" s="309"/>
      <c r="FHI32" s="309"/>
      <c r="FHJ32" s="309"/>
      <c r="FHK32" s="309"/>
      <c r="FHL32" s="309"/>
      <c r="FHM32" s="309"/>
      <c r="FHN32" s="309"/>
      <c r="FHO32" s="309"/>
      <c r="FHP32" s="309"/>
      <c r="FHQ32" s="309"/>
      <c r="FHR32" s="309"/>
      <c r="FHS32" s="309"/>
      <c r="FHT32" s="309"/>
      <c r="FHU32" s="309"/>
      <c r="FHV32" s="309"/>
      <c r="FHW32" s="309"/>
      <c r="FHX32" s="309"/>
      <c r="FHY32" s="309"/>
      <c r="FHZ32" s="309"/>
      <c r="FIA32" s="309"/>
      <c r="FIB32" s="309"/>
      <c r="FIC32" s="309"/>
      <c r="FID32" s="309"/>
      <c r="FIE32" s="309"/>
      <c r="FIF32" s="309"/>
      <c r="FIG32" s="309"/>
      <c r="FIH32" s="309"/>
      <c r="FII32" s="309"/>
      <c r="FIJ32" s="309"/>
      <c r="FIK32" s="309"/>
      <c r="FIL32" s="309"/>
      <c r="FIM32" s="309"/>
      <c r="FIN32" s="309"/>
      <c r="FIO32" s="309"/>
      <c r="FIP32" s="309"/>
      <c r="FIQ32" s="309"/>
      <c r="FIR32" s="309"/>
      <c r="FIS32" s="309"/>
      <c r="FIT32" s="309"/>
      <c r="FIU32" s="309"/>
      <c r="FIV32" s="309"/>
      <c r="FIW32" s="309"/>
      <c r="FIX32" s="309"/>
      <c r="FIY32" s="309"/>
      <c r="FIZ32" s="309"/>
      <c r="FJA32" s="309"/>
      <c r="FJB32" s="309"/>
      <c r="FJC32" s="309"/>
      <c r="FJD32" s="309"/>
      <c r="FJE32" s="309"/>
      <c r="FJF32" s="309"/>
      <c r="FJG32" s="309"/>
      <c r="FJH32" s="309"/>
      <c r="FJI32" s="309"/>
      <c r="FJJ32" s="309"/>
      <c r="FJK32" s="309"/>
      <c r="FJL32" s="309"/>
      <c r="FJM32" s="309"/>
      <c r="FJN32" s="309"/>
      <c r="FJO32" s="309"/>
      <c r="FJP32" s="309"/>
      <c r="FJQ32" s="309"/>
      <c r="FJR32" s="309"/>
      <c r="FJS32" s="309"/>
      <c r="FJT32" s="309"/>
      <c r="FJU32" s="309"/>
      <c r="FJV32" s="309"/>
      <c r="FJW32" s="309"/>
      <c r="FJX32" s="309"/>
      <c r="FJY32" s="309"/>
      <c r="FJZ32" s="309"/>
      <c r="FKA32" s="309"/>
      <c r="FKB32" s="309"/>
      <c r="FKC32" s="309"/>
      <c r="FKD32" s="309"/>
      <c r="FKE32" s="309"/>
      <c r="FKF32" s="309"/>
      <c r="FKG32" s="309"/>
      <c r="FKH32" s="309"/>
      <c r="FKI32" s="309"/>
      <c r="FKJ32" s="309"/>
      <c r="FKK32" s="309"/>
      <c r="FKL32" s="309"/>
      <c r="FKM32" s="309"/>
      <c r="FKN32" s="309"/>
      <c r="FKO32" s="309"/>
      <c r="FKP32" s="309"/>
      <c r="FKQ32" s="309"/>
      <c r="FKR32" s="309"/>
      <c r="FKS32" s="309"/>
      <c r="FKT32" s="309"/>
      <c r="FKU32" s="309"/>
      <c r="FKV32" s="309"/>
      <c r="FKW32" s="309"/>
      <c r="FKX32" s="309"/>
      <c r="FKY32" s="309"/>
      <c r="FKZ32" s="309"/>
      <c r="FLA32" s="309"/>
      <c r="FLB32" s="309"/>
      <c r="FLC32" s="309"/>
      <c r="FLD32" s="309"/>
      <c r="FLE32" s="309"/>
      <c r="FLF32" s="309"/>
      <c r="FLG32" s="309"/>
      <c r="FLH32" s="309"/>
      <c r="FLI32" s="309"/>
      <c r="FLJ32" s="309"/>
      <c r="FLK32" s="309"/>
      <c r="FLL32" s="309"/>
      <c r="FLM32" s="309"/>
      <c r="FLN32" s="309"/>
      <c r="FLO32" s="309"/>
      <c r="FLP32" s="309"/>
      <c r="FLQ32" s="309"/>
      <c r="FLR32" s="309"/>
      <c r="FLS32" s="309"/>
      <c r="FLT32" s="309"/>
      <c r="FLU32" s="309"/>
      <c r="FLV32" s="309"/>
      <c r="FLW32" s="309"/>
      <c r="FLX32" s="309"/>
      <c r="FLY32" s="309"/>
      <c r="FLZ32" s="309"/>
      <c r="FMA32" s="309"/>
      <c r="FMB32" s="309"/>
      <c r="FMC32" s="309"/>
      <c r="FMD32" s="309"/>
      <c r="FME32" s="309"/>
      <c r="FMF32" s="309"/>
      <c r="FMG32" s="309"/>
      <c r="FMH32" s="309"/>
      <c r="FMI32" s="309"/>
      <c r="FMJ32" s="309"/>
      <c r="FMK32" s="309"/>
      <c r="FML32" s="309"/>
      <c r="FMM32" s="309"/>
      <c r="FMN32" s="309"/>
      <c r="FMO32" s="309"/>
      <c r="FMP32" s="309"/>
      <c r="FMQ32" s="309"/>
      <c r="FMR32" s="309"/>
      <c r="FMS32" s="309"/>
      <c r="FMT32" s="309"/>
      <c r="FMU32" s="309"/>
      <c r="FMV32" s="309"/>
      <c r="FMW32" s="309"/>
      <c r="FMX32" s="309"/>
      <c r="FMY32" s="309"/>
      <c r="FMZ32" s="309"/>
      <c r="FNA32" s="309"/>
      <c r="FNB32" s="309"/>
      <c r="FNC32" s="309"/>
      <c r="FND32" s="309"/>
      <c r="FNE32" s="309"/>
      <c r="FNF32" s="309"/>
      <c r="FNG32" s="309"/>
      <c r="FNH32" s="309"/>
      <c r="FNI32" s="309"/>
      <c r="FNJ32" s="309"/>
      <c r="FNK32" s="309"/>
      <c r="FNL32" s="309"/>
      <c r="FNM32" s="309"/>
      <c r="FNN32" s="309"/>
      <c r="FNO32" s="309"/>
      <c r="FNP32" s="309"/>
      <c r="FNQ32" s="309"/>
      <c r="FNR32" s="309"/>
      <c r="FNS32" s="309"/>
      <c r="FNT32" s="309"/>
      <c r="FNU32" s="309"/>
      <c r="FNV32" s="309"/>
      <c r="FNW32" s="309"/>
      <c r="FNX32" s="309"/>
      <c r="FNY32" s="309"/>
      <c r="FNZ32" s="309"/>
      <c r="FOA32" s="309"/>
      <c r="FOB32" s="309"/>
      <c r="FOC32" s="309"/>
      <c r="FOD32" s="309"/>
      <c r="FOE32" s="309"/>
      <c r="FOF32" s="309"/>
      <c r="FOG32" s="309"/>
      <c r="FOH32" s="309"/>
      <c r="FOI32" s="309"/>
      <c r="FOJ32" s="309"/>
      <c r="FOK32" s="309"/>
      <c r="FOL32" s="309"/>
      <c r="FOM32" s="309"/>
      <c r="FON32" s="309"/>
      <c r="FOO32" s="309"/>
      <c r="FOP32" s="309"/>
      <c r="FOQ32" s="309"/>
      <c r="FOR32" s="309"/>
      <c r="FOS32" s="309"/>
      <c r="FOT32" s="309"/>
      <c r="FOU32" s="309"/>
      <c r="FOV32" s="309"/>
      <c r="FOW32" s="309"/>
      <c r="FOX32" s="309"/>
      <c r="FOY32" s="309"/>
      <c r="FOZ32" s="309"/>
      <c r="FPA32" s="309"/>
      <c r="FPB32" s="309"/>
      <c r="FPC32" s="309"/>
      <c r="FPD32" s="309"/>
      <c r="FPE32" s="309"/>
      <c r="FPF32" s="309"/>
      <c r="FPG32" s="309"/>
      <c r="FPH32" s="309"/>
      <c r="FPI32" s="309"/>
      <c r="FPJ32" s="309"/>
      <c r="FPK32" s="309"/>
      <c r="FPL32" s="309"/>
      <c r="FPM32" s="309"/>
      <c r="FPN32" s="309"/>
      <c r="FPO32" s="309"/>
      <c r="FPP32" s="309"/>
      <c r="FPQ32" s="309"/>
      <c r="FPR32" s="309"/>
      <c r="FPS32" s="309"/>
      <c r="FPT32" s="309"/>
      <c r="FPU32" s="309"/>
      <c r="FPV32" s="309"/>
      <c r="FPW32" s="309"/>
      <c r="FPX32" s="309"/>
      <c r="FPY32" s="309"/>
      <c r="FPZ32" s="309"/>
      <c r="FQA32" s="309"/>
      <c r="FQB32" s="309"/>
      <c r="FQC32" s="309"/>
      <c r="FQD32" s="309"/>
      <c r="FQE32" s="309"/>
      <c r="FQF32" s="309"/>
      <c r="FQG32" s="309"/>
      <c r="FQH32" s="309"/>
      <c r="FQI32" s="309"/>
      <c r="FQJ32" s="309"/>
      <c r="FQK32" s="309"/>
      <c r="FQL32" s="309"/>
      <c r="FQM32" s="309"/>
      <c r="FQN32" s="309"/>
      <c r="FQO32" s="309"/>
      <c r="FQP32" s="309"/>
      <c r="FQQ32" s="309"/>
      <c r="FQR32" s="309"/>
      <c r="FQS32" s="309"/>
      <c r="FQT32" s="309"/>
      <c r="FQU32" s="309"/>
      <c r="FQV32" s="309"/>
      <c r="FQW32" s="309"/>
      <c r="FQX32" s="309"/>
      <c r="FQY32" s="309"/>
      <c r="FQZ32" s="309"/>
      <c r="FRA32" s="309"/>
      <c r="FRB32" s="309"/>
      <c r="FRC32" s="309"/>
      <c r="FRD32" s="309"/>
      <c r="FRE32" s="309"/>
      <c r="FRF32" s="309"/>
      <c r="FRG32" s="309"/>
      <c r="FRH32" s="309"/>
      <c r="FRI32" s="309"/>
      <c r="FRJ32" s="309"/>
      <c r="FRK32" s="309"/>
      <c r="FRL32" s="309"/>
      <c r="FRM32" s="309"/>
      <c r="FRN32" s="309"/>
      <c r="FRO32" s="309"/>
      <c r="FRP32" s="309"/>
      <c r="FRQ32" s="309"/>
      <c r="FRR32" s="309"/>
      <c r="FRS32" s="309"/>
      <c r="FRT32" s="309"/>
      <c r="FRU32" s="309"/>
      <c r="FRV32" s="309"/>
      <c r="FRW32" s="309"/>
      <c r="FRX32" s="309"/>
      <c r="FRY32" s="309"/>
      <c r="FRZ32" s="309"/>
      <c r="FSA32" s="309"/>
      <c r="FSB32" s="309"/>
      <c r="FSC32" s="309"/>
      <c r="FSD32" s="309"/>
      <c r="FSE32" s="309"/>
      <c r="FSF32" s="309"/>
      <c r="FSG32" s="309"/>
      <c r="FSH32" s="309"/>
      <c r="FSI32" s="309"/>
      <c r="FSJ32" s="309"/>
      <c r="FSK32" s="309"/>
      <c r="FSL32" s="309"/>
      <c r="FSM32" s="309"/>
      <c r="FSN32" s="309"/>
      <c r="FSO32" s="309"/>
      <c r="FSP32" s="309"/>
      <c r="FSQ32" s="309"/>
      <c r="FSR32" s="309"/>
      <c r="FSS32" s="309"/>
      <c r="FST32" s="309"/>
      <c r="FSU32" s="309"/>
      <c r="FSV32" s="309"/>
      <c r="FSW32" s="309"/>
      <c r="FSX32" s="309"/>
      <c r="FSY32" s="309"/>
      <c r="FSZ32" s="309"/>
      <c r="FTA32" s="309"/>
      <c r="FTB32" s="309"/>
      <c r="FTC32" s="309"/>
      <c r="FTD32" s="309"/>
      <c r="FTE32" s="309"/>
      <c r="FTF32" s="309"/>
      <c r="FTG32" s="309"/>
      <c r="FTH32" s="309"/>
      <c r="FTI32" s="309"/>
      <c r="FTJ32" s="309"/>
      <c r="FTK32" s="309"/>
      <c r="FTL32" s="309"/>
      <c r="FTM32" s="309"/>
      <c r="FTN32" s="309"/>
      <c r="FTO32" s="309"/>
      <c r="FTP32" s="309"/>
      <c r="FTQ32" s="309"/>
      <c r="FTR32" s="309"/>
      <c r="FTS32" s="309"/>
      <c r="FTT32" s="309"/>
      <c r="FTU32" s="309"/>
      <c r="FTV32" s="309"/>
      <c r="FTW32" s="309"/>
      <c r="FTX32" s="309"/>
      <c r="FTY32" s="309"/>
      <c r="FTZ32" s="309"/>
      <c r="FUA32" s="309"/>
      <c r="FUB32" s="309"/>
      <c r="FUC32" s="309"/>
      <c r="FUD32" s="309"/>
      <c r="FUE32" s="309"/>
      <c r="FUF32" s="309"/>
      <c r="FUG32" s="309"/>
      <c r="FUH32" s="309"/>
      <c r="FUI32" s="309"/>
      <c r="FUJ32" s="309"/>
      <c r="FUK32" s="309"/>
      <c r="FUL32" s="309"/>
      <c r="FUM32" s="309"/>
      <c r="FUN32" s="309"/>
      <c r="FUO32" s="309"/>
      <c r="FUP32" s="309"/>
      <c r="FUQ32" s="309"/>
      <c r="FUR32" s="309"/>
      <c r="FUS32" s="309"/>
      <c r="FUT32" s="309"/>
      <c r="FUU32" s="309"/>
      <c r="FUV32" s="309"/>
      <c r="FUW32" s="309"/>
      <c r="FUX32" s="309"/>
      <c r="FUY32" s="309"/>
      <c r="FUZ32" s="309"/>
      <c r="FVA32" s="309"/>
      <c r="FVB32" s="309"/>
      <c r="FVC32" s="309"/>
      <c r="FVD32" s="309"/>
      <c r="FVE32" s="309"/>
      <c r="FVF32" s="309"/>
      <c r="FVG32" s="309"/>
      <c r="FVH32" s="309"/>
      <c r="FVI32" s="309"/>
      <c r="FVJ32" s="309"/>
      <c r="FVK32" s="309"/>
      <c r="FVL32" s="309"/>
      <c r="FVM32" s="309"/>
      <c r="FVN32" s="309"/>
      <c r="FVO32" s="309"/>
      <c r="FVP32" s="309"/>
      <c r="FVQ32" s="309"/>
      <c r="FVR32" s="309"/>
      <c r="FVS32" s="309"/>
      <c r="FVT32" s="309"/>
      <c r="FVU32" s="309"/>
      <c r="FVV32" s="309"/>
      <c r="FVW32" s="309"/>
      <c r="FVX32" s="309"/>
      <c r="FVY32" s="309"/>
      <c r="FVZ32" s="309"/>
      <c r="FWA32" s="309"/>
      <c r="FWB32" s="309"/>
      <c r="FWC32" s="309"/>
      <c r="FWD32" s="309"/>
      <c r="FWE32" s="309"/>
      <c r="FWF32" s="309"/>
      <c r="FWG32" s="309"/>
      <c r="FWH32" s="309"/>
      <c r="FWI32" s="309"/>
      <c r="FWJ32" s="309"/>
      <c r="FWK32" s="309"/>
      <c r="FWL32" s="309"/>
      <c r="FWM32" s="309"/>
      <c r="FWN32" s="309"/>
      <c r="FWO32" s="309"/>
      <c r="FWP32" s="309"/>
      <c r="FWQ32" s="309"/>
      <c r="FWR32" s="309"/>
      <c r="FWS32" s="309"/>
      <c r="FWT32" s="309"/>
      <c r="FWU32" s="309"/>
      <c r="FWV32" s="309"/>
      <c r="FWW32" s="309"/>
      <c r="FWX32" s="309"/>
      <c r="FWY32" s="309"/>
      <c r="FWZ32" s="309"/>
      <c r="FXA32" s="309"/>
      <c r="FXB32" s="309"/>
      <c r="FXC32" s="309"/>
      <c r="FXD32" s="309"/>
      <c r="FXE32" s="309"/>
      <c r="FXF32" s="309"/>
      <c r="FXG32" s="309"/>
      <c r="FXH32" s="309"/>
      <c r="FXI32" s="309"/>
      <c r="FXJ32" s="309"/>
      <c r="FXK32" s="309"/>
      <c r="FXL32" s="309"/>
      <c r="FXM32" s="309"/>
      <c r="FXN32" s="309"/>
      <c r="FXO32" s="309"/>
      <c r="FXP32" s="309"/>
      <c r="FXQ32" s="309"/>
      <c r="FXR32" s="309"/>
      <c r="FXS32" s="309"/>
      <c r="FXT32" s="309"/>
      <c r="FXU32" s="309"/>
      <c r="FXV32" s="309"/>
      <c r="FXW32" s="309"/>
      <c r="FXX32" s="309"/>
      <c r="FXY32" s="309"/>
      <c r="FXZ32" s="309"/>
      <c r="FYA32" s="309"/>
      <c r="FYB32" s="309"/>
      <c r="FYC32" s="309"/>
      <c r="FYD32" s="309"/>
      <c r="FYE32" s="309"/>
      <c r="FYF32" s="309"/>
      <c r="FYG32" s="309"/>
      <c r="FYH32" s="309"/>
      <c r="FYI32" s="309"/>
      <c r="FYJ32" s="309"/>
      <c r="FYK32" s="309"/>
      <c r="FYL32" s="309"/>
      <c r="FYM32" s="309"/>
      <c r="FYN32" s="309"/>
      <c r="FYO32" s="309"/>
      <c r="FYP32" s="309"/>
      <c r="FYQ32" s="309"/>
      <c r="FYR32" s="309"/>
      <c r="FYS32" s="309"/>
      <c r="FYT32" s="309"/>
      <c r="FYU32" s="309"/>
      <c r="FYV32" s="309"/>
      <c r="FYW32" s="309"/>
      <c r="FYX32" s="309"/>
      <c r="FYY32" s="309"/>
      <c r="FYZ32" s="309"/>
      <c r="FZA32" s="309"/>
      <c r="FZB32" s="309"/>
      <c r="FZC32" s="309"/>
      <c r="FZD32" s="309"/>
      <c r="FZE32" s="309"/>
      <c r="FZF32" s="309"/>
      <c r="FZG32" s="309"/>
      <c r="FZH32" s="309"/>
      <c r="FZI32" s="309"/>
      <c r="FZJ32" s="309"/>
      <c r="FZK32" s="309"/>
      <c r="FZL32" s="309"/>
      <c r="FZM32" s="309"/>
      <c r="FZN32" s="309"/>
      <c r="FZO32" s="309"/>
      <c r="FZP32" s="309"/>
      <c r="FZQ32" s="309"/>
      <c r="FZR32" s="309"/>
      <c r="FZS32" s="309"/>
      <c r="FZT32" s="309"/>
      <c r="FZU32" s="309"/>
      <c r="FZV32" s="309"/>
      <c r="FZW32" s="309"/>
      <c r="FZX32" s="309"/>
      <c r="FZY32" s="309"/>
      <c r="FZZ32" s="309"/>
      <c r="GAA32" s="309"/>
      <c r="GAB32" s="309"/>
      <c r="GAC32" s="309"/>
      <c r="GAD32" s="309"/>
      <c r="GAE32" s="309"/>
      <c r="GAF32" s="309"/>
      <c r="GAG32" s="309"/>
      <c r="GAH32" s="309"/>
      <c r="GAI32" s="309"/>
      <c r="GAJ32" s="309"/>
      <c r="GAK32" s="309"/>
      <c r="GAL32" s="309"/>
      <c r="GAM32" s="309"/>
      <c r="GAN32" s="309"/>
      <c r="GAO32" s="309"/>
      <c r="GAP32" s="309"/>
      <c r="GAQ32" s="309"/>
      <c r="GAR32" s="309"/>
      <c r="GAS32" s="309"/>
      <c r="GAT32" s="309"/>
      <c r="GAU32" s="309"/>
      <c r="GAV32" s="309"/>
      <c r="GAW32" s="309"/>
      <c r="GAX32" s="309"/>
      <c r="GAY32" s="309"/>
      <c r="GAZ32" s="309"/>
      <c r="GBA32" s="309"/>
      <c r="GBB32" s="309"/>
      <c r="GBC32" s="309"/>
      <c r="GBD32" s="309"/>
      <c r="GBE32" s="309"/>
      <c r="GBF32" s="309"/>
      <c r="GBG32" s="309"/>
      <c r="GBH32" s="309"/>
      <c r="GBI32" s="309"/>
      <c r="GBJ32" s="309"/>
      <c r="GBK32" s="309"/>
      <c r="GBL32" s="309"/>
      <c r="GBM32" s="309"/>
      <c r="GBN32" s="309"/>
      <c r="GBO32" s="309"/>
      <c r="GBP32" s="309"/>
      <c r="GBQ32" s="309"/>
      <c r="GBR32" s="309"/>
      <c r="GBS32" s="309"/>
      <c r="GBT32" s="309"/>
      <c r="GBU32" s="309"/>
      <c r="GBV32" s="309"/>
      <c r="GBW32" s="309"/>
      <c r="GBX32" s="309"/>
      <c r="GBY32" s="309"/>
      <c r="GBZ32" s="309"/>
      <c r="GCA32" s="309"/>
      <c r="GCB32" s="309"/>
      <c r="GCC32" s="309"/>
      <c r="GCD32" s="309"/>
      <c r="GCE32" s="309"/>
      <c r="GCF32" s="309"/>
      <c r="GCG32" s="309"/>
      <c r="GCH32" s="309"/>
      <c r="GCI32" s="309"/>
      <c r="GCJ32" s="309"/>
      <c r="GCK32" s="309"/>
      <c r="GCL32" s="309"/>
      <c r="GCM32" s="309"/>
      <c r="GCN32" s="309"/>
      <c r="GCO32" s="309"/>
      <c r="GCP32" s="309"/>
      <c r="GCQ32" s="309"/>
      <c r="GCR32" s="309"/>
      <c r="GCS32" s="309"/>
      <c r="GCT32" s="309"/>
      <c r="GCU32" s="309"/>
      <c r="GCV32" s="309"/>
      <c r="GCW32" s="309"/>
      <c r="GCX32" s="309"/>
      <c r="GCY32" s="309"/>
      <c r="GCZ32" s="309"/>
      <c r="GDA32" s="309"/>
      <c r="GDB32" s="309"/>
      <c r="GDC32" s="309"/>
      <c r="GDD32" s="309"/>
      <c r="GDE32" s="309"/>
      <c r="GDF32" s="309"/>
      <c r="GDG32" s="309"/>
      <c r="GDH32" s="309"/>
      <c r="GDI32" s="309"/>
      <c r="GDJ32" s="309"/>
      <c r="GDK32" s="309"/>
      <c r="GDL32" s="309"/>
      <c r="GDM32" s="309"/>
      <c r="GDN32" s="309"/>
      <c r="GDO32" s="309"/>
      <c r="GDP32" s="309"/>
      <c r="GDQ32" s="309"/>
      <c r="GDR32" s="309"/>
      <c r="GDS32" s="309"/>
      <c r="GDT32" s="309"/>
      <c r="GDU32" s="309"/>
      <c r="GDV32" s="309"/>
      <c r="GDW32" s="309"/>
      <c r="GDX32" s="309"/>
      <c r="GDY32" s="309"/>
      <c r="GDZ32" s="309"/>
      <c r="GEA32" s="309"/>
      <c r="GEB32" s="309"/>
      <c r="GEC32" s="309"/>
      <c r="GED32" s="309"/>
      <c r="GEE32" s="309"/>
      <c r="GEF32" s="309"/>
      <c r="GEG32" s="309"/>
      <c r="GEH32" s="309"/>
      <c r="GEI32" s="309"/>
      <c r="GEJ32" s="309"/>
      <c r="GEK32" s="309"/>
      <c r="GEL32" s="309"/>
      <c r="GEM32" s="309"/>
      <c r="GEN32" s="309"/>
      <c r="GEO32" s="309"/>
      <c r="GEP32" s="309"/>
      <c r="GEQ32" s="309"/>
      <c r="GER32" s="309"/>
      <c r="GES32" s="309"/>
      <c r="GET32" s="309"/>
      <c r="GEU32" s="309"/>
      <c r="GEV32" s="309"/>
      <c r="GEW32" s="309"/>
      <c r="GEX32" s="309"/>
      <c r="GEY32" s="309"/>
      <c r="GEZ32" s="309"/>
      <c r="GFA32" s="309"/>
      <c r="GFB32" s="309"/>
      <c r="GFC32" s="309"/>
      <c r="GFD32" s="309"/>
      <c r="GFE32" s="309"/>
      <c r="GFF32" s="309"/>
      <c r="GFG32" s="309"/>
      <c r="GFH32" s="309"/>
      <c r="GFI32" s="309"/>
      <c r="GFJ32" s="309"/>
      <c r="GFK32" s="309"/>
      <c r="GFL32" s="309"/>
      <c r="GFM32" s="309"/>
      <c r="GFN32" s="309"/>
      <c r="GFO32" s="309"/>
      <c r="GFP32" s="309"/>
      <c r="GFQ32" s="309"/>
      <c r="GFR32" s="309"/>
      <c r="GFS32" s="309"/>
      <c r="GFT32" s="309"/>
      <c r="GFU32" s="309"/>
      <c r="GFV32" s="309"/>
      <c r="GFW32" s="309"/>
      <c r="GFX32" s="309"/>
      <c r="GFY32" s="309"/>
      <c r="GFZ32" s="309"/>
      <c r="GGA32" s="309"/>
      <c r="GGB32" s="309"/>
      <c r="GGC32" s="309"/>
      <c r="GGD32" s="309"/>
      <c r="GGE32" s="309"/>
      <c r="GGF32" s="309"/>
      <c r="GGG32" s="309"/>
      <c r="GGH32" s="309"/>
      <c r="GGI32" s="309"/>
      <c r="GGJ32" s="309"/>
      <c r="GGK32" s="309"/>
      <c r="GGL32" s="309"/>
      <c r="GGM32" s="309"/>
      <c r="GGN32" s="309"/>
      <c r="GGO32" s="309"/>
      <c r="GGP32" s="309"/>
      <c r="GGQ32" s="309"/>
      <c r="GGR32" s="309"/>
      <c r="GGS32" s="309"/>
      <c r="GGT32" s="309"/>
      <c r="GGU32" s="309"/>
      <c r="GGV32" s="309"/>
      <c r="GGW32" s="309"/>
      <c r="GGX32" s="309"/>
      <c r="GGY32" s="309"/>
      <c r="GGZ32" s="309"/>
      <c r="GHA32" s="309"/>
      <c r="GHB32" s="309"/>
      <c r="GHC32" s="309"/>
      <c r="GHD32" s="309"/>
      <c r="GHE32" s="309"/>
      <c r="GHF32" s="309"/>
      <c r="GHG32" s="309"/>
      <c r="GHH32" s="309"/>
      <c r="GHI32" s="309"/>
      <c r="GHJ32" s="309"/>
      <c r="GHK32" s="309"/>
      <c r="GHL32" s="309"/>
      <c r="GHM32" s="309"/>
      <c r="GHN32" s="309"/>
      <c r="GHO32" s="309"/>
      <c r="GHP32" s="309"/>
      <c r="GHQ32" s="309"/>
      <c r="GHR32" s="309"/>
      <c r="GHS32" s="309"/>
      <c r="GHT32" s="309"/>
      <c r="GHU32" s="309"/>
      <c r="GHV32" s="309"/>
      <c r="GHW32" s="309"/>
      <c r="GHX32" s="309"/>
      <c r="GHY32" s="309"/>
      <c r="GHZ32" s="309"/>
      <c r="GIA32" s="309"/>
      <c r="GIB32" s="309"/>
      <c r="GIC32" s="309"/>
      <c r="GID32" s="309"/>
      <c r="GIE32" s="309"/>
      <c r="GIF32" s="309"/>
      <c r="GIG32" s="309"/>
      <c r="GIH32" s="309"/>
      <c r="GII32" s="309"/>
      <c r="GIJ32" s="309"/>
      <c r="GIK32" s="309"/>
      <c r="GIL32" s="309"/>
      <c r="GIM32" s="309"/>
      <c r="GIN32" s="309"/>
      <c r="GIO32" s="309"/>
      <c r="GIP32" s="309"/>
      <c r="GIQ32" s="309"/>
      <c r="GIR32" s="309"/>
      <c r="GIS32" s="309"/>
      <c r="GIT32" s="309"/>
      <c r="GIU32" s="309"/>
      <c r="GIV32" s="309"/>
      <c r="GIW32" s="309"/>
      <c r="GIX32" s="309"/>
      <c r="GIY32" s="309"/>
      <c r="GIZ32" s="309"/>
      <c r="GJA32" s="309"/>
      <c r="GJB32" s="309"/>
      <c r="GJC32" s="309"/>
      <c r="GJD32" s="309"/>
      <c r="GJE32" s="309"/>
      <c r="GJF32" s="309"/>
      <c r="GJG32" s="309"/>
      <c r="GJH32" s="309"/>
      <c r="GJI32" s="309"/>
      <c r="GJJ32" s="309"/>
      <c r="GJK32" s="309"/>
      <c r="GJL32" s="309"/>
      <c r="GJM32" s="309"/>
      <c r="GJN32" s="309"/>
      <c r="GJO32" s="309"/>
      <c r="GJP32" s="309"/>
      <c r="GJQ32" s="309"/>
      <c r="GJR32" s="309"/>
      <c r="GJS32" s="309"/>
      <c r="GJT32" s="309"/>
      <c r="GJU32" s="309"/>
      <c r="GJV32" s="309"/>
      <c r="GJW32" s="309"/>
      <c r="GJX32" s="309"/>
      <c r="GJY32" s="309"/>
      <c r="GJZ32" s="309"/>
      <c r="GKA32" s="309"/>
      <c r="GKB32" s="309"/>
      <c r="GKC32" s="309"/>
      <c r="GKD32" s="309"/>
      <c r="GKE32" s="309"/>
      <c r="GKF32" s="309"/>
      <c r="GKG32" s="309"/>
      <c r="GKH32" s="309"/>
      <c r="GKI32" s="309"/>
      <c r="GKJ32" s="309"/>
      <c r="GKK32" s="309"/>
      <c r="GKL32" s="309"/>
      <c r="GKM32" s="309"/>
      <c r="GKN32" s="309"/>
      <c r="GKO32" s="309"/>
      <c r="GKP32" s="309"/>
      <c r="GKQ32" s="309"/>
      <c r="GKR32" s="309"/>
      <c r="GKS32" s="309"/>
      <c r="GKT32" s="309"/>
      <c r="GKU32" s="309"/>
      <c r="GKV32" s="309"/>
      <c r="GKW32" s="309"/>
      <c r="GKX32" s="309"/>
      <c r="GKY32" s="309"/>
      <c r="GKZ32" s="309"/>
      <c r="GLA32" s="309"/>
      <c r="GLB32" s="309"/>
      <c r="GLC32" s="309"/>
      <c r="GLD32" s="309"/>
      <c r="GLE32" s="309"/>
      <c r="GLF32" s="309"/>
      <c r="GLG32" s="309"/>
      <c r="GLH32" s="309"/>
      <c r="GLI32" s="309"/>
      <c r="GLJ32" s="309"/>
      <c r="GLK32" s="309"/>
      <c r="GLL32" s="309"/>
      <c r="GLM32" s="309"/>
      <c r="GLN32" s="309"/>
      <c r="GLO32" s="309"/>
      <c r="GLP32" s="309"/>
      <c r="GLQ32" s="309"/>
      <c r="GLR32" s="309"/>
      <c r="GLS32" s="309"/>
      <c r="GLT32" s="309"/>
      <c r="GLU32" s="309"/>
      <c r="GLV32" s="309"/>
      <c r="GLW32" s="309"/>
      <c r="GLX32" s="309"/>
      <c r="GLY32" s="309"/>
      <c r="GLZ32" s="309"/>
      <c r="GMA32" s="309"/>
      <c r="GMB32" s="309"/>
      <c r="GMC32" s="309"/>
      <c r="GMD32" s="309"/>
      <c r="GME32" s="309"/>
      <c r="GMF32" s="309"/>
      <c r="GMG32" s="309"/>
      <c r="GMH32" s="309"/>
      <c r="GMI32" s="309"/>
      <c r="GMJ32" s="309"/>
      <c r="GMK32" s="309"/>
      <c r="GML32" s="309"/>
      <c r="GMM32" s="309"/>
      <c r="GMN32" s="309"/>
      <c r="GMO32" s="309"/>
      <c r="GMP32" s="309"/>
      <c r="GMQ32" s="309"/>
      <c r="GMR32" s="309"/>
      <c r="GMS32" s="309"/>
      <c r="GMT32" s="309"/>
      <c r="GMU32" s="309"/>
      <c r="GMV32" s="309"/>
      <c r="GMW32" s="309"/>
      <c r="GMX32" s="309"/>
      <c r="GMY32" s="309"/>
      <c r="GMZ32" s="309"/>
      <c r="GNA32" s="309"/>
      <c r="GNB32" s="309"/>
      <c r="GNC32" s="309"/>
      <c r="GND32" s="309"/>
      <c r="GNE32" s="309"/>
      <c r="GNF32" s="309"/>
      <c r="GNG32" s="309"/>
      <c r="GNH32" s="309"/>
      <c r="GNI32" s="309"/>
      <c r="GNJ32" s="309"/>
      <c r="GNK32" s="309"/>
      <c r="GNL32" s="309"/>
      <c r="GNM32" s="309"/>
      <c r="GNN32" s="309"/>
      <c r="GNO32" s="309"/>
      <c r="GNP32" s="309"/>
      <c r="GNQ32" s="309"/>
      <c r="GNR32" s="309"/>
      <c r="GNS32" s="309"/>
      <c r="GNT32" s="309"/>
      <c r="GNU32" s="309"/>
      <c r="GNV32" s="309"/>
      <c r="GNW32" s="309"/>
      <c r="GNX32" s="309"/>
      <c r="GNY32" s="309"/>
      <c r="GNZ32" s="309"/>
      <c r="GOA32" s="309"/>
      <c r="GOB32" s="309"/>
      <c r="GOC32" s="309"/>
      <c r="GOD32" s="309"/>
      <c r="GOE32" s="309"/>
      <c r="GOF32" s="309"/>
      <c r="GOG32" s="309"/>
      <c r="GOH32" s="309"/>
      <c r="GOI32" s="309"/>
      <c r="GOJ32" s="309"/>
      <c r="GOK32" s="309"/>
      <c r="GOL32" s="309"/>
      <c r="GOM32" s="309"/>
      <c r="GON32" s="309"/>
      <c r="GOO32" s="309"/>
      <c r="GOP32" s="309"/>
      <c r="GOQ32" s="309"/>
      <c r="GOR32" s="309"/>
      <c r="GOS32" s="309"/>
      <c r="GOT32" s="309"/>
      <c r="GOU32" s="309"/>
      <c r="GOV32" s="309"/>
      <c r="GOW32" s="309"/>
      <c r="GOX32" s="309"/>
      <c r="GOY32" s="309"/>
      <c r="GOZ32" s="309"/>
      <c r="GPA32" s="309"/>
      <c r="GPB32" s="309"/>
      <c r="GPC32" s="309"/>
      <c r="GPD32" s="309"/>
      <c r="GPE32" s="309"/>
      <c r="GPF32" s="309"/>
      <c r="GPG32" s="309"/>
      <c r="GPH32" s="309"/>
      <c r="GPI32" s="309"/>
      <c r="GPJ32" s="309"/>
      <c r="GPK32" s="309"/>
      <c r="GPL32" s="309"/>
      <c r="GPM32" s="309"/>
      <c r="GPN32" s="309"/>
      <c r="GPO32" s="309"/>
      <c r="GPP32" s="309"/>
      <c r="GPQ32" s="309"/>
      <c r="GPR32" s="309"/>
      <c r="GPS32" s="309"/>
      <c r="GPT32" s="309"/>
      <c r="GPU32" s="309"/>
      <c r="GPV32" s="309"/>
      <c r="GPW32" s="309"/>
      <c r="GPX32" s="309"/>
      <c r="GPY32" s="309"/>
      <c r="GPZ32" s="309"/>
      <c r="GQA32" s="309"/>
      <c r="GQB32" s="309"/>
      <c r="GQC32" s="309"/>
      <c r="GQD32" s="309"/>
      <c r="GQE32" s="309"/>
      <c r="GQF32" s="309"/>
      <c r="GQG32" s="309"/>
      <c r="GQH32" s="309"/>
      <c r="GQI32" s="309"/>
      <c r="GQJ32" s="309"/>
      <c r="GQK32" s="309"/>
      <c r="GQL32" s="309"/>
      <c r="GQM32" s="309"/>
      <c r="GQN32" s="309"/>
      <c r="GQO32" s="309"/>
      <c r="GQP32" s="309"/>
      <c r="GQQ32" s="309"/>
      <c r="GQR32" s="309"/>
      <c r="GQS32" s="309"/>
      <c r="GQT32" s="309"/>
      <c r="GQU32" s="309"/>
      <c r="GQV32" s="309"/>
      <c r="GQW32" s="309"/>
      <c r="GQX32" s="309"/>
      <c r="GQY32" s="309"/>
      <c r="GQZ32" s="309"/>
      <c r="GRA32" s="309"/>
      <c r="GRB32" s="309"/>
      <c r="GRC32" s="309"/>
      <c r="GRD32" s="309"/>
      <c r="GRE32" s="309"/>
      <c r="GRF32" s="309"/>
      <c r="GRG32" s="309"/>
      <c r="GRH32" s="309"/>
      <c r="GRI32" s="309"/>
      <c r="GRJ32" s="309"/>
      <c r="GRK32" s="309"/>
      <c r="GRL32" s="309"/>
      <c r="GRM32" s="309"/>
      <c r="GRN32" s="309"/>
      <c r="GRO32" s="309"/>
      <c r="GRP32" s="309"/>
      <c r="GRQ32" s="309"/>
      <c r="GRR32" s="309"/>
      <c r="GRS32" s="309"/>
      <c r="GRT32" s="309"/>
      <c r="GRU32" s="309"/>
      <c r="GRV32" s="309"/>
      <c r="GRW32" s="309"/>
      <c r="GRX32" s="309"/>
      <c r="GRY32" s="309"/>
      <c r="GRZ32" s="309"/>
      <c r="GSA32" s="309"/>
      <c r="GSB32" s="309"/>
      <c r="GSC32" s="309"/>
      <c r="GSD32" s="309"/>
      <c r="GSE32" s="309"/>
      <c r="GSF32" s="309"/>
      <c r="GSG32" s="309"/>
      <c r="GSH32" s="309"/>
      <c r="GSI32" s="309"/>
      <c r="GSJ32" s="309"/>
      <c r="GSK32" s="309"/>
      <c r="GSL32" s="309"/>
      <c r="GSM32" s="309"/>
      <c r="GSN32" s="309"/>
      <c r="GSO32" s="309"/>
      <c r="GSP32" s="309"/>
      <c r="GSQ32" s="309"/>
      <c r="GSR32" s="309"/>
      <c r="GSS32" s="309"/>
      <c r="GST32" s="309"/>
      <c r="GSU32" s="309"/>
      <c r="GSV32" s="309"/>
      <c r="GSW32" s="309"/>
      <c r="GSX32" s="309"/>
      <c r="GSY32" s="309"/>
      <c r="GSZ32" s="309"/>
      <c r="GTA32" s="309"/>
      <c r="GTB32" s="309"/>
      <c r="GTC32" s="309"/>
      <c r="GTD32" s="309"/>
      <c r="GTE32" s="309"/>
      <c r="GTF32" s="309"/>
      <c r="GTG32" s="309"/>
      <c r="GTH32" s="309"/>
      <c r="GTI32" s="309"/>
      <c r="GTJ32" s="309"/>
      <c r="GTK32" s="309"/>
      <c r="GTL32" s="309"/>
      <c r="GTM32" s="309"/>
      <c r="GTN32" s="309"/>
      <c r="GTO32" s="309"/>
      <c r="GTP32" s="309"/>
      <c r="GTQ32" s="309"/>
      <c r="GTR32" s="309"/>
      <c r="GTS32" s="309"/>
      <c r="GTT32" s="309"/>
      <c r="GTU32" s="309"/>
      <c r="GTV32" s="309"/>
      <c r="GTW32" s="309"/>
      <c r="GTX32" s="309"/>
      <c r="GTY32" s="309"/>
      <c r="GTZ32" s="309"/>
      <c r="GUA32" s="309"/>
      <c r="GUB32" s="309"/>
      <c r="GUC32" s="309"/>
      <c r="GUD32" s="309"/>
      <c r="GUE32" s="309"/>
      <c r="GUF32" s="309"/>
      <c r="GUG32" s="309"/>
      <c r="GUH32" s="309"/>
      <c r="GUI32" s="309"/>
      <c r="GUJ32" s="309"/>
      <c r="GUK32" s="309"/>
      <c r="GUL32" s="309"/>
      <c r="GUM32" s="309"/>
      <c r="GUN32" s="309"/>
      <c r="GUO32" s="309"/>
      <c r="GUP32" s="309"/>
      <c r="GUQ32" s="309"/>
      <c r="GUR32" s="309"/>
      <c r="GUS32" s="309"/>
      <c r="GUT32" s="309"/>
      <c r="GUU32" s="309"/>
      <c r="GUV32" s="309"/>
      <c r="GUW32" s="309"/>
      <c r="GUX32" s="309"/>
      <c r="GUY32" s="309"/>
      <c r="GUZ32" s="309"/>
      <c r="GVA32" s="309"/>
      <c r="GVB32" s="309"/>
      <c r="GVC32" s="309"/>
      <c r="GVD32" s="309"/>
      <c r="GVE32" s="309"/>
      <c r="GVF32" s="309"/>
      <c r="GVG32" s="309"/>
      <c r="GVH32" s="309"/>
      <c r="GVI32" s="309"/>
      <c r="GVJ32" s="309"/>
      <c r="GVK32" s="309"/>
      <c r="GVL32" s="309"/>
      <c r="GVM32" s="309"/>
      <c r="GVN32" s="309"/>
      <c r="GVO32" s="309"/>
      <c r="GVP32" s="309"/>
      <c r="GVQ32" s="309"/>
      <c r="GVR32" s="309"/>
      <c r="GVS32" s="309"/>
      <c r="GVT32" s="309"/>
      <c r="GVU32" s="309"/>
      <c r="GVV32" s="309"/>
      <c r="GVW32" s="309"/>
      <c r="GVX32" s="309"/>
      <c r="GVY32" s="309"/>
      <c r="GVZ32" s="309"/>
      <c r="GWA32" s="309"/>
      <c r="GWB32" s="309"/>
      <c r="GWC32" s="309"/>
      <c r="GWD32" s="309"/>
      <c r="GWE32" s="309"/>
      <c r="GWF32" s="309"/>
      <c r="GWG32" s="309"/>
      <c r="GWH32" s="309"/>
      <c r="GWI32" s="309"/>
      <c r="GWJ32" s="309"/>
      <c r="GWK32" s="309"/>
      <c r="GWL32" s="309"/>
      <c r="GWM32" s="309"/>
      <c r="GWN32" s="309"/>
      <c r="GWO32" s="309"/>
      <c r="GWP32" s="309"/>
      <c r="GWQ32" s="309"/>
      <c r="GWR32" s="309"/>
      <c r="GWS32" s="309"/>
      <c r="GWT32" s="309"/>
      <c r="GWU32" s="309"/>
      <c r="GWV32" s="309"/>
      <c r="GWW32" s="309"/>
      <c r="GWX32" s="309"/>
      <c r="GWY32" s="309"/>
      <c r="GWZ32" s="309"/>
      <c r="GXA32" s="309"/>
      <c r="GXB32" s="309"/>
      <c r="GXC32" s="309"/>
      <c r="GXD32" s="309"/>
      <c r="GXE32" s="309"/>
      <c r="GXF32" s="309"/>
      <c r="GXG32" s="309"/>
      <c r="GXH32" s="309"/>
      <c r="GXI32" s="309"/>
      <c r="GXJ32" s="309"/>
      <c r="GXK32" s="309"/>
      <c r="GXL32" s="309"/>
      <c r="GXM32" s="309"/>
      <c r="GXN32" s="309"/>
      <c r="GXO32" s="309"/>
      <c r="GXP32" s="309"/>
      <c r="GXQ32" s="309"/>
      <c r="GXR32" s="309"/>
      <c r="GXS32" s="309"/>
      <c r="GXT32" s="309"/>
      <c r="GXU32" s="309"/>
      <c r="GXV32" s="309"/>
      <c r="GXW32" s="309"/>
      <c r="GXX32" s="309"/>
      <c r="GXY32" s="309"/>
      <c r="GXZ32" s="309"/>
      <c r="GYA32" s="309"/>
      <c r="GYB32" s="309"/>
      <c r="GYC32" s="309"/>
      <c r="GYD32" s="309"/>
      <c r="GYE32" s="309"/>
      <c r="GYF32" s="309"/>
      <c r="GYG32" s="309"/>
      <c r="GYH32" s="309"/>
      <c r="GYI32" s="309"/>
      <c r="GYJ32" s="309"/>
      <c r="GYK32" s="309"/>
      <c r="GYL32" s="309"/>
      <c r="GYM32" s="309"/>
      <c r="GYN32" s="309"/>
      <c r="GYO32" s="309"/>
      <c r="GYP32" s="309"/>
      <c r="GYQ32" s="309"/>
      <c r="GYR32" s="309"/>
      <c r="GYS32" s="309"/>
      <c r="GYT32" s="309"/>
      <c r="GYU32" s="309"/>
      <c r="GYV32" s="309"/>
      <c r="GYW32" s="309"/>
      <c r="GYX32" s="309"/>
      <c r="GYY32" s="309"/>
      <c r="GYZ32" s="309"/>
      <c r="GZA32" s="309"/>
      <c r="GZB32" s="309"/>
      <c r="GZC32" s="309"/>
      <c r="GZD32" s="309"/>
      <c r="GZE32" s="309"/>
      <c r="GZF32" s="309"/>
      <c r="GZG32" s="309"/>
      <c r="GZH32" s="309"/>
      <c r="GZI32" s="309"/>
      <c r="GZJ32" s="309"/>
      <c r="GZK32" s="309"/>
      <c r="GZL32" s="309"/>
      <c r="GZM32" s="309"/>
      <c r="GZN32" s="309"/>
      <c r="GZO32" s="309"/>
      <c r="GZP32" s="309"/>
      <c r="GZQ32" s="309"/>
      <c r="GZR32" s="309"/>
      <c r="GZS32" s="309"/>
      <c r="GZT32" s="309"/>
      <c r="GZU32" s="309"/>
      <c r="GZV32" s="309"/>
      <c r="GZW32" s="309"/>
      <c r="GZX32" s="309"/>
      <c r="GZY32" s="309"/>
      <c r="GZZ32" s="309"/>
      <c r="HAA32" s="309"/>
      <c r="HAB32" s="309"/>
      <c r="HAC32" s="309"/>
      <c r="HAD32" s="309"/>
      <c r="HAE32" s="309"/>
      <c r="HAF32" s="309"/>
      <c r="HAG32" s="309"/>
      <c r="HAH32" s="309"/>
      <c r="HAI32" s="309"/>
      <c r="HAJ32" s="309"/>
      <c r="HAK32" s="309"/>
      <c r="HAL32" s="309"/>
      <c r="HAM32" s="309"/>
      <c r="HAN32" s="309"/>
      <c r="HAO32" s="309"/>
      <c r="HAP32" s="309"/>
      <c r="HAQ32" s="309"/>
      <c r="HAR32" s="309"/>
      <c r="HAS32" s="309"/>
      <c r="HAT32" s="309"/>
      <c r="HAU32" s="309"/>
      <c r="HAV32" s="309"/>
      <c r="HAW32" s="309"/>
      <c r="HAX32" s="309"/>
      <c r="HAY32" s="309"/>
      <c r="HAZ32" s="309"/>
      <c r="HBA32" s="309"/>
      <c r="HBB32" s="309"/>
      <c r="HBC32" s="309"/>
      <c r="HBD32" s="309"/>
      <c r="HBE32" s="309"/>
      <c r="HBF32" s="309"/>
      <c r="HBG32" s="309"/>
      <c r="HBH32" s="309"/>
      <c r="HBI32" s="309"/>
      <c r="HBJ32" s="309"/>
      <c r="HBK32" s="309"/>
      <c r="HBL32" s="309"/>
      <c r="HBM32" s="309"/>
      <c r="HBN32" s="309"/>
      <c r="HBO32" s="309"/>
      <c r="HBP32" s="309"/>
      <c r="HBQ32" s="309"/>
      <c r="HBR32" s="309"/>
      <c r="HBS32" s="309"/>
      <c r="HBT32" s="309"/>
      <c r="HBU32" s="309"/>
      <c r="HBV32" s="309"/>
      <c r="HBW32" s="309"/>
      <c r="HBX32" s="309"/>
      <c r="HBY32" s="309"/>
      <c r="HBZ32" s="309"/>
      <c r="HCA32" s="309"/>
      <c r="HCB32" s="309"/>
      <c r="HCC32" s="309"/>
      <c r="HCD32" s="309"/>
      <c r="HCE32" s="309"/>
      <c r="HCF32" s="309"/>
      <c r="HCG32" s="309"/>
      <c r="HCH32" s="309"/>
      <c r="HCI32" s="309"/>
      <c r="HCJ32" s="309"/>
      <c r="HCK32" s="309"/>
      <c r="HCL32" s="309"/>
      <c r="HCM32" s="309"/>
      <c r="HCN32" s="309"/>
      <c r="HCO32" s="309"/>
      <c r="HCP32" s="309"/>
      <c r="HCQ32" s="309"/>
      <c r="HCR32" s="309"/>
      <c r="HCS32" s="309"/>
      <c r="HCT32" s="309"/>
      <c r="HCU32" s="309"/>
      <c r="HCV32" s="309"/>
      <c r="HCW32" s="309"/>
      <c r="HCX32" s="309"/>
      <c r="HCY32" s="309"/>
      <c r="HCZ32" s="309"/>
      <c r="HDA32" s="309"/>
      <c r="HDB32" s="309"/>
      <c r="HDC32" s="309"/>
      <c r="HDD32" s="309"/>
      <c r="HDE32" s="309"/>
      <c r="HDF32" s="309"/>
      <c r="HDG32" s="309"/>
      <c r="HDH32" s="309"/>
      <c r="HDI32" s="309"/>
      <c r="HDJ32" s="309"/>
      <c r="HDK32" s="309"/>
      <c r="HDL32" s="309"/>
      <c r="HDM32" s="309"/>
      <c r="HDN32" s="309"/>
      <c r="HDO32" s="309"/>
      <c r="HDP32" s="309"/>
      <c r="HDQ32" s="309"/>
      <c r="HDR32" s="309"/>
      <c r="HDS32" s="309"/>
      <c r="HDT32" s="309"/>
      <c r="HDU32" s="309"/>
      <c r="HDV32" s="309"/>
      <c r="HDW32" s="309"/>
      <c r="HDX32" s="309"/>
      <c r="HDY32" s="309"/>
      <c r="HDZ32" s="309"/>
      <c r="HEA32" s="309"/>
      <c r="HEB32" s="309"/>
      <c r="HEC32" s="309"/>
      <c r="HED32" s="309"/>
      <c r="HEE32" s="309"/>
      <c r="HEF32" s="309"/>
      <c r="HEG32" s="309"/>
      <c r="HEH32" s="309"/>
      <c r="HEI32" s="309"/>
      <c r="HEJ32" s="309"/>
      <c r="HEK32" s="309"/>
      <c r="HEL32" s="309"/>
      <c r="HEM32" s="309"/>
      <c r="HEN32" s="309"/>
      <c r="HEO32" s="309"/>
      <c r="HEP32" s="309"/>
      <c r="HEQ32" s="309"/>
      <c r="HER32" s="309"/>
      <c r="HES32" s="309"/>
      <c r="HET32" s="309"/>
      <c r="HEU32" s="309"/>
      <c r="HEV32" s="309"/>
      <c r="HEW32" s="309"/>
      <c r="HEX32" s="309"/>
      <c r="HEY32" s="309"/>
      <c r="HEZ32" s="309"/>
      <c r="HFA32" s="309"/>
      <c r="HFB32" s="309"/>
      <c r="HFC32" s="309"/>
      <c r="HFD32" s="309"/>
      <c r="HFE32" s="309"/>
      <c r="HFF32" s="309"/>
      <c r="HFG32" s="309"/>
      <c r="HFH32" s="309"/>
      <c r="HFI32" s="309"/>
      <c r="HFJ32" s="309"/>
      <c r="HFK32" s="309"/>
      <c r="HFL32" s="309"/>
      <c r="HFM32" s="309"/>
      <c r="HFN32" s="309"/>
      <c r="HFO32" s="309"/>
      <c r="HFP32" s="309"/>
      <c r="HFQ32" s="309"/>
      <c r="HFR32" s="309"/>
      <c r="HFS32" s="309"/>
      <c r="HFT32" s="309"/>
      <c r="HFU32" s="309"/>
      <c r="HFV32" s="309"/>
      <c r="HFW32" s="309"/>
      <c r="HFX32" s="309"/>
      <c r="HFY32" s="309"/>
      <c r="HFZ32" s="309"/>
      <c r="HGA32" s="309"/>
      <c r="HGB32" s="309"/>
      <c r="HGC32" s="309"/>
      <c r="HGD32" s="309"/>
      <c r="HGE32" s="309"/>
      <c r="HGF32" s="309"/>
      <c r="HGG32" s="309"/>
      <c r="HGH32" s="309"/>
      <c r="HGI32" s="309"/>
      <c r="HGJ32" s="309"/>
      <c r="HGK32" s="309"/>
      <c r="HGL32" s="309"/>
      <c r="HGM32" s="309"/>
      <c r="HGN32" s="309"/>
      <c r="HGO32" s="309"/>
      <c r="HGP32" s="309"/>
      <c r="HGQ32" s="309"/>
      <c r="HGR32" s="309"/>
      <c r="HGS32" s="309"/>
      <c r="HGT32" s="309"/>
      <c r="HGU32" s="309"/>
      <c r="HGV32" s="309"/>
      <c r="HGW32" s="309"/>
      <c r="HGX32" s="309"/>
      <c r="HGY32" s="309"/>
      <c r="HGZ32" s="309"/>
      <c r="HHA32" s="309"/>
      <c r="HHB32" s="309"/>
      <c r="HHC32" s="309"/>
      <c r="HHD32" s="309"/>
      <c r="HHE32" s="309"/>
      <c r="HHF32" s="309"/>
      <c r="HHG32" s="309"/>
      <c r="HHH32" s="309"/>
      <c r="HHI32" s="309"/>
      <c r="HHJ32" s="309"/>
      <c r="HHK32" s="309"/>
      <c r="HHL32" s="309"/>
      <c r="HHM32" s="309"/>
      <c r="HHN32" s="309"/>
      <c r="HHO32" s="309"/>
      <c r="HHP32" s="309"/>
      <c r="HHQ32" s="309"/>
      <c r="HHR32" s="309"/>
      <c r="HHS32" s="309"/>
      <c r="HHT32" s="309"/>
      <c r="HHU32" s="309"/>
      <c r="HHV32" s="309"/>
      <c r="HHW32" s="309"/>
      <c r="HHX32" s="309"/>
      <c r="HHY32" s="309"/>
      <c r="HHZ32" s="309"/>
      <c r="HIA32" s="309"/>
      <c r="HIB32" s="309"/>
      <c r="HIC32" s="309"/>
      <c r="HID32" s="309"/>
      <c r="HIE32" s="309"/>
      <c r="HIF32" s="309"/>
      <c r="HIG32" s="309"/>
      <c r="HIH32" s="309"/>
      <c r="HII32" s="309"/>
      <c r="HIJ32" s="309"/>
      <c r="HIK32" s="309"/>
      <c r="HIL32" s="309"/>
      <c r="HIM32" s="309"/>
      <c r="HIN32" s="309"/>
      <c r="HIO32" s="309"/>
      <c r="HIP32" s="309"/>
      <c r="HIQ32" s="309"/>
      <c r="HIR32" s="309"/>
      <c r="HIS32" s="309"/>
      <c r="HIT32" s="309"/>
      <c r="HIU32" s="309"/>
      <c r="HIV32" s="309"/>
      <c r="HIW32" s="309"/>
      <c r="HIX32" s="309"/>
      <c r="HIY32" s="309"/>
      <c r="HIZ32" s="309"/>
      <c r="HJA32" s="309"/>
      <c r="HJB32" s="309"/>
      <c r="HJC32" s="309"/>
      <c r="HJD32" s="309"/>
      <c r="HJE32" s="309"/>
      <c r="HJF32" s="309"/>
      <c r="HJG32" s="309"/>
      <c r="HJH32" s="309"/>
      <c r="HJI32" s="309"/>
      <c r="HJJ32" s="309"/>
      <c r="HJK32" s="309"/>
      <c r="HJL32" s="309"/>
      <c r="HJM32" s="309"/>
      <c r="HJN32" s="309"/>
      <c r="HJO32" s="309"/>
      <c r="HJP32" s="309"/>
      <c r="HJQ32" s="309"/>
      <c r="HJR32" s="309"/>
      <c r="HJS32" s="309"/>
      <c r="HJT32" s="309"/>
      <c r="HJU32" s="309"/>
      <c r="HJV32" s="309"/>
      <c r="HJW32" s="309"/>
      <c r="HJX32" s="309"/>
      <c r="HJY32" s="309"/>
      <c r="HJZ32" s="309"/>
      <c r="HKA32" s="309"/>
      <c r="HKB32" s="309"/>
      <c r="HKC32" s="309"/>
      <c r="HKD32" s="309"/>
      <c r="HKE32" s="309"/>
      <c r="HKF32" s="309"/>
      <c r="HKG32" s="309"/>
      <c r="HKH32" s="309"/>
      <c r="HKI32" s="309"/>
      <c r="HKJ32" s="309"/>
      <c r="HKK32" s="309"/>
      <c r="HKL32" s="309"/>
      <c r="HKM32" s="309"/>
      <c r="HKN32" s="309"/>
      <c r="HKO32" s="309"/>
      <c r="HKP32" s="309"/>
      <c r="HKQ32" s="309"/>
      <c r="HKR32" s="309"/>
      <c r="HKS32" s="309"/>
      <c r="HKT32" s="309"/>
      <c r="HKU32" s="309"/>
      <c r="HKV32" s="309"/>
      <c r="HKW32" s="309"/>
      <c r="HKX32" s="309"/>
      <c r="HKY32" s="309"/>
      <c r="HKZ32" s="309"/>
      <c r="HLA32" s="309"/>
      <c r="HLB32" s="309"/>
      <c r="HLC32" s="309"/>
      <c r="HLD32" s="309"/>
      <c r="HLE32" s="309"/>
      <c r="HLF32" s="309"/>
      <c r="HLG32" s="309"/>
      <c r="HLH32" s="309"/>
      <c r="HLI32" s="309"/>
      <c r="HLJ32" s="309"/>
      <c r="HLK32" s="309"/>
      <c r="HLL32" s="309"/>
      <c r="HLM32" s="309"/>
      <c r="HLN32" s="309"/>
      <c r="HLO32" s="309"/>
      <c r="HLP32" s="309"/>
      <c r="HLQ32" s="309"/>
      <c r="HLR32" s="309"/>
      <c r="HLS32" s="309"/>
      <c r="HLT32" s="309"/>
      <c r="HLU32" s="309"/>
      <c r="HLV32" s="309"/>
      <c r="HLW32" s="309"/>
      <c r="HLX32" s="309"/>
      <c r="HLY32" s="309"/>
      <c r="HLZ32" s="309"/>
      <c r="HMA32" s="309"/>
      <c r="HMB32" s="309"/>
      <c r="HMC32" s="309"/>
      <c r="HMD32" s="309"/>
      <c r="HME32" s="309"/>
      <c r="HMF32" s="309"/>
      <c r="HMG32" s="309"/>
      <c r="HMH32" s="309"/>
      <c r="HMI32" s="309"/>
      <c r="HMJ32" s="309"/>
      <c r="HMK32" s="309"/>
      <c r="HML32" s="309"/>
      <c r="HMM32" s="309"/>
      <c r="HMN32" s="309"/>
      <c r="HMO32" s="309"/>
      <c r="HMP32" s="309"/>
      <c r="HMQ32" s="309"/>
      <c r="HMR32" s="309"/>
      <c r="HMS32" s="309"/>
      <c r="HMT32" s="309"/>
      <c r="HMU32" s="309"/>
      <c r="HMV32" s="309"/>
      <c r="HMW32" s="309"/>
      <c r="HMX32" s="309"/>
      <c r="HMY32" s="309"/>
      <c r="HMZ32" s="309"/>
      <c r="HNA32" s="309"/>
      <c r="HNB32" s="309"/>
      <c r="HNC32" s="309"/>
      <c r="HND32" s="309"/>
      <c r="HNE32" s="309"/>
      <c r="HNF32" s="309"/>
      <c r="HNG32" s="309"/>
      <c r="HNH32" s="309"/>
      <c r="HNI32" s="309"/>
      <c r="HNJ32" s="309"/>
      <c r="HNK32" s="309"/>
      <c r="HNL32" s="309"/>
      <c r="HNM32" s="309"/>
      <c r="HNN32" s="309"/>
      <c r="HNO32" s="309"/>
      <c r="HNP32" s="309"/>
      <c r="HNQ32" s="309"/>
      <c r="HNR32" s="309"/>
      <c r="HNS32" s="309"/>
      <c r="HNT32" s="309"/>
      <c r="HNU32" s="309"/>
      <c r="HNV32" s="309"/>
      <c r="HNW32" s="309"/>
      <c r="HNX32" s="309"/>
      <c r="HNY32" s="309"/>
      <c r="HNZ32" s="309"/>
      <c r="HOA32" s="309"/>
      <c r="HOB32" s="309"/>
      <c r="HOC32" s="309"/>
      <c r="HOD32" s="309"/>
      <c r="HOE32" s="309"/>
      <c r="HOF32" s="309"/>
      <c r="HOG32" s="309"/>
      <c r="HOH32" s="309"/>
      <c r="HOI32" s="309"/>
      <c r="HOJ32" s="309"/>
      <c r="HOK32" s="309"/>
      <c r="HOL32" s="309"/>
      <c r="HOM32" s="309"/>
      <c r="HON32" s="309"/>
      <c r="HOO32" s="309"/>
      <c r="HOP32" s="309"/>
      <c r="HOQ32" s="309"/>
      <c r="HOR32" s="309"/>
      <c r="HOS32" s="309"/>
      <c r="HOT32" s="309"/>
      <c r="HOU32" s="309"/>
      <c r="HOV32" s="309"/>
      <c r="HOW32" s="309"/>
      <c r="HOX32" s="309"/>
      <c r="HOY32" s="309"/>
      <c r="HOZ32" s="309"/>
      <c r="HPA32" s="309"/>
      <c r="HPB32" s="309"/>
      <c r="HPC32" s="309"/>
      <c r="HPD32" s="309"/>
      <c r="HPE32" s="309"/>
      <c r="HPF32" s="309"/>
      <c r="HPG32" s="309"/>
      <c r="HPH32" s="309"/>
      <c r="HPI32" s="309"/>
      <c r="HPJ32" s="309"/>
      <c r="HPK32" s="309"/>
      <c r="HPL32" s="309"/>
      <c r="HPM32" s="309"/>
      <c r="HPN32" s="309"/>
      <c r="HPO32" s="309"/>
      <c r="HPP32" s="309"/>
      <c r="HPQ32" s="309"/>
      <c r="HPR32" s="309"/>
      <c r="HPS32" s="309"/>
      <c r="HPT32" s="309"/>
      <c r="HPU32" s="309"/>
      <c r="HPV32" s="309"/>
      <c r="HPW32" s="309"/>
      <c r="HPX32" s="309"/>
      <c r="HPY32" s="309"/>
      <c r="HPZ32" s="309"/>
      <c r="HQA32" s="309"/>
      <c r="HQB32" s="309"/>
      <c r="HQC32" s="309"/>
      <c r="HQD32" s="309"/>
      <c r="HQE32" s="309"/>
      <c r="HQF32" s="309"/>
      <c r="HQG32" s="309"/>
      <c r="HQH32" s="309"/>
      <c r="HQI32" s="309"/>
      <c r="HQJ32" s="309"/>
      <c r="HQK32" s="309"/>
      <c r="HQL32" s="309"/>
      <c r="HQM32" s="309"/>
      <c r="HQN32" s="309"/>
      <c r="HQO32" s="309"/>
      <c r="HQP32" s="309"/>
      <c r="HQQ32" s="309"/>
      <c r="HQR32" s="309"/>
      <c r="HQS32" s="309"/>
      <c r="HQT32" s="309"/>
      <c r="HQU32" s="309"/>
      <c r="HQV32" s="309"/>
      <c r="HQW32" s="309"/>
      <c r="HQX32" s="309"/>
      <c r="HQY32" s="309"/>
      <c r="HQZ32" s="309"/>
      <c r="HRA32" s="309"/>
      <c r="HRB32" s="309"/>
      <c r="HRC32" s="309"/>
      <c r="HRD32" s="309"/>
      <c r="HRE32" s="309"/>
      <c r="HRF32" s="309"/>
      <c r="HRG32" s="309"/>
      <c r="HRH32" s="309"/>
      <c r="HRI32" s="309"/>
      <c r="HRJ32" s="309"/>
      <c r="HRK32" s="309"/>
      <c r="HRL32" s="309"/>
      <c r="HRM32" s="309"/>
      <c r="HRN32" s="309"/>
      <c r="HRO32" s="309"/>
      <c r="HRP32" s="309"/>
      <c r="HRQ32" s="309"/>
      <c r="HRR32" s="309"/>
      <c r="HRS32" s="309"/>
      <c r="HRT32" s="309"/>
      <c r="HRU32" s="309"/>
      <c r="HRV32" s="309"/>
      <c r="HRW32" s="309"/>
      <c r="HRX32" s="309"/>
      <c r="HRY32" s="309"/>
      <c r="HRZ32" s="309"/>
      <c r="HSA32" s="309"/>
      <c r="HSB32" s="309"/>
      <c r="HSC32" s="309"/>
      <c r="HSD32" s="309"/>
      <c r="HSE32" s="309"/>
      <c r="HSF32" s="309"/>
      <c r="HSG32" s="309"/>
      <c r="HSH32" s="309"/>
      <c r="HSI32" s="309"/>
      <c r="HSJ32" s="309"/>
      <c r="HSK32" s="309"/>
      <c r="HSL32" s="309"/>
      <c r="HSM32" s="309"/>
      <c r="HSN32" s="309"/>
      <c r="HSO32" s="309"/>
      <c r="HSP32" s="309"/>
      <c r="HSQ32" s="309"/>
      <c r="HSR32" s="309"/>
      <c r="HSS32" s="309"/>
      <c r="HST32" s="309"/>
      <c r="HSU32" s="309"/>
      <c r="HSV32" s="309"/>
      <c r="HSW32" s="309"/>
      <c r="HSX32" s="309"/>
      <c r="HSY32" s="309"/>
      <c r="HSZ32" s="309"/>
      <c r="HTA32" s="309"/>
      <c r="HTB32" s="309"/>
      <c r="HTC32" s="309"/>
      <c r="HTD32" s="309"/>
      <c r="HTE32" s="309"/>
      <c r="HTF32" s="309"/>
      <c r="HTG32" s="309"/>
      <c r="HTH32" s="309"/>
      <c r="HTI32" s="309"/>
      <c r="HTJ32" s="309"/>
      <c r="HTK32" s="309"/>
      <c r="HTL32" s="309"/>
      <c r="HTM32" s="309"/>
      <c r="HTN32" s="309"/>
      <c r="HTO32" s="309"/>
      <c r="HTP32" s="309"/>
      <c r="HTQ32" s="309"/>
      <c r="HTR32" s="309"/>
      <c r="HTS32" s="309"/>
      <c r="HTT32" s="309"/>
      <c r="HTU32" s="309"/>
      <c r="HTV32" s="309"/>
      <c r="HTW32" s="309"/>
      <c r="HTX32" s="309"/>
      <c r="HTY32" s="309"/>
      <c r="HTZ32" s="309"/>
      <c r="HUA32" s="309"/>
      <c r="HUB32" s="309"/>
      <c r="HUC32" s="309"/>
      <c r="HUD32" s="309"/>
      <c r="HUE32" s="309"/>
      <c r="HUF32" s="309"/>
      <c r="HUG32" s="309"/>
      <c r="HUH32" s="309"/>
      <c r="HUI32" s="309"/>
      <c r="HUJ32" s="309"/>
      <c r="HUK32" s="309"/>
      <c r="HUL32" s="309"/>
      <c r="HUM32" s="309"/>
      <c r="HUN32" s="309"/>
      <c r="HUO32" s="309"/>
      <c r="HUP32" s="309"/>
      <c r="HUQ32" s="309"/>
      <c r="HUR32" s="309"/>
      <c r="HUS32" s="309"/>
      <c r="HUT32" s="309"/>
      <c r="HUU32" s="309"/>
      <c r="HUV32" s="309"/>
      <c r="HUW32" s="309"/>
      <c r="HUX32" s="309"/>
      <c r="HUY32" s="309"/>
      <c r="HUZ32" s="309"/>
      <c r="HVA32" s="309"/>
      <c r="HVB32" s="309"/>
      <c r="HVC32" s="309"/>
      <c r="HVD32" s="309"/>
      <c r="HVE32" s="309"/>
      <c r="HVF32" s="309"/>
      <c r="HVG32" s="309"/>
      <c r="HVH32" s="309"/>
      <c r="HVI32" s="309"/>
      <c r="HVJ32" s="309"/>
      <c r="HVK32" s="309"/>
      <c r="HVL32" s="309"/>
      <c r="HVM32" s="309"/>
      <c r="HVN32" s="309"/>
      <c r="HVO32" s="309"/>
      <c r="HVP32" s="309"/>
      <c r="HVQ32" s="309"/>
      <c r="HVR32" s="309"/>
      <c r="HVS32" s="309"/>
      <c r="HVT32" s="309"/>
      <c r="HVU32" s="309"/>
      <c r="HVV32" s="309"/>
      <c r="HVW32" s="309"/>
      <c r="HVX32" s="309"/>
      <c r="HVY32" s="309"/>
      <c r="HVZ32" s="309"/>
      <c r="HWA32" s="309"/>
      <c r="HWB32" s="309"/>
      <c r="HWC32" s="309"/>
      <c r="HWD32" s="309"/>
      <c r="HWE32" s="309"/>
      <c r="HWF32" s="309"/>
      <c r="HWG32" s="309"/>
      <c r="HWH32" s="309"/>
      <c r="HWI32" s="309"/>
      <c r="HWJ32" s="309"/>
      <c r="HWK32" s="309"/>
      <c r="HWL32" s="309"/>
      <c r="HWM32" s="309"/>
      <c r="HWN32" s="309"/>
      <c r="HWO32" s="309"/>
      <c r="HWP32" s="309"/>
      <c r="HWQ32" s="309"/>
      <c r="HWR32" s="309"/>
      <c r="HWS32" s="309"/>
      <c r="HWT32" s="309"/>
      <c r="HWU32" s="309"/>
      <c r="HWV32" s="309"/>
      <c r="HWW32" s="309"/>
      <c r="HWX32" s="309"/>
      <c r="HWY32" s="309"/>
      <c r="HWZ32" s="309"/>
      <c r="HXA32" s="309"/>
      <c r="HXB32" s="309"/>
      <c r="HXC32" s="309"/>
      <c r="HXD32" s="309"/>
      <c r="HXE32" s="309"/>
      <c r="HXF32" s="309"/>
      <c r="HXG32" s="309"/>
      <c r="HXH32" s="309"/>
      <c r="HXI32" s="309"/>
      <c r="HXJ32" s="309"/>
      <c r="HXK32" s="309"/>
      <c r="HXL32" s="309"/>
      <c r="HXM32" s="309"/>
      <c r="HXN32" s="309"/>
      <c r="HXO32" s="309"/>
      <c r="HXP32" s="309"/>
      <c r="HXQ32" s="309"/>
      <c r="HXR32" s="309"/>
      <c r="HXS32" s="309"/>
      <c r="HXT32" s="309"/>
      <c r="HXU32" s="309"/>
      <c r="HXV32" s="309"/>
      <c r="HXW32" s="309"/>
      <c r="HXX32" s="309"/>
      <c r="HXY32" s="309"/>
      <c r="HXZ32" s="309"/>
      <c r="HYA32" s="309"/>
      <c r="HYB32" s="309"/>
      <c r="HYC32" s="309"/>
      <c r="HYD32" s="309"/>
      <c r="HYE32" s="309"/>
      <c r="HYF32" s="309"/>
      <c r="HYG32" s="309"/>
      <c r="HYH32" s="309"/>
      <c r="HYI32" s="309"/>
      <c r="HYJ32" s="309"/>
      <c r="HYK32" s="309"/>
      <c r="HYL32" s="309"/>
      <c r="HYM32" s="309"/>
      <c r="HYN32" s="309"/>
      <c r="HYO32" s="309"/>
      <c r="HYP32" s="309"/>
      <c r="HYQ32" s="309"/>
      <c r="HYR32" s="309"/>
      <c r="HYS32" s="309"/>
      <c r="HYT32" s="309"/>
      <c r="HYU32" s="309"/>
      <c r="HYV32" s="309"/>
      <c r="HYW32" s="309"/>
      <c r="HYX32" s="309"/>
      <c r="HYY32" s="309"/>
      <c r="HYZ32" s="309"/>
      <c r="HZA32" s="309"/>
      <c r="HZB32" s="309"/>
      <c r="HZC32" s="309"/>
      <c r="HZD32" s="309"/>
      <c r="HZE32" s="309"/>
      <c r="HZF32" s="309"/>
      <c r="HZG32" s="309"/>
      <c r="HZH32" s="309"/>
      <c r="HZI32" s="309"/>
      <c r="HZJ32" s="309"/>
      <c r="HZK32" s="309"/>
      <c r="HZL32" s="309"/>
      <c r="HZM32" s="309"/>
      <c r="HZN32" s="309"/>
      <c r="HZO32" s="309"/>
      <c r="HZP32" s="309"/>
      <c r="HZQ32" s="309"/>
      <c r="HZR32" s="309"/>
      <c r="HZS32" s="309"/>
      <c r="HZT32" s="309"/>
      <c r="HZU32" s="309"/>
      <c r="HZV32" s="309"/>
      <c r="HZW32" s="309"/>
      <c r="HZX32" s="309"/>
      <c r="HZY32" s="309"/>
      <c r="HZZ32" s="309"/>
      <c r="IAA32" s="309"/>
      <c r="IAB32" s="309"/>
      <c r="IAC32" s="309"/>
      <c r="IAD32" s="309"/>
      <c r="IAE32" s="309"/>
      <c r="IAF32" s="309"/>
      <c r="IAG32" s="309"/>
      <c r="IAH32" s="309"/>
      <c r="IAI32" s="309"/>
      <c r="IAJ32" s="309"/>
      <c r="IAK32" s="309"/>
      <c r="IAL32" s="309"/>
      <c r="IAM32" s="309"/>
      <c r="IAN32" s="309"/>
      <c r="IAO32" s="309"/>
      <c r="IAP32" s="309"/>
      <c r="IAQ32" s="309"/>
      <c r="IAR32" s="309"/>
      <c r="IAS32" s="309"/>
      <c r="IAT32" s="309"/>
      <c r="IAU32" s="309"/>
      <c r="IAV32" s="309"/>
      <c r="IAW32" s="309"/>
      <c r="IAX32" s="309"/>
      <c r="IAY32" s="309"/>
      <c r="IAZ32" s="309"/>
      <c r="IBA32" s="309"/>
      <c r="IBB32" s="309"/>
      <c r="IBC32" s="309"/>
      <c r="IBD32" s="309"/>
      <c r="IBE32" s="309"/>
      <c r="IBF32" s="309"/>
      <c r="IBG32" s="309"/>
      <c r="IBH32" s="309"/>
      <c r="IBI32" s="309"/>
      <c r="IBJ32" s="309"/>
      <c r="IBK32" s="309"/>
      <c r="IBL32" s="309"/>
      <c r="IBM32" s="309"/>
      <c r="IBN32" s="309"/>
      <c r="IBO32" s="309"/>
      <c r="IBP32" s="309"/>
      <c r="IBQ32" s="309"/>
      <c r="IBR32" s="309"/>
      <c r="IBS32" s="309"/>
      <c r="IBT32" s="309"/>
      <c r="IBU32" s="309"/>
      <c r="IBV32" s="309"/>
      <c r="IBW32" s="309"/>
      <c r="IBX32" s="309"/>
      <c r="IBY32" s="309"/>
      <c r="IBZ32" s="309"/>
      <c r="ICA32" s="309"/>
      <c r="ICB32" s="309"/>
      <c r="ICC32" s="309"/>
      <c r="ICD32" s="309"/>
      <c r="ICE32" s="309"/>
      <c r="ICF32" s="309"/>
      <c r="ICG32" s="309"/>
      <c r="ICH32" s="309"/>
      <c r="ICI32" s="309"/>
      <c r="ICJ32" s="309"/>
      <c r="ICK32" s="309"/>
      <c r="ICL32" s="309"/>
      <c r="ICM32" s="309"/>
      <c r="ICN32" s="309"/>
      <c r="ICO32" s="309"/>
      <c r="ICP32" s="309"/>
      <c r="ICQ32" s="309"/>
      <c r="ICR32" s="309"/>
      <c r="ICS32" s="309"/>
      <c r="ICT32" s="309"/>
      <c r="ICU32" s="309"/>
      <c r="ICV32" s="309"/>
      <c r="ICW32" s="309"/>
      <c r="ICX32" s="309"/>
      <c r="ICY32" s="309"/>
      <c r="ICZ32" s="309"/>
      <c r="IDA32" s="309"/>
      <c r="IDB32" s="309"/>
      <c r="IDC32" s="309"/>
      <c r="IDD32" s="309"/>
      <c r="IDE32" s="309"/>
      <c r="IDF32" s="309"/>
      <c r="IDG32" s="309"/>
      <c r="IDH32" s="309"/>
      <c r="IDI32" s="309"/>
      <c r="IDJ32" s="309"/>
      <c r="IDK32" s="309"/>
      <c r="IDL32" s="309"/>
      <c r="IDM32" s="309"/>
      <c r="IDN32" s="309"/>
      <c r="IDO32" s="309"/>
      <c r="IDP32" s="309"/>
      <c r="IDQ32" s="309"/>
      <c r="IDR32" s="309"/>
      <c r="IDS32" s="309"/>
      <c r="IDT32" s="309"/>
      <c r="IDU32" s="309"/>
      <c r="IDV32" s="309"/>
      <c r="IDW32" s="309"/>
      <c r="IDX32" s="309"/>
      <c r="IDY32" s="309"/>
      <c r="IDZ32" s="309"/>
      <c r="IEA32" s="309"/>
      <c r="IEB32" s="309"/>
      <c r="IEC32" s="309"/>
      <c r="IED32" s="309"/>
      <c r="IEE32" s="309"/>
      <c r="IEF32" s="309"/>
      <c r="IEG32" s="309"/>
      <c r="IEH32" s="309"/>
      <c r="IEI32" s="309"/>
      <c r="IEJ32" s="309"/>
      <c r="IEK32" s="309"/>
      <c r="IEL32" s="309"/>
      <c r="IEM32" s="309"/>
      <c r="IEN32" s="309"/>
      <c r="IEO32" s="309"/>
      <c r="IEP32" s="309"/>
      <c r="IEQ32" s="309"/>
      <c r="IER32" s="309"/>
      <c r="IES32" s="309"/>
      <c r="IET32" s="309"/>
      <c r="IEU32" s="309"/>
      <c r="IEV32" s="309"/>
      <c r="IEW32" s="309"/>
      <c r="IEX32" s="309"/>
      <c r="IEY32" s="309"/>
      <c r="IEZ32" s="309"/>
      <c r="IFA32" s="309"/>
      <c r="IFB32" s="309"/>
      <c r="IFC32" s="309"/>
      <c r="IFD32" s="309"/>
      <c r="IFE32" s="309"/>
      <c r="IFF32" s="309"/>
      <c r="IFG32" s="309"/>
      <c r="IFH32" s="309"/>
      <c r="IFI32" s="309"/>
      <c r="IFJ32" s="309"/>
      <c r="IFK32" s="309"/>
      <c r="IFL32" s="309"/>
      <c r="IFM32" s="309"/>
      <c r="IFN32" s="309"/>
      <c r="IFO32" s="309"/>
      <c r="IFP32" s="309"/>
      <c r="IFQ32" s="309"/>
      <c r="IFR32" s="309"/>
      <c r="IFS32" s="309"/>
      <c r="IFT32" s="309"/>
      <c r="IFU32" s="309"/>
      <c r="IFV32" s="309"/>
      <c r="IFW32" s="309"/>
      <c r="IFX32" s="309"/>
      <c r="IFY32" s="309"/>
      <c r="IFZ32" s="309"/>
      <c r="IGA32" s="309"/>
      <c r="IGB32" s="309"/>
      <c r="IGC32" s="309"/>
      <c r="IGD32" s="309"/>
      <c r="IGE32" s="309"/>
      <c r="IGF32" s="309"/>
      <c r="IGG32" s="309"/>
      <c r="IGH32" s="309"/>
      <c r="IGI32" s="309"/>
      <c r="IGJ32" s="309"/>
      <c r="IGK32" s="309"/>
      <c r="IGL32" s="309"/>
      <c r="IGM32" s="309"/>
      <c r="IGN32" s="309"/>
      <c r="IGO32" s="309"/>
      <c r="IGP32" s="309"/>
      <c r="IGQ32" s="309"/>
      <c r="IGR32" s="309"/>
      <c r="IGS32" s="309"/>
      <c r="IGT32" s="309"/>
      <c r="IGU32" s="309"/>
      <c r="IGV32" s="309"/>
      <c r="IGW32" s="309"/>
      <c r="IGX32" s="309"/>
      <c r="IGY32" s="309"/>
      <c r="IGZ32" s="309"/>
      <c r="IHA32" s="309"/>
      <c r="IHB32" s="309"/>
      <c r="IHC32" s="309"/>
      <c r="IHD32" s="309"/>
      <c r="IHE32" s="309"/>
      <c r="IHF32" s="309"/>
      <c r="IHG32" s="309"/>
      <c r="IHH32" s="309"/>
      <c r="IHI32" s="309"/>
      <c r="IHJ32" s="309"/>
      <c r="IHK32" s="309"/>
      <c r="IHL32" s="309"/>
      <c r="IHM32" s="309"/>
      <c r="IHN32" s="309"/>
      <c r="IHO32" s="309"/>
      <c r="IHP32" s="309"/>
      <c r="IHQ32" s="309"/>
      <c r="IHR32" s="309"/>
      <c r="IHS32" s="309"/>
      <c r="IHT32" s="309"/>
      <c r="IHU32" s="309"/>
      <c r="IHV32" s="309"/>
      <c r="IHW32" s="309"/>
      <c r="IHX32" s="309"/>
      <c r="IHY32" s="309"/>
      <c r="IHZ32" s="309"/>
      <c r="IIA32" s="309"/>
      <c r="IIB32" s="309"/>
      <c r="IIC32" s="309"/>
      <c r="IID32" s="309"/>
      <c r="IIE32" s="309"/>
      <c r="IIF32" s="309"/>
      <c r="IIG32" s="309"/>
      <c r="IIH32" s="309"/>
      <c r="III32" s="309"/>
      <c r="IIJ32" s="309"/>
      <c r="IIK32" s="309"/>
      <c r="IIL32" s="309"/>
      <c r="IIM32" s="309"/>
      <c r="IIN32" s="309"/>
      <c r="IIO32" s="309"/>
      <c r="IIP32" s="309"/>
      <c r="IIQ32" s="309"/>
      <c r="IIR32" s="309"/>
      <c r="IIS32" s="309"/>
      <c r="IIT32" s="309"/>
      <c r="IIU32" s="309"/>
      <c r="IIV32" s="309"/>
      <c r="IIW32" s="309"/>
      <c r="IIX32" s="309"/>
      <c r="IIY32" s="309"/>
      <c r="IIZ32" s="309"/>
      <c r="IJA32" s="309"/>
      <c r="IJB32" s="309"/>
      <c r="IJC32" s="309"/>
      <c r="IJD32" s="309"/>
      <c r="IJE32" s="309"/>
      <c r="IJF32" s="309"/>
      <c r="IJG32" s="309"/>
      <c r="IJH32" s="309"/>
      <c r="IJI32" s="309"/>
      <c r="IJJ32" s="309"/>
      <c r="IJK32" s="309"/>
      <c r="IJL32" s="309"/>
      <c r="IJM32" s="309"/>
      <c r="IJN32" s="309"/>
      <c r="IJO32" s="309"/>
      <c r="IJP32" s="309"/>
      <c r="IJQ32" s="309"/>
      <c r="IJR32" s="309"/>
      <c r="IJS32" s="309"/>
      <c r="IJT32" s="309"/>
      <c r="IJU32" s="309"/>
      <c r="IJV32" s="309"/>
      <c r="IJW32" s="309"/>
      <c r="IJX32" s="309"/>
      <c r="IJY32" s="309"/>
      <c r="IJZ32" s="309"/>
      <c r="IKA32" s="309"/>
      <c r="IKB32" s="309"/>
      <c r="IKC32" s="309"/>
      <c r="IKD32" s="309"/>
      <c r="IKE32" s="309"/>
      <c r="IKF32" s="309"/>
      <c r="IKG32" s="309"/>
      <c r="IKH32" s="309"/>
      <c r="IKI32" s="309"/>
      <c r="IKJ32" s="309"/>
      <c r="IKK32" s="309"/>
      <c r="IKL32" s="309"/>
      <c r="IKM32" s="309"/>
      <c r="IKN32" s="309"/>
      <c r="IKO32" s="309"/>
      <c r="IKP32" s="309"/>
      <c r="IKQ32" s="309"/>
      <c r="IKR32" s="309"/>
      <c r="IKS32" s="309"/>
      <c r="IKT32" s="309"/>
      <c r="IKU32" s="309"/>
      <c r="IKV32" s="309"/>
      <c r="IKW32" s="309"/>
      <c r="IKX32" s="309"/>
      <c r="IKY32" s="309"/>
      <c r="IKZ32" s="309"/>
      <c r="ILA32" s="309"/>
      <c r="ILB32" s="309"/>
      <c r="ILC32" s="309"/>
      <c r="ILD32" s="309"/>
      <c r="ILE32" s="309"/>
      <c r="ILF32" s="309"/>
      <c r="ILG32" s="309"/>
      <c r="ILH32" s="309"/>
      <c r="ILI32" s="309"/>
      <c r="ILJ32" s="309"/>
      <c r="ILK32" s="309"/>
      <c r="ILL32" s="309"/>
      <c r="ILM32" s="309"/>
      <c r="ILN32" s="309"/>
      <c r="ILO32" s="309"/>
      <c r="ILP32" s="309"/>
      <c r="ILQ32" s="309"/>
      <c r="ILR32" s="309"/>
      <c r="ILS32" s="309"/>
      <c r="ILT32" s="309"/>
      <c r="ILU32" s="309"/>
      <c r="ILV32" s="309"/>
      <c r="ILW32" s="309"/>
      <c r="ILX32" s="309"/>
      <c r="ILY32" s="309"/>
      <c r="ILZ32" s="309"/>
      <c r="IMA32" s="309"/>
      <c r="IMB32" s="309"/>
      <c r="IMC32" s="309"/>
      <c r="IMD32" s="309"/>
      <c r="IME32" s="309"/>
      <c r="IMF32" s="309"/>
      <c r="IMG32" s="309"/>
      <c r="IMH32" s="309"/>
      <c r="IMI32" s="309"/>
      <c r="IMJ32" s="309"/>
      <c r="IMK32" s="309"/>
      <c r="IML32" s="309"/>
      <c r="IMM32" s="309"/>
      <c r="IMN32" s="309"/>
      <c r="IMO32" s="309"/>
      <c r="IMP32" s="309"/>
      <c r="IMQ32" s="309"/>
      <c r="IMR32" s="309"/>
      <c r="IMS32" s="309"/>
      <c r="IMT32" s="309"/>
      <c r="IMU32" s="309"/>
      <c r="IMV32" s="309"/>
      <c r="IMW32" s="309"/>
      <c r="IMX32" s="309"/>
      <c r="IMY32" s="309"/>
      <c r="IMZ32" s="309"/>
      <c r="INA32" s="309"/>
      <c r="INB32" s="309"/>
      <c r="INC32" s="309"/>
      <c r="IND32" s="309"/>
      <c r="INE32" s="309"/>
      <c r="INF32" s="309"/>
      <c r="ING32" s="309"/>
      <c r="INH32" s="309"/>
      <c r="INI32" s="309"/>
      <c r="INJ32" s="309"/>
      <c r="INK32" s="309"/>
      <c r="INL32" s="309"/>
      <c r="INM32" s="309"/>
      <c r="INN32" s="309"/>
      <c r="INO32" s="309"/>
      <c r="INP32" s="309"/>
      <c r="INQ32" s="309"/>
      <c r="INR32" s="309"/>
      <c r="INS32" s="309"/>
      <c r="INT32" s="309"/>
      <c r="INU32" s="309"/>
      <c r="INV32" s="309"/>
      <c r="INW32" s="309"/>
      <c r="INX32" s="309"/>
      <c r="INY32" s="309"/>
      <c r="INZ32" s="309"/>
      <c r="IOA32" s="309"/>
      <c r="IOB32" s="309"/>
      <c r="IOC32" s="309"/>
      <c r="IOD32" s="309"/>
      <c r="IOE32" s="309"/>
      <c r="IOF32" s="309"/>
      <c r="IOG32" s="309"/>
      <c r="IOH32" s="309"/>
      <c r="IOI32" s="309"/>
      <c r="IOJ32" s="309"/>
      <c r="IOK32" s="309"/>
      <c r="IOL32" s="309"/>
      <c r="IOM32" s="309"/>
      <c r="ION32" s="309"/>
      <c r="IOO32" s="309"/>
      <c r="IOP32" s="309"/>
      <c r="IOQ32" s="309"/>
      <c r="IOR32" s="309"/>
      <c r="IOS32" s="309"/>
      <c r="IOT32" s="309"/>
      <c r="IOU32" s="309"/>
      <c r="IOV32" s="309"/>
      <c r="IOW32" s="309"/>
      <c r="IOX32" s="309"/>
      <c r="IOY32" s="309"/>
      <c r="IOZ32" s="309"/>
      <c r="IPA32" s="309"/>
      <c r="IPB32" s="309"/>
      <c r="IPC32" s="309"/>
      <c r="IPD32" s="309"/>
      <c r="IPE32" s="309"/>
      <c r="IPF32" s="309"/>
      <c r="IPG32" s="309"/>
      <c r="IPH32" s="309"/>
      <c r="IPI32" s="309"/>
      <c r="IPJ32" s="309"/>
      <c r="IPK32" s="309"/>
      <c r="IPL32" s="309"/>
      <c r="IPM32" s="309"/>
      <c r="IPN32" s="309"/>
      <c r="IPO32" s="309"/>
      <c r="IPP32" s="309"/>
      <c r="IPQ32" s="309"/>
      <c r="IPR32" s="309"/>
      <c r="IPS32" s="309"/>
      <c r="IPT32" s="309"/>
      <c r="IPU32" s="309"/>
      <c r="IPV32" s="309"/>
      <c r="IPW32" s="309"/>
      <c r="IPX32" s="309"/>
      <c r="IPY32" s="309"/>
      <c r="IPZ32" s="309"/>
      <c r="IQA32" s="309"/>
      <c r="IQB32" s="309"/>
      <c r="IQC32" s="309"/>
      <c r="IQD32" s="309"/>
      <c r="IQE32" s="309"/>
      <c r="IQF32" s="309"/>
      <c r="IQG32" s="309"/>
      <c r="IQH32" s="309"/>
      <c r="IQI32" s="309"/>
      <c r="IQJ32" s="309"/>
      <c r="IQK32" s="309"/>
      <c r="IQL32" s="309"/>
      <c r="IQM32" s="309"/>
      <c r="IQN32" s="309"/>
      <c r="IQO32" s="309"/>
      <c r="IQP32" s="309"/>
      <c r="IQQ32" s="309"/>
      <c r="IQR32" s="309"/>
      <c r="IQS32" s="309"/>
      <c r="IQT32" s="309"/>
      <c r="IQU32" s="309"/>
      <c r="IQV32" s="309"/>
      <c r="IQW32" s="309"/>
      <c r="IQX32" s="309"/>
      <c r="IQY32" s="309"/>
      <c r="IQZ32" s="309"/>
      <c r="IRA32" s="309"/>
      <c r="IRB32" s="309"/>
      <c r="IRC32" s="309"/>
      <c r="IRD32" s="309"/>
      <c r="IRE32" s="309"/>
      <c r="IRF32" s="309"/>
      <c r="IRG32" s="309"/>
      <c r="IRH32" s="309"/>
      <c r="IRI32" s="309"/>
      <c r="IRJ32" s="309"/>
      <c r="IRK32" s="309"/>
      <c r="IRL32" s="309"/>
      <c r="IRM32" s="309"/>
      <c r="IRN32" s="309"/>
      <c r="IRO32" s="309"/>
      <c r="IRP32" s="309"/>
      <c r="IRQ32" s="309"/>
      <c r="IRR32" s="309"/>
      <c r="IRS32" s="309"/>
      <c r="IRT32" s="309"/>
      <c r="IRU32" s="309"/>
      <c r="IRV32" s="309"/>
      <c r="IRW32" s="309"/>
      <c r="IRX32" s="309"/>
      <c r="IRY32" s="309"/>
      <c r="IRZ32" s="309"/>
      <c r="ISA32" s="309"/>
      <c r="ISB32" s="309"/>
      <c r="ISC32" s="309"/>
      <c r="ISD32" s="309"/>
      <c r="ISE32" s="309"/>
      <c r="ISF32" s="309"/>
      <c r="ISG32" s="309"/>
      <c r="ISH32" s="309"/>
      <c r="ISI32" s="309"/>
      <c r="ISJ32" s="309"/>
      <c r="ISK32" s="309"/>
      <c r="ISL32" s="309"/>
      <c r="ISM32" s="309"/>
      <c r="ISN32" s="309"/>
      <c r="ISO32" s="309"/>
      <c r="ISP32" s="309"/>
      <c r="ISQ32" s="309"/>
      <c r="ISR32" s="309"/>
      <c r="ISS32" s="309"/>
      <c r="IST32" s="309"/>
      <c r="ISU32" s="309"/>
      <c r="ISV32" s="309"/>
      <c r="ISW32" s="309"/>
      <c r="ISX32" s="309"/>
      <c r="ISY32" s="309"/>
      <c r="ISZ32" s="309"/>
      <c r="ITA32" s="309"/>
      <c r="ITB32" s="309"/>
      <c r="ITC32" s="309"/>
      <c r="ITD32" s="309"/>
      <c r="ITE32" s="309"/>
      <c r="ITF32" s="309"/>
      <c r="ITG32" s="309"/>
      <c r="ITH32" s="309"/>
      <c r="ITI32" s="309"/>
      <c r="ITJ32" s="309"/>
      <c r="ITK32" s="309"/>
      <c r="ITL32" s="309"/>
      <c r="ITM32" s="309"/>
      <c r="ITN32" s="309"/>
      <c r="ITO32" s="309"/>
      <c r="ITP32" s="309"/>
      <c r="ITQ32" s="309"/>
      <c r="ITR32" s="309"/>
      <c r="ITS32" s="309"/>
      <c r="ITT32" s="309"/>
      <c r="ITU32" s="309"/>
      <c r="ITV32" s="309"/>
      <c r="ITW32" s="309"/>
      <c r="ITX32" s="309"/>
      <c r="ITY32" s="309"/>
      <c r="ITZ32" s="309"/>
      <c r="IUA32" s="309"/>
      <c r="IUB32" s="309"/>
      <c r="IUC32" s="309"/>
      <c r="IUD32" s="309"/>
      <c r="IUE32" s="309"/>
      <c r="IUF32" s="309"/>
      <c r="IUG32" s="309"/>
      <c r="IUH32" s="309"/>
      <c r="IUI32" s="309"/>
      <c r="IUJ32" s="309"/>
      <c r="IUK32" s="309"/>
      <c r="IUL32" s="309"/>
      <c r="IUM32" s="309"/>
      <c r="IUN32" s="309"/>
      <c r="IUO32" s="309"/>
      <c r="IUP32" s="309"/>
      <c r="IUQ32" s="309"/>
      <c r="IUR32" s="309"/>
      <c r="IUS32" s="309"/>
      <c r="IUT32" s="309"/>
      <c r="IUU32" s="309"/>
      <c r="IUV32" s="309"/>
      <c r="IUW32" s="309"/>
      <c r="IUX32" s="309"/>
      <c r="IUY32" s="309"/>
      <c r="IUZ32" s="309"/>
      <c r="IVA32" s="309"/>
      <c r="IVB32" s="309"/>
      <c r="IVC32" s="309"/>
      <c r="IVD32" s="309"/>
      <c r="IVE32" s="309"/>
      <c r="IVF32" s="309"/>
      <c r="IVG32" s="309"/>
      <c r="IVH32" s="309"/>
      <c r="IVI32" s="309"/>
      <c r="IVJ32" s="309"/>
      <c r="IVK32" s="309"/>
      <c r="IVL32" s="309"/>
      <c r="IVM32" s="309"/>
      <c r="IVN32" s="309"/>
      <c r="IVO32" s="309"/>
      <c r="IVP32" s="309"/>
      <c r="IVQ32" s="309"/>
      <c r="IVR32" s="309"/>
      <c r="IVS32" s="309"/>
      <c r="IVT32" s="309"/>
      <c r="IVU32" s="309"/>
      <c r="IVV32" s="309"/>
      <c r="IVW32" s="309"/>
      <c r="IVX32" s="309"/>
      <c r="IVY32" s="309"/>
      <c r="IVZ32" s="309"/>
      <c r="IWA32" s="309"/>
      <c r="IWB32" s="309"/>
      <c r="IWC32" s="309"/>
      <c r="IWD32" s="309"/>
      <c r="IWE32" s="309"/>
      <c r="IWF32" s="309"/>
      <c r="IWG32" s="309"/>
      <c r="IWH32" s="309"/>
      <c r="IWI32" s="309"/>
      <c r="IWJ32" s="309"/>
      <c r="IWK32" s="309"/>
      <c r="IWL32" s="309"/>
      <c r="IWM32" s="309"/>
      <c r="IWN32" s="309"/>
      <c r="IWO32" s="309"/>
      <c r="IWP32" s="309"/>
      <c r="IWQ32" s="309"/>
      <c r="IWR32" s="309"/>
      <c r="IWS32" s="309"/>
      <c r="IWT32" s="309"/>
      <c r="IWU32" s="309"/>
      <c r="IWV32" s="309"/>
      <c r="IWW32" s="309"/>
      <c r="IWX32" s="309"/>
      <c r="IWY32" s="309"/>
      <c r="IWZ32" s="309"/>
      <c r="IXA32" s="309"/>
      <c r="IXB32" s="309"/>
      <c r="IXC32" s="309"/>
      <c r="IXD32" s="309"/>
      <c r="IXE32" s="309"/>
      <c r="IXF32" s="309"/>
      <c r="IXG32" s="309"/>
      <c r="IXH32" s="309"/>
      <c r="IXI32" s="309"/>
      <c r="IXJ32" s="309"/>
      <c r="IXK32" s="309"/>
      <c r="IXL32" s="309"/>
      <c r="IXM32" s="309"/>
      <c r="IXN32" s="309"/>
      <c r="IXO32" s="309"/>
      <c r="IXP32" s="309"/>
      <c r="IXQ32" s="309"/>
      <c r="IXR32" s="309"/>
      <c r="IXS32" s="309"/>
      <c r="IXT32" s="309"/>
      <c r="IXU32" s="309"/>
      <c r="IXV32" s="309"/>
      <c r="IXW32" s="309"/>
      <c r="IXX32" s="309"/>
      <c r="IXY32" s="309"/>
      <c r="IXZ32" s="309"/>
      <c r="IYA32" s="309"/>
      <c r="IYB32" s="309"/>
      <c r="IYC32" s="309"/>
      <c r="IYD32" s="309"/>
      <c r="IYE32" s="309"/>
      <c r="IYF32" s="309"/>
      <c r="IYG32" s="309"/>
      <c r="IYH32" s="309"/>
      <c r="IYI32" s="309"/>
      <c r="IYJ32" s="309"/>
      <c r="IYK32" s="309"/>
      <c r="IYL32" s="309"/>
      <c r="IYM32" s="309"/>
      <c r="IYN32" s="309"/>
      <c r="IYO32" s="309"/>
      <c r="IYP32" s="309"/>
      <c r="IYQ32" s="309"/>
      <c r="IYR32" s="309"/>
      <c r="IYS32" s="309"/>
      <c r="IYT32" s="309"/>
      <c r="IYU32" s="309"/>
      <c r="IYV32" s="309"/>
      <c r="IYW32" s="309"/>
      <c r="IYX32" s="309"/>
      <c r="IYY32" s="309"/>
      <c r="IYZ32" s="309"/>
      <c r="IZA32" s="309"/>
      <c r="IZB32" s="309"/>
      <c r="IZC32" s="309"/>
      <c r="IZD32" s="309"/>
      <c r="IZE32" s="309"/>
      <c r="IZF32" s="309"/>
      <c r="IZG32" s="309"/>
      <c r="IZH32" s="309"/>
      <c r="IZI32" s="309"/>
      <c r="IZJ32" s="309"/>
      <c r="IZK32" s="309"/>
      <c r="IZL32" s="309"/>
      <c r="IZM32" s="309"/>
      <c r="IZN32" s="309"/>
      <c r="IZO32" s="309"/>
      <c r="IZP32" s="309"/>
      <c r="IZQ32" s="309"/>
      <c r="IZR32" s="309"/>
      <c r="IZS32" s="309"/>
      <c r="IZT32" s="309"/>
      <c r="IZU32" s="309"/>
      <c r="IZV32" s="309"/>
      <c r="IZW32" s="309"/>
      <c r="IZX32" s="309"/>
      <c r="IZY32" s="309"/>
      <c r="IZZ32" s="309"/>
      <c r="JAA32" s="309"/>
      <c r="JAB32" s="309"/>
      <c r="JAC32" s="309"/>
      <c r="JAD32" s="309"/>
      <c r="JAE32" s="309"/>
      <c r="JAF32" s="309"/>
      <c r="JAG32" s="309"/>
      <c r="JAH32" s="309"/>
      <c r="JAI32" s="309"/>
      <c r="JAJ32" s="309"/>
      <c r="JAK32" s="309"/>
      <c r="JAL32" s="309"/>
      <c r="JAM32" s="309"/>
      <c r="JAN32" s="309"/>
      <c r="JAO32" s="309"/>
      <c r="JAP32" s="309"/>
      <c r="JAQ32" s="309"/>
      <c r="JAR32" s="309"/>
      <c r="JAS32" s="309"/>
      <c r="JAT32" s="309"/>
      <c r="JAU32" s="309"/>
      <c r="JAV32" s="309"/>
      <c r="JAW32" s="309"/>
      <c r="JAX32" s="309"/>
      <c r="JAY32" s="309"/>
      <c r="JAZ32" s="309"/>
      <c r="JBA32" s="309"/>
      <c r="JBB32" s="309"/>
      <c r="JBC32" s="309"/>
      <c r="JBD32" s="309"/>
      <c r="JBE32" s="309"/>
      <c r="JBF32" s="309"/>
      <c r="JBG32" s="309"/>
      <c r="JBH32" s="309"/>
      <c r="JBI32" s="309"/>
      <c r="JBJ32" s="309"/>
      <c r="JBK32" s="309"/>
      <c r="JBL32" s="309"/>
      <c r="JBM32" s="309"/>
      <c r="JBN32" s="309"/>
      <c r="JBO32" s="309"/>
      <c r="JBP32" s="309"/>
      <c r="JBQ32" s="309"/>
      <c r="JBR32" s="309"/>
      <c r="JBS32" s="309"/>
      <c r="JBT32" s="309"/>
      <c r="JBU32" s="309"/>
      <c r="JBV32" s="309"/>
      <c r="JBW32" s="309"/>
      <c r="JBX32" s="309"/>
      <c r="JBY32" s="309"/>
      <c r="JBZ32" s="309"/>
      <c r="JCA32" s="309"/>
      <c r="JCB32" s="309"/>
      <c r="JCC32" s="309"/>
      <c r="JCD32" s="309"/>
      <c r="JCE32" s="309"/>
      <c r="JCF32" s="309"/>
      <c r="JCG32" s="309"/>
      <c r="JCH32" s="309"/>
      <c r="JCI32" s="309"/>
      <c r="JCJ32" s="309"/>
      <c r="JCK32" s="309"/>
      <c r="JCL32" s="309"/>
      <c r="JCM32" s="309"/>
      <c r="JCN32" s="309"/>
      <c r="JCO32" s="309"/>
      <c r="JCP32" s="309"/>
      <c r="JCQ32" s="309"/>
      <c r="JCR32" s="309"/>
      <c r="JCS32" s="309"/>
      <c r="JCT32" s="309"/>
      <c r="JCU32" s="309"/>
      <c r="JCV32" s="309"/>
      <c r="JCW32" s="309"/>
      <c r="JCX32" s="309"/>
      <c r="JCY32" s="309"/>
      <c r="JCZ32" s="309"/>
      <c r="JDA32" s="309"/>
      <c r="JDB32" s="309"/>
      <c r="JDC32" s="309"/>
      <c r="JDD32" s="309"/>
      <c r="JDE32" s="309"/>
      <c r="JDF32" s="309"/>
      <c r="JDG32" s="309"/>
      <c r="JDH32" s="309"/>
      <c r="JDI32" s="309"/>
      <c r="JDJ32" s="309"/>
      <c r="JDK32" s="309"/>
      <c r="JDL32" s="309"/>
      <c r="JDM32" s="309"/>
      <c r="JDN32" s="309"/>
      <c r="JDO32" s="309"/>
      <c r="JDP32" s="309"/>
      <c r="JDQ32" s="309"/>
      <c r="JDR32" s="309"/>
      <c r="JDS32" s="309"/>
      <c r="JDT32" s="309"/>
      <c r="JDU32" s="309"/>
      <c r="JDV32" s="309"/>
      <c r="JDW32" s="309"/>
      <c r="JDX32" s="309"/>
      <c r="JDY32" s="309"/>
      <c r="JDZ32" s="309"/>
      <c r="JEA32" s="309"/>
      <c r="JEB32" s="309"/>
      <c r="JEC32" s="309"/>
      <c r="JED32" s="309"/>
      <c r="JEE32" s="309"/>
      <c r="JEF32" s="309"/>
      <c r="JEG32" s="309"/>
      <c r="JEH32" s="309"/>
      <c r="JEI32" s="309"/>
      <c r="JEJ32" s="309"/>
      <c r="JEK32" s="309"/>
      <c r="JEL32" s="309"/>
      <c r="JEM32" s="309"/>
      <c r="JEN32" s="309"/>
      <c r="JEO32" s="309"/>
      <c r="JEP32" s="309"/>
      <c r="JEQ32" s="309"/>
      <c r="JER32" s="309"/>
      <c r="JES32" s="309"/>
      <c r="JET32" s="309"/>
      <c r="JEU32" s="309"/>
      <c r="JEV32" s="309"/>
      <c r="JEW32" s="309"/>
      <c r="JEX32" s="309"/>
      <c r="JEY32" s="309"/>
      <c r="JEZ32" s="309"/>
      <c r="JFA32" s="309"/>
      <c r="JFB32" s="309"/>
      <c r="JFC32" s="309"/>
      <c r="JFD32" s="309"/>
      <c r="JFE32" s="309"/>
      <c r="JFF32" s="309"/>
      <c r="JFG32" s="309"/>
      <c r="JFH32" s="309"/>
      <c r="JFI32" s="309"/>
      <c r="JFJ32" s="309"/>
      <c r="JFK32" s="309"/>
      <c r="JFL32" s="309"/>
      <c r="JFM32" s="309"/>
      <c r="JFN32" s="309"/>
      <c r="JFO32" s="309"/>
      <c r="JFP32" s="309"/>
      <c r="JFQ32" s="309"/>
      <c r="JFR32" s="309"/>
      <c r="JFS32" s="309"/>
      <c r="JFT32" s="309"/>
      <c r="JFU32" s="309"/>
      <c r="JFV32" s="309"/>
      <c r="JFW32" s="309"/>
      <c r="JFX32" s="309"/>
      <c r="JFY32" s="309"/>
      <c r="JFZ32" s="309"/>
      <c r="JGA32" s="309"/>
      <c r="JGB32" s="309"/>
      <c r="JGC32" s="309"/>
      <c r="JGD32" s="309"/>
      <c r="JGE32" s="309"/>
      <c r="JGF32" s="309"/>
      <c r="JGG32" s="309"/>
      <c r="JGH32" s="309"/>
      <c r="JGI32" s="309"/>
      <c r="JGJ32" s="309"/>
      <c r="JGK32" s="309"/>
      <c r="JGL32" s="309"/>
      <c r="JGM32" s="309"/>
      <c r="JGN32" s="309"/>
      <c r="JGO32" s="309"/>
      <c r="JGP32" s="309"/>
      <c r="JGQ32" s="309"/>
      <c r="JGR32" s="309"/>
      <c r="JGS32" s="309"/>
      <c r="JGT32" s="309"/>
      <c r="JGU32" s="309"/>
      <c r="JGV32" s="309"/>
      <c r="JGW32" s="309"/>
      <c r="JGX32" s="309"/>
      <c r="JGY32" s="309"/>
      <c r="JGZ32" s="309"/>
      <c r="JHA32" s="309"/>
      <c r="JHB32" s="309"/>
      <c r="JHC32" s="309"/>
      <c r="JHD32" s="309"/>
      <c r="JHE32" s="309"/>
      <c r="JHF32" s="309"/>
      <c r="JHG32" s="309"/>
      <c r="JHH32" s="309"/>
      <c r="JHI32" s="309"/>
      <c r="JHJ32" s="309"/>
      <c r="JHK32" s="309"/>
      <c r="JHL32" s="309"/>
      <c r="JHM32" s="309"/>
      <c r="JHN32" s="309"/>
      <c r="JHO32" s="309"/>
      <c r="JHP32" s="309"/>
      <c r="JHQ32" s="309"/>
      <c r="JHR32" s="309"/>
      <c r="JHS32" s="309"/>
      <c r="JHT32" s="309"/>
      <c r="JHU32" s="309"/>
      <c r="JHV32" s="309"/>
      <c r="JHW32" s="309"/>
      <c r="JHX32" s="309"/>
      <c r="JHY32" s="309"/>
      <c r="JHZ32" s="309"/>
      <c r="JIA32" s="309"/>
      <c r="JIB32" s="309"/>
      <c r="JIC32" s="309"/>
      <c r="JID32" s="309"/>
      <c r="JIE32" s="309"/>
      <c r="JIF32" s="309"/>
      <c r="JIG32" s="309"/>
      <c r="JIH32" s="309"/>
      <c r="JII32" s="309"/>
      <c r="JIJ32" s="309"/>
      <c r="JIK32" s="309"/>
      <c r="JIL32" s="309"/>
      <c r="JIM32" s="309"/>
      <c r="JIN32" s="309"/>
      <c r="JIO32" s="309"/>
      <c r="JIP32" s="309"/>
      <c r="JIQ32" s="309"/>
      <c r="JIR32" s="309"/>
      <c r="JIS32" s="309"/>
      <c r="JIT32" s="309"/>
      <c r="JIU32" s="309"/>
      <c r="JIV32" s="309"/>
      <c r="JIW32" s="309"/>
      <c r="JIX32" s="309"/>
      <c r="JIY32" s="309"/>
      <c r="JIZ32" s="309"/>
      <c r="JJA32" s="309"/>
      <c r="JJB32" s="309"/>
      <c r="JJC32" s="309"/>
      <c r="JJD32" s="309"/>
      <c r="JJE32" s="309"/>
      <c r="JJF32" s="309"/>
      <c r="JJG32" s="309"/>
      <c r="JJH32" s="309"/>
      <c r="JJI32" s="309"/>
      <c r="JJJ32" s="309"/>
      <c r="JJK32" s="309"/>
      <c r="JJL32" s="309"/>
      <c r="JJM32" s="309"/>
      <c r="JJN32" s="309"/>
      <c r="JJO32" s="309"/>
      <c r="JJP32" s="309"/>
      <c r="JJQ32" s="309"/>
      <c r="JJR32" s="309"/>
      <c r="JJS32" s="309"/>
      <c r="JJT32" s="309"/>
      <c r="JJU32" s="309"/>
      <c r="JJV32" s="309"/>
      <c r="JJW32" s="309"/>
      <c r="JJX32" s="309"/>
      <c r="JJY32" s="309"/>
      <c r="JJZ32" s="309"/>
      <c r="JKA32" s="309"/>
      <c r="JKB32" s="309"/>
      <c r="JKC32" s="309"/>
      <c r="JKD32" s="309"/>
      <c r="JKE32" s="309"/>
      <c r="JKF32" s="309"/>
      <c r="JKG32" s="309"/>
      <c r="JKH32" s="309"/>
      <c r="JKI32" s="309"/>
      <c r="JKJ32" s="309"/>
      <c r="JKK32" s="309"/>
      <c r="JKL32" s="309"/>
      <c r="JKM32" s="309"/>
      <c r="JKN32" s="309"/>
      <c r="JKO32" s="309"/>
      <c r="JKP32" s="309"/>
      <c r="JKQ32" s="309"/>
      <c r="JKR32" s="309"/>
      <c r="JKS32" s="309"/>
      <c r="JKT32" s="309"/>
      <c r="JKU32" s="309"/>
      <c r="JKV32" s="309"/>
      <c r="JKW32" s="309"/>
      <c r="JKX32" s="309"/>
      <c r="JKY32" s="309"/>
      <c r="JKZ32" s="309"/>
      <c r="JLA32" s="309"/>
      <c r="JLB32" s="309"/>
      <c r="JLC32" s="309"/>
      <c r="JLD32" s="309"/>
      <c r="JLE32" s="309"/>
      <c r="JLF32" s="309"/>
      <c r="JLG32" s="309"/>
      <c r="JLH32" s="309"/>
      <c r="JLI32" s="309"/>
      <c r="JLJ32" s="309"/>
      <c r="JLK32" s="309"/>
      <c r="JLL32" s="309"/>
      <c r="JLM32" s="309"/>
      <c r="JLN32" s="309"/>
      <c r="JLO32" s="309"/>
      <c r="JLP32" s="309"/>
      <c r="JLQ32" s="309"/>
      <c r="JLR32" s="309"/>
      <c r="JLS32" s="309"/>
      <c r="JLT32" s="309"/>
      <c r="JLU32" s="309"/>
      <c r="JLV32" s="309"/>
      <c r="JLW32" s="309"/>
      <c r="JLX32" s="309"/>
      <c r="JLY32" s="309"/>
      <c r="JLZ32" s="309"/>
      <c r="JMA32" s="309"/>
      <c r="JMB32" s="309"/>
      <c r="JMC32" s="309"/>
      <c r="JMD32" s="309"/>
      <c r="JME32" s="309"/>
      <c r="JMF32" s="309"/>
      <c r="JMG32" s="309"/>
      <c r="JMH32" s="309"/>
      <c r="JMI32" s="309"/>
      <c r="JMJ32" s="309"/>
      <c r="JMK32" s="309"/>
      <c r="JML32" s="309"/>
      <c r="JMM32" s="309"/>
      <c r="JMN32" s="309"/>
      <c r="JMO32" s="309"/>
      <c r="JMP32" s="309"/>
      <c r="JMQ32" s="309"/>
      <c r="JMR32" s="309"/>
      <c r="JMS32" s="309"/>
      <c r="JMT32" s="309"/>
      <c r="JMU32" s="309"/>
      <c r="JMV32" s="309"/>
      <c r="JMW32" s="309"/>
      <c r="JMX32" s="309"/>
      <c r="JMY32" s="309"/>
      <c r="JMZ32" s="309"/>
      <c r="JNA32" s="309"/>
      <c r="JNB32" s="309"/>
      <c r="JNC32" s="309"/>
      <c r="JND32" s="309"/>
      <c r="JNE32" s="309"/>
      <c r="JNF32" s="309"/>
      <c r="JNG32" s="309"/>
      <c r="JNH32" s="309"/>
      <c r="JNI32" s="309"/>
      <c r="JNJ32" s="309"/>
      <c r="JNK32" s="309"/>
      <c r="JNL32" s="309"/>
      <c r="JNM32" s="309"/>
      <c r="JNN32" s="309"/>
      <c r="JNO32" s="309"/>
      <c r="JNP32" s="309"/>
      <c r="JNQ32" s="309"/>
      <c r="JNR32" s="309"/>
      <c r="JNS32" s="309"/>
      <c r="JNT32" s="309"/>
      <c r="JNU32" s="309"/>
      <c r="JNV32" s="309"/>
      <c r="JNW32" s="309"/>
      <c r="JNX32" s="309"/>
      <c r="JNY32" s="309"/>
      <c r="JNZ32" s="309"/>
      <c r="JOA32" s="309"/>
      <c r="JOB32" s="309"/>
      <c r="JOC32" s="309"/>
      <c r="JOD32" s="309"/>
      <c r="JOE32" s="309"/>
      <c r="JOF32" s="309"/>
      <c r="JOG32" s="309"/>
      <c r="JOH32" s="309"/>
      <c r="JOI32" s="309"/>
      <c r="JOJ32" s="309"/>
      <c r="JOK32" s="309"/>
      <c r="JOL32" s="309"/>
      <c r="JOM32" s="309"/>
      <c r="JON32" s="309"/>
      <c r="JOO32" s="309"/>
      <c r="JOP32" s="309"/>
      <c r="JOQ32" s="309"/>
      <c r="JOR32" s="309"/>
      <c r="JOS32" s="309"/>
      <c r="JOT32" s="309"/>
      <c r="JOU32" s="309"/>
      <c r="JOV32" s="309"/>
      <c r="JOW32" s="309"/>
      <c r="JOX32" s="309"/>
      <c r="JOY32" s="309"/>
      <c r="JOZ32" s="309"/>
      <c r="JPA32" s="309"/>
      <c r="JPB32" s="309"/>
      <c r="JPC32" s="309"/>
      <c r="JPD32" s="309"/>
      <c r="JPE32" s="309"/>
      <c r="JPF32" s="309"/>
      <c r="JPG32" s="309"/>
      <c r="JPH32" s="309"/>
      <c r="JPI32" s="309"/>
      <c r="JPJ32" s="309"/>
      <c r="JPK32" s="309"/>
      <c r="JPL32" s="309"/>
      <c r="JPM32" s="309"/>
      <c r="JPN32" s="309"/>
      <c r="JPO32" s="309"/>
      <c r="JPP32" s="309"/>
      <c r="JPQ32" s="309"/>
      <c r="JPR32" s="309"/>
      <c r="JPS32" s="309"/>
      <c r="JPT32" s="309"/>
      <c r="JPU32" s="309"/>
      <c r="JPV32" s="309"/>
      <c r="JPW32" s="309"/>
      <c r="JPX32" s="309"/>
      <c r="JPY32" s="309"/>
      <c r="JPZ32" s="309"/>
      <c r="JQA32" s="309"/>
      <c r="JQB32" s="309"/>
      <c r="JQC32" s="309"/>
      <c r="JQD32" s="309"/>
      <c r="JQE32" s="309"/>
      <c r="JQF32" s="309"/>
      <c r="JQG32" s="309"/>
      <c r="JQH32" s="309"/>
      <c r="JQI32" s="309"/>
      <c r="JQJ32" s="309"/>
      <c r="JQK32" s="309"/>
      <c r="JQL32" s="309"/>
      <c r="JQM32" s="309"/>
      <c r="JQN32" s="309"/>
      <c r="JQO32" s="309"/>
      <c r="JQP32" s="309"/>
      <c r="JQQ32" s="309"/>
      <c r="JQR32" s="309"/>
      <c r="JQS32" s="309"/>
      <c r="JQT32" s="309"/>
      <c r="JQU32" s="309"/>
      <c r="JQV32" s="309"/>
      <c r="JQW32" s="309"/>
      <c r="JQX32" s="309"/>
      <c r="JQY32" s="309"/>
      <c r="JQZ32" s="309"/>
      <c r="JRA32" s="309"/>
      <c r="JRB32" s="309"/>
      <c r="JRC32" s="309"/>
      <c r="JRD32" s="309"/>
      <c r="JRE32" s="309"/>
      <c r="JRF32" s="309"/>
      <c r="JRG32" s="309"/>
      <c r="JRH32" s="309"/>
      <c r="JRI32" s="309"/>
      <c r="JRJ32" s="309"/>
      <c r="JRK32" s="309"/>
      <c r="JRL32" s="309"/>
      <c r="JRM32" s="309"/>
      <c r="JRN32" s="309"/>
      <c r="JRO32" s="309"/>
      <c r="JRP32" s="309"/>
      <c r="JRQ32" s="309"/>
      <c r="JRR32" s="309"/>
      <c r="JRS32" s="309"/>
      <c r="JRT32" s="309"/>
      <c r="JRU32" s="309"/>
      <c r="JRV32" s="309"/>
      <c r="JRW32" s="309"/>
      <c r="JRX32" s="309"/>
      <c r="JRY32" s="309"/>
      <c r="JRZ32" s="309"/>
      <c r="JSA32" s="309"/>
      <c r="JSB32" s="309"/>
      <c r="JSC32" s="309"/>
      <c r="JSD32" s="309"/>
      <c r="JSE32" s="309"/>
      <c r="JSF32" s="309"/>
      <c r="JSG32" s="309"/>
      <c r="JSH32" s="309"/>
      <c r="JSI32" s="309"/>
      <c r="JSJ32" s="309"/>
      <c r="JSK32" s="309"/>
      <c r="JSL32" s="309"/>
      <c r="JSM32" s="309"/>
      <c r="JSN32" s="309"/>
      <c r="JSO32" s="309"/>
      <c r="JSP32" s="309"/>
      <c r="JSQ32" s="309"/>
      <c r="JSR32" s="309"/>
      <c r="JSS32" s="309"/>
      <c r="JST32" s="309"/>
      <c r="JSU32" s="309"/>
      <c r="JSV32" s="309"/>
      <c r="JSW32" s="309"/>
      <c r="JSX32" s="309"/>
      <c r="JSY32" s="309"/>
      <c r="JSZ32" s="309"/>
      <c r="JTA32" s="309"/>
      <c r="JTB32" s="309"/>
      <c r="JTC32" s="309"/>
      <c r="JTD32" s="309"/>
      <c r="JTE32" s="309"/>
      <c r="JTF32" s="309"/>
      <c r="JTG32" s="309"/>
      <c r="JTH32" s="309"/>
      <c r="JTI32" s="309"/>
      <c r="JTJ32" s="309"/>
      <c r="JTK32" s="309"/>
      <c r="JTL32" s="309"/>
      <c r="JTM32" s="309"/>
      <c r="JTN32" s="309"/>
      <c r="JTO32" s="309"/>
      <c r="JTP32" s="309"/>
      <c r="JTQ32" s="309"/>
      <c r="JTR32" s="309"/>
      <c r="JTS32" s="309"/>
      <c r="JTT32" s="309"/>
      <c r="JTU32" s="309"/>
      <c r="JTV32" s="309"/>
      <c r="JTW32" s="309"/>
      <c r="JTX32" s="309"/>
      <c r="JTY32" s="309"/>
      <c r="JTZ32" s="309"/>
      <c r="JUA32" s="309"/>
      <c r="JUB32" s="309"/>
      <c r="JUC32" s="309"/>
      <c r="JUD32" s="309"/>
      <c r="JUE32" s="309"/>
      <c r="JUF32" s="309"/>
      <c r="JUG32" s="309"/>
      <c r="JUH32" s="309"/>
      <c r="JUI32" s="309"/>
      <c r="JUJ32" s="309"/>
      <c r="JUK32" s="309"/>
      <c r="JUL32" s="309"/>
      <c r="JUM32" s="309"/>
      <c r="JUN32" s="309"/>
      <c r="JUO32" s="309"/>
      <c r="JUP32" s="309"/>
      <c r="JUQ32" s="309"/>
      <c r="JUR32" s="309"/>
      <c r="JUS32" s="309"/>
      <c r="JUT32" s="309"/>
      <c r="JUU32" s="309"/>
      <c r="JUV32" s="309"/>
      <c r="JUW32" s="309"/>
      <c r="JUX32" s="309"/>
      <c r="JUY32" s="309"/>
      <c r="JUZ32" s="309"/>
      <c r="JVA32" s="309"/>
      <c r="JVB32" s="309"/>
      <c r="JVC32" s="309"/>
      <c r="JVD32" s="309"/>
      <c r="JVE32" s="309"/>
      <c r="JVF32" s="309"/>
      <c r="JVG32" s="309"/>
      <c r="JVH32" s="309"/>
      <c r="JVI32" s="309"/>
      <c r="JVJ32" s="309"/>
      <c r="JVK32" s="309"/>
      <c r="JVL32" s="309"/>
      <c r="JVM32" s="309"/>
      <c r="JVN32" s="309"/>
      <c r="JVO32" s="309"/>
      <c r="JVP32" s="309"/>
      <c r="JVQ32" s="309"/>
      <c r="JVR32" s="309"/>
      <c r="JVS32" s="309"/>
      <c r="JVT32" s="309"/>
      <c r="JVU32" s="309"/>
      <c r="JVV32" s="309"/>
      <c r="JVW32" s="309"/>
      <c r="JVX32" s="309"/>
      <c r="JVY32" s="309"/>
      <c r="JVZ32" s="309"/>
      <c r="JWA32" s="309"/>
      <c r="JWB32" s="309"/>
      <c r="JWC32" s="309"/>
      <c r="JWD32" s="309"/>
      <c r="JWE32" s="309"/>
      <c r="JWF32" s="309"/>
      <c r="JWG32" s="309"/>
      <c r="JWH32" s="309"/>
      <c r="JWI32" s="309"/>
      <c r="JWJ32" s="309"/>
      <c r="JWK32" s="309"/>
      <c r="JWL32" s="309"/>
      <c r="JWM32" s="309"/>
      <c r="JWN32" s="309"/>
      <c r="JWO32" s="309"/>
      <c r="JWP32" s="309"/>
      <c r="JWQ32" s="309"/>
      <c r="JWR32" s="309"/>
      <c r="JWS32" s="309"/>
      <c r="JWT32" s="309"/>
      <c r="JWU32" s="309"/>
      <c r="JWV32" s="309"/>
      <c r="JWW32" s="309"/>
      <c r="JWX32" s="309"/>
      <c r="JWY32" s="309"/>
      <c r="JWZ32" s="309"/>
      <c r="JXA32" s="309"/>
      <c r="JXB32" s="309"/>
      <c r="JXC32" s="309"/>
      <c r="JXD32" s="309"/>
      <c r="JXE32" s="309"/>
      <c r="JXF32" s="309"/>
      <c r="JXG32" s="309"/>
      <c r="JXH32" s="309"/>
      <c r="JXI32" s="309"/>
      <c r="JXJ32" s="309"/>
      <c r="JXK32" s="309"/>
      <c r="JXL32" s="309"/>
      <c r="JXM32" s="309"/>
      <c r="JXN32" s="309"/>
      <c r="JXO32" s="309"/>
      <c r="JXP32" s="309"/>
      <c r="JXQ32" s="309"/>
      <c r="JXR32" s="309"/>
      <c r="JXS32" s="309"/>
      <c r="JXT32" s="309"/>
      <c r="JXU32" s="309"/>
      <c r="JXV32" s="309"/>
      <c r="JXW32" s="309"/>
      <c r="JXX32" s="309"/>
      <c r="JXY32" s="309"/>
      <c r="JXZ32" s="309"/>
      <c r="JYA32" s="309"/>
      <c r="JYB32" s="309"/>
      <c r="JYC32" s="309"/>
      <c r="JYD32" s="309"/>
      <c r="JYE32" s="309"/>
      <c r="JYF32" s="309"/>
      <c r="JYG32" s="309"/>
      <c r="JYH32" s="309"/>
      <c r="JYI32" s="309"/>
      <c r="JYJ32" s="309"/>
      <c r="JYK32" s="309"/>
      <c r="JYL32" s="309"/>
      <c r="JYM32" s="309"/>
      <c r="JYN32" s="309"/>
      <c r="JYO32" s="309"/>
      <c r="JYP32" s="309"/>
      <c r="JYQ32" s="309"/>
      <c r="JYR32" s="309"/>
      <c r="JYS32" s="309"/>
      <c r="JYT32" s="309"/>
      <c r="JYU32" s="309"/>
      <c r="JYV32" s="309"/>
      <c r="JYW32" s="309"/>
      <c r="JYX32" s="309"/>
      <c r="JYY32" s="309"/>
      <c r="JYZ32" s="309"/>
      <c r="JZA32" s="309"/>
      <c r="JZB32" s="309"/>
      <c r="JZC32" s="309"/>
      <c r="JZD32" s="309"/>
      <c r="JZE32" s="309"/>
      <c r="JZF32" s="309"/>
      <c r="JZG32" s="309"/>
      <c r="JZH32" s="309"/>
      <c r="JZI32" s="309"/>
      <c r="JZJ32" s="309"/>
      <c r="JZK32" s="309"/>
      <c r="JZL32" s="309"/>
      <c r="JZM32" s="309"/>
      <c r="JZN32" s="309"/>
      <c r="JZO32" s="309"/>
      <c r="JZP32" s="309"/>
      <c r="JZQ32" s="309"/>
      <c r="JZR32" s="309"/>
      <c r="JZS32" s="309"/>
      <c r="JZT32" s="309"/>
      <c r="JZU32" s="309"/>
      <c r="JZV32" s="309"/>
      <c r="JZW32" s="309"/>
      <c r="JZX32" s="309"/>
      <c r="JZY32" s="309"/>
      <c r="JZZ32" s="309"/>
      <c r="KAA32" s="309"/>
      <c r="KAB32" s="309"/>
      <c r="KAC32" s="309"/>
      <c r="KAD32" s="309"/>
      <c r="KAE32" s="309"/>
      <c r="KAF32" s="309"/>
      <c r="KAG32" s="309"/>
      <c r="KAH32" s="309"/>
      <c r="KAI32" s="309"/>
      <c r="KAJ32" s="309"/>
      <c r="KAK32" s="309"/>
      <c r="KAL32" s="309"/>
      <c r="KAM32" s="309"/>
      <c r="KAN32" s="309"/>
      <c r="KAO32" s="309"/>
      <c r="KAP32" s="309"/>
      <c r="KAQ32" s="309"/>
      <c r="KAR32" s="309"/>
      <c r="KAS32" s="309"/>
      <c r="KAT32" s="309"/>
      <c r="KAU32" s="309"/>
      <c r="KAV32" s="309"/>
      <c r="KAW32" s="309"/>
      <c r="KAX32" s="309"/>
      <c r="KAY32" s="309"/>
      <c r="KAZ32" s="309"/>
      <c r="KBA32" s="309"/>
      <c r="KBB32" s="309"/>
      <c r="KBC32" s="309"/>
      <c r="KBD32" s="309"/>
      <c r="KBE32" s="309"/>
      <c r="KBF32" s="309"/>
      <c r="KBG32" s="309"/>
      <c r="KBH32" s="309"/>
      <c r="KBI32" s="309"/>
      <c r="KBJ32" s="309"/>
      <c r="KBK32" s="309"/>
      <c r="KBL32" s="309"/>
      <c r="KBM32" s="309"/>
      <c r="KBN32" s="309"/>
      <c r="KBO32" s="309"/>
      <c r="KBP32" s="309"/>
      <c r="KBQ32" s="309"/>
      <c r="KBR32" s="309"/>
      <c r="KBS32" s="309"/>
      <c r="KBT32" s="309"/>
      <c r="KBU32" s="309"/>
      <c r="KBV32" s="309"/>
      <c r="KBW32" s="309"/>
      <c r="KBX32" s="309"/>
      <c r="KBY32" s="309"/>
      <c r="KBZ32" s="309"/>
      <c r="KCA32" s="309"/>
      <c r="KCB32" s="309"/>
      <c r="KCC32" s="309"/>
      <c r="KCD32" s="309"/>
      <c r="KCE32" s="309"/>
      <c r="KCF32" s="309"/>
      <c r="KCG32" s="309"/>
      <c r="KCH32" s="309"/>
      <c r="KCI32" s="309"/>
      <c r="KCJ32" s="309"/>
      <c r="KCK32" s="309"/>
      <c r="KCL32" s="309"/>
      <c r="KCM32" s="309"/>
      <c r="KCN32" s="309"/>
      <c r="KCO32" s="309"/>
      <c r="KCP32" s="309"/>
      <c r="KCQ32" s="309"/>
      <c r="KCR32" s="309"/>
      <c r="KCS32" s="309"/>
      <c r="KCT32" s="309"/>
      <c r="KCU32" s="309"/>
      <c r="KCV32" s="309"/>
      <c r="KCW32" s="309"/>
      <c r="KCX32" s="309"/>
      <c r="KCY32" s="309"/>
      <c r="KCZ32" s="309"/>
      <c r="KDA32" s="309"/>
      <c r="KDB32" s="309"/>
      <c r="KDC32" s="309"/>
      <c r="KDD32" s="309"/>
      <c r="KDE32" s="309"/>
      <c r="KDF32" s="309"/>
      <c r="KDG32" s="309"/>
      <c r="KDH32" s="309"/>
      <c r="KDI32" s="309"/>
      <c r="KDJ32" s="309"/>
      <c r="KDK32" s="309"/>
      <c r="KDL32" s="309"/>
      <c r="KDM32" s="309"/>
      <c r="KDN32" s="309"/>
      <c r="KDO32" s="309"/>
      <c r="KDP32" s="309"/>
      <c r="KDQ32" s="309"/>
      <c r="KDR32" s="309"/>
      <c r="KDS32" s="309"/>
      <c r="KDT32" s="309"/>
      <c r="KDU32" s="309"/>
      <c r="KDV32" s="309"/>
      <c r="KDW32" s="309"/>
      <c r="KDX32" s="309"/>
      <c r="KDY32" s="309"/>
      <c r="KDZ32" s="309"/>
      <c r="KEA32" s="309"/>
      <c r="KEB32" s="309"/>
      <c r="KEC32" s="309"/>
      <c r="KED32" s="309"/>
      <c r="KEE32" s="309"/>
      <c r="KEF32" s="309"/>
      <c r="KEG32" s="309"/>
      <c r="KEH32" s="309"/>
      <c r="KEI32" s="309"/>
      <c r="KEJ32" s="309"/>
      <c r="KEK32" s="309"/>
      <c r="KEL32" s="309"/>
      <c r="KEM32" s="309"/>
      <c r="KEN32" s="309"/>
      <c r="KEO32" s="309"/>
      <c r="KEP32" s="309"/>
      <c r="KEQ32" s="309"/>
      <c r="KER32" s="309"/>
      <c r="KES32" s="309"/>
      <c r="KET32" s="309"/>
      <c r="KEU32" s="309"/>
      <c r="KEV32" s="309"/>
      <c r="KEW32" s="309"/>
      <c r="KEX32" s="309"/>
      <c r="KEY32" s="309"/>
      <c r="KEZ32" s="309"/>
      <c r="KFA32" s="309"/>
      <c r="KFB32" s="309"/>
      <c r="KFC32" s="309"/>
      <c r="KFD32" s="309"/>
      <c r="KFE32" s="309"/>
      <c r="KFF32" s="309"/>
      <c r="KFG32" s="309"/>
      <c r="KFH32" s="309"/>
      <c r="KFI32" s="309"/>
      <c r="KFJ32" s="309"/>
      <c r="KFK32" s="309"/>
      <c r="KFL32" s="309"/>
      <c r="KFM32" s="309"/>
      <c r="KFN32" s="309"/>
      <c r="KFO32" s="309"/>
      <c r="KFP32" s="309"/>
      <c r="KFQ32" s="309"/>
      <c r="KFR32" s="309"/>
      <c r="KFS32" s="309"/>
      <c r="KFT32" s="309"/>
      <c r="KFU32" s="309"/>
      <c r="KFV32" s="309"/>
      <c r="KFW32" s="309"/>
      <c r="KFX32" s="309"/>
      <c r="KFY32" s="309"/>
      <c r="KFZ32" s="309"/>
      <c r="KGA32" s="309"/>
      <c r="KGB32" s="309"/>
      <c r="KGC32" s="309"/>
      <c r="KGD32" s="309"/>
      <c r="KGE32" s="309"/>
      <c r="KGF32" s="309"/>
      <c r="KGG32" s="309"/>
      <c r="KGH32" s="309"/>
      <c r="KGI32" s="309"/>
      <c r="KGJ32" s="309"/>
      <c r="KGK32" s="309"/>
      <c r="KGL32" s="309"/>
      <c r="KGM32" s="309"/>
      <c r="KGN32" s="309"/>
      <c r="KGO32" s="309"/>
      <c r="KGP32" s="309"/>
      <c r="KGQ32" s="309"/>
      <c r="KGR32" s="309"/>
      <c r="KGS32" s="309"/>
      <c r="KGT32" s="309"/>
      <c r="KGU32" s="309"/>
      <c r="KGV32" s="309"/>
      <c r="KGW32" s="309"/>
      <c r="KGX32" s="309"/>
      <c r="KGY32" s="309"/>
      <c r="KGZ32" s="309"/>
      <c r="KHA32" s="309"/>
      <c r="KHB32" s="309"/>
      <c r="KHC32" s="309"/>
      <c r="KHD32" s="309"/>
      <c r="KHE32" s="309"/>
      <c r="KHF32" s="309"/>
      <c r="KHG32" s="309"/>
      <c r="KHH32" s="309"/>
      <c r="KHI32" s="309"/>
      <c r="KHJ32" s="309"/>
      <c r="KHK32" s="309"/>
      <c r="KHL32" s="309"/>
      <c r="KHM32" s="309"/>
      <c r="KHN32" s="309"/>
      <c r="KHO32" s="309"/>
      <c r="KHP32" s="309"/>
      <c r="KHQ32" s="309"/>
      <c r="KHR32" s="309"/>
      <c r="KHS32" s="309"/>
      <c r="KHT32" s="309"/>
      <c r="KHU32" s="309"/>
      <c r="KHV32" s="309"/>
      <c r="KHW32" s="309"/>
      <c r="KHX32" s="309"/>
      <c r="KHY32" s="309"/>
      <c r="KHZ32" s="309"/>
      <c r="KIA32" s="309"/>
      <c r="KIB32" s="309"/>
      <c r="KIC32" s="309"/>
      <c r="KID32" s="309"/>
      <c r="KIE32" s="309"/>
      <c r="KIF32" s="309"/>
      <c r="KIG32" s="309"/>
      <c r="KIH32" s="309"/>
      <c r="KII32" s="309"/>
      <c r="KIJ32" s="309"/>
      <c r="KIK32" s="309"/>
      <c r="KIL32" s="309"/>
      <c r="KIM32" s="309"/>
      <c r="KIN32" s="309"/>
      <c r="KIO32" s="309"/>
      <c r="KIP32" s="309"/>
      <c r="KIQ32" s="309"/>
      <c r="KIR32" s="309"/>
      <c r="KIS32" s="309"/>
      <c r="KIT32" s="309"/>
      <c r="KIU32" s="309"/>
      <c r="KIV32" s="309"/>
      <c r="KIW32" s="309"/>
      <c r="KIX32" s="309"/>
      <c r="KIY32" s="309"/>
      <c r="KIZ32" s="309"/>
      <c r="KJA32" s="309"/>
      <c r="KJB32" s="309"/>
      <c r="KJC32" s="309"/>
      <c r="KJD32" s="309"/>
      <c r="KJE32" s="309"/>
      <c r="KJF32" s="309"/>
      <c r="KJG32" s="309"/>
      <c r="KJH32" s="309"/>
      <c r="KJI32" s="309"/>
      <c r="KJJ32" s="309"/>
      <c r="KJK32" s="309"/>
      <c r="KJL32" s="309"/>
      <c r="KJM32" s="309"/>
      <c r="KJN32" s="309"/>
      <c r="KJO32" s="309"/>
      <c r="KJP32" s="309"/>
      <c r="KJQ32" s="309"/>
      <c r="KJR32" s="309"/>
      <c r="KJS32" s="309"/>
      <c r="KJT32" s="309"/>
      <c r="KJU32" s="309"/>
      <c r="KJV32" s="309"/>
      <c r="KJW32" s="309"/>
      <c r="KJX32" s="309"/>
      <c r="KJY32" s="309"/>
      <c r="KJZ32" s="309"/>
      <c r="KKA32" s="309"/>
      <c r="KKB32" s="309"/>
      <c r="KKC32" s="309"/>
      <c r="KKD32" s="309"/>
      <c r="KKE32" s="309"/>
      <c r="KKF32" s="309"/>
      <c r="KKG32" s="309"/>
      <c r="KKH32" s="309"/>
      <c r="KKI32" s="309"/>
      <c r="KKJ32" s="309"/>
      <c r="KKK32" s="309"/>
      <c r="KKL32" s="309"/>
      <c r="KKM32" s="309"/>
      <c r="KKN32" s="309"/>
      <c r="KKO32" s="309"/>
      <c r="KKP32" s="309"/>
      <c r="KKQ32" s="309"/>
      <c r="KKR32" s="309"/>
      <c r="KKS32" s="309"/>
      <c r="KKT32" s="309"/>
      <c r="KKU32" s="309"/>
      <c r="KKV32" s="309"/>
      <c r="KKW32" s="309"/>
      <c r="KKX32" s="309"/>
      <c r="KKY32" s="309"/>
      <c r="KKZ32" s="309"/>
      <c r="KLA32" s="309"/>
      <c r="KLB32" s="309"/>
      <c r="KLC32" s="309"/>
      <c r="KLD32" s="309"/>
      <c r="KLE32" s="309"/>
      <c r="KLF32" s="309"/>
      <c r="KLG32" s="309"/>
      <c r="KLH32" s="309"/>
      <c r="KLI32" s="309"/>
      <c r="KLJ32" s="309"/>
      <c r="KLK32" s="309"/>
      <c r="KLL32" s="309"/>
      <c r="KLM32" s="309"/>
      <c r="KLN32" s="309"/>
      <c r="KLO32" s="309"/>
      <c r="KLP32" s="309"/>
      <c r="KLQ32" s="309"/>
      <c r="KLR32" s="309"/>
      <c r="KLS32" s="309"/>
      <c r="KLT32" s="309"/>
      <c r="KLU32" s="309"/>
      <c r="KLV32" s="309"/>
      <c r="KLW32" s="309"/>
      <c r="KLX32" s="309"/>
      <c r="KLY32" s="309"/>
      <c r="KLZ32" s="309"/>
      <c r="KMA32" s="309"/>
      <c r="KMB32" s="309"/>
      <c r="KMC32" s="309"/>
      <c r="KMD32" s="309"/>
      <c r="KME32" s="309"/>
      <c r="KMF32" s="309"/>
      <c r="KMG32" s="309"/>
      <c r="KMH32" s="309"/>
      <c r="KMI32" s="309"/>
      <c r="KMJ32" s="309"/>
      <c r="KMK32" s="309"/>
      <c r="KML32" s="309"/>
      <c r="KMM32" s="309"/>
      <c r="KMN32" s="309"/>
      <c r="KMO32" s="309"/>
      <c r="KMP32" s="309"/>
      <c r="KMQ32" s="309"/>
      <c r="KMR32" s="309"/>
      <c r="KMS32" s="309"/>
      <c r="KMT32" s="309"/>
      <c r="KMU32" s="309"/>
      <c r="KMV32" s="309"/>
      <c r="KMW32" s="309"/>
      <c r="KMX32" s="309"/>
      <c r="KMY32" s="309"/>
      <c r="KMZ32" s="309"/>
      <c r="KNA32" s="309"/>
      <c r="KNB32" s="309"/>
      <c r="KNC32" s="309"/>
      <c r="KND32" s="309"/>
      <c r="KNE32" s="309"/>
      <c r="KNF32" s="309"/>
      <c r="KNG32" s="309"/>
      <c r="KNH32" s="309"/>
      <c r="KNI32" s="309"/>
      <c r="KNJ32" s="309"/>
      <c r="KNK32" s="309"/>
      <c r="KNL32" s="309"/>
      <c r="KNM32" s="309"/>
      <c r="KNN32" s="309"/>
      <c r="KNO32" s="309"/>
      <c r="KNP32" s="309"/>
      <c r="KNQ32" s="309"/>
      <c r="KNR32" s="309"/>
      <c r="KNS32" s="309"/>
      <c r="KNT32" s="309"/>
      <c r="KNU32" s="309"/>
      <c r="KNV32" s="309"/>
      <c r="KNW32" s="309"/>
      <c r="KNX32" s="309"/>
      <c r="KNY32" s="309"/>
      <c r="KNZ32" s="309"/>
      <c r="KOA32" s="309"/>
      <c r="KOB32" s="309"/>
      <c r="KOC32" s="309"/>
      <c r="KOD32" s="309"/>
      <c r="KOE32" s="309"/>
      <c r="KOF32" s="309"/>
      <c r="KOG32" s="309"/>
      <c r="KOH32" s="309"/>
      <c r="KOI32" s="309"/>
      <c r="KOJ32" s="309"/>
      <c r="KOK32" s="309"/>
      <c r="KOL32" s="309"/>
      <c r="KOM32" s="309"/>
      <c r="KON32" s="309"/>
      <c r="KOO32" s="309"/>
      <c r="KOP32" s="309"/>
      <c r="KOQ32" s="309"/>
      <c r="KOR32" s="309"/>
      <c r="KOS32" s="309"/>
      <c r="KOT32" s="309"/>
      <c r="KOU32" s="309"/>
      <c r="KOV32" s="309"/>
      <c r="KOW32" s="309"/>
      <c r="KOX32" s="309"/>
      <c r="KOY32" s="309"/>
      <c r="KOZ32" s="309"/>
      <c r="KPA32" s="309"/>
      <c r="KPB32" s="309"/>
      <c r="KPC32" s="309"/>
      <c r="KPD32" s="309"/>
      <c r="KPE32" s="309"/>
      <c r="KPF32" s="309"/>
      <c r="KPG32" s="309"/>
      <c r="KPH32" s="309"/>
      <c r="KPI32" s="309"/>
      <c r="KPJ32" s="309"/>
      <c r="KPK32" s="309"/>
      <c r="KPL32" s="309"/>
      <c r="KPM32" s="309"/>
      <c r="KPN32" s="309"/>
      <c r="KPO32" s="309"/>
      <c r="KPP32" s="309"/>
      <c r="KPQ32" s="309"/>
      <c r="KPR32" s="309"/>
      <c r="KPS32" s="309"/>
      <c r="KPT32" s="309"/>
      <c r="KPU32" s="309"/>
      <c r="KPV32" s="309"/>
      <c r="KPW32" s="309"/>
      <c r="KPX32" s="309"/>
      <c r="KPY32" s="309"/>
      <c r="KPZ32" s="309"/>
      <c r="KQA32" s="309"/>
      <c r="KQB32" s="309"/>
      <c r="KQC32" s="309"/>
      <c r="KQD32" s="309"/>
      <c r="KQE32" s="309"/>
      <c r="KQF32" s="309"/>
      <c r="KQG32" s="309"/>
      <c r="KQH32" s="309"/>
      <c r="KQI32" s="309"/>
      <c r="KQJ32" s="309"/>
      <c r="KQK32" s="309"/>
      <c r="KQL32" s="309"/>
      <c r="KQM32" s="309"/>
      <c r="KQN32" s="309"/>
      <c r="KQO32" s="309"/>
      <c r="KQP32" s="309"/>
      <c r="KQQ32" s="309"/>
      <c r="KQR32" s="309"/>
      <c r="KQS32" s="309"/>
      <c r="KQT32" s="309"/>
      <c r="KQU32" s="309"/>
      <c r="KQV32" s="309"/>
      <c r="KQW32" s="309"/>
      <c r="KQX32" s="309"/>
      <c r="KQY32" s="309"/>
      <c r="KQZ32" s="309"/>
      <c r="KRA32" s="309"/>
      <c r="KRB32" s="309"/>
      <c r="KRC32" s="309"/>
      <c r="KRD32" s="309"/>
      <c r="KRE32" s="309"/>
      <c r="KRF32" s="309"/>
      <c r="KRG32" s="309"/>
      <c r="KRH32" s="309"/>
      <c r="KRI32" s="309"/>
      <c r="KRJ32" s="309"/>
      <c r="KRK32" s="309"/>
      <c r="KRL32" s="309"/>
      <c r="KRM32" s="309"/>
      <c r="KRN32" s="309"/>
      <c r="KRO32" s="309"/>
      <c r="KRP32" s="309"/>
      <c r="KRQ32" s="309"/>
      <c r="KRR32" s="309"/>
      <c r="KRS32" s="309"/>
      <c r="KRT32" s="309"/>
      <c r="KRU32" s="309"/>
      <c r="KRV32" s="309"/>
      <c r="KRW32" s="309"/>
      <c r="KRX32" s="309"/>
      <c r="KRY32" s="309"/>
      <c r="KRZ32" s="309"/>
      <c r="KSA32" s="309"/>
      <c r="KSB32" s="309"/>
      <c r="KSC32" s="309"/>
      <c r="KSD32" s="309"/>
      <c r="KSE32" s="309"/>
      <c r="KSF32" s="309"/>
      <c r="KSG32" s="309"/>
      <c r="KSH32" s="309"/>
      <c r="KSI32" s="309"/>
      <c r="KSJ32" s="309"/>
      <c r="KSK32" s="309"/>
      <c r="KSL32" s="309"/>
      <c r="KSM32" s="309"/>
      <c r="KSN32" s="309"/>
      <c r="KSO32" s="309"/>
      <c r="KSP32" s="309"/>
      <c r="KSQ32" s="309"/>
      <c r="KSR32" s="309"/>
      <c r="KSS32" s="309"/>
      <c r="KST32" s="309"/>
      <c r="KSU32" s="309"/>
      <c r="KSV32" s="309"/>
      <c r="KSW32" s="309"/>
      <c r="KSX32" s="309"/>
      <c r="KSY32" s="309"/>
      <c r="KSZ32" s="309"/>
      <c r="KTA32" s="309"/>
      <c r="KTB32" s="309"/>
      <c r="KTC32" s="309"/>
      <c r="KTD32" s="309"/>
      <c r="KTE32" s="309"/>
      <c r="KTF32" s="309"/>
      <c r="KTG32" s="309"/>
      <c r="KTH32" s="309"/>
      <c r="KTI32" s="309"/>
      <c r="KTJ32" s="309"/>
      <c r="KTK32" s="309"/>
      <c r="KTL32" s="309"/>
      <c r="KTM32" s="309"/>
      <c r="KTN32" s="309"/>
      <c r="KTO32" s="309"/>
      <c r="KTP32" s="309"/>
      <c r="KTQ32" s="309"/>
      <c r="KTR32" s="309"/>
      <c r="KTS32" s="309"/>
      <c r="KTT32" s="309"/>
      <c r="KTU32" s="309"/>
      <c r="KTV32" s="309"/>
      <c r="KTW32" s="309"/>
      <c r="KTX32" s="309"/>
      <c r="KTY32" s="309"/>
      <c r="KTZ32" s="309"/>
      <c r="KUA32" s="309"/>
      <c r="KUB32" s="309"/>
      <c r="KUC32" s="309"/>
      <c r="KUD32" s="309"/>
      <c r="KUE32" s="309"/>
      <c r="KUF32" s="309"/>
      <c r="KUG32" s="309"/>
      <c r="KUH32" s="309"/>
      <c r="KUI32" s="309"/>
      <c r="KUJ32" s="309"/>
      <c r="KUK32" s="309"/>
      <c r="KUL32" s="309"/>
      <c r="KUM32" s="309"/>
      <c r="KUN32" s="309"/>
      <c r="KUO32" s="309"/>
      <c r="KUP32" s="309"/>
      <c r="KUQ32" s="309"/>
      <c r="KUR32" s="309"/>
      <c r="KUS32" s="309"/>
      <c r="KUT32" s="309"/>
      <c r="KUU32" s="309"/>
      <c r="KUV32" s="309"/>
      <c r="KUW32" s="309"/>
      <c r="KUX32" s="309"/>
      <c r="KUY32" s="309"/>
      <c r="KUZ32" s="309"/>
      <c r="KVA32" s="309"/>
      <c r="KVB32" s="309"/>
      <c r="KVC32" s="309"/>
      <c r="KVD32" s="309"/>
      <c r="KVE32" s="309"/>
      <c r="KVF32" s="309"/>
      <c r="KVG32" s="309"/>
      <c r="KVH32" s="309"/>
      <c r="KVI32" s="309"/>
      <c r="KVJ32" s="309"/>
      <c r="KVK32" s="309"/>
      <c r="KVL32" s="309"/>
      <c r="KVM32" s="309"/>
      <c r="KVN32" s="309"/>
      <c r="KVO32" s="309"/>
      <c r="KVP32" s="309"/>
      <c r="KVQ32" s="309"/>
      <c r="KVR32" s="309"/>
      <c r="KVS32" s="309"/>
      <c r="KVT32" s="309"/>
      <c r="KVU32" s="309"/>
      <c r="KVV32" s="309"/>
      <c r="KVW32" s="309"/>
      <c r="KVX32" s="309"/>
      <c r="KVY32" s="309"/>
      <c r="KVZ32" s="309"/>
      <c r="KWA32" s="309"/>
      <c r="KWB32" s="309"/>
      <c r="KWC32" s="309"/>
      <c r="KWD32" s="309"/>
      <c r="KWE32" s="309"/>
      <c r="KWF32" s="309"/>
      <c r="KWG32" s="309"/>
      <c r="KWH32" s="309"/>
      <c r="KWI32" s="309"/>
      <c r="KWJ32" s="309"/>
      <c r="KWK32" s="309"/>
      <c r="KWL32" s="309"/>
      <c r="KWM32" s="309"/>
      <c r="KWN32" s="309"/>
      <c r="KWO32" s="309"/>
      <c r="KWP32" s="309"/>
      <c r="KWQ32" s="309"/>
      <c r="KWR32" s="309"/>
      <c r="KWS32" s="309"/>
      <c r="KWT32" s="309"/>
      <c r="KWU32" s="309"/>
      <c r="KWV32" s="309"/>
      <c r="KWW32" s="309"/>
      <c r="KWX32" s="309"/>
      <c r="KWY32" s="309"/>
      <c r="KWZ32" s="309"/>
      <c r="KXA32" s="309"/>
      <c r="KXB32" s="309"/>
      <c r="KXC32" s="309"/>
      <c r="KXD32" s="309"/>
      <c r="KXE32" s="309"/>
      <c r="KXF32" s="309"/>
      <c r="KXG32" s="309"/>
      <c r="KXH32" s="309"/>
      <c r="KXI32" s="309"/>
      <c r="KXJ32" s="309"/>
      <c r="KXK32" s="309"/>
      <c r="KXL32" s="309"/>
      <c r="KXM32" s="309"/>
      <c r="KXN32" s="309"/>
      <c r="KXO32" s="309"/>
      <c r="KXP32" s="309"/>
      <c r="KXQ32" s="309"/>
      <c r="KXR32" s="309"/>
      <c r="KXS32" s="309"/>
      <c r="KXT32" s="309"/>
      <c r="KXU32" s="309"/>
      <c r="KXV32" s="309"/>
      <c r="KXW32" s="309"/>
      <c r="KXX32" s="309"/>
      <c r="KXY32" s="309"/>
      <c r="KXZ32" s="309"/>
      <c r="KYA32" s="309"/>
      <c r="KYB32" s="309"/>
      <c r="KYC32" s="309"/>
      <c r="KYD32" s="309"/>
      <c r="KYE32" s="309"/>
      <c r="KYF32" s="309"/>
      <c r="KYG32" s="309"/>
      <c r="KYH32" s="309"/>
      <c r="KYI32" s="309"/>
      <c r="KYJ32" s="309"/>
      <c r="KYK32" s="309"/>
      <c r="KYL32" s="309"/>
      <c r="KYM32" s="309"/>
      <c r="KYN32" s="309"/>
      <c r="KYO32" s="309"/>
      <c r="KYP32" s="309"/>
      <c r="KYQ32" s="309"/>
      <c r="KYR32" s="309"/>
      <c r="KYS32" s="309"/>
      <c r="KYT32" s="309"/>
      <c r="KYU32" s="309"/>
      <c r="KYV32" s="309"/>
      <c r="KYW32" s="309"/>
      <c r="KYX32" s="309"/>
      <c r="KYY32" s="309"/>
      <c r="KYZ32" s="309"/>
      <c r="KZA32" s="309"/>
      <c r="KZB32" s="309"/>
      <c r="KZC32" s="309"/>
      <c r="KZD32" s="309"/>
      <c r="KZE32" s="309"/>
      <c r="KZF32" s="309"/>
      <c r="KZG32" s="309"/>
      <c r="KZH32" s="309"/>
      <c r="KZI32" s="309"/>
      <c r="KZJ32" s="309"/>
      <c r="KZK32" s="309"/>
      <c r="KZL32" s="309"/>
      <c r="KZM32" s="309"/>
      <c r="KZN32" s="309"/>
      <c r="KZO32" s="309"/>
      <c r="KZP32" s="309"/>
      <c r="KZQ32" s="309"/>
      <c r="KZR32" s="309"/>
      <c r="KZS32" s="309"/>
      <c r="KZT32" s="309"/>
      <c r="KZU32" s="309"/>
      <c r="KZV32" s="309"/>
      <c r="KZW32" s="309"/>
      <c r="KZX32" s="309"/>
      <c r="KZY32" s="309"/>
      <c r="KZZ32" s="309"/>
      <c r="LAA32" s="309"/>
      <c r="LAB32" s="309"/>
      <c r="LAC32" s="309"/>
      <c r="LAD32" s="309"/>
      <c r="LAE32" s="309"/>
      <c r="LAF32" s="309"/>
      <c r="LAG32" s="309"/>
      <c r="LAH32" s="309"/>
      <c r="LAI32" s="309"/>
      <c r="LAJ32" s="309"/>
      <c r="LAK32" s="309"/>
      <c r="LAL32" s="309"/>
      <c r="LAM32" s="309"/>
      <c r="LAN32" s="309"/>
      <c r="LAO32" s="309"/>
      <c r="LAP32" s="309"/>
      <c r="LAQ32" s="309"/>
      <c r="LAR32" s="309"/>
      <c r="LAS32" s="309"/>
      <c r="LAT32" s="309"/>
      <c r="LAU32" s="309"/>
      <c r="LAV32" s="309"/>
      <c r="LAW32" s="309"/>
      <c r="LAX32" s="309"/>
      <c r="LAY32" s="309"/>
      <c r="LAZ32" s="309"/>
      <c r="LBA32" s="309"/>
      <c r="LBB32" s="309"/>
      <c r="LBC32" s="309"/>
      <c r="LBD32" s="309"/>
      <c r="LBE32" s="309"/>
      <c r="LBF32" s="309"/>
      <c r="LBG32" s="309"/>
      <c r="LBH32" s="309"/>
      <c r="LBI32" s="309"/>
      <c r="LBJ32" s="309"/>
      <c r="LBK32" s="309"/>
      <c r="LBL32" s="309"/>
      <c r="LBM32" s="309"/>
      <c r="LBN32" s="309"/>
      <c r="LBO32" s="309"/>
      <c r="LBP32" s="309"/>
      <c r="LBQ32" s="309"/>
      <c r="LBR32" s="309"/>
      <c r="LBS32" s="309"/>
      <c r="LBT32" s="309"/>
      <c r="LBU32" s="309"/>
      <c r="LBV32" s="309"/>
      <c r="LBW32" s="309"/>
      <c r="LBX32" s="309"/>
      <c r="LBY32" s="309"/>
      <c r="LBZ32" s="309"/>
      <c r="LCA32" s="309"/>
      <c r="LCB32" s="309"/>
      <c r="LCC32" s="309"/>
      <c r="LCD32" s="309"/>
      <c r="LCE32" s="309"/>
      <c r="LCF32" s="309"/>
      <c r="LCG32" s="309"/>
      <c r="LCH32" s="309"/>
      <c r="LCI32" s="309"/>
      <c r="LCJ32" s="309"/>
      <c r="LCK32" s="309"/>
      <c r="LCL32" s="309"/>
      <c r="LCM32" s="309"/>
      <c r="LCN32" s="309"/>
      <c r="LCO32" s="309"/>
      <c r="LCP32" s="309"/>
      <c r="LCQ32" s="309"/>
      <c r="LCR32" s="309"/>
      <c r="LCS32" s="309"/>
      <c r="LCT32" s="309"/>
      <c r="LCU32" s="309"/>
      <c r="LCV32" s="309"/>
      <c r="LCW32" s="309"/>
      <c r="LCX32" s="309"/>
      <c r="LCY32" s="309"/>
      <c r="LCZ32" s="309"/>
      <c r="LDA32" s="309"/>
      <c r="LDB32" s="309"/>
      <c r="LDC32" s="309"/>
      <c r="LDD32" s="309"/>
      <c r="LDE32" s="309"/>
      <c r="LDF32" s="309"/>
      <c r="LDG32" s="309"/>
      <c r="LDH32" s="309"/>
      <c r="LDI32" s="309"/>
      <c r="LDJ32" s="309"/>
      <c r="LDK32" s="309"/>
      <c r="LDL32" s="309"/>
      <c r="LDM32" s="309"/>
      <c r="LDN32" s="309"/>
      <c r="LDO32" s="309"/>
      <c r="LDP32" s="309"/>
      <c r="LDQ32" s="309"/>
      <c r="LDR32" s="309"/>
      <c r="LDS32" s="309"/>
      <c r="LDT32" s="309"/>
      <c r="LDU32" s="309"/>
      <c r="LDV32" s="309"/>
      <c r="LDW32" s="309"/>
      <c r="LDX32" s="309"/>
      <c r="LDY32" s="309"/>
      <c r="LDZ32" s="309"/>
      <c r="LEA32" s="309"/>
      <c r="LEB32" s="309"/>
      <c r="LEC32" s="309"/>
      <c r="LED32" s="309"/>
      <c r="LEE32" s="309"/>
      <c r="LEF32" s="309"/>
      <c r="LEG32" s="309"/>
      <c r="LEH32" s="309"/>
      <c r="LEI32" s="309"/>
      <c r="LEJ32" s="309"/>
      <c r="LEK32" s="309"/>
      <c r="LEL32" s="309"/>
      <c r="LEM32" s="309"/>
      <c r="LEN32" s="309"/>
      <c r="LEO32" s="309"/>
      <c r="LEP32" s="309"/>
      <c r="LEQ32" s="309"/>
      <c r="LER32" s="309"/>
      <c r="LES32" s="309"/>
      <c r="LET32" s="309"/>
      <c r="LEU32" s="309"/>
      <c r="LEV32" s="309"/>
      <c r="LEW32" s="309"/>
      <c r="LEX32" s="309"/>
      <c r="LEY32" s="309"/>
      <c r="LEZ32" s="309"/>
      <c r="LFA32" s="309"/>
      <c r="LFB32" s="309"/>
      <c r="LFC32" s="309"/>
      <c r="LFD32" s="309"/>
      <c r="LFE32" s="309"/>
      <c r="LFF32" s="309"/>
      <c r="LFG32" s="309"/>
      <c r="LFH32" s="309"/>
      <c r="LFI32" s="309"/>
      <c r="LFJ32" s="309"/>
      <c r="LFK32" s="309"/>
      <c r="LFL32" s="309"/>
      <c r="LFM32" s="309"/>
      <c r="LFN32" s="309"/>
      <c r="LFO32" s="309"/>
      <c r="LFP32" s="309"/>
      <c r="LFQ32" s="309"/>
      <c r="LFR32" s="309"/>
      <c r="LFS32" s="309"/>
      <c r="LFT32" s="309"/>
      <c r="LFU32" s="309"/>
      <c r="LFV32" s="309"/>
      <c r="LFW32" s="309"/>
      <c r="LFX32" s="309"/>
      <c r="LFY32" s="309"/>
      <c r="LFZ32" s="309"/>
      <c r="LGA32" s="309"/>
      <c r="LGB32" s="309"/>
      <c r="LGC32" s="309"/>
      <c r="LGD32" s="309"/>
      <c r="LGE32" s="309"/>
      <c r="LGF32" s="309"/>
      <c r="LGG32" s="309"/>
      <c r="LGH32" s="309"/>
      <c r="LGI32" s="309"/>
      <c r="LGJ32" s="309"/>
      <c r="LGK32" s="309"/>
      <c r="LGL32" s="309"/>
      <c r="LGM32" s="309"/>
      <c r="LGN32" s="309"/>
      <c r="LGO32" s="309"/>
      <c r="LGP32" s="309"/>
      <c r="LGQ32" s="309"/>
      <c r="LGR32" s="309"/>
      <c r="LGS32" s="309"/>
      <c r="LGT32" s="309"/>
      <c r="LGU32" s="309"/>
      <c r="LGV32" s="309"/>
      <c r="LGW32" s="309"/>
      <c r="LGX32" s="309"/>
      <c r="LGY32" s="309"/>
      <c r="LGZ32" s="309"/>
      <c r="LHA32" s="309"/>
      <c r="LHB32" s="309"/>
      <c r="LHC32" s="309"/>
      <c r="LHD32" s="309"/>
      <c r="LHE32" s="309"/>
      <c r="LHF32" s="309"/>
      <c r="LHG32" s="309"/>
      <c r="LHH32" s="309"/>
      <c r="LHI32" s="309"/>
      <c r="LHJ32" s="309"/>
      <c r="LHK32" s="309"/>
      <c r="LHL32" s="309"/>
      <c r="LHM32" s="309"/>
      <c r="LHN32" s="309"/>
      <c r="LHO32" s="309"/>
      <c r="LHP32" s="309"/>
      <c r="LHQ32" s="309"/>
      <c r="LHR32" s="309"/>
      <c r="LHS32" s="309"/>
      <c r="LHT32" s="309"/>
      <c r="LHU32" s="309"/>
      <c r="LHV32" s="309"/>
      <c r="LHW32" s="309"/>
      <c r="LHX32" s="309"/>
      <c r="LHY32" s="309"/>
      <c r="LHZ32" s="309"/>
      <c r="LIA32" s="309"/>
      <c r="LIB32" s="309"/>
      <c r="LIC32" s="309"/>
      <c r="LID32" s="309"/>
      <c r="LIE32" s="309"/>
      <c r="LIF32" s="309"/>
      <c r="LIG32" s="309"/>
      <c r="LIH32" s="309"/>
      <c r="LII32" s="309"/>
      <c r="LIJ32" s="309"/>
      <c r="LIK32" s="309"/>
      <c r="LIL32" s="309"/>
      <c r="LIM32" s="309"/>
      <c r="LIN32" s="309"/>
      <c r="LIO32" s="309"/>
      <c r="LIP32" s="309"/>
      <c r="LIQ32" s="309"/>
      <c r="LIR32" s="309"/>
      <c r="LIS32" s="309"/>
      <c r="LIT32" s="309"/>
      <c r="LIU32" s="309"/>
      <c r="LIV32" s="309"/>
      <c r="LIW32" s="309"/>
      <c r="LIX32" s="309"/>
      <c r="LIY32" s="309"/>
      <c r="LIZ32" s="309"/>
      <c r="LJA32" s="309"/>
      <c r="LJB32" s="309"/>
      <c r="LJC32" s="309"/>
      <c r="LJD32" s="309"/>
      <c r="LJE32" s="309"/>
      <c r="LJF32" s="309"/>
      <c r="LJG32" s="309"/>
      <c r="LJH32" s="309"/>
      <c r="LJI32" s="309"/>
      <c r="LJJ32" s="309"/>
      <c r="LJK32" s="309"/>
      <c r="LJL32" s="309"/>
      <c r="LJM32" s="309"/>
      <c r="LJN32" s="309"/>
      <c r="LJO32" s="309"/>
      <c r="LJP32" s="309"/>
      <c r="LJQ32" s="309"/>
      <c r="LJR32" s="309"/>
      <c r="LJS32" s="309"/>
      <c r="LJT32" s="309"/>
      <c r="LJU32" s="309"/>
      <c r="LJV32" s="309"/>
      <c r="LJW32" s="309"/>
      <c r="LJX32" s="309"/>
      <c r="LJY32" s="309"/>
      <c r="LJZ32" s="309"/>
      <c r="LKA32" s="309"/>
      <c r="LKB32" s="309"/>
      <c r="LKC32" s="309"/>
      <c r="LKD32" s="309"/>
      <c r="LKE32" s="309"/>
      <c r="LKF32" s="309"/>
      <c r="LKG32" s="309"/>
      <c r="LKH32" s="309"/>
      <c r="LKI32" s="309"/>
      <c r="LKJ32" s="309"/>
      <c r="LKK32" s="309"/>
      <c r="LKL32" s="309"/>
      <c r="LKM32" s="309"/>
      <c r="LKN32" s="309"/>
      <c r="LKO32" s="309"/>
      <c r="LKP32" s="309"/>
      <c r="LKQ32" s="309"/>
      <c r="LKR32" s="309"/>
      <c r="LKS32" s="309"/>
      <c r="LKT32" s="309"/>
      <c r="LKU32" s="309"/>
      <c r="LKV32" s="309"/>
      <c r="LKW32" s="309"/>
      <c r="LKX32" s="309"/>
      <c r="LKY32" s="309"/>
      <c r="LKZ32" s="309"/>
      <c r="LLA32" s="309"/>
      <c r="LLB32" s="309"/>
      <c r="LLC32" s="309"/>
      <c r="LLD32" s="309"/>
      <c r="LLE32" s="309"/>
      <c r="LLF32" s="309"/>
      <c r="LLG32" s="309"/>
      <c r="LLH32" s="309"/>
      <c r="LLI32" s="309"/>
      <c r="LLJ32" s="309"/>
      <c r="LLK32" s="309"/>
      <c r="LLL32" s="309"/>
      <c r="LLM32" s="309"/>
      <c r="LLN32" s="309"/>
      <c r="LLO32" s="309"/>
      <c r="LLP32" s="309"/>
      <c r="LLQ32" s="309"/>
      <c r="LLR32" s="309"/>
      <c r="LLS32" s="309"/>
      <c r="LLT32" s="309"/>
      <c r="LLU32" s="309"/>
      <c r="LLV32" s="309"/>
      <c r="LLW32" s="309"/>
      <c r="LLX32" s="309"/>
      <c r="LLY32" s="309"/>
      <c r="LLZ32" s="309"/>
      <c r="LMA32" s="309"/>
      <c r="LMB32" s="309"/>
      <c r="LMC32" s="309"/>
      <c r="LMD32" s="309"/>
      <c r="LME32" s="309"/>
      <c r="LMF32" s="309"/>
      <c r="LMG32" s="309"/>
      <c r="LMH32" s="309"/>
      <c r="LMI32" s="309"/>
      <c r="LMJ32" s="309"/>
      <c r="LMK32" s="309"/>
      <c r="LML32" s="309"/>
      <c r="LMM32" s="309"/>
      <c r="LMN32" s="309"/>
      <c r="LMO32" s="309"/>
      <c r="LMP32" s="309"/>
      <c r="LMQ32" s="309"/>
      <c r="LMR32" s="309"/>
      <c r="LMS32" s="309"/>
      <c r="LMT32" s="309"/>
      <c r="LMU32" s="309"/>
      <c r="LMV32" s="309"/>
      <c r="LMW32" s="309"/>
      <c r="LMX32" s="309"/>
      <c r="LMY32" s="309"/>
      <c r="LMZ32" s="309"/>
      <c r="LNA32" s="309"/>
      <c r="LNB32" s="309"/>
      <c r="LNC32" s="309"/>
      <c r="LND32" s="309"/>
      <c r="LNE32" s="309"/>
      <c r="LNF32" s="309"/>
      <c r="LNG32" s="309"/>
      <c r="LNH32" s="309"/>
      <c r="LNI32" s="309"/>
      <c r="LNJ32" s="309"/>
      <c r="LNK32" s="309"/>
      <c r="LNL32" s="309"/>
      <c r="LNM32" s="309"/>
      <c r="LNN32" s="309"/>
      <c r="LNO32" s="309"/>
      <c r="LNP32" s="309"/>
      <c r="LNQ32" s="309"/>
      <c r="LNR32" s="309"/>
      <c r="LNS32" s="309"/>
      <c r="LNT32" s="309"/>
      <c r="LNU32" s="309"/>
      <c r="LNV32" s="309"/>
      <c r="LNW32" s="309"/>
      <c r="LNX32" s="309"/>
      <c r="LNY32" s="309"/>
      <c r="LNZ32" s="309"/>
      <c r="LOA32" s="309"/>
      <c r="LOB32" s="309"/>
      <c r="LOC32" s="309"/>
      <c r="LOD32" s="309"/>
      <c r="LOE32" s="309"/>
      <c r="LOF32" s="309"/>
      <c r="LOG32" s="309"/>
      <c r="LOH32" s="309"/>
      <c r="LOI32" s="309"/>
      <c r="LOJ32" s="309"/>
      <c r="LOK32" s="309"/>
      <c r="LOL32" s="309"/>
      <c r="LOM32" s="309"/>
      <c r="LON32" s="309"/>
      <c r="LOO32" s="309"/>
      <c r="LOP32" s="309"/>
      <c r="LOQ32" s="309"/>
      <c r="LOR32" s="309"/>
      <c r="LOS32" s="309"/>
      <c r="LOT32" s="309"/>
      <c r="LOU32" s="309"/>
      <c r="LOV32" s="309"/>
      <c r="LOW32" s="309"/>
      <c r="LOX32" s="309"/>
      <c r="LOY32" s="309"/>
      <c r="LOZ32" s="309"/>
      <c r="LPA32" s="309"/>
      <c r="LPB32" s="309"/>
      <c r="LPC32" s="309"/>
      <c r="LPD32" s="309"/>
      <c r="LPE32" s="309"/>
      <c r="LPF32" s="309"/>
      <c r="LPG32" s="309"/>
      <c r="LPH32" s="309"/>
      <c r="LPI32" s="309"/>
      <c r="LPJ32" s="309"/>
      <c r="LPK32" s="309"/>
      <c r="LPL32" s="309"/>
      <c r="LPM32" s="309"/>
      <c r="LPN32" s="309"/>
      <c r="LPO32" s="309"/>
      <c r="LPP32" s="309"/>
      <c r="LPQ32" s="309"/>
      <c r="LPR32" s="309"/>
      <c r="LPS32" s="309"/>
      <c r="LPT32" s="309"/>
      <c r="LPU32" s="309"/>
      <c r="LPV32" s="309"/>
      <c r="LPW32" s="309"/>
      <c r="LPX32" s="309"/>
      <c r="LPY32" s="309"/>
      <c r="LPZ32" s="309"/>
      <c r="LQA32" s="309"/>
      <c r="LQB32" s="309"/>
      <c r="LQC32" s="309"/>
      <c r="LQD32" s="309"/>
      <c r="LQE32" s="309"/>
      <c r="LQF32" s="309"/>
      <c r="LQG32" s="309"/>
      <c r="LQH32" s="309"/>
      <c r="LQI32" s="309"/>
      <c r="LQJ32" s="309"/>
      <c r="LQK32" s="309"/>
      <c r="LQL32" s="309"/>
      <c r="LQM32" s="309"/>
      <c r="LQN32" s="309"/>
      <c r="LQO32" s="309"/>
      <c r="LQP32" s="309"/>
      <c r="LQQ32" s="309"/>
      <c r="LQR32" s="309"/>
      <c r="LQS32" s="309"/>
      <c r="LQT32" s="309"/>
      <c r="LQU32" s="309"/>
      <c r="LQV32" s="309"/>
      <c r="LQW32" s="309"/>
      <c r="LQX32" s="309"/>
      <c r="LQY32" s="309"/>
      <c r="LQZ32" s="309"/>
      <c r="LRA32" s="309"/>
      <c r="LRB32" s="309"/>
      <c r="LRC32" s="309"/>
      <c r="LRD32" s="309"/>
      <c r="LRE32" s="309"/>
      <c r="LRF32" s="309"/>
      <c r="LRG32" s="309"/>
      <c r="LRH32" s="309"/>
      <c r="LRI32" s="309"/>
      <c r="LRJ32" s="309"/>
      <c r="LRK32" s="309"/>
      <c r="LRL32" s="309"/>
      <c r="LRM32" s="309"/>
      <c r="LRN32" s="309"/>
      <c r="LRO32" s="309"/>
      <c r="LRP32" s="309"/>
      <c r="LRQ32" s="309"/>
      <c r="LRR32" s="309"/>
      <c r="LRS32" s="309"/>
      <c r="LRT32" s="309"/>
      <c r="LRU32" s="309"/>
      <c r="LRV32" s="309"/>
      <c r="LRW32" s="309"/>
      <c r="LRX32" s="309"/>
      <c r="LRY32" s="309"/>
      <c r="LRZ32" s="309"/>
      <c r="LSA32" s="309"/>
      <c r="LSB32" s="309"/>
      <c r="LSC32" s="309"/>
      <c r="LSD32" s="309"/>
      <c r="LSE32" s="309"/>
      <c r="LSF32" s="309"/>
      <c r="LSG32" s="309"/>
      <c r="LSH32" s="309"/>
      <c r="LSI32" s="309"/>
      <c r="LSJ32" s="309"/>
      <c r="LSK32" s="309"/>
      <c r="LSL32" s="309"/>
      <c r="LSM32" s="309"/>
      <c r="LSN32" s="309"/>
      <c r="LSO32" s="309"/>
      <c r="LSP32" s="309"/>
      <c r="LSQ32" s="309"/>
      <c r="LSR32" s="309"/>
      <c r="LSS32" s="309"/>
      <c r="LST32" s="309"/>
      <c r="LSU32" s="309"/>
      <c r="LSV32" s="309"/>
      <c r="LSW32" s="309"/>
      <c r="LSX32" s="309"/>
      <c r="LSY32" s="309"/>
      <c r="LSZ32" s="309"/>
      <c r="LTA32" s="309"/>
      <c r="LTB32" s="309"/>
      <c r="LTC32" s="309"/>
      <c r="LTD32" s="309"/>
      <c r="LTE32" s="309"/>
      <c r="LTF32" s="309"/>
      <c r="LTG32" s="309"/>
      <c r="LTH32" s="309"/>
      <c r="LTI32" s="309"/>
      <c r="LTJ32" s="309"/>
      <c r="LTK32" s="309"/>
      <c r="LTL32" s="309"/>
      <c r="LTM32" s="309"/>
      <c r="LTN32" s="309"/>
      <c r="LTO32" s="309"/>
      <c r="LTP32" s="309"/>
      <c r="LTQ32" s="309"/>
      <c r="LTR32" s="309"/>
      <c r="LTS32" s="309"/>
      <c r="LTT32" s="309"/>
      <c r="LTU32" s="309"/>
      <c r="LTV32" s="309"/>
      <c r="LTW32" s="309"/>
      <c r="LTX32" s="309"/>
      <c r="LTY32" s="309"/>
      <c r="LTZ32" s="309"/>
      <c r="LUA32" s="309"/>
      <c r="LUB32" s="309"/>
      <c r="LUC32" s="309"/>
      <c r="LUD32" s="309"/>
      <c r="LUE32" s="309"/>
      <c r="LUF32" s="309"/>
      <c r="LUG32" s="309"/>
      <c r="LUH32" s="309"/>
      <c r="LUI32" s="309"/>
      <c r="LUJ32" s="309"/>
      <c r="LUK32" s="309"/>
      <c r="LUL32" s="309"/>
      <c r="LUM32" s="309"/>
      <c r="LUN32" s="309"/>
      <c r="LUO32" s="309"/>
      <c r="LUP32" s="309"/>
      <c r="LUQ32" s="309"/>
      <c r="LUR32" s="309"/>
      <c r="LUS32" s="309"/>
      <c r="LUT32" s="309"/>
      <c r="LUU32" s="309"/>
      <c r="LUV32" s="309"/>
      <c r="LUW32" s="309"/>
      <c r="LUX32" s="309"/>
      <c r="LUY32" s="309"/>
      <c r="LUZ32" s="309"/>
      <c r="LVA32" s="309"/>
      <c r="LVB32" s="309"/>
      <c r="LVC32" s="309"/>
      <c r="LVD32" s="309"/>
      <c r="LVE32" s="309"/>
      <c r="LVF32" s="309"/>
      <c r="LVG32" s="309"/>
      <c r="LVH32" s="309"/>
      <c r="LVI32" s="309"/>
      <c r="LVJ32" s="309"/>
      <c r="LVK32" s="309"/>
      <c r="LVL32" s="309"/>
      <c r="LVM32" s="309"/>
      <c r="LVN32" s="309"/>
      <c r="LVO32" s="309"/>
      <c r="LVP32" s="309"/>
      <c r="LVQ32" s="309"/>
      <c r="LVR32" s="309"/>
      <c r="LVS32" s="309"/>
      <c r="LVT32" s="309"/>
      <c r="LVU32" s="309"/>
      <c r="LVV32" s="309"/>
      <c r="LVW32" s="309"/>
      <c r="LVX32" s="309"/>
      <c r="LVY32" s="309"/>
      <c r="LVZ32" s="309"/>
      <c r="LWA32" s="309"/>
      <c r="LWB32" s="309"/>
      <c r="LWC32" s="309"/>
      <c r="LWD32" s="309"/>
      <c r="LWE32" s="309"/>
      <c r="LWF32" s="309"/>
      <c r="LWG32" s="309"/>
      <c r="LWH32" s="309"/>
      <c r="LWI32" s="309"/>
      <c r="LWJ32" s="309"/>
      <c r="LWK32" s="309"/>
      <c r="LWL32" s="309"/>
      <c r="LWM32" s="309"/>
      <c r="LWN32" s="309"/>
      <c r="LWO32" s="309"/>
      <c r="LWP32" s="309"/>
      <c r="LWQ32" s="309"/>
      <c r="LWR32" s="309"/>
      <c r="LWS32" s="309"/>
      <c r="LWT32" s="309"/>
      <c r="LWU32" s="309"/>
      <c r="LWV32" s="309"/>
      <c r="LWW32" s="309"/>
      <c r="LWX32" s="309"/>
      <c r="LWY32" s="309"/>
      <c r="LWZ32" s="309"/>
      <c r="LXA32" s="309"/>
      <c r="LXB32" s="309"/>
      <c r="LXC32" s="309"/>
      <c r="LXD32" s="309"/>
      <c r="LXE32" s="309"/>
      <c r="LXF32" s="309"/>
      <c r="LXG32" s="309"/>
      <c r="LXH32" s="309"/>
      <c r="LXI32" s="309"/>
      <c r="LXJ32" s="309"/>
      <c r="LXK32" s="309"/>
      <c r="LXL32" s="309"/>
      <c r="LXM32" s="309"/>
      <c r="LXN32" s="309"/>
      <c r="LXO32" s="309"/>
      <c r="LXP32" s="309"/>
      <c r="LXQ32" s="309"/>
      <c r="LXR32" s="309"/>
      <c r="LXS32" s="309"/>
      <c r="LXT32" s="309"/>
      <c r="LXU32" s="309"/>
      <c r="LXV32" s="309"/>
      <c r="LXW32" s="309"/>
      <c r="LXX32" s="309"/>
      <c r="LXY32" s="309"/>
      <c r="LXZ32" s="309"/>
      <c r="LYA32" s="309"/>
      <c r="LYB32" s="309"/>
      <c r="LYC32" s="309"/>
      <c r="LYD32" s="309"/>
      <c r="LYE32" s="309"/>
      <c r="LYF32" s="309"/>
      <c r="LYG32" s="309"/>
      <c r="LYH32" s="309"/>
      <c r="LYI32" s="309"/>
      <c r="LYJ32" s="309"/>
      <c r="LYK32" s="309"/>
      <c r="LYL32" s="309"/>
      <c r="LYM32" s="309"/>
      <c r="LYN32" s="309"/>
      <c r="LYO32" s="309"/>
      <c r="LYP32" s="309"/>
      <c r="LYQ32" s="309"/>
      <c r="LYR32" s="309"/>
      <c r="LYS32" s="309"/>
      <c r="LYT32" s="309"/>
      <c r="LYU32" s="309"/>
      <c r="LYV32" s="309"/>
      <c r="LYW32" s="309"/>
      <c r="LYX32" s="309"/>
      <c r="LYY32" s="309"/>
      <c r="LYZ32" s="309"/>
      <c r="LZA32" s="309"/>
      <c r="LZB32" s="309"/>
      <c r="LZC32" s="309"/>
      <c r="LZD32" s="309"/>
      <c r="LZE32" s="309"/>
      <c r="LZF32" s="309"/>
      <c r="LZG32" s="309"/>
      <c r="LZH32" s="309"/>
      <c r="LZI32" s="309"/>
      <c r="LZJ32" s="309"/>
      <c r="LZK32" s="309"/>
      <c r="LZL32" s="309"/>
      <c r="LZM32" s="309"/>
      <c r="LZN32" s="309"/>
      <c r="LZO32" s="309"/>
      <c r="LZP32" s="309"/>
      <c r="LZQ32" s="309"/>
      <c r="LZR32" s="309"/>
      <c r="LZS32" s="309"/>
      <c r="LZT32" s="309"/>
      <c r="LZU32" s="309"/>
      <c r="LZV32" s="309"/>
      <c r="LZW32" s="309"/>
      <c r="LZX32" s="309"/>
      <c r="LZY32" s="309"/>
      <c r="LZZ32" s="309"/>
      <c r="MAA32" s="309"/>
      <c r="MAB32" s="309"/>
      <c r="MAC32" s="309"/>
      <c r="MAD32" s="309"/>
      <c r="MAE32" s="309"/>
      <c r="MAF32" s="309"/>
      <c r="MAG32" s="309"/>
      <c r="MAH32" s="309"/>
      <c r="MAI32" s="309"/>
      <c r="MAJ32" s="309"/>
      <c r="MAK32" s="309"/>
      <c r="MAL32" s="309"/>
      <c r="MAM32" s="309"/>
      <c r="MAN32" s="309"/>
      <c r="MAO32" s="309"/>
      <c r="MAP32" s="309"/>
      <c r="MAQ32" s="309"/>
      <c r="MAR32" s="309"/>
      <c r="MAS32" s="309"/>
      <c r="MAT32" s="309"/>
      <c r="MAU32" s="309"/>
      <c r="MAV32" s="309"/>
      <c r="MAW32" s="309"/>
      <c r="MAX32" s="309"/>
      <c r="MAY32" s="309"/>
      <c r="MAZ32" s="309"/>
      <c r="MBA32" s="309"/>
      <c r="MBB32" s="309"/>
      <c r="MBC32" s="309"/>
      <c r="MBD32" s="309"/>
      <c r="MBE32" s="309"/>
      <c r="MBF32" s="309"/>
      <c r="MBG32" s="309"/>
      <c r="MBH32" s="309"/>
      <c r="MBI32" s="309"/>
      <c r="MBJ32" s="309"/>
      <c r="MBK32" s="309"/>
      <c r="MBL32" s="309"/>
      <c r="MBM32" s="309"/>
      <c r="MBN32" s="309"/>
      <c r="MBO32" s="309"/>
      <c r="MBP32" s="309"/>
      <c r="MBQ32" s="309"/>
      <c r="MBR32" s="309"/>
      <c r="MBS32" s="309"/>
      <c r="MBT32" s="309"/>
      <c r="MBU32" s="309"/>
      <c r="MBV32" s="309"/>
      <c r="MBW32" s="309"/>
      <c r="MBX32" s="309"/>
      <c r="MBY32" s="309"/>
      <c r="MBZ32" s="309"/>
      <c r="MCA32" s="309"/>
      <c r="MCB32" s="309"/>
      <c r="MCC32" s="309"/>
      <c r="MCD32" s="309"/>
      <c r="MCE32" s="309"/>
      <c r="MCF32" s="309"/>
      <c r="MCG32" s="309"/>
      <c r="MCH32" s="309"/>
      <c r="MCI32" s="309"/>
      <c r="MCJ32" s="309"/>
      <c r="MCK32" s="309"/>
      <c r="MCL32" s="309"/>
      <c r="MCM32" s="309"/>
      <c r="MCN32" s="309"/>
      <c r="MCO32" s="309"/>
      <c r="MCP32" s="309"/>
      <c r="MCQ32" s="309"/>
      <c r="MCR32" s="309"/>
      <c r="MCS32" s="309"/>
      <c r="MCT32" s="309"/>
      <c r="MCU32" s="309"/>
      <c r="MCV32" s="309"/>
      <c r="MCW32" s="309"/>
      <c r="MCX32" s="309"/>
      <c r="MCY32" s="309"/>
      <c r="MCZ32" s="309"/>
      <c r="MDA32" s="309"/>
      <c r="MDB32" s="309"/>
      <c r="MDC32" s="309"/>
      <c r="MDD32" s="309"/>
      <c r="MDE32" s="309"/>
      <c r="MDF32" s="309"/>
      <c r="MDG32" s="309"/>
      <c r="MDH32" s="309"/>
      <c r="MDI32" s="309"/>
      <c r="MDJ32" s="309"/>
      <c r="MDK32" s="309"/>
      <c r="MDL32" s="309"/>
      <c r="MDM32" s="309"/>
      <c r="MDN32" s="309"/>
      <c r="MDO32" s="309"/>
      <c r="MDP32" s="309"/>
      <c r="MDQ32" s="309"/>
      <c r="MDR32" s="309"/>
      <c r="MDS32" s="309"/>
      <c r="MDT32" s="309"/>
      <c r="MDU32" s="309"/>
      <c r="MDV32" s="309"/>
      <c r="MDW32" s="309"/>
      <c r="MDX32" s="309"/>
      <c r="MDY32" s="309"/>
      <c r="MDZ32" s="309"/>
      <c r="MEA32" s="309"/>
      <c r="MEB32" s="309"/>
      <c r="MEC32" s="309"/>
      <c r="MED32" s="309"/>
      <c r="MEE32" s="309"/>
      <c r="MEF32" s="309"/>
      <c r="MEG32" s="309"/>
      <c r="MEH32" s="309"/>
      <c r="MEI32" s="309"/>
      <c r="MEJ32" s="309"/>
      <c r="MEK32" s="309"/>
      <c r="MEL32" s="309"/>
      <c r="MEM32" s="309"/>
      <c r="MEN32" s="309"/>
      <c r="MEO32" s="309"/>
      <c r="MEP32" s="309"/>
      <c r="MEQ32" s="309"/>
      <c r="MER32" s="309"/>
      <c r="MES32" s="309"/>
      <c r="MET32" s="309"/>
      <c r="MEU32" s="309"/>
      <c r="MEV32" s="309"/>
      <c r="MEW32" s="309"/>
      <c r="MEX32" s="309"/>
      <c r="MEY32" s="309"/>
      <c r="MEZ32" s="309"/>
      <c r="MFA32" s="309"/>
      <c r="MFB32" s="309"/>
      <c r="MFC32" s="309"/>
      <c r="MFD32" s="309"/>
      <c r="MFE32" s="309"/>
      <c r="MFF32" s="309"/>
      <c r="MFG32" s="309"/>
      <c r="MFH32" s="309"/>
      <c r="MFI32" s="309"/>
      <c r="MFJ32" s="309"/>
      <c r="MFK32" s="309"/>
      <c r="MFL32" s="309"/>
      <c r="MFM32" s="309"/>
      <c r="MFN32" s="309"/>
      <c r="MFO32" s="309"/>
      <c r="MFP32" s="309"/>
      <c r="MFQ32" s="309"/>
      <c r="MFR32" s="309"/>
      <c r="MFS32" s="309"/>
      <c r="MFT32" s="309"/>
      <c r="MFU32" s="309"/>
      <c r="MFV32" s="309"/>
      <c r="MFW32" s="309"/>
      <c r="MFX32" s="309"/>
      <c r="MFY32" s="309"/>
      <c r="MFZ32" s="309"/>
      <c r="MGA32" s="309"/>
      <c r="MGB32" s="309"/>
      <c r="MGC32" s="309"/>
      <c r="MGD32" s="309"/>
      <c r="MGE32" s="309"/>
      <c r="MGF32" s="309"/>
      <c r="MGG32" s="309"/>
      <c r="MGH32" s="309"/>
      <c r="MGI32" s="309"/>
      <c r="MGJ32" s="309"/>
      <c r="MGK32" s="309"/>
      <c r="MGL32" s="309"/>
      <c r="MGM32" s="309"/>
      <c r="MGN32" s="309"/>
      <c r="MGO32" s="309"/>
      <c r="MGP32" s="309"/>
      <c r="MGQ32" s="309"/>
      <c r="MGR32" s="309"/>
      <c r="MGS32" s="309"/>
      <c r="MGT32" s="309"/>
      <c r="MGU32" s="309"/>
      <c r="MGV32" s="309"/>
      <c r="MGW32" s="309"/>
      <c r="MGX32" s="309"/>
      <c r="MGY32" s="309"/>
      <c r="MGZ32" s="309"/>
      <c r="MHA32" s="309"/>
      <c r="MHB32" s="309"/>
      <c r="MHC32" s="309"/>
      <c r="MHD32" s="309"/>
      <c r="MHE32" s="309"/>
      <c r="MHF32" s="309"/>
      <c r="MHG32" s="309"/>
      <c r="MHH32" s="309"/>
      <c r="MHI32" s="309"/>
      <c r="MHJ32" s="309"/>
      <c r="MHK32" s="309"/>
      <c r="MHL32" s="309"/>
      <c r="MHM32" s="309"/>
      <c r="MHN32" s="309"/>
      <c r="MHO32" s="309"/>
      <c r="MHP32" s="309"/>
      <c r="MHQ32" s="309"/>
      <c r="MHR32" s="309"/>
      <c r="MHS32" s="309"/>
      <c r="MHT32" s="309"/>
      <c r="MHU32" s="309"/>
      <c r="MHV32" s="309"/>
      <c r="MHW32" s="309"/>
      <c r="MHX32" s="309"/>
      <c r="MHY32" s="309"/>
      <c r="MHZ32" s="309"/>
      <c r="MIA32" s="309"/>
      <c r="MIB32" s="309"/>
      <c r="MIC32" s="309"/>
      <c r="MID32" s="309"/>
      <c r="MIE32" s="309"/>
      <c r="MIF32" s="309"/>
      <c r="MIG32" s="309"/>
      <c r="MIH32" s="309"/>
      <c r="MII32" s="309"/>
      <c r="MIJ32" s="309"/>
      <c r="MIK32" s="309"/>
      <c r="MIL32" s="309"/>
      <c r="MIM32" s="309"/>
      <c r="MIN32" s="309"/>
      <c r="MIO32" s="309"/>
      <c r="MIP32" s="309"/>
      <c r="MIQ32" s="309"/>
      <c r="MIR32" s="309"/>
      <c r="MIS32" s="309"/>
      <c r="MIT32" s="309"/>
      <c r="MIU32" s="309"/>
      <c r="MIV32" s="309"/>
      <c r="MIW32" s="309"/>
      <c r="MIX32" s="309"/>
      <c r="MIY32" s="309"/>
      <c r="MIZ32" s="309"/>
      <c r="MJA32" s="309"/>
      <c r="MJB32" s="309"/>
      <c r="MJC32" s="309"/>
      <c r="MJD32" s="309"/>
      <c r="MJE32" s="309"/>
      <c r="MJF32" s="309"/>
      <c r="MJG32" s="309"/>
      <c r="MJH32" s="309"/>
      <c r="MJI32" s="309"/>
      <c r="MJJ32" s="309"/>
      <c r="MJK32" s="309"/>
      <c r="MJL32" s="309"/>
      <c r="MJM32" s="309"/>
      <c r="MJN32" s="309"/>
      <c r="MJO32" s="309"/>
      <c r="MJP32" s="309"/>
      <c r="MJQ32" s="309"/>
      <c r="MJR32" s="309"/>
      <c r="MJS32" s="309"/>
      <c r="MJT32" s="309"/>
      <c r="MJU32" s="309"/>
      <c r="MJV32" s="309"/>
      <c r="MJW32" s="309"/>
      <c r="MJX32" s="309"/>
      <c r="MJY32" s="309"/>
      <c r="MJZ32" s="309"/>
      <c r="MKA32" s="309"/>
      <c r="MKB32" s="309"/>
      <c r="MKC32" s="309"/>
      <c r="MKD32" s="309"/>
      <c r="MKE32" s="309"/>
      <c r="MKF32" s="309"/>
      <c r="MKG32" s="309"/>
      <c r="MKH32" s="309"/>
      <c r="MKI32" s="309"/>
      <c r="MKJ32" s="309"/>
      <c r="MKK32" s="309"/>
      <c r="MKL32" s="309"/>
      <c r="MKM32" s="309"/>
      <c r="MKN32" s="309"/>
      <c r="MKO32" s="309"/>
      <c r="MKP32" s="309"/>
      <c r="MKQ32" s="309"/>
      <c r="MKR32" s="309"/>
      <c r="MKS32" s="309"/>
      <c r="MKT32" s="309"/>
      <c r="MKU32" s="309"/>
      <c r="MKV32" s="309"/>
      <c r="MKW32" s="309"/>
      <c r="MKX32" s="309"/>
      <c r="MKY32" s="309"/>
      <c r="MKZ32" s="309"/>
      <c r="MLA32" s="309"/>
      <c r="MLB32" s="309"/>
      <c r="MLC32" s="309"/>
      <c r="MLD32" s="309"/>
      <c r="MLE32" s="309"/>
      <c r="MLF32" s="309"/>
      <c r="MLG32" s="309"/>
      <c r="MLH32" s="309"/>
      <c r="MLI32" s="309"/>
      <c r="MLJ32" s="309"/>
      <c r="MLK32" s="309"/>
      <c r="MLL32" s="309"/>
      <c r="MLM32" s="309"/>
      <c r="MLN32" s="309"/>
      <c r="MLO32" s="309"/>
      <c r="MLP32" s="309"/>
      <c r="MLQ32" s="309"/>
      <c r="MLR32" s="309"/>
      <c r="MLS32" s="309"/>
      <c r="MLT32" s="309"/>
      <c r="MLU32" s="309"/>
      <c r="MLV32" s="309"/>
      <c r="MLW32" s="309"/>
      <c r="MLX32" s="309"/>
      <c r="MLY32" s="309"/>
      <c r="MLZ32" s="309"/>
      <c r="MMA32" s="309"/>
      <c r="MMB32" s="309"/>
      <c r="MMC32" s="309"/>
      <c r="MMD32" s="309"/>
      <c r="MME32" s="309"/>
      <c r="MMF32" s="309"/>
      <c r="MMG32" s="309"/>
      <c r="MMH32" s="309"/>
      <c r="MMI32" s="309"/>
      <c r="MMJ32" s="309"/>
      <c r="MMK32" s="309"/>
      <c r="MML32" s="309"/>
      <c r="MMM32" s="309"/>
      <c r="MMN32" s="309"/>
      <c r="MMO32" s="309"/>
      <c r="MMP32" s="309"/>
      <c r="MMQ32" s="309"/>
      <c r="MMR32" s="309"/>
      <c r="MMS32" s="309"/>
      <c r="MMT32" s="309"/>
      <c r="MMU32" s="309"/>
      <c r="MMV32" s="309"/>
      <c r="MMW32" s="309"/>
      <c r="MMX32" s="309"/>
      <c r="MMY32" s="309"/>
      <c r="MMZ32" s="309"/>
      <c r="MNA32" s="309"/>
      <c r="MNB32" s="309"/>
      <c r="MNC32" s="309"/>
      <c r="MND32" s="309"/>
      <c r="MNE32" s="309"/>
      <c r="MNF32" s="309"/>
      <c r="MNG32" s="309"/>
      <c r="MNH32" s="309"/>
      <c r="MNI32" s="309"/>
      <c r="MNJ32" s="309"/>
      <c r="MNK32" s="309"/>
      <c r="MNL32" s="309"/>
      <c r="MNM32" s="309"/>
      <c r="MNN32" s="309"/>
      <c r="MNO32" s="309"/>
      <c r="MNP32" s="309"/>
      <c r="MNQ32" s="309"/>
      <c r="MNR32" s="309"/>
      <c r="MNS32" s="309"/>
      <c r="MNT32" s="309"/>
      <c r="MNU32" s="309"/>
      <c r="MNV32" s="309"/>
      <c r="MNW32" s="309"/>
      <c r="MNX32" s="309"/>
      <c r="MNY32" s="309"/>
      <c r="MNZ32" s="309"/>
      <c r="MOA32" s="309"/>
      <c r="MOB32" s="309"/>
      <c r="MOC32" s="309"/>
      <c r="MOD32" s="309"/>
      <c r="MOE32" s="309"/>
      <c r="MOF32" s="309"/>
      <c r="MOG32" s="309"/>
      <c r="MOH32" s="309"/>
      <c r="MOI32" s="309"/>
      <c r="MOJ32" s="309"/>
      <c r="MOK32" s="309"/>
      <c r="MOL32" s="309"/>
      <c r="MOM32" s="309"/>
      <c r="MON32" s="309"/>
      <c r="MOO32" s="309"/>
      <c r="MOP32" s="309"/>
      <c r="MOQ32" s="309"/>
      <c r="MOR32" s="309"/>
      <c r="MOS32" s="309"/>
      <c r="MOT32" s="309"/>
      <c r="MOU32" s="309"/>
      <c r="MOV32" s="309"/>
      <c r="MOW32" s="309"/>
      <c r="MOX32" s="309"/>
      <c r="MOY32" s="309"/>
      <c r="MOZ32" s="309"/>
      <c r="MPA32" s="309"/>
      <c r="MPB32" s="309"/>
      <c r="MPC32" s="309"/>
      <c r="MPD32" s="309"/>
      <c r="MPE32" s="309"/>
      <c r="MPF32" s="309"/>
      <c r="MPG32" s="309"/>
      <c r="MPH32" s="309"/>
      <c r="MPI32" s="309"/>
      <c r="MPJ32" s="309"/>
      <c r="MPK32" s="309"/>
      <c r="MPL32" s="309"/>
      <c r="MPM32" s="309"/>
      <c r="MPN32" s="309"/>
      <c r="MPO32" s="309"/>
      <c r="MPP32" s="309"/>
      <c r="MPQ32" s="309"/>
      <c r="MPR32" s="309"/>
      <c r="MPS32" s="309"/>
      <c r="MPT32" s="309"/>
      <c r="MPU32" s="309"/>
      <c r="MPV32" s="309"/>
      <c r="MPW32" s="309"/>
      <c r="MPX32" s="309"/>
      <c r="MPY32" s="309"/>
      <c r="MPZ32" s="309"/>
      <c r="MQA32" s="309"/>
      <c r="MQB32" s="309"/>
      <c r="MQC32" s="309"/>
      <c r="MQD32" s="309"/>
      <c r="MQE32" s="309"/>
      <c r="MQF32" s="309"/>
      <c r="MQG32" s="309"/>
      <c r="MQH32" s="309"/>
      <c r="MQI32" s="309"/>
      <c r="MQJ32" s="309"/>
      <c r="MQK32" s="309"/>
      <c r="MQL32" s="309"/>
      <c r="MQM32" s="309"/>
      <c r="MQN32" s="309"/>
      <c r="MQO32" s="309"/>
      <c r="MQP32" s="309"/>
      <c r="MQQ32" s="309"/>
      <c r="MQR32" s="309"/>
      <c r="MQS32" s="309"/>
      <c r="MQT32" s="309"/>
      <c r="MQU32" s="309"/>
      <c r="MQV32" s="309"/>
      <c r="MQW32" s="309"/>
      <c r="MQX32" s="309"/>
      <c r="MQY32" s="309"/>
      <c r="MQZ32" s="309"/>
      <c r="MRA32" s="309"/>
      <c r="MRB32" s="309"/>
      <c r="MRC32" s="309"/>
      <c r="MRD32" s="309"/>
      <c r="MRE32" s="309"/>
      <c r="MRF32" s="309"/>
      <c r="MRG32" s="309"/>
      <c r="MRH32" s="309"/>
      <c r="MRI32" s="309"/>
      <c r="MRJ32" s="309"/>
      <c r="MRK32" s="309"/>
      <c r="MRL32" s="309"/>
      <c r="MRM32" s="309"/>
      <c r="MRN32" s="309"/>
      <c r="MRO32" s="309"/>
      <c r="MRP32" s="309"/>
      <c r="MRQ32" s="309"/>
      <c r="MRR32" s="309"/>
      <c r="MRS32" s="309"/>
      <c r="MRT32" s="309"/>
      <c r="MRU32" s="309"/>
      <c r="MRV32" s="309"/>
      <c r="MRW32" s="309"/>
      <c r="MRX32" s="309"/>
      <c r="MRY32" s="309"/>
      <c r="MRZ32" s="309"/>
      <c r="MSA32" s="309"/>
      <c r="MSB32" s="309"/>
      <c r="MSC32" s="309"/>
      <c r="MSD32" s="309"/>
      <c r="MSE32" s="309"/>
      <c r="MSF32" s="309"/>
      <c r="MSG32" s="309"/>
      <c r="MSH32" s="309"/>
      <c r="MSI32" s="309"/>
      <c r="MSJ32" s="309"/>
      <c r="MSK32" s="309"/>
      <c r="MSL32" s="309"/>
      <c r="MSM32" s="309"/>
      <c r="MSN32" s="309"/>
      <c r="MSO32" s="309"/>
      <c r="MSP32" s="309"/>
      <c r="MSQ32" s="309"/>
      <c r="MSR32" s="309"/>
      <c r="MSS32" s="309"/>
      <c r="MST32" s="309"/>
      <c r="MSU32" s="309"/>
      <c r="MSV32" s="309"/>
      <c r="MSW32" s="309"/>
      <c r="MSX32" s="309"/>
      <c r="MSY32" s="309"/>
      <c r="MSZ32" s="309"/>
      <c r="MTA32" s="309"/>
      <c r="MTB32" s="309"/>
      <c r="MTC32" s="309"/>
      <c r="MTD32" s="309"/>
      <c r="MTE32" s="309"/>
      <c r="MTF32" s="309"/>
      <c r="MTG32" s="309"/>
      <c r="MTH32" s="309"/>
      <c r="MTI32" s="309"/>
      <c r="MTJ32" s="309"/>
      <c r="MTK32" s="309"/>
      <c r="MTL32" s="309"/>
      <c r="MTM32" s="309"/>
      <c r="MTN32" s="309"/>
      <c r="MTO32" s="309"/>
      <c r="MTP32" s="309"/>
      <c r="MTQ32" s="309"/>
      <c r="MTR32" s="309"/>
      <c r="MTS32" s="309"/>
      <c r="MTT32" s="309"/>
      <c r="MTU32" s="309"/>
      <c r="MTV32" s="309"/>
      <c r="MTW32" s="309"/>
      <c r="MTX32" s="309"/>
      <c r="MTY32" s="309"/>
      <c r="MTZ32" s="309"/>
      <c r="MUA32" s="309"/>
      <c r="MUB32" s="309"/>
      <c r="MUC32" s="309"/>
      <c r="MUD32" s="309"/>
      <c r="MUE32" s="309"/>
      <c r="MUF32" s="309"/>
      <c r="MUG32" s="309"/>
      <c r="MUH32" s="309"/>
      <c r="MUI32" s="309"/>
      <c r="MUJ32" s="309"/>
      <c r="MUK32" s="309"/>
      <c r="MUL32" s="309"/>
      <c r="MUM32" s="309"/>
      <c r="MUN32" s="309"/>
      <c r="MUO32" s="309"/>
      <c r="MUP32" s="309"/>
      <c r="MUQ32" s="309"/>
      <c r="MUR32" s="309"/>
      <c r="MUS32" s="309"/>
      <c r="MUT32" s="309"/>
      <c r="MUU32" s="309"/>
      <c r="MUV32" s="309"/>
      <c r="MUW32" s="309"/>
      <c r="MUX32" s="309"/>
      <c r="MUY32" s="309"/>
      <c r="MUZ32" s="309"/>
      <c r="MVA32" s="309"/>
      <c r="MVB32" s="309"/>
      <c r="MVC32" s="309"/>
      <c r="MVD32" s="309"/>
      <c r="MVE32" s="309"/>
      <c r="MVF32" s="309"/>
      <c r="MVG32" s="309"/>
      <c r="MVH32" s="309"/>
      <c r="MVI32" s="309"/>
      <c r="MVJ32" s="309"/>
      <c r="MVK32" s="309"/>
      <c r="MVL32" s="309"/>
      <c r="MVM32" s="309"/>
      <c r="MVN32" s="309"/>
      <c r="MVO32" s="309"/>
      <c r="MVP32" s="309"/>
      <c r="MVQ32" s="309"/>
      <c r="MVR32" s="309"/>
      <c r="MVS32" s="309"/>
      <c r="MVT32" s="309"/>
      <c r="MVU32" s="309"/>
      <c r="MVV32" s="309"/>
      <c r="MVW32" s="309"/>
      <c r="MVX32" s="309"/>
      <c r="MVY32" s="309"/>
      <c r="MVZ32" s="309"/>
      <c r="MWA32" s="309"/>
      <c r="MWB32" s="309"/>
      <c r="MWC32" s="309"/>
      <c r="MWD32" s="309"/>
      <c r="MWE32" s="309"/>
      <c r="MWF32" s="309"/>
      <c r="MWG32" s="309"/>
      <c r="MWH32" s="309"/>
      <c r="MWI32" s="309"/>
      <c r="MWJ32" s="309"/>
      <c r="MWK32" s="309"/>
      <c r="MWL32" s="309"/>
      <c r="MWM32" s="309"/>
      <c r="MWN32" s="309"/>
      <c r="MWO32" s="309"/>
      <c r="MWP32" s="309"/>
      <c r="MWQ32" s="309"/>
      <c r="MWR32" s="309"/>
      <c r="MWS32" s="309"/>
      <c r="MWT32" s="309"/>
      <c r="MWU32" s="309"/>
      <c r="MWV32" s="309"/>
      <c r="MWW32" s="309"/>
      <c r="MWX32" s="309"/>
      <c r="MWY32" s="309"/>
      <c r="MWZ32" s="309"/>
      <c r="MXA32" s="309"/>
      <c r="MXB32" s="309"/>
      <c r="MXC32" s="309"/>
      <c r="MXD32" s="309"/>
      <c r="MXE32" s="309"/>
      <c r="MXF32" s="309"/>
      <c r="MXG32" s="309"/>
      <c r="MXH32" s="309"/>
      <c r="MXI32" s="309"/>
      <c r="MXJ32" s="309"/>
      <c r="MXK32" s="309"/>
      <c r="MXL32" s="309"/>
      <c r="MXM32" s="309"/>
      <c r="MXN32" s="309"/>
      <c r="MXO32" s="309"/>
      <c r="MXP32" s="309"/>
      <c r="MXQ32" s="309"/>
      <c r="MXR32" s="309"/>
      <c r="MXS32" s="309"/>
      <c r="MXT32" s="309"/>
      <c r="MXU32" s="309"/>
      <c r="MXV32" s="309"/>
      <c r="MXW32" s="309"/>
      <c r="MXX32" s="309"/>
      <c r="MXY32" s="309"/>
      <c r="MXZ32" s="309"/>
      <c r="MYA32" s="309"/>
      <c r="MYB32" s="309"/>
      <c r="MYC32" s="309"/>
      <c r="MYD32" s="309"/>
      <c r="MYE32" s="309"/>
      <c r="MYF32" s="309"/>
      <c r="MYG32" s="309"/>
      <c r="MYH32" s="309"/>
      <c r="MYI32" s="309"/>
      <c r="MYJ32" s="309"/>
      <c r="MYK32" s="309"/>
      <c r="MYL32" s="309"/>
      <c r="MYM32" s="309"/>
      <c r="MYN32" s="309"/>
      <c r="MYO32" s="309"/>
      <c r="MYP32" s="309"/>
      <c r="MYQ32" s="309"/>
      <c r="MYR32" s="309"/>
      <c r="MYS32" s="309"/>
      <c r="MYT32" s="309"/>
      <c r="MYU32" s="309"/>
      <c r="MYV32" s="309"/>
      <c r="MYW32" s="309"/>
      <c r="MYX32" s="309"/>
      <c r="MYY32" s="309"/>
      <c r="MYZ32" s="309"/>
      <c r="MZA32" s="309"/>
      <c r="MZB32" s="309"/>
      <c r="MZC32" s="309"/>
      <c r="MZD32" s="309"/>
      <c r="MZE32" s="309"/>
      <c r="MZF32" s="309"/>
      <c r="MZG32" s="309"/>
      <c r="MZH32" s="309"/>
      <c r="MZI32" s="309"/>
      <c r="MZJ32" s="309"/>
      <c r="MZK32" s="309"/>
      <c r="MZL32" s="309"/>
      <c r="MZM32" s="309"/>
      <c r="MZN32" s="309"/>
      <c r="MZO32" s="309"/>
      <c r="MZP32" s="309"/>
      <c r="MZQ32" s="309"/>
      <c r="MZR32" s="309"/>
      <c r="MZS32" s="309"/>
      <c r="MZT32" s="309"/>
      <c r="MZU32" s="309"/>
      <c r="MZV32" s="309"/>
      <c r="MZW32" s="309"/>
      <c r="MZX32" s="309"/>
      <c r="MZY32" s="309"/>
      <c r="MZZ32" s="309"/>
      <c r="NAA32" s="309"/>
      <c r="NAB32" s="309"/>
      <c r="NAC32" s="309"/>
      <c r="NAD32" s="309"/>
      <c r="NAE32" s="309"/>
      <c r="NAF32" s="309"/>
      <c r="NAG32" s="309"/>
      <c r="NAH32" s="309"/>
      <c r="NAI32" s="309"/>
      <c r="NAJ32" s="309"/>
      <c r="NAK32" s="309"/>
      <c r="NAL32" s="309"/>
      <c r="NAM32" s="309"/>
      <c r="NAN32" s="309"/>
      <c r="NAO32" s="309"/>
      <c r="NAP32" s="309"/>
      <c r="NAQ32" s="309"/>
      <c r="NAR32" s="309"/>
      <c r="NAS32" s="309"/>
      <c r="NAT32" s="309"/>
      <c r="NAU32" s="309"/>
      <c r="NAV32" s="309"/>
      <c r="NAW32" s="309"/>
      <c r="NAX32" s="309"/>
      <c r="NAY32" s="309"/>
      <c r="NAZ32" s="309"/>
      <c r="NBA32" s="309"/>
      <c r="NBB32" s="309"/>
      <c r="NBC32" s="309"/>
      <c r="NBD32" s="309"/>
      <c r="NBE32" s="309"/>
      <c r="NBF32" s="309"/>
      <c r="NBG32" s="309"/>
      <c r="NBH32" s="309"/>
      <c r="NBI32" s="309"/>
      <c r="NBJ32" s="309"/>
      <c r="NBK32" s="309"/>
      <c r="NBL32" s="309"/>
      <c r="NBM32" s="309"/>
      <c r="NBN32" s="309"/>
      <c r="NBO32" s="309"/>
      <c r="NBP32" s="309"/>
      <c r="NBQ32" s="309"/>
      <c r="NBR32" s="309"/>
      <c r="NBS32" s="309"/>
      <c r="NBT32" s="309"/>
      <c r="NBU32" s="309"/>
      <c r="NBV32" s="309"/>
      <c r="NBW32" s="309"/>
      <c r="NBX32" s="309"/>
      <c r="NBY32" s="309"/>
      <c r="NBZ32" s="309"/>
      <c r="NCA32" s="309"/>
      <c r="NCB32" s="309"/>
      <c r="NCC32" s="309"/>
      <c r="NCD32" s="309"/>
      <c r="NCE32" s="309"/>
      <c r="NCF32" s="309"/>
      <c r="NCG32" s="309"/>
      <c r="NCH32" s="309"/>
      <c r="NCI32" s="309"/>
      <c r="NCJ32" s="309"/>
      <c r="NCK32" s="309"/>
      <c r="NCL32" s="309"/>
      <c r="NCM32" s="309"/>
      <c r="NCN32" s="309"/>
      <c r="NCO32" s="309"/>
      <c r="NCP32" s="309"/>
      <c r="NCQ32" s="309"/>
      <c r="NCR32" s="309"/>
      <c r="NCS32" s="309"/>
      <c r="NCT32" s="309"/>
      <c r="NCU32" s="309"/>
      <c r="NCV32" s="309"/>
      <c r="NCW32" s="309"/>
      <c r="NCX32" s="309"/>
      <c r="NCY32" s="309"/>
      <c r="NCZ32" s="309"/>
      <c r="NDA32" s="309"/>
      <c r="NDB32" s="309"/>
      <c r="NDC32" s="309"/>
      <c r="NDD32" s="309"/>
      <c r="NDE32" s="309"/>
      <c r="NDF32" s="309"/>
      <c r="NDG32" s="309"/>
      <c r="NDH32" s="309"/>
      <c r="NDI32" s="309"/>
      <c r="NDJ32" s="309"/>
      <c r="NDK32" s="309"/>
      <c r="NDL32" s="309"/>
      <c r="NDM32" s="309"/>
      <c r="NDN32" s="309"/>
      <c r="NDO32" s="309"/>
      <c r="NDP32" s="309"/>
      <c r="NDQ32" s="309"/>
      <c r="NDR32" s="309"/>
      <c r="NDS32" s="309"/>
      <c r="NDT32" s="309"/>
      <c r="NDU32" s="309"/>
      <c r="NDV32" s="309"/>
      <c r="NDW32" s="309"/>
      <c r="NDX32" s="309"/>
      <c r="NDY32" s="309"/>
      <c r="NDZ32" s="309"/>
      <c r="NEA32" s="309"/>
      <c r="NEB32" s="309"/>
      <c r="NEC32" s="309"/>
      <c r="NED32" s="309"/>
      <c r="NEE32" s="309"/>
      <c r="NEF32" s="309"/>
      <c r="NEG32" s="309"/>
      <c r="NEH32" s="309"/>
      <c r="NEI32" s="309"/>
      <c r="NEJ32" s="309"/>
      <c r="NEK32" s="309"/>
      <c r="NEL32" s="309"/>
      <c r="NEM32" s="309"/>
      <c r="NEN32" s="309"/>
      <c r="NEO32" s="309"/>
      <c r="NEP32" s="309"/>
      <c r="NEQ32" s="309"/>
      <c r="NER32" s="309"/>
      <c r="NES32" s="309"/>
      <c r="NET32" s="309"/>
      <c r="NEU32" s="309"/>
      <c r="NEV32" s="309"/>
      <c r="NEW32" s="309"/>
      <c r="NEX32" s="309"/>
      <c r="NEY32" s="309"/>
      <c r="NEZ32" s="309"/>
      <c r="NFA32" s="309"/>
      <c r="NFB32" s="309"/>
      <c r="NFC32" s="309"/>
      <c r="NFD32" s="309"/>
      <c r="NFE32" s="309"/>
      <c r="NFF32" s="309"/>
      <c r="NFG32" s="309"/>
      <c r="NFH32" s="309"/>
      <c r="NFI32" s="309"/>
      <c r="NFJ32" s="309"/>
      <c r="NFK32" s="309"/>
      <c r="NFL32" s="309"/>
      <c r="NFM32" s="309"/>
      <c r="NFN32" s="309"/>
      <c r="NFO32" s="309"/>
      <c r="NFP32" s="309"/>
      <c r="NFQ32" s="309"/>
      <c r="NFR32" s="309"/>
      <c r="NFS32" s="309"/>
      <c r="NFT32" s="309"/>
      <c r="NFU32" s="309"/>
      <c r="NFV32" s="309"/>
      <c r="NFW32" s="309"/>
      <c r="NFX32" s="309"/>
      <c r="NFY32" s="309"/>
      <c r="NFZ32" s="309"/>
      <c r="NGA32" s="309"/>
      <c r="NGB32" s="309"/>
      <c r="NGC32" s="309"/>
      <c r="NGD32" s="309"/>
      <c r="NGE32" s="309"/>
      <c r="NGF32" s="309"/>
      <c r="NGG32" s="309"/>
      <c r="NGH32" s="309"/>
      <c r="NGI32" s="309"/>
      <c r="NGJ32" s="309"/>
      <c r="NGK32" s="309"/>
      <c r="NGL32" s="309"/>
      <c r="NGM32" s="309"/>
      <c r="NGN32" s="309"/>
      <c r="NGO32" s="309"/>
      <c r="NGP32" s="309"/>
      <c r="NGQ32" s="309"/>
      <c r="NGR32" s="309"/>
      <c r="NGS32" s="309"/>
      <c r="NGT32" s="309"/>
      <c r="NGU32" s="309"/>
      <c r="NGV32" s="309"/>
      <c r="NGW32" s="309"/>
      <c r="NGX32" s="309"/>
      <c r="NGY32" s="309"/>
      <c r="NGZ32" s="309"/>
      <c r="NHA32" s="309"/>
      <c r="NHB32" s="309"/>
      <c r="NHC32" s="309"/>
      <c r="NHD32" s="309"/>
      <c r="NHE32" s="309"/>
      <c r="NHF32" s="309"/>
      <c r="NHG32" s="309"/>
      <c r="NHH32" s="309"/>
      <c r="NHI32" s="309"/>
      <c r="NHJ32" s="309"/>
      <c r="NHK32" s="309"/>
      <c r="NHL32" s="309"/>
      <c r="NHM32" s="309"/>
      <c r="NHN32" s="309"/>
      <c r="NHO32" s="309"/>
      <c r="NHP32" s="309"/>
      <c r="NHQ32" s="309"/>
      <c r="NHR32" s="309"/>
      <c r="NHS32" s="309"/>
      <c r="NHT32" s="309"/>
      <c r="NHU32" s="309"/>
      <c r="NHV32" s="309"/>
      <c r="NHW32" s="309"/>
      <c r="NHX32" s="309"/>
      <c r="NHY32" s="309"/>
      <c r="NHZ32" s="309"/>
      <c r="NIA32" s="309"/>
      <c r="NIB32" s="309"/>
      <c r="NIC32" s="309"/>
      <c r="NID32" s="309"/>
      <c r="NIE32" s="309"/>
      <c r="NIF32" s="309"/>
      <c r="NIG32" s="309"/>
      <c r="NIH32" s="309"/>
      <c r="NII32" s="309"/>
      <c r="NIJ32" s="309"/>
      <c r="NIK32" s="309"/>
      <c r="NIL32" s="309"/>
      <c r="NIM32" s="309"/>
      <c r="NIN32" s="309"/>
      <c r="NIO32" s="309"/>
      <c r="NIP32" s="309"/>
      <c r="NIQ32" s="309"/>
      <c r="NIR32" s="309"/>
      <c r="NIS32" s="309"/>
      <c r="NIT32" s="309"/>
      <c r="NIU32" s="309"/>
      <c r="NIV32" s="309"/>
      <c r="NIW32" s="309"/>
      <c r="NIX32" s="309"/>
      <c r="NIY32" s="309"/>
      <c r="NIZ32" s="309"/>
      <c r="NJA32" s="309"/>
      <c r="NJB32" s="309"/>
      <c r="NJC32" s="309"/>
      <c r="NJD32" s="309"/>
      <c r="NJE32" s="309"/>
      <c r="NJF32" s="309"/>
      <c r="NJG32" s="309"/>
      <c r="NJH32" s="309"/>
      <c r="NJI32" s="309"/>
      <c r="NJJ32" s="309"/>
      <c r="NJK32" s="309"/>
      <c r="NJL32" s="309"/>
      <c r="NJM32" s="309"/>
      <c r="NJN32" s="309"/>
      <c r="NJO32" s="309"/>
      <c r="NJP32" s="309"/>
      <c r="NJQ32" s="309"/>
      <c r="NJR32" s="309"/>
      <c r="NJS32" s="309"/>
      <c r="NJT32" s="309"/>
      <c r="NJU32" s="309"/>
      <c r="NJV32" s="309"/>
      <c r="NJW32" s="309"/>
      <c r="NJX32" s="309"/>
      <c r="NJY32" s="309"/>
      <c r="NJZ32" s="309"/>
      <c r="NKA32" s="309"/>
      <c r="NKB32" s="309"/>
      <c r="NKC32" s="309"/>
      <c r="NKD32" s="309"/>
      <c r="NKE32" s="309"/>
      <c r="NKF32" s="309"/>
      <c r="NKG32" s="309"/>
      <c r="NKH32" s="309"/>
      <c r="NKI32" s="309"/>
      <c r="NKJ32" s="309"/>
      <c r="NKK32" s="309"/>
      <c r="NKL32" s="309"/>
      <c r="NKM32" s="309"/>
      <c r="NKN32" s="309"/>
      <c r="NKO32" s="309"/>
      <c r="NKP32" s="309"/>
      <c r="NKQ32" s="309"/>
      <c r="NKR32" s="309"/>
      <c r="NKS32" s="309"/>
      <c r="NKT32" s="309"/>
      <c r="NKU32" s="309"/>
      <c r="NKV32" s="309"/>
      <c r="NKW32" s="309"/>
      <c r="NKX32" s="309"/>
      <c r="NKY32" s="309"/>
      <c r="NKZ32" s="309"/>
      <c r="NLA32" s="309"/>
      <c r="NLB32" s="309"/>
      <c r="NLC32" s="309"/>
      <c r="NLD32" s="309"/>
      <c r="NLE32" s="309"/>
      <c r="NLF32" s="309"/>
      <c r="NLG32" s="309"/>
      <c r="NLH32" s="309"/>
      <c r="NLI32" s="309"/>
      <c r="NLJ32" s="309"/>
      <c r="NLK32" s="309"/>
      <c r="NLL32" s="309"/>
      <c r="NLM32" s="309"/>
      <c r="NLN32" s="309"/>
      <c r="NLO32" s="309"/>
      <c r="NLP32" s="309"/>
      <c r="NLQ32" s="309"/>
      <c r="NLR32" s="309"/>
      <c r="NLS32" s="309"/>
      <c r="NLT32" s="309"/>
      <c r="NLU32" s="309"/>
      <c r="NLV32" s="309"/>
      <c r="NLW32" s="309"/>
      <c r="NLX32" s="309"/>
      <c r="NLY32" s="309"/>
      <c r="NLZ32" s="309"/>
      <c r="NMA32" s="309"/>
      <c r="NMB32" s="309"/>
      <c r="NMC32" s="309"/>
      <c r="NMD32" s="309"/>
      <c r="NME32" s="309"/>
      <c r="NMF32" s="309"/>
      <c r="NMG32" s="309"/>
      <c r="NMH32" s="309"/>
      <c r="NMI32" s="309"/>
      <c r="NMJ32" s="309"/>
      <c r="NMK32" s="309"/>
      <c r="NML32" s="309"/>
      <c r="NMM32" s="309"/>
      <c r="NMN32" s="309"/>
      <c r="NMO32" s="309"/>
      <c r="NMP32" s="309"/>
      <c r="NMQ32" s="309"/>
      <c r="NMR32" s="309"/>
      <c r="NMS32" s="309"/>
      <c r="NMT32" s="309"/>
      <c r="NMU32" s="309"/>
      <c r="NMV32" s="309"/>
      <c r="NMW32" s="309"/>
      <c r="NMX32" s="309"/>
      <c r="NMY32" s="309"/>
      <c r="NMZ32" s="309"/>
      <c r="NNA32" s="309"/>
      <c r="NNB32" s="309"/>
      <c r="NNC32" s="309"/>
      <c r="NND32" s="309"/>
      <c r="NNE32" s="309"/>
      <c r="NNF32" s="309"/>
      <c r="NNG32" s="309"/>
      <c r="NNH32" s="309"/>
      <c r="NNI32" s="309"/>
      <c r="NNJ32" s="309"/>
      <c r="NNK32" s="309"/>
      <c r="NNL32" s="309"/>
      <c r="NNM32" s="309"/>
      <c r="NNN32" s="309"/>
      <c r="NNO32" s="309"/>
      <c r="NNP32" s="309"/>
      <c r="NNQ32" s="309"/>
      <c r="NNR32" s="309"/>
      <c r="NNS32" s="309"/>
      <c r="NNT32" s="309"/>
      <c r="NNU32" s="309"/>
      <c r="NNV32" s="309"/>
      <c r="NNW32" s="309"/>
      <c r="NNX32" s="309"/>
      <c r="NNY32" s="309"/>
      <c r="NNZ32" s="309"/>
      <c r="NOA32" s="309"/>
      <c r="NOB32" s="309"/>
      <c r="NOC32" s="309"/>
      <c r="NOD32" s="309"/>
      <c r="NOE32" s="309"/>
      <c r="NOF32" s="309"/>
      <c r="NOG32" s="309"/>
      <c r="NOH32" s="309"/>
      <c r="NOI32" s="309"/>
      <c r="NOJ32" s="309"/>
      <c r="NOK32" s="309"/>
      <c r="NOL32" s="309"/>
      <c r="NOM32" s="309"/>
      <c r="NON32" s="309"/>
      <c r="NOO32" s="309"/>
      <c r="NOP32" s="309"/>
      <c r="NOQ32" s="309"/>
      <c r="NOR32" s="309"/>
      <c r="NOS32" s="309"/>
      <c r="NOT32" s="309"/>
      <c r="NOU32" s="309"/>
      <c r="NOV32" s="309"/>
      <c r="NOW32" s="309"/>
      <c r="NOX32" s="309"/>
      <c r="NOY32" s="309"/>
      <c r="NOZ32" s="309"/>
      <c r="NPA32" s="309"/>
      <c r="NPB32" s="309"/>
      <c r="NPC32" s="309"/>
      <c r="NPD32" s="309"/>
      <c r="NPE32" s="309"/>
      <c r="NPF32" s="309"/>
      <c r="NPG32" s="309"/>
      <c r="NPH32" s="309"/>
      <c r="NPI32" s="309"/>
      <c r="NPJ32" s="309"/>
      <c r="NPK32" s="309"/>
      <c r="NPL32" s="309"/>
      <c r="NPM32" s="309"/>
      <c r="NPN32" s="309"/>
      <c r="NPO32" s="309"/>
      <c r="NPP32" s="309"/>
      <c r="NPQ32" s="309"/>
      <c r="NPR32" s="309"/>
      <c r="NPS32" s="309"/>
      <c r="NPT32" s="309"/>
      <c r="NPU32" s="309"/>
      <c r="NPV32" s="309"/>
      <c r="NPW32" s="309"/>
      <c r="NPX32" s="309"/>
      <c r="NPY32" s="309"/>
      <c r="NPZ32" s="309"/>
      <c r="NQA32" s="309"/>
      <c r="NQB32" s="309"/>
      <c r="NQC32" s="309"/>
      <c r="NQD32" s="309"/>
      <c r="NQE32" s="309"/>
      <c r="NQF32" s="309"/>
      <c r="NQG32" s="309"/>
      <c r="NQH32" s="309"/>
      <c r="NQI32" s="309"/>
      <c r="NQJ32" s="309"/>
      <c r="NQK32" s="309"/>
      <c r="NQL32" s="309"/>
      <c r="NQM32" s="309"/>
      <c r="NQN32" s="309"/>
      <c r="NQO32" s="309"/>
      <c r="NQP32" s="309"/>
      <c r="NQQ32" s="309"/>
      <c r="NQR32" s="309"/>
      <c r="NQS32" s="309"/>
      <c r="NQT32" s="309"/>
      <c r="NQU32" s="309"/>
      <c r="NQV32" s="309"/>
      <c r="NQW32" s="309"/>
      <c r="NQX32" s="309"/>
      <c r="NQY32" s="309"/>
      <c r="NQZ32" s="309"/>
      <c r="NRA32" s="309"/>
      <c r="NRB32" s="309"/>
      <c r="NRC32" s="309"/>
      <c r="NRD32" s="309"/>
      <c r="NRE32" s="309"/>
      <c r="NRF32" s="309"/>
      <c r="NRG32" s="309"/>
      <c r="NRH32" s="309"/>
      <c r="NRI32" s="309"/>
      <c r="NRJ32" s="309"/>
      <c r="NRK32" s="309"/>
      <c r="NRL32" s="309"/>
      <c r="NRM32" s="309"/>
      <c r="NRN32" s="309"/>
      <c r="NRO32" s="309"/>
      <c r="NRP32" s="309"/>
      <c r="NRQ32" s="309"/>
      <c r="NRR32" s="309"/>
      <c r="NRS32" s="309"/>
      <c r="NRT32" s="309"/>
      <c r="NRU32" s="309"/>
      <c r="NRV32" s="309"/>
      <c r="NRW32" s="309"/>
      <c r="NRX32" s="309"/>
      <c r="NRY32" s="309"/>
      <c r="NRZ32" s="309"/>
      <c r="NSA32" s="309"/>
      <c r="NSB32" s="309"/>
      <c r="NSC32" s="309"/>
      <c r="NSD32" s="309"/>
      <c r="NSE32" s="309"/>
      <c r="NSF32" s="309"/>
      <c r="NSG32" s="309"/>
      <c r="NSH32" s="309"/>
      <c r="NSI32" s="309"/>
      <c r="NSJ32" s="309"/>
      <c r="NSK32" s="309"/>
      <c r="NSL32" s="309"/>
      <c r="NSM32" s="309"/>
      <c r="NSN32" s="309"/>
      <c r="NSO32" s="309"/>
      <c r="NSP32" s="309"/>
      <c r="NSQ32" s="309"/>
      <c r="NSR32" s="309"/>
      <c r="NSS32" s="309"/>
      <c r="NST32" s="309"/>
      <c r="NSU32" s="309"/>
      <c r="NSV32" s="309"/>
      <c r="NSW32" s="309"/>
      <c r="NSX32" s="309"/>
      <c r="NSY32" s="309"/>
      <c r="NSZ32" s="309"/>
      <c r="NTA32" s="309"/>
      <c r="NTB32" s="309"/>
      <c r="NTC32" s="309"/>
      <c r="NTD32" s="309"/>
      <c r="NTE32" s="309"/>
      <c r="NTF32" s="309"/>
      <c r="NTG32" s="309"/>
      <c r="NTH32" s="309"/>
      <c r="NTI32" s="309"/>
      <c r="NTJ32" s="309"/>
      <c r="NTK32" s="309"/>
      <c r="NTL32" s="309"/>
      <c r="NTM32" s="309"/>
      <c r="NTN32" s="309"/>
      <c r="NTO32" s="309"/>
      <c r="NTP32" s="309"/>
      <c r="NTQ32" s="309"/>
      <c r="NTR32" s="309"/>
      <c r="NTS32" s="309"/>
      <c r="NTT32" s="309"/>
      <c r="NTU32" s="309"/>
      <c r="NTV32" s="309"/>
      <c r="NTW32" s="309"/>
      <c r="NTX32" s="309"/>
      <c r="NTY32" s="309"/>
      <c r="NTZ32" s="309"/>
      <c r="NUA32" s="309"/>
      <c r="NUB32" s="309"/>
      <c r="NUC32" s="309"/>
      <c r="NUD32" s="309"/>
      <c r="NUE32" s="309"/>
      <c r="NUF32" s="309"/>
      <c r="NUG32" s="309"/>
      <c r="NUH32" s="309"/>
      <c r="NUI32" s="309"/>
      <c r="NUJ32" s="309"/>
      <c r="NUK32" s="309"/>
      <c r="NUL32" s="309"/>
      <c r="NUM32" s="309"/>
      <c r="NUN32" s="309"/>
      <c r="NUO32" s="309"/>
      <c r="NUP32" s="309"/>
      <c r="NUQ32" s="309"/>
      <c r="NUR32" s="309"/>
      <c r="NUS32" s="309"/>
      <c r="NUT32" s="309"/>
      <c r="NUU32" s="309"/>
      <c r="NUV32" s="309"/>
      <c r="NUW32" s="309"/>
      <c r="NUX32" s="309"/>
      <c r="NUY32" s="309"/>
      <c r="NUZ32" s="309"/>
      <c r="NVA32" s="309"/>
      <c r="NVB32" s="309"/>
      <c r="NVC32" s="309"/>
      <c r="NVD32" s="309"/>
      <c r="NVE32" s="309"/>
      <c r="NVF32" s="309"/>
      <c r="NVG32" s="309"/>
      <c r="NVH32" s="309"/>
      <c r="NVI32" s="309"/>
      <c r="NVJ32" s="309"/>
      <c r="NVK32" s="309"/>
      <c r="NVL32" s="309"/>
      <c r="NVM32" s="309"/>
      <c r="NVN32" s="309"/>
      <c r="NVO32" s="309"/>
      <c r="NVP32" s="309"/>
      <c r="NVQ32" s="309"/>
      <c r="NVR32" s="309"/>
      <c r="NVS32" s="309"/>
      <c r="NVT32" s="309"/>
      <c r="NVU32" s="309"/>
      <c r="NVV32" s="309"/>
      <c r="NVW32" s="309"/>
      <c r="NVX32" s="309"/>
      <c r="NVY32" s="309"/>
      <c r="NVZ32" s="309"/>
      <c r="NWA32" s="309"/>
      <c r="NWB32" s="309"/>
      <c r="NWC32" s="309"/>
      <c r="NWD32" s="309"/>
      <c r="NWE32" s="309"/>
      <c r="NWF32" s="309"/>
      <c r="NWG32" s="309"/>
      <c r="NWH32" s="309"/>
      <c r="NWI32" s="309"/>
      <c r="NWJ32" s="309"/>
      <c r="NWK32" s="309"/>
      <c r="NWL32" s="309"/>
      <c r="NWM32" s="309"/>
      <c r="NWN32" s="309"/>
      <c r="NWO32" s="309"/>
      <c r="NWP32" s="309"/>
      <c r="NWQ32" s="309"/>
      <c r="NWR32" s="309"/>
      <c r="NWS32" s="309"/>
      <c r="NWT32" s="309"/>
      <c r="NWU32" s="309"/>
      <c r="NWV32" s="309"/>
      <c r="NWW32" s="309"/>
      <c r="NWX32" s="309"/>
      <c r="NWY32" s="309"/>
      <c r="NWZ32" s="309"/>
      <c r="NXA32" s="309"/>
      <c r="NXB32" s="309"/>
      <c r="NXC32" s="309"/>
      <c r="NXD32" s="309"/>
      <c r="NXE32" s="309"/>
      <c r="NXF32" s="309"/>
      <c r="NXG32" s="309"/>
      <c r="NXH32" s="309"/>
      <c r="NXI32" s="309"/>
      <c r="NXJ32" s="309"/>
      <c r="NXK32" s="309"/>
      <c r="NXL32" s="309"/>
      <c r="NXM32" s="309"/>
      <c r="NXN32" s="309"/>
      <c r="NXO32" s="309"/>
      <c r="NXP32" s="309"/>
      <c r="NXQ32" s="309"/>
      <c r="NXR32" s="309"/>
      <c r="NXS32" s="309"/>
      <c r="NXT32" s="309"/>
      <c r="NXU32" s="309"/>
      <c r="NXV32" s="309"/>
      <c r="NXW32" s="309"/>
      <c r="NXX32" s="309"/>
      <c r="NXY32" s="309"/>
      <c r="NXZ32" s="309"/>
      <c r="NYA32" s="309"/>
      <c r="NYB32" s="309"/>
      <c r="NYC32" s="309"/>
      <c r="NYD32" s="309"/>
      <c r="NYE32" s="309"/>
      <c r="NYF32" s="309"/>
      <c r="NYG32" s="309"/>
      <c r="NYH32" s="309"/>
      <c r="NYI32" s="309"/>
      <c r="NYJ32" s="309"/>
      <c r="NYK32" s="309"/>
      <c r="NYL32" s="309"/>
      <c r="NYM32" s="309"/>
      <c r="NYN32" s="309"/>
      <c r="NYO32" s="309"/>
      <c r="NYP32" s="309"/>
      <c r="NYQ32" s="309"/>
      <c r="NYR32" s="309"/>
      <c r="NYS32" s="309"/>
      <c r="NYT32" s="309"/>
      <c r="NYU32" s="309"/>
      <c r="NYV32" s="309"/>
      <c r="NYW32" s="309"/>
      <c r="NYX32" s="309"/>
      <c r="NYY32" s="309"/>
      <c r="NYZ32" s="309"/>
      <c r="NZA32" s="309"/>
      <c r="NZB32" s="309"/>
      <c r="NZC32" s="309"/>
      <c r="NZD32" s="309"/>
      <c r="NZE32" s="309"/>
      <c r="NZF32" s="309"/>
      <c r="NZG32" s="309"/>
      <c r="NZH32" s="309"/>
      <c r="NZI32" s="309"/>
      <c r="NZJ32" s="309"/>
      <c r="NZK32" s="309"/>
      <c r="NZL32" s="309"/>
      <c r="NZM32" s="309"/>
      <c r="NZN32" s="309"/>
      <c r="NZO32" s="309"/>
      <c r="NZP32" s="309"/>
      <c r="NZQ32" s="309"/>
      <c r="NZR32" s="309"/>
      <c r="NZS32" s="309"/>
      <c r="NZT32" s="309"/>
      <c r="NZU32" s="309"/>
      <c r="NZV32" s="309"/>
      <c r="NZW32" s="309"/>
      <c r="NZX32" s="309"/>
      <c r="NZY32" s="309"/>
      <c r="NZZ32" s="309"/>
      <c r="OAA32" s="309"/>
      <c r="OAB32" s="309"/>
      <c r="OAC32" s="309"/>
      <c r="OAD32" s="309"/>
      <c r="OAE32" s="309"/>
      <c r="OAF32" s="309"/>
      <c r="OAG32" s="309"/>
      <c r="OAH32" s="309"/>
      <c r="OAI32" s="309"/>
      <c r="OAJ32" s="309"/>
      <c r="OAK32" s="309"/>
      <c r="OAL32" s="309"/>
      <c r="OAM32" s="309"/>
      <c r="OAN32" s="309"/>
      <c r="OAO32" s="309"/>
      <c r="OAP32" s="309"/>
      <c r="OAQ32" s="309"/>
      <c r="OAR32" s="309"/>
      <c r="OAS32" s="309"/>
      <c r="OAT32" s="309"/>
      <c r="OAU32" s="309"/>
      <c r="OAV32" s="309"/>
      <c r="OAW32" s="309"/>
      <c r="OAX32" s="309"/>
      <c r="OAY32" s="309"/>
      <c r="OAZ32" s="309"/>
      <c r="OBA32" s="309"/>
      <c r="OBB32" s="309"/>
      <c r="OBC32" s="309"/>
      <c r="OBD32" s="309"/>
      <c r="OBE32" s="309"/>
      <c r="OBF32" s="309"/>
      <c r="OBG32" s="309"/>
      <c r="OBH32" s="309"/>
      <c r="OBI32" s="309"/>
      <c r="OBJ32" s="309"/>
      <c r="OBK32" s="309"/>
      <c r="OBL32" s="309"/>
      <c r="OBM32" s="309"/>
      <c r="OBN32" s="309"/>
      <c r="OBO32" s="309"/>
      <c r="OBP32" s="309"/>
      <c r="OBQ32" s="309"/>
      <c r="OBR32" s="309"/>
      <c r="OBS32" s="309"/>
      <c r="OBT32" s="309"/>
      <c r="OBU32" s="309"/>
      <c r="OBV32" s="309"/>
      <c r="OBW32" s="309"/>
      <c r="OBX32" s="309"/>
      <c r="OBY32" s="309"/>
      <c r="OBZ32" s="309"/>
      <c r="OCA32" s="309"/>
      <c r="OCB32" s="309"/>
      <c r="OCC32" s="309"/>
      <c r="OCD32" s="309"/>
      <c r="OCE32" s="309"/>
      <c r="OCF32" s="309"/>
      <c r="OCG32" s="309"/>
      <c r="OCH32" s="309"/>
      <c r="OCI32" s="309"/>
      <c r="OCJ32" s="309"/>
      <c r="OCK32" s="309"/>
      <c r="OCL32" s="309"/>
      <c r="OCM32" s="309"/>
      <c r="OCN32" s="309"/>
      <c r="OCO32" s="309"/>
      <c r="OCP32" s="309"/>
      <c r="OCQ32" s="309"/>
      <c r="OCR32" s="309"/>
      <c r="OCS32" s="309"/>
      <c r="OCT32" s="309"/>
      <c r="OCU32" s="309"/>
      <c r="OCV32" s="309"/>
      <c r="OCW32" s="309"/>
      <c r="OCX32" s="309"/>
      <c r="OCY32" s="309"/>
      <c r="OCZ32" s="309"/>
      <c r="ODA32" s="309"/>
      <c r="ODB32" s="309"/>
      <c r="ODC32" s="309"/>
      <c r="ODD32" s="309"/>
      <c r="ODE32" s="309"/>
      <c r="ODF32" s="309"/>
      <c r="ODG32" s="309"/>
      <c r="ODH32" s="309"/>
      <c r="ODI32" s="309"/>
      <c r="ODJ32" s="309"/>
      <c r="ODK32" s="309"/>
      <c r="ODL32" s="309"/>
      <c r="ODM32" s="309"/>
      <c r="ODN32" s="309"/>
      <c r="ODO32" s="309"/>
      <c r="ODP32" s="309"/>
      <c r="ODQ32" s="309"/>
      <c r="ODR32" s="309"/>
      <c r="ODS32" s="309"/>
      <c r="ODT32" s="309"/>
      <c r="ODU32" s="309"/>
      <c r="ODV32" s="309"/>
      <c r="ODW32" s="309"/>
      <c r="ODX32" s="309"/>
      <c r="ODY32" s="309"/>
      <c r="ODZ32" s="309"/>
      <c r="OEA32" s="309"/>
      <c r="OEB32" s="309"/>
      <c r="OEC32" s="309"/>
      <c r="OED32" s="309"/>
      <c r="OEE32" s="309"/>
      <c r="OEF32" s="309"/>
      <c r="OEG32" s="309"/>
      <c r="OEH32" s="309"/>
      <c r="OEI32" s="309"/>
      <c r="OEJ32" s="309"/>
      <c r="OEK32" s="309"/>
      <c r="OEL32" s="309"/>
      <c r="OEM32" s="309"/>
      <c r="OEN32" s="309"/>
      <c r="OEO32" s="309"/>
      <c r="OEP32" s="309"/>
      <c r="OEQ32" s="309"/>
      <c r="OER32" s="309"/>
      <c r="OES32" s="309"/>
      <c r="OET32" s="309"/>
      <c r="OEU32" s="309"/>
      <c r="OEV32" s="309"/>
      <c r="OEW32" s="309"/>
      <c r="OEX32" s="309"/>
      <c r="OEY32" s="309"/>
      <c r="OEZ32" s="309"/>
      <c r="OFA32" s="309"/>
      <c r="OFB32" s="309"/>
      <c r="OFC32" s="309"/>
      <c r="OFD32" s="309"/>
      <c r="OFE32" s="309"/>
      <c r="OFF32" s="309"/>
      <c r="OFG32" s="309"/>
      <c r="OFH32" s="309"/>
      <c r="OFI32" s="309"/>
      <c r="OFJ32" s="309"/>
      <c r="OFK32" s="309"/>
      <c r="OFL32" s="309"/>
      <c r="OFM32" s="309"/>
      <c r="OFN32" s="309"/>
      <c r="OFO32" s="309"/>
      <c r="OFP32" s="309"/>
      <c r="OFQ32" s="309"/>
      <c r="OFR32" s="309"/>
      <c r="OFS32" s="309"/>
      <c r="OFT32" s="309"/>
      <c r="OFU32" s="309"/>
      <c r="OFV32" s="309"/>
      <c r="OFW32" s="309"/>
      <c r="OFX32" s="309"/>
      <c r="OFY32" s="309"/>
      <c r="OFZ32" s="309"/>
      <c r="OGA32" s="309"/>
      <c r="OGB32" s="309"/>
      <c r="OGC32" s="309"/>
      <c r="OGD32" s="309"/>
      <c r="OGE32" s="309"/>
      <c r="OGF32" s="309"/>
      <c r="OGG32" s="309"/>
      <c r="OGH32" s="309"/>
      <c r="OGI32" s="309"/>
      <c r="OGJ32" s="309"/>
      <c r="OGK32" s="309"/>
      <c r="OGL32" s="309"/>
      <c r="OGM32" s="309"/>
      <c r="OGN32" s="309"/>
      <c r="OGO32" s="309"/>
      <c r="OGP32" s="309"/>
      <c r="OGQ32" s="309"/>
      <c r="OGR32" s="309"/>
      <c r="OGS32" s="309"/>
      <c r="OGT32" s="309"/>
      <c r="OGU32" s="309"/>
      <c r="OGV32" s="309"/>
      <c r="OGW32" s="309"/>
      <c r="OGX32" s="309"/>
      <c r="OGY32" s="309"/>
      <c r="OGZ32" s="309"/>
      <c r="OHA32" s="309"/>
      <c r="OHB32" s="309"/>
      <c r="OHC32" s="309"/>
      <c r="OHD32" s="309"/>
      <c r="OHE32" s="309"/>
      <c r="OHF32" s="309"/>
      <c r="OHG32" s="309"/>
      <c r="OHH32" s="309"/>
      <c r="OHI32" s="309"/>
      <c r="OHJ32" s="309"/>
      <c r="OHK32" s="309"/>
      <c r="OHL32" s="309"/>
      <c r="OHM32" s="309"/>
      <c r="OHN32" s="309"/>
      <c r="OHO32" s="309"/>
      <c r="OHP32" s="309"/>
      <c r="OHQ32" s="309"/>
      <c r="OHR32" s="309"/>
      <c r="OHS32" s="309"/>
      <c r="OHT32" s="309"/>
      <c r="OHU32" s="309"/>
      <c r="OHV32" s="309"/>
      <c r="OHW32" s="309"/>
      <c r="OHX32" s="309"/>
      <c r="OHY32" s="309"/>
      <c r="OHZ32" s="309"/>
      <c r="OIA32" s="309"/>
      <c r="OIB32" s="309"/>
      <c r="OIC32" s="309"/>
      <c r="OID32" s="309"/>
      <c r="OIE32" s="309"/>
      <c r="OIF32" s="309"/>
      <c r="OIG32" s="309"/>
      <c r="OIH32" s="309"/>
      <c r="OII32" s="309"/>
      <c r="OIJ32" s="309"/>
      <c r="OIK32" s="309"/>
      <c r="OIL32" s="309"/>
      <c r="OIM32" s="309"/>
      <c r="OIN32" s="309"/>
      <c r="OIO32" s="309"/>
      <c r="OIP32" s="309"/>
      <c r="OIQ32" s="309"/>
      <c r="OIR32" s="309"/>
      <c r="OIS32" s="309"/>
      <c r="OIT32" s="309"/>
      <c r="OIU32" s="309"/>
      <c r="OIV32" s="309"/>
      <c r="OIW32" s="309"/>
      <c r="OIX32" s="309"/>
      <c r="OIY32" s="309"/>
      <c r="OIZ32" s="309"/>
      <c r="OJA32" s="309"/>
      <c r="OJB32" s="309"/>
      <c r="OJC32" s="309"/>
      <c r="OJD32" s="309"/>
      <c r="OJE32" s="309"/>
      <c r="OJF32" s="309"/>
      <c r="OJG32" s="309"/>
      <c r="OJH32" s="309"/>
      <c r="OJI32" s="309"/>
      <c r="OJJ32" s="309"/>
      <c r="OJK32" s="309"/>
      <c r="OJL32" s="309"/>
      <c r="OJM32" s="309"/>
      <c r="OJN32" s="309"/>
      <c r="OJO32" s="309"/>
      <c r="OJP32" s="309"/>
      <c r="OJQ32" s="309"/>
      <c r="OJR32" s="309"/>
      <c r="OJS32" s="309"/>
      <c r="OJT32" s="309"/>
      <c r="OJU32" s="309"/>
      <c r="OJV32" s="309"/>
      <c r="OJW32" s="309"/>
      <c r="OJX32" s="309"/>
      <c r="OJY32" s="309"/>
      <c r="OJZ32" s="309"/>
      <c r="OKA32" s="309"/>
      <c r="OKB32" s="309"/>
      <c r="OKC32" s="309"/>
      <c r="OKD32" s="309"/>
      <c r="OKE32" s="309"/>
      <c r="OKF32" s="309"/>
      <c r="OKG32" s="309"/>
      <c r="OKH32" s="309"/>
      <c r="OKI32" s="309"/>
      <c r="OKJ32" s="309"/>
      <c r="OKK32" s="309"/>
      <c r="OKL32" s="309"/>
      <c r="OKM32" s="309"/>
      <c r="OKN32" s="309"/>
      <c r="OKO32" s="309"/>
      <c r="OKP32" s="309"/>
      <c r="OKQ32" s="309"/>
      <c r="OKR32" s="309"/>
      <c r="OKS32" s="309"/>
      <c r="OKT32" s="309"/>
      <c r="OKU32" s="309"/>
      <c r="OKV32" s="309"/>
      <c r="OKW32" s="309"/>
      <c r="OKX32" s="309"/>
      <c r="OKY32" s="309"/>
      <c r="OKZ32" s="309"/>
      <c r="OLA32" s="309"/>
      <c r="OLB32" s="309"/>
      <c r="OLC32" s="309"/>
      <c r="OLD32" s="309"/>
      <c r="OLE32" s="309"/>
      <c r="OLF32" s="309"/>
      <c r="OLG32" s="309"/>
      <c r="OLH32" s="309"/>
      <c r="OLI32" s="309"/>
      <c r="OLJ32" s="309"/>
      <c r="OLK32" s="309"/>
      <c r="OLL32" s="309"/>
      <c r="OLM32" s="309"/>
      <c r="OLN32" s="309"/>
      <c r="OLO32" s="309"/>
      <c r="OLP32" s="309"/>
      <c r="OLQ32" s="309"/>
      <c r="OLR32" s="309"/>
      <c r="OLS32" s="309"/>
      <c r="OLT32" s="309"/>
      <c r="OLU32" s="309"/>
      <c r="OLV32" s="309"/>
      <c r="OLW32" s="309"/>
      <c r="OLX32" s="309"/>
      <c r="OLY32" s="309"/>
      <c r="OLZ32" s="309"/>
      <c r="OMA32" s="309"/>
      <c r="OMB32" s="309"/>
      <c r="OMC32" s="309"/>
      <c r="OMD32" s="309"/>
      <c r="OME32" s="309"/>
      <c r="OMF32" s="309"/>
      <c r="OMG32" s="309"/>
      <c r="OMH32" s="309"/>
      <c r="OMI32" s="309"/>
      <c r="OMJ32" s="309"/>
      <c r="OMK32" s="309"/>
      <c r="OML32" s="309"/>
      <c r="OMM32" s="309"/>
      <c r="OMN32" s="309"/>
      <c r="OMO32" s="309"/>
      <c r="OMP32" s="309"/>
      <c r="OMQ32" s="309"/>
      <c r="OMR32" s="309"/>
      <c r="OMS32" s="309"/>
      <c r="OMT32" s="309"/>
      <c r="OMU32" s="309"/>
      <c r="OMV32" s="309"/>
      <c r="OMW32" s="309"/>
      <c r="OMX32" s="309"/>
      <c r="OMY32" s="309"/>
      <c r="OMZ32" s="309"/>
      <c r="ONA32" s="309"/>
      <c r="ONB32" s="309"/>
      <c r="ONC32" s="309"/>
      <c r="OND32" s="309"/>
      <c r="ONE32" s="309"/>
      <c r="ONF32" s="309"/>
      <c r="ONG32" s="309"/>
      <c r="ONH32" s="309"/>
      <c r="ONI32" s="309"/>
      <c r="ONJ32" s="309"/>
      <c r="ONK32" s="309"/>
      <c r="ONL32" s="309"/>
      <c r="ONM32" s="309"/>
      <c r="ONN32" s="309"/>
      <c r="ONO32" s="309"/>
      <c r="ONP32" s="309"/>
      <c r="ONQ32" s="309"/>
      <c r="ONR32" s="309"/>
      <c r="ONS32" s="309"/>
      <c r="ONT32" s="309"/>
      <c r="ONU32" s="309"/>
      <c r="ONV32" s="309"/>
      <c r="ONW32" s="309"/>
      <c r="ONX32" s="309"/>
      <c r="ONY32" s="309"/>
      <c r="ONZ32" s="309"/>
      <c r="OOA32" s="309"/>
      <c r="OOB32" s="309"/>
      <c r="OOC32" s="309"/>
      <c r="OOD32" s="309"/>
      <c r="OOE32" s="309"/>
      <c r="OOF32" s="309"/>
      <c r="OOG32" s="309"/>
      <c r="OOH32" s="309"/>
      <c r="OOI32" s="309"/>
      <c r="OOJ32" s="309"/>
      <c r="OOK32" s="309"/>
      <c r="OOL32" s="309"/>
      <c r="OOM32" s="309"/>
      <c r="OON32" s="309"/>
      <c r="OOO32" s="309"/>
      <c r="OOP32" s="309"/>
      <c r="OOQ32" s="309"/>
      <c r="OOR32" s="309"/>
      <c r="OOS32" s="309"/>
      <c r="OOT32" s="309"/>
      <c r="OOU32" s="309"/>
      <c r="OOV32" s="309"/>
      <c r="OOW32" s="309"/>
      <c r="OOX32" s="309"/>
      <c r="OOY32" s="309"/>
      <c r="OOZ32" s="309"/>
      <c r="OPA32" s="309"/>
      <c r="OPB32" s="309"/>
      <c r="OPC32" s="309"/>
      <c r="OPD32" s="309"/>
      <c r="OPE32" s="309"/>
      <c r="OPF32" s="309"/>
      <c r="OPG32" s="309"/>
      <c r="OPH32" s="309"/>
      <c r="OPI32" s="309"/>
      <c r="OPJ32" s="309"/>
      <c r="OPK32" s="309"/>
      <c r="OPL32" s="309"/>
      <c r="OPM32" s="309"/>
      <c r="OPN32" s="309"/>
      <c r="OPO32" s="309"/>
      <c r="OPP32" s="309"/>
      <c r="OPQ32" s="309"/>
      <c r="OPR32" s="309"/>
      <c r="OPS32" s="309"/>
      <c r="OPT32" s="309"/>
      <c r="OPU32" s="309"/>
      <c r="OPV32" s="309"/>
      <c r="OPW32" s="309"/>
      <c r="OPX32" s="309"/>
      <c r="OPY32" s="309"/>
      <c r="OPZ32" s="309"/>
      <c r="OQA32" s="309"/>
      <c r="OQB32" s="309"/>
      <c r="OQC32" s="309"/>
      <c r="OQD32" s="309"/>
      <c r="OQE32" s="309"/>
      <c r="OQF32" s="309"/>
      <c r="OQG32" s="309"/>
      <c r="OQH32" s="309"/>
      <c r="OQI32" s="309"/>
      <c r="OQJ32" s="309"/>
      <c r="OQK32" s="309"/>
      <c r="OQL32" s="309"/>
      <c r="OQM32" s="309"/>
      <c r="OQN32" s="309"/>
      <c r="OQO32" s="309"/>
      <c r="OQP32" s="309"/>
      <c r="OQQ32" s="309"/>
      <c r="OQR32" s="309"/>
      <c r="OQS32" s="309"/>
      <c r="OQT32" s="309"/>
      <c r="OQU32" s="309"/>
      <c r="OQV32" s="309"/>
      <c r="OQW32" s="309"/>
      <c r="OQX32" s="309"/>
      <c r="OQY32" s="309"/>
      <c r="OQZ32" s="309"/>
      <c r="ORA32" s="309"/>
      <c r="ORB32" s="309"/>
      <c r="ORC32" s="309"/>
      <c r="ORD32" s="309"/>
      <c r="ORE32" s="309"/>
      <c r="ORF32" s="309"/>
      <c r="ORG32" s="309"/>
      <c r="ORH32" s="309"/>
      <c r="ORI32" s="309"/>
      <c r="ORJ32" s="309"/>
      <c r="ORK32" s="309"/>
      <c r="ORL32" s="309"/>
      <c r="ORM32" s="309"/>
      <c r="ORN32" s="309"/>
      <c r="ORO32" s="309"/>
      <c r="ORP32" s="309"/>
      <c r="ORQ32" s="309"/>
      <c r="ORR32" s="309"/>
      <c r="ORS32" s="309"/>
      <c r="ORT32" s="309"/>
      <c r="ORU32" s="309"/>
      <c r="ORV32" s="309"/>
      <c r="ORW32" s="309"/>
      <c r="ORX32" s="309"/>
      <c r="ORY32" s="309"/>
      <c r="ORZ32" s="309"/>
      <c r="OSA32" s="309"/>
      <c r="OSB32" s="309"/>
      <c r="OSC32" s="309"/>
      <c r="OSD32" s="309"/>
      <c r="OSE32" s="309"/>
      <c r="OSF32" s="309"/>
      <c r="OSG32" s="309"/>
      <c r="OSH32" s="309"/>
      <c r="OSI32" s="309"/>
      <c r="OSJ32" s="309"/>
      <c r="OSK32" s="309"/>
      <c r="OSL32" s="309"/>
      <c r="OSM32" s="309"/>
      <c r="OSN32" s="309"/>
      <c r="OSO32" s="309"/>
      <c r="OSP32" s="309"/>
      <c r="OSQ32" s="309"/>
      <c r="OSR32" s="309"/>
      <c r="OSS32" s="309"/>
      <c r="OST32" s="309"/>
      <c r="OSU32" s="309"/>
      <c r="OSV32" s="309"/>
      <c r="OSW32" s="309"/>
      <c r="OSX32" s="309"/>
      <c r="OSY32" s="309"/>
      <c r="OSZ32" s="309"/>
      <c r="OTA32" s="309"/>
      <c r="OTB32" s="309"/>
      <c r="OTC32" s="309"/>
      <c r="OTD32" s="309"/>
      <c r="OTE32" s="309"/>
      <c r="OTF32" s="309"/>
      <c r="OTG32" s="309"/>
      <c r="OTH32" s="309"/>
      <c r="OTI32" s="309"/>
      <c r="OTJ32" s="309"/>
      <c r="OTK32" s="309"/>
      <c r="OTL32" s="309"/>
      <c r="OTM32" s="309"/>
      <c r="OTN32" s="309"/>
      <c r="OTO32" s="309"/>
      <c r="OTP32" s="309"/>
      <c r="OTQ32" s="309"/>
      <c r="OTR32" s="309"/>
      <c r="OTS32" s="309"/>
      <c r="OTT32" s="309"/>
      <c r="OTU32" s="309"/>
      <c r="OTV32" s="309"/>
      <c r="OTW32" s="309"/>
      <c r="OTX32" s="309"/>
      <c r="OTY32" s="309"/>
      <c r="OTZ32" s="309"/>
      <c r="OUA32" s="309"/>
      <c r="OUB32" s="309"/>
      <c r="OUC32" s="309"/>
      <c r="OUD32" s="309"/>
      <c r="OUE32" s="309"/>
      <c r="OUF32" s="309"/>
      <c r="OUG32" s="309"/>
      <c r="OUH32" s="309"/>
      <c r="OUI32" s="309"/>
      <c r="OUJ32" s="309"/>
      <c r="OUK32" s="309"/>
      <c r="OUL32" s="309"/>
      <c r="OUM32" s="309"/>
      <c r="OUN32" s="309"/>
      <c r="OUO32" s="309"/>
      <c r="OUP32" s="309"/>
      <c r="OUQ32" s="309"/>
      <c r="OUR32" s="309"/>
      <c r="OUS32" s="309"/>
      <c r="OUT32" s="309"/>
      <c r="OUU32" s="309"/>
      <c r="OUV32" s="309"/>
      <c r="OUW32" s="309"/>
      <c r="OUX32" s="309"/>
      <c r="OUY32" s="309"/>
      <c r="OUZ32" s="309"/>
      <c r="OVA32" s="309"/>
      <c r="OVB32" s="309"/>
      <c r="OVC32" s="309"/>
      <c r="OVD32" s="309"/>
      <c r="OVE32" s="309"/>
      <c r="OVF32" s="309"/>
      <c r="OVG32" s="309"/>
      <c r="OVH32" s="309"/>
      <c r="OVI32" s="309"/>
      <c r="OVJ32" s="309"/>
      <c r="OVK32" s="309"/>
      <c r="OVL32" s="309"/>
      <c r="OVM32" s="309"/>
      <c r="OVN32" s="309"/>
      <c r="OVO32" s="309"/>
      <c r="OVP32" s="309"/>
      <c r="OVQ32" s="309"/>
      <c r="OVR32" s="309"/>
      <c r="OVS32" s="309"/>
      <c r="OVT32" s="309"/>
      <c r="OVU32" s="309"/>
      <c r="OVV32" s="309"/>
      <c r="OVW32" s="309"/>
      <c r="OVX32" s="309"/>
      <c r="OVY32" s="309"/>
      <c r="OVZ32" s="309"/>
      <c r="OWA32" s="309"/>
      <c r="OWB32" s="309"/>
      <c r="OWC32" s="309"/>
      <c r="OWD32" s="309"/>
      <c r="OWE32" s="309"/>
      <c r="OWF32" s="309"/>
      <c r="OWG32" s="309"/>
      <c r="OWH32" s="309"/>
      <c r="OWI32" s="309"/>
      <c r="OWJ32" s="309"/>
      <c r="OWK32" s="309"/>
      <c r="OWL32" s="309"/>
      <c r="OWM32" s="309"/>
      <c r="OWN32" s="309"/>
      <c r="OWO32" s="309"/>
      <c r="OWP32" s="309"/>
      <c r="OWQ32" s="309"/>
      <c r="OWR32" s="309"/>
      <c r="OWS32" s="309"/>
      <c r="OWT32" s="309"/>
      <c r="OWU32" s="309"/>
      <c r="OWV32" s="309"/>
      <c r="OWW32" s="309"/>
      <c r="OWX32" s="309"/>
      <c r="OWY32" s="309"/>
      <c r="OWZ32" s="309"/>
      <c r="OXA32" s="309"/>
      <c r="OXB32" s="309"/>
      <c r="OXC32" s="309"/>
      <c r="OXD32" s="309"/>
      <c r="OXE32" s="309"/>
      <c r="OXF32" s="309"/>
      <c r="OXG32" s="309"/>
      <c r="OXH32" s="309"/>
      <c r="OXI32" s="309"/>
      <c r="OXJ32" s="309"/>
      <c r="OXK32" s="309"/>
      <c r="OXL32" s="309"/>
      <c r="OXM32" s="309"/>
      <c r="OXN32" s="309"/>
      <c r="OXO32" s="309"/>
      <c r="OXP32" s="309"/>
      <c r="OXQ32" s="309"/>
      <c r="OXR32" s="309"/>
      <c r="OXS32" s="309"/>
      <c r="OXT32" s="309"/>
      <c r="OXU32" s="309"/>
      <c r="OXV32" s="309"/>
      <c r="OXW32" s="309"/>
      <c r="OXX32" s="309"/>
      <c r="OXY32" s="309"/>
      <c r="OXZ32" s="309"/>
      <c r="OYA32" s="309"/>
      <c r="OYB32" s="309"/>
      <c r="OYC32" s="309"/>
      <c r="OYD32" s="309"/>
      <c r="OYE32" s="309"/>
      <c r="OYF32" s="309"/>
      <c r="OYG32" s="309"/>
      <c r="OYH32" s="309"/>
      <c r="OYI32" s="309"/>
      <c r="OYJ32" s="309"/>
      <c r="OYK32" s="309"/>
      <c r="OYL32" s="309"/>
      <c r="OYM32" s="309"/>
      <c r="OYN32" s="309"/>
      <c r="OYO32" s="309"/>
      <c r="OYP32" s="309"/>
      <c r="OYQ32" s="309"/>
      <c r="OYR32" s="309"/>
      <c r="OYS32" s="309"/>
      <c r="OYT32" s="309"/>
      <c r="OYU32" s="309"/>
      <c r="OYV32" s="309"/>
      <c r="OYW32" s="309"/>
      <c r="OYX32" s="309"/>
      <c r="OYY32" s="309"/>
      <c r="OYZ32" s="309"/>
      <c r="OZA32" s="309"/>
      <c r="OZB32" s="309"/>
      <c r="OZC32" s="309"/>
      <c r="OZD32" s="309"/>
      <c r="OZE32" s="309"/>
      <c r="OZF32" s="309"/>
      <c r="OZG32" s="309"/>
      <c r="OZH32" s="309"/>
      <c r="OZI32" s="309"/>
      <c r="OZJ32" s="309"/>
      <c r="OZK32" s="309"/>
      <c r="OZL32" s="309"/>
      <c r="OZM32" s="309"/>
      <c r="OZN32" s="309"/>
      <c r="OZO32" s="309"/>
      <c r="OZP32" s="309"/>
      <c r="OZQ32" s="309"/>
      <c r="OZR32" s="309"/>
      <c r="OZS32" s="309"/>
      <c r="OZT32" s="309"/>
      <c r="OZU32" s="309"/>
      <c r="OZV32" s="309"/>
      <c r="OZW32" s="309"/>
      <c r="OZX32" s="309"/>
      <c r="OZY32" s="309"/>
      <c r="OZZ32" s="309"/>
      <c r="PAA32" s="309"/>
      <c r="PAB32" s="309"/>
      <c r="PAC32" s="309"/>
      <c r="PAD32" s="309"/>
      <c r="PAE32" s="309"/>
      <c r="PAF32" s="309"/>
      <c r="PAG32" s="309"/>
      <c r="PAH32" s="309"/>
      <c r="PAI32" s="309"/>
      <c r="PAJ32" s="309"/>
      <c r="PAK32" s="309"/>
      <c r="PAL32" s="309"/>
      <c r="PAM32" s="309"/>
      <c r="PAN32" s="309"/>
      <c r="PAO32" s="309"/>
      <c r="PAP32" s="309"/>
      <c r="PAQ32" s="309"/>
      <c r="PAR32" s="309"/>
      <c r="PAS32" s="309"/>
      <c r="PAT32" s="309"/>
      <c r="PAU32" s="309"/>
      <c r="PAV32" s="309"/>
      <c r="PAW32" s="309"/>
      <c r="PAX32" s="309"/>
      <c r="PAY32" s="309"/>
      <c r="PAZ32" s="309"/>
      <c r="PBA32" s="309"/>
      <c r="PBB32" s="309"/>
      <c r="PBC32" s="309"/>
      <c r="PBD32" s="309"/>
      <c r="PBE32" s="309"/>
      <c r="PBF32" s="309"/>
      <c r="PBG32" s="309"/>
      <c r="PBH32" s="309"/>
      <c r="PBI32" s="309"/>
      <c r="PBJ32" s="309"/>
      <c r="PBK32" s="309"/>
      <c r="PBL32" s="309"/>
      <c r="PBM32" s="309"/>
      <c r="PBN32" s="309"/>
      <c r="PBO32" s="309"/>
      <c r="PBP32" s="309"/>
      <c r="PBQ32" s="309"/>
      <c r="PBR32" s="309"/>
      <c r="PBS32" s="309"/>
      <c r="PBT32" s="309"/>
      <c r="PBU32" s="309"/>
      <c r="PBV32" s="309"/>
      <c r="PBW32" s="309"/>
      <c r="PBX32" s="309"/>
      <c r="PBY32" s="309"/>
      <c r="PBZ32" s="309"/>
      <c r="PCA32" s="309"/>
      <c r="PCB32" s="309"/>
      <c r="PCC32" s="309"/>
      <c r="PCD32" s="309"/>
      <c r="PCE32" s="309"/>
      <c r="PCF32" s="309"/>
      <c r="PCG32" s="309"/>
      <c r="PCH32" s="309"/>
      <c r="PCI32" s="309"/>
      <c r="PCJ32" s="309"/>
      <c r="PCK32" s="309"/>
      <c r="PCL32" s="309"/>
      <c r="PCM32" s="309"/>
      <c r="PCN32" s="309"/>
      <c r="PCO32" s="309"/>
      <c r="PCP32" s="309"/>
      <c r="PCQ32" s="309"/>
      <c r="PCR32" s="309"/>
      <c r="PCS32" s="309"/>
      <c r="PCT32" s="309"/>
      <c r="PCU32" s="309"/>
      <c r="PCV32" s="309"/>
      <c r="PCW32" s="309"/>
      <c r="PCX32" s="309"/>
      <c r="PCY32" s="309"/>
      <c r="PCZ32" s="309"/>
      <c r="PDA32" s="309"/>
      <c r="PDB32" s="309"/>
      <c r="PDC32" s="309"/>
      <c r="PDD32" s="309"/>
      <c r="PDE32" s="309"/>
      <c r="PDF32" s="309"/>
      <c r="PDG32" s="309"/>
      <c r="PDH32" s="309"/>
      <c r="PDI32" s="309"/>
      <c r="PDJ32" s="309"/>
      <c r="PDK32" s="309"/>
      <c r="PDL32" s="309"/>
      <c r="PDM32" s="309"/>
      <c r="PDN32" s="309"/>
      <c r="PDO32" s="309"/>
      <c r="PDP32" s="309"/>
      <c r="PDQ32" s="309"/>
      <c r="PDR32" s="309"/>
      <c r="PDS32" s="309"/>
      <c r="PDT32" s="309"/>
      <c r="PDU32" s="309"/>
      <c r="PDV32" s="309"/>
      <c r="PDW32" s="309"/>
      <c r="PDX32" s="309"/>
      <c r="PDY32" s="309"/>
      <c r="PDZ32" s="309"/>
      <c r="PEA32" s="309"/>
      <c r="PEB32" s="309"/>
      <c r="PEC32" s="309"/>
      <c r="PED32" s="309"/>
      <c r="PEE32" s="309"/>
      <c r="PEF32" s="309"/>
      <c r="PEG32" s="309"/>
      <c r="PEH32" s="309"/>
      <c r="PEI32" s="309"/>
      <c r="PEJ32" s="309"/>
      <c r="PEK32" s="309"/>
      <c r="PEL32" s="309"/>
      <c r="PEM32" s="309"/>
      <c r="PEN32" s="309"/>
      <c r="PEO32" s="309"/>
      <c r="PEP32" s="309"/>
      <c r="PEQ32" s="309"/>
      <c r="PER32" s="309"/>
      <c r="PES32" s="309"/>
      <c r="PET32" s="309"/>
      <c r="PEU32" s="309"/>
      <c r="PEV32" s="309"/>
      <c r="PEW32" s="309"/>
      <c r="PEX32" s="309"/>
      <c r="PEY32" s="309"/>
      <c r="PEZ32" s="309"/>
      <c r="PFA32" s="309"/>
      <c r="PFB32" s="309"/>
      <c r="PFC32" s="309"/>
      <c r="PFD32" s="309"/>
      <c r="PFE32" s="309"/>
      <c r="PFF32" s="309"/>
      <c r="PFG32" s="309"/>
      <c r="PFH32" s="309"/>
      <c r="PFI32" s="309"/>
      <c r="PFJ32" s="309"/>
      <c r="PFK32" s="309"/>
      <c r="PFL32" s="309"/>
      <c r="PFM32" s="309"/>
      <c r="PFN32" s="309"/>
      <c r="PFO32" s="309"/>
      <c r="PFP32" s="309"/>
      <c r="PFQ32" s="309"/>
      <c r="PFR32" s="309"/>
      <c r="PFS32" s="309"/>
      <c r="PFT32" s="309"/>
      <c r="PFU32" s="309"/>
      <c r="PFV32" s="309"/>
      <c r="PFW32" s="309"/>
      <c r="PFX32" s="309"/>
      <c r="PFY32" s="309"/>
      <c r="PFZ32" s="309"/>
      <c r="PGA32" s="309"/>
      <c r="PGB32" s="309"/>
      <c r="PGC32" s="309"/>
      <c r="PGD32" s="309"/>
      <c r="PGE32" s="309"/>
      <c r="PGF32" s="309"/>
      <c r="PGG32" s="309"/>
      <c r="PGH32" s="309"/>
      <c r="PGI32" s="309"/>
      <c r="PGJ32" s="309"/>
      <c r="PGK32" s="309"/>
      <c r="PGL32" s="309"/>
      <c r="PGM32" s="309"/>
      <c r="PGN32" s="309"/>
      <c r="PGO32" s="309"/>
      <c r="PGP32" s="309"/>
      <c r="PGQ32" s="309"/>
      <c r="PGR32" s="309"/>
      <c r="PGS32" s="309"/>
      <c r="PGT32" s="309"/>
      <c r="PGU32" s="309"/>
      <c r="PGV32" s="309"/>
      <c r="PGW32" s="309"/>
      <c r="PGX32" s="309"/>
      <c r="PGY32" s="309"/>
      <c r="PGZ32" s="309"/>
      <c r="PHA32" s="309"/>
      <c r="PHB32" s="309"/>
      <c r="PHC32" s="309"/>
      <c r="PHD32" s="309"/>
      <c r="PHE32" s="309"/>
      <c r="PHF32" s="309"/>
      <c r="PHG32" s="309"/>
      <c r="PHH32" s="309"/>
      <c r="PHI32" s="309"/>
      <c r="PHJ32" s="309"/>
      <c r="PHK32" s="309"/>
      <c r="PHL32" s="309"/>
      <c r="PHM32" s="309"/>
      <c r="PHN32" s="309"/>
      <c r="PHO32" s="309"/>
      <c r="PHP32" s="309"/>
      <c r="PHQ32" s="309"/>
      <c r="PHR32" s="309"/>
      <c r="PHS32" s="309"/>
      <c r="PHT32" s="309"/>
      <c r="PHU32" s="309"/>
      <c r="PHV32" s="309"/>
      <c r="PHW32" s="309"/>
      <c r="PHX32" s="309"/>
      <c r="PHY32" s="309"/>
      <c r="PHZ32" s="309"/>
      <c r="PIA32" s="309"/>
      <c r="PIB32" s="309"/>
      <c r="PIC32" s="309"/>
      <c r="PID32" s="309"/>
      <c r="PIE32" s="309"/>
      <c r="PIF32" s="309"/>
      <c r="PIG32" s="309"/>
      <c r="PIH32" s="309"/>
      <c r="PII32" s="309"/>
      <c r="PIJ32" s="309"/>
      <c r="PIK32" s="309"/>
      <c r="PIL32" s="309"/>
      <c r="PIM32" s="309"/>
      <c r="PIN32" s="309"/>
      <c r="PIO32" s="309"/>
      <c r="PIP32" s="309"/>
      <c r="PIQ32" s="309"/>
      <c r="PIR32" s="309"/>
      <c r="PIS32" s="309"/>
      <c r="PIT32" s="309"/>
      <c r="PIU32" s="309"/>
      <c r="PIV32" s="309"/>
      <c r="PIW32" s="309"/>
      <c r="PIX32" s="309"/>
      <c r="PIY32" s="309"/>
      <c r="PIZ32" s="309"/>
      <c r="PJA32" s="309"/>
      <c r="PJB32" s="309"/>
      <c r="PJC32" s="309"/>
      <c r="PJD32" s="309"/>
      <c r="PJE32" s="309"/>
      <c r="PJF32" s="309"/>
      <c r="PJG32" s="309"/>
      <c r="PJH32" s="309"/>
      <c r="PJI32" s="309"/>
      <c r="PJJ32" s="309"/>
      <c r="PJK32" s="309"/>
      <c r="PJL32" s="309"/>
      <c r="PJM32" s="309"/>
      <c r="PJN32" s="309"/>
      <c r="PJO32" s="309"/>
      <c r="PJP32" s="309"/>
      <c r="PJQ32" s="309"/>
      <c r="PJR32" s="309"/>
      <c r="PJS32" s="309"/>
      <c r="PJT32" s="309"/>
      <c r="PJU32" s="309"/>
      <c r="PJV32" s="309"/>
      <c r="PJW32" s="309"/>
      <c r="PJX32" s="309"/>
      <c r="PJY32" s="309"/>
      <c r="PJZ32" s="309"/>
      <c r="PKA32" s="309"/>
      <c r="PKB32" s="309"/>
      <c r="PKC32" s="309"/>
      <c r="PKD32" s="309"/>
      <c r="PKE32" s="309"/>
      <c r="PKF32" s="309"/>
      <c r="PKG32" s="309"/>
      <c r="PKH32" s="309"/>
      <c r="PKI32" s="309"/>
      <c r="PKJ32" s="309"/>
      <c r="PKK32" s="309"/>
      <c r="PKL32" s="309"/>
      <c r="PKM32" s="309"/>
      <c r="PKN32" s="309"/>
      <c r="PKO32" s="309"/>
      <c r="PKP32" s="309"/>
      <c r="PKQ32" s="309"/>
      <c r="PKR32" s="309"/>
      <c r="PKS32" s="309"/>
      <c r="PKT32" s="309"/>
      <c r="PKU32" s="309"/>
      <c r="PKV32" s="309"/>
      <c r="PKW32" s="309"/>
      <c r="PKX32" s="309"/>
      <c r="PKY32" s="309"/>
      <c r="PKZ32" s="309"/>
      <c r="PLA32" s="309"/>
      <c r="PLB32" s="309"/>
      <c r="PLC32" s="309"/>
      <c r="PLD32" s="309"/>
      <c r="PLE32" s="309"/>
      <c r="PLF32" s="309"/>
      <c r="PLG32" s="309"/>
      <c r="PLH32" s="309"/>
      <c r="PLI32" s="309"/>
      <c r="PLJ32" s="309"/>
      <c r="PLK32" s="309"/>
      <c r="PLL32" s="309"/>
      <c r="PLM32" s="309"/>
      <c r="PLN32" s="309"/>
      <c r="PLO32" s="309"/>
      <c r="PLP32" s="309"/>
      <c r="PLQ32" s="309"/>
      <c r="PLR32" s="309"/>
      <c r="PLS32" s="309"/>
      <c r="PLT32" s="309"/>
      <c r="PLU32" s="309"/>
      <c r="PLV32" s="309"/>
      <c r="PLW32" s="309"/>
      <c r="PLX32" s="309"/>
      <c r="PLY32" s="309"/>
      <c r="PLZ32" s="309"/>
      <c r="PMA32" s="309"/>
      <c r="PMB32" s="309"/>
      <c r="PMC32" s="309"/>
      <c r="PMD32" s="309"/>
      <c r="PME32" s="309"/>
      <c r="PMF32" s="309"/>
      <c r="PMG32" s="309"/>
      <c r="PMH32" s="309"/>
      <c r="PMI32" s="309"/>
      <c r="PMJ32" s="309"/>
      <c r="PMK32" s="309"/>
      <c r="PML32" s="309"/>
      <c r="PMM32" s="309"/>
      <c r="PMN32" s="309"/>
      <c r="PMO32" s="309"/>
      <c r="PMP32" s="309"/>
      <c r="PMQ32" s="309"/>
      <c r="PMR32" s="309"/>
      <c r="PMS32" s="309"/>
      <c r="PMT32" s="309"/>
      <c r="PMU32" s="309"/>
      <c r="PMV32" s="309"/>
      <c r="PMW32" s="309"/>
      <c r="PMX32" s="309"/>
      <c r="PMY32" s="309"/>
      <c r="PMZ32" s="309"/>
      <c r="PNA32" s="309"/>
      <c r="PNB32" s="309"/>
      <c r="PNC32" s="309"/>
      <c r="PND32" s="309"/>
      <c r="PNE32" s="309"/>
      <c r="PNF32" s="309"/>
      <c r="PNG32" s="309"/>
      <c r="PNH32" s="309"/>
      <c r="PNI32" s="309"/>
      <c r="PNJ32" s="309"/>
      <c r="PNK32" s="309"/>
      <c r="PNL32" s="309"/>
      <c r="PNM32" s="309"/>
      <c r="PNN32" s="309"/>
      <c r="PNO32" s="309"/>
      <c r="PNP32" s="309"/>
      <c r="PNQ32" s="309"/>
      <c r="PNR32" s="309"/>
      <c r="PNS32" s="309"/>
      <c r="PNT32" s="309"/>
      <c r="PNU32" s="309"/>
      <c r="PNV32" s="309"/>
      <c r="PNW32" s="309"/>
      <c r="PNX32" s="309"/>
      <c r="PNY32" s="309"/>
      <c r="PNZ32" s="309"/>
      <c r="POA32" s="309"/>
      <c r="POB32" s="309"/>
      <c r="POC32" s="309"/>
      <c r="POD32" s="309"/>
      <c r="POE32" s="309"/>
      <c r="POF32" s="309"/>
      <c r="POG32" s="309"/>
      <c r="POH32" s="309"/>
      <c r="POI32" s="309"/>
      <c r="POJ32" s="309"/>
      <c r="POK32" s="309"/>
      <c r="POL32" s="309"/>
      <c r="POM32" s="309"/>
      <c r="PON32" s="309"/>
      <c r="POO32" s="309"/>
      <c r="POP32" s="309"/>
      <c r="POQ32" s="309"/>
      <c r="POR32" s="309"/>
      <c r="POS32" s="309"/>
      <c r="POT32" s="309"/>
      <c r="POU32" s="309"/>
      <c r="POV32" s="309"/>
      <c r="POW32" s="309"/>
      <c r="POX32" s="309"/>
      <c r="POY32" s="309"/>
      <c r="POZ32" s="309"/>
      <c r="PPA32" s="309"/>
      <c r="PPB32" s="309"/>
      <c r="PPC32" s="309"/>
      <c r="PPD32" s="309"/>
      <c r="PPE32" s="309"/>
      <c r="PPF32" s="309"/>
      <c r="PPG32" s="309"/>
      <c r="PPH32" s="309"/>
      <c r="PPI32" s="309"/>
      <c r="PPJ32" s="309"/>
      <c r="PPK32" s="309"/>
      <c r="PPL32" s="309"/>
      <c r="PPM32" s="309"/>
      <c r="PPN32" s="309"/>
      <c r="PPO32" s="309"/>
      <c r="PPP32" s="309"/>
      <c r="PPQ32" s="309"/>
      <c r="PPR32" s="309"/>
      <c r="PPS32" s="309"/>
      <c r="PPT32" s="309"/>
      <c r="PPU32" s="309"/>
      <c r="PPV32" s="309"/>
      <c r="PPW32" s="309"/>
      <c r="PPX32" s="309"/>
      <c r="PPY32" s="309"/>
      <c r="PPZ32" s="309"/>
      <c r="PQA32" s="309"/>
      <c r="PQB32" s="309"/>
      <c r="PQC32" s="309"/>
      <c r="PQD32" s="309"/>
      <c r="PQE32" s="309"/>
      <c r="PQF32" s="309"/>
      <c r="PQG32" s="309"/>
      <c r="PQH32" s="309"/>
      <c r="PQI32" s="309"/>
      <c r="PQJ32" s="309"/>
      <c r="PQK32" s="309"/>
      <c r="PQL32" s="309"/>
      <c r="PQM32" s="309"/>
      <c r="PQN32" s="309"/>
      <c r="PQO32" s="309"/>
      <c r="PQP32" s="309"/>
      <c r="PQQ32" s="309"/>
      <c r="PQR32" s="309"/>
      <c r="PQS32" s="309"/>
      <c r="PQT32" s="309"/>
      <c r="PQU32" s="309"/>
      <c r="PQV32" s="309"/>
      <c r="PQW32" s="309"/>
      <c r="PQX32" s="309"/>
      <c r="PQY32" s="309"/>
      <c r="PQZ32" s="309"/>
      <c r="PRA32" s="309"/>
      <c r="PRB32" s="309"/>
      <c r="PRC32" s="309"/>
      <c r="PRD32" s="309"/>
      <c r="PRE32" s="309"/>
      <c r="PRF32" s="309"/>
      <c r="PRG32" s="309"/>
      <c r="PRH32" s="309"/>
      <c r="PRI32" s="309"/>
      <c r="PRJ32" s="309"/>
      <c r="PRK32" s="309"/>
      <c r="PRL32" s="309"/>
      <c r="PRM32" s="309"/>
      <c r="PRN32" s="309"/>
      <c r="PRO32" s="309"/>
      <c r="PRP32" s="309"/>
      <c r="PRQ32" s="309"/>
      <c r="PRR32" s="309"/>
      <c r="PRS32" s="309"/>
      <c r="PRT32" s="309"/>
      <c r="PRU32" s="309"/>
      <c r="PRV32" s="309"/>
      <c r="PRW32" s="309"/>
      <c r="PRX32" s="309"/>
      <c r="PRY32" s="309"/>
      <c r="PRZ32" s="309"/>
      <c r="PSA32" s="309"/>
      <c r="PSB32" s="309"/>
      <c r="PSC32" s="309"/>
      <c r="PSD32" s="309"/>
      <c r="PSE32" s="309"/>
      <c r="PSF32" s="309"/>
      <c r="PSG32" s="309"/>
      <c r="PSH32" s="309"/>
      <c r="PSI32" s="309"/>
      <c r="PSJ32" s="309"/>
      <c r="PSK32" s="309"/>
      <c r="PSL32" s="309"/>
      <c r="PSM32" s="309"/>
      <c r="PSN32" s="309"/>
      <c r="PSO32" s="309"/>
      <c r="PSP32" s="309"/>
      <c r="PSQ32" s="309"/>
      <c r="PSR32" s="309"/>
      <c r="PSS32" s="309"/>
      <c r="PST32" s="309"/>
      <c r="PSU32" s="309"/>
      <c r="PSV32" s="309"/>
      <c r="PSW32" s="309"/>
      <c r="PSX32" s="309"/>
      <c r="PSY32" s="309"/>
      <c r="PSZ32" s="309"/>
      <c r="PTA32" s="309"/>
      <c r="PTB32" s="309"/>
      <c r="PTC32" s="309"/>
      <c r="PTD32" s="309"/>
      <c r="PTE32" s="309"/>
      <c r="PTF32" s="309"/>
      <c r="PTG32" s="309"/>
      <c r="PTH32" s="309"/>
      <c r="PTI32" s="309"/>
      <c r="PTJ32" s="309"/>
      <c r="PTK32" s="309"/>
      <c r="PTL32" s="309"/>
      <c r="PTM32" s="309"/>
      <c r="PTN32" s="309"/>
      <c r="PTO32" s="309"/>
      <c r="PTP32" s="309"/>
      <c r="PTQ32" s="309"/>
      <c r="PTR32" s="309"/>
      <c r="PTS32" s="309"/>
      <c r="PTT32" s="309"/>
      <c r="PTU32" s="309"/>
      <c r="PTV32" s="309"/>
      <c r="PTW32" s="309"/>
      <c r="PTX32" s="309"/>
      <c r="PTY32" s="309"/>
      <c r="PTZ32" s="309"/>
      <c r="PUA32" s="309"/>
      <c r="PUB32" s="309"/>
      <c r="PUC32" s="309"/>
      <c r="PUD32" s="309"/>
      <c r="PUE32" s="309"/>
      <c r="PUF32" s="309"/>
      <c r="PUG32" s="309"/>
      <c r="PUH32" s="309"/>
      <c r="PUI32" s="309"/>
      <c r="PUJ32" s="309"/>
      <c r="PUK32" s="309"/>
      <c r="PUL32" s="309"/>
      <c r="PUM32" s="309"/>
      <c r="PUN32" s="309"/>
      <c r="PUO32" s="309"/>
      <c r="PUP32" s="309"/>
      <c r="PUQ32" s="309"/>
      <c r="PUR32" s="309"/>
      <c r="PUS32" s="309"/>
      <c r="PUT32" s="309"/>
      <c r="PUU32" s="309"/>
      <c r="PUV32" s="309"/>
      <c r="PUW32" s="309"/>
      <c r="PUX32" s="309"/>
      <c r="PUY32" s="309"/>
      <c r="PUZ32" s="309"/>
      <c r="PVA32" s="309"/>
      <c r="PVB32" s="309"/>
      <c r="PVC32" s="309"/>
      <c r="PVD32" s="309"/>
      <c r="PVE32" s="309"/>
      <c r="PVF32" s="309"/>
      <c r="PVG32" s="309"/>
      <c r="PVH32" s="309"/>
      <c r="PVI32" s="309"/>
      <c r="PVJ32" s="309"/>
      <c r="PVK32" s="309"/>
      <c r="PVL32" s="309"/>
      <c r="PVM32" s="309"/>
      <c r="PVN32" s="309"/>
      <c r="PVO32" s="309"/>
      <c r="PVP32" s="309"/>
      <c r="PVQ32" s="309"/>
      <c r="PVR32" s="309"/>
      <c r="PVS32" s="309"/>
      <c r="PVT32" s="309"/>
      <c r="PVU32" s="309"/>
      <c r="PVV32" s="309"/>
      <c r="PVW32" s="309"/>
      <c r="PVX32" s="309"/>
      <c r="PVY32" s="309"/>
      <c r="PVZ32" s="309"/>
      <c r="PWA32" s="309"/>
      <c r="PWB32" s="309"/>
      <c r="PWC32" s="309"/>
      <c r="PWD32" s="309"/>
      <c r="PWE32" s="309"/>
      <c r="PWF32" s="309"/>
      <c r="PWG32" s="309"/>
      <c r="PWH32" s="309"/>
      <c r="PWI32" s="309"/>
      <c r="PWJ32" s="309"/>
      <c r="PWK32" s="309"/>
      <c r="PWL32" s="309"/>
      <c r="PWM32" s="309"/>
      <c r="PWN32" s="309"/>
      <c r="PWO32" s="309"/>
      <c r="PWP32" s="309"/>
      <c r="PWQ32" s="309"/>
      <c r="PWR32" s="309"/>
      <c r="PWS32" s="309"/>
      <c r="PWT32" s="309"/>
      <c r="PWU32" s="309"/>
      <c r="PWV32" s="309"/>
      <c r="PWW32" s="309"/>
      <c r="PWX32" s="309"/>
      <c r="PWY32" s="309"/>
      <c r="PWZ32" s="309"/>
      <c r="PXA32" s="309"/>
      <c r="PXB32" s="309"/>
      <c r="PXC32" s="309"/>
      <c r="PXD32" s="309"/>
      <c r="PXE32" s="309"/>
      <c r="PXF32" s="309"/>
      <c r="PXG32" s="309"/>
      <c r="PXH32" s="309"/>
      <c r="PXI32" s="309"/>
      <c r="PXJ32" s="309"/>
      <c r="PXK32" s="309"/>
      <c r="PXL32" s="309"/>
      <c r="PXM32" s="309"/>
      <c r="PXN32" s="309"/>
      <c r="PXO32" s="309"/>
      <c r="PXP32" s="309"/>
      <c r="PXQ32" s="309"/>
      <c r="PXR32" s="309"/>
      <c r="PXS32" s="309"/>
      <c r="PXT32" s="309"/>
      <c r="PXU32" s="309"/>
      <c r="PXV32" s="309"/>
      <c r="PXW32" s="309"/>
      <c r="PXX32" s="309"/>
      <c r="PXY32" s="309"/>
      <c r="PXZ32" s="309"/>
      <c r="PYA32" s="309"/>
      <c r="PYB32" s="309"/>
      <c r="PYC32" s="309"/>
      <c r="PYD32" s="309"/>
      <c r="PYE32" s="309"/>
      <c r="PYF32" s="309"/>
      <c r="PYG32" s="309"/>
      <c r="PYH32" s="309"/>
      <c r="PYI32" s="309"/>
      <c r="PYJ32" s="309"/>
      <c r="PYK32" s="309"/>
      <c r="PYL32" s="309"/>
      <c r="PYM32" s="309"/>
      <c r="PYN32" s="309"/>
      <c r="PYO32" s="309"/>
      <c r="PYP32" s="309"/>
      <c r="PYQ32" s="309"/>
      <c r="PYR32" s="309"/>
      <c r="PYS32" s="309"/>
      <c r="PYT32" s="309"/>
      <c r="PYU32" s="309"/>
      <c r="PYV32" s="309"/>
      <c r="PYW32" s="309"/>
      <c r="PYX32" s="309"/>
      <c r="PYY32" s="309"/>
      <c r="PYZ32" s="309"/>
      <c r="PZA32" s="309"/>
      <c r="PZB32" s="309"/>
      <c r="PZC32" s="309"/>
      <c r="PZD32" s="309"/>
      <c r="PZE32" s="309"/>
      <c r="PZF32" s="309"/>
      <c r="PZG32" s="309"/>
      <c r="PZH32" s="309"/>
      <c r="PZI32" s="309"/>
      <c r="PZJ32" s="309"/>
      <c r="PZK32" s="309"/>
      <c r="PZL32" s="309"/>
      <c r="PZM32" s="309"/>
      <c r="PZN32" s="309"/>
      <c r="PZO32" s="309"/>
      <c r="PZP32" s="309"/>
      <c r="PZQ32" s="309"/>
      <c r="PZR32" s="309"/>
      <c r="PZS32" s="309"/>
      <c r="PZT32" s="309"/>
      <c r="PZU32" s="309"/>
      <c r="PZV32" s="309"/>
      <c r="PZW32" s="309"/>
      <c r="PZX32" s="309"/>
      <c r="PZY32" s="309"/>
      <c r="PZZ32" s="309"/>
      <c r="QAA32" s="309"/>
      <c r="QAB32" s="309"/>
      <c r="QAC32" s="309"/>
      <c r="QAD32" s="309"/>
      <c r="QAE32" s="309"/>
      <c r="QAF32" s="309"/>
      <c r="QAG32" s="309"/>
      <c r="QAH32" s="309"/>
      <c r="QAI32" s="309"/>
      <c r="QAJ32" s="309"/>
      <c r="QAK32" s="309"/>
      <c r="QAL32" s="309"/>
      <c r="QAM32" s="309"/>
      <c r="QAN32" s="309"/>
      <c r="QAO32" s="309"/>
      <c r="QAP32" s="309"/>
      <c r="QAQ32" s="309"/>
      <c r="QAR32" s="309"/>
      <c r="QAS32" s="309"/>
      <c r="QAT32" s="309"/>
      <c r="QAU32" s="309"/>
      <c r="QAV32" s="309"/>
      <c r="QAW32" s="309"/>
      <c r="QAX32" s="309"/>
      <c r="QAY32" s="309"/>
      <c r="QAZ32" s="309"/>
      <c r="QBA32" s="309"/>
      <c r="QBB32" s="309"/>
      <c r="QBC32" s="309"/>
      <c r="QBD32" s="309"/>
      <c r="QBE32" s="309"/>
      <c r="QBF32" s="309"/>
      <c r="QBG32" s="309"/>
      <c r="QBH32" s="309"/>
      <c r="QBI32" s="309"/>
      <c r="QBJ32" s="309"/>
      <c r="QBK32" s="309"/>
      <c r="QBL32" s="309"/>
      <c r="QBM32" s="309"/>
      <c r="QBN32" s="309"/>
      <c r="QBO32" s="309"/>
      <c r="QBP32" s="309"/>
      <c r="QBQ32" s="309"/>
      <c r="QBR32" s="309"/>
      <c r="QBS32" s="309"/>
      <c r="QBT32" s="309"/>
      <c r="QBU32" s="309"/>
      <c r="QBV32" s="309"/>
      <c r="QBW32" s="309"/>
      <c r="QBX32" s="309"/>
      <c r="QBY32" s="309"/>
      <c r="QBZ32" s="309"/>
      <c r="QCA32" s="309"/>
      <c r="QCB32" s="309"/>
      <c r="QCC32" s="309"/>
      <c r="QCD32" s="309"/>
      <c r="QCE32" s="309"/>
      <c r="QCF32" s="309"/>
      <c r="QCG32" s="309"/>
      <c r="QCH32" s="309"/>
      <c r="QCI32" s="309"/>
      <c r="QCJ32" s="309"/>
      <c r="QCK32" s="309"/>
      <c r="QCL32" s="309"/>
      <c r="QCM32" s="309"/>
      <c r="QCN32" s="309"/>
      <c r="QCO32" s="309"/>
      <c r="QCP32" s="309"/>
      <c r="QCQ32" s="309"/>
      <c r="QCR32" s="309"/>
      <c r="QCS32" s="309"/>
      <c r="QCT32" s="309"/>
      <c r="QCU32" s="309"/>
      <c r="QCV32" s="309"/>
      <c r="QCW32" s="309"/>
      <c r="QCX32" s="309"/>
      <c r="QCY32" s="309"/>
      <c r="QCZ32" s="309"/>
      <c r="QDA32" s="309"/>
      <c r="QDB32" s="309"/>
      <c r="QDC32" s="309"/>
      <c r="QDD32" s="309"/>
      <c r="QDE32" s="309"/>
      <c r="QDF32" s="309"/>
      <c r="QDG32" s="309"/>
      <c r="QDH32" s="309"/>
      <c r="QDI32" s="309"/>
      <c r="QDJ32" s="309"/>
      <c r="QDK32" s="309"/>
      <c r="QDL32" s="309"/>
      <c r="QDM32" s="309"/>
      <c r="QDN32" s="309"/>
      <c r="QDO32" s="309"/>
      <c r="QDP32" s="309"/>
      <c r="QDQ32" s="309"/>
      <c r="QDR32" s="309"/>
      <c r="QDS32" s="309"/>
      <c r="QDT32" s="309"/>
      <c r="QDU32" s="309"/>
      <c r="QDV32" s="309"/>
      <c r="QDW32" s="309"/>
      <c r="QDX32" s="309"/>
      <c r="QDY32" s="309"/>
      <c r="QDZ32" s="309"/>
      <c r="QEA32" s="309"/>
      <c r="QEB32" s="309"/>
      <c r="QEC32" s="309"/>
      <c r="QED32" s="309"/>
      <c r="QEE32" s="309"/>
      <c r="QEF32" s="309"/>
      <c r="QEG32" s="309"/>
      <c r="QEH32" s="309"/>
      <c r="QEI32" s="309"/>
      <c r="QEJ32" s="309"/>
      <c r="QEK32" s="309"/>
      <c r="QEL32" s="309"/>
      <c r="QEM32" s="309"/>
      <c r="QEN32" s="309"/>
      <c r="QEO32" s="309"/>
      <c r="QEP32" s="309"/>
      <c r="QEQ32" s="309"/>
      <c r="QER32" s="309"/>
      <c r="QES32" s="309"/>
      <c r="QET32" s="309"/>
      <c r="QEU32" s="309"/>
      <c r="QEV32" s="309"/>
      <c r="QEW32" s="309"/>
      <c r="QEX32" s="309"/>
      <c r="QEY32" s="309"/>
      <c r="QEZ32" s="309"/>
      <c r="QFA32" s="309"/>
      <c r="QFB32" s="309"/>
      <c r="QFC32" s="309"/>
      <c r="QFD32" s="309"/>
      <c r="QFE32" s="309"/>
      <c r="QFF32" s="309"/>
      <c r="QFG32" s="309"/>
      <c r="QFH32" s="309"/>
      <c r="QFI32" s="309"/>
      <c r="QFJ32" s="309"/>
      <c r="QFK32" s="309"/>
      <c r="QFL32" s="309"/>
      <c r="QFM32" s="309"/>
      <c r="QFN32" s="309"/>
      <c r="QFO32" s="309"/>
      <c r="QFP32" s="309"/>
      <c r="QFQ32" s="309"/>
      <c r="QFR32" s="309"/>
      <c r="QFS32" s="309"/>
      <c r="QFT32" s="309"/>
      <c r="QFU32" s="309"/>
      <c r="QFV32" s="309"/>
      <c r="QFW32" s="309"/>
      <c r="QFX32" s="309"/>
      <c r="QFY32" s="309"/>
      <c r="QFZ32" s="309"/>
      <c r="QGA32" s="309"/>
      <c r="QGB32" s="309"/>
      <c r="QGC32" s="309"/>
      <c r="QGD32" s="309"/>
      <c r="QGE32" s="309"/>
      <c r="QGF32" s="309"/>
      <c r="QGG32" s="309"/>
      <c r="QGH32" s="309"/>
      <c r="QGI32" s="309"/>
      <c r="QGJ32" s="309"/>
      <c r="QGK32" s="309"/>
      <c r="QGL32" s="309"/>
      <c r="QGM32" s="309"/>
      <c r="QGN32" s="309"/>
      <c r="QGO32" s="309"/>
      <c r="QGP32" s="309"/>
      <c r="QGQ32" s="309"/>
      <c r="QGR32" s="309"/>
      <c r="QGS32" s="309"/>
      <c r="QGT32" s="309"/>
      <c r="QGU32" s="309"/>
      <c r="QGV32" s="309"/>
      <c r="QGW32" s="309"/>
      <c r="QGX32" s="309"/>
      <c r="QGY32" s="309"/>
      <c r="QGZ32" s="309"/>
      <c r="QHA32" s="309"/>
      <c r="QHB32" s="309"/>
      <c r="QHC32" s="309"/>
      <c r="QHD32" s="309"/>
      <c r="QHE32" s="309"/>
      <c r="QHF32" s="309"/>
      <c r="QHG32" s="309"/>
      <c r="QHH32" s="309"/>
      <c r="QHI32" s="309"/>
      <c r="QHJ32" s="309"/>
      <c r="QHK32" s="309"/>
      <c r="QHL32" s="309"/>
      <c r="QHM32" s="309"/>
      <c r="QHN32" s="309"/>
      <c r="QHO32" s="309"/>
      <c r="QHP32" s="309"/>
      <c r="QHQ32" s="309"/>
      <c r="QHR32" s="309"/>
      <c r="QHS32" s="309"/>
      <c r="QHT32" s="309"/>
      <c r="QHU32" s="309"/>
      <c r="QHV32" s="309"/>
      <c r="QHW32" s="309"/>
      <c r="QHX32" s="309"/>
      <c r="QHY32" s="309"/>
      <c r="QHZ32" s="309"/>
      <c r="QIA32" s="309"/>
      <c r="QIB32" s="309"/>
      <c r="QIC32" s="309"/>
      <c r="QID32" s="309"/>
      <c r="QIE32" s="309"/>
      <c r="QIF32" s="309"/>
      <c r="QIG32" s="309"/>
      <c r="QIH32" s="309"/>
      <c r="QII32" s="309"/>
      <c r="QIJ32" s="309"/>
      <c r="QIK32" s="309"/>
      <c r="QIL32" s="309"/>
      <c r="QIM32" s="309"/>
      <c r="QIN32" s="309"/>
      <c r="QIO32" s="309"/>
      <c r="QIP32" s="309"/>
      <c r="QIQ32" s="309"/>
      <c r="QIR32" s="309"/>
      <c r="QIS32" s="309"/>
      <c r="QIT32" s="309"/>
      <c r="QIU32" s="309"/>
      <c r="QIV32" s="309"/>
      <c r="QIW32" s="309"/>
      <c r="QIX32" s="309"/>
      <c r="QIY32" s="309"/>
      <c r="QIZ32" s="309"/>
      <c r="QJA32" s="309"/>
      <c r="QJB32" s="309"/>
      <c r="QJC32" s="309"/>
      <c r="QJD32" s="309"/>
      <c r="QJE32" s="309"/>
      <c r="QJF32" s="309"/>
      <c r="QJG32" s="309"/>
      <c r="QJH32" s="309"/>
      <c r="QJI32" s="309"/>
      <c r="QJJ32" s="309"/>
      <c r="QJK32" s="309"/>
      <c r="QJL32" s="309"/>
      <c r="QJM32" s="309"/>
      <c r="QJN32" s="309"/>
      <c r="QJO32" s="309"/>
      <c r="QJP32" s="309"/>
      <c r="QJQ32" s="309"/>
      <c r="QJR32" s="309"/>
      <c r="QJS32" s="309"/>
      <c r="QJT32" s="309"/>
      <c r="QJU32" s="309"/>
      <c r="QJV32" s="309"/>
      <c r="QJW32" s="309"/>
      <c r="QJX32" s="309"/>
      <c r="QJY32" s="309"/>
      <c r="QJZ32" s="309"/>
      <c r="QKA32" s="309"/>
      <c r="QKB32" s="309"/>
      <c r="QKC32" s="309"/>
      <c r="QKD32" s="309"/>
      <c r="QKE32" s="309"/>
      <c r="QKF32" s="309"/>
      <c r="QKG32" s="309"/>
      <c r="QKH32" s="309"/>
      <c r="QKI32" s="309"/>
      <c r="QKJ32" s="309"/>
      <c r="QKK32" s="309"/>
      <c r="QKL32" s="309"/>
      <c r="QKM32" s="309"/>
      <c r="QKN32" s="309"/>
      <c r="QKO32" s="309"/>
      <c r="QKP32" s="309"/>
      <c r="QKQ32" s="309"/>
      <c r="QKR32" s="309"/>
      <c r="QKS32" s="309"/>
      <c r="QKT32" s="309"/>
      <c r="QKU32" s="309"/>
      <c r="QKV32" s="309"/>
      <c r="QKW32" s="309"/>
      <c r="QKX32" s="309"/>
      <c r="QKY32" s="309"/>
      <c r="QKZ32" s="309"/>
      <c r="QLA32" s="309"/>
      <c r="QLB32" s="309"/>
      <c r="QLC32" s="309"/>
      <c r="QLD32" s="309"/>
      <c r="QLE32" s="309"/>
      <c r="QLF32" s="309"/>
      <c r="QLG32" s="309"/>
      <c r="QLH32" s="309"/>
      <c r="QLI32" s="309"/>
      <c r="QLJ32" s="309"/>
      <c r="QLK32" s="309"/>
      <c r="QLL32" s="309"/>
      <c r="QLM32" s="309"/>
      <c r="QLN32" s="309"/>
      <c r="QLO32" s="309"/>
      <c r="QLP32" s="309"/>
      <c r="QLQ32" s="309"/>
      <c r="QLR32" s="309"/>
      <c r="QLS32" s="309"/>
      <c r="QLT32" s="309"/>
      <c r="QLU32" s="309"/>
      <c r="QLV32" s="309"/>
      <c r="QLW32" s="309"/>
      <c r="QLX32" s="309"/>
      <c r="QLY32" s="309"/>
      <c r="QLZ32" s="309"/>
      <c r="QMA32" s="309"/>
      <c r="QMB32" s="309"/>
      <c r="QMC32" s="309"/>
      <c r="QMD32" s="309"/>
      <c r="QME32" s="309"/>
      <c r="QMF32" s="309"/>
      <c r="QMG32" s="309"/>
      <c r="QMH32" s="309"/>
      <c r="QMI32" s="309"/>
      <c r="QMJ32" s="309"/>
      <c r="QMK32" s="309"/>
      <c r="QML32" s="309"/>
      <c r="QMM32" s="309"/>
      <c r="QMN32" s="309"/>
      <c r="QMO32" s="309"/>
      <c r="QMP32" s="309"/>
      <c r="QMQ32" s="309"/>
      <c r="QMR32" s="309"/>
      <c r="QMS32" s="309"/>
      <c r="QMT32" s="309"/>
      <c r="QMU32" s="309"/>
      <c r="QMV32" s="309"/>
      <c r="QMW32" s="309"/>
      <c r="QMX32" s="309"/>
      <c r="QMY32" s="309"/>
      <c r="QMZ32" s="309"/>
      <c r="QNA32" s="309"/>
      <c r="QNB32" s="309"/>
      <c r="QNC32" s="309"/>
      <c r="QND32" s="309"/>
      <c r="QNE32" s="309"/>
      <c r="QNF32" s="309"/>
      <c r="QNG32" s="309"/>
      <c r="QNH32" s="309"/>
      <c r="QNI32" s="309"/>
      <c r="QNJ32" s="309"/>
      <c r="QNK32" s="309"/>
      <c r="QNL32" s="309"/>
      <c r="QNM32" s="309"/>
      <c r="QNN32" s="309"/>
      <c r="QNO32" s="309"/>
      <c r="QNP32" s="309"/>
      <c r="QNQ32" s="309"/>
      <c r="QNR32" s="309"/>
      <c r="QNS32" s="309"/>
      <c r="QNT32" s="309"/>
      <c r="QNU32" s="309"/>
      <c r="QNV32" s="309"/>
      <c r="QNW32" s="309"/>
      <c r="QNX32" s="309"/>
      <c r="QNY32" s="309"/>
      <c r="QNZ32" s="309"/>
      <c r="QOA32" s="309"/>
      <c r="QOB32" s="309"/>
      <c r="QOC32" s="309"/>
      <c r="QOD32" s="309"/>
      <c r="QOE32" s="309"/>
      <c r="QOF32" s="309"/>
      <c r="QOG32" s="309"/>
      <c r="QOH32" s="309"/>
      <c r="QOI32" s="309"/>
      <c r="QOJ32" s="309"/>
      <c r="QOK32" s="309"/>
      <c r="QOL32" s="309"/>
      <c r="QOM32" s="309"/>
      <c r="QON32" s="309"/>
      <c r="QOO32" s="309"/>
      <c r="QOP32" s="309"/>
      <c r="QOQ32" s="309"/>
      <c r="QOR32" s="309"/>
      <c r="QOS32" s="309"/>
      <c r="QOT32" s="309"/>
      <c r="QOU32" s="309"/>
      <c r="QOV32" s="309"/>
      <c r="QOW32" s="309"/>
      <c r="QOX32" s="309"/>
      <c r="QOY32" s="309"/>
      <c r="QOZ32" s="309"/>
      <c r="QPA32" s="309"/>
      <c r="QPB32" s="309"/>
      <c r="QPC32" s="309"/>
      <c r="QPD32" s="309"/>
      <c r="QPE32" s="309"/>
      <c r="QPF32" s="309"/>
      <c r="QPG32" s="309"/>
      <c r="QPH32" s="309"/>
      <c r="QPI32" s="309"/>
      <c r="QPJ32" s="309"/>
      <c r="QPK32" s="309"/>
      <c r="QPL32" s="309"/>
      <c r="QPM32" s="309"/>
      <c r="QPN32" s="309"/>
      <c r="QPO32" s="309"/>
      <c r="QPP32" s="309"/>
      <c r="QPQ32" s="309"/>
      <c r="QPR32" s="309"/>
      <c r="QPS32" s="309"/>
      <c r="QPT32" s="309"/>
      <c r="QPU32" s="309"/>
      <c r="QPV32" s="309"/>
      <c r="QPW32" s="309"/>
      <c r="QPX32" s="309"/>
      <c r="QPY32" s="309"/>
      <c r="QPZ32" s="309"/>
      <c r="QQA32" s="309"/>
      <c r="QQB32" s="309"/>
      <c r="QQC32" s="309"/>
      <c r="QQD32" s="309"/>
      <c r="QQE32" s="309"/>
      <c r="QQF32" s="309"/>
      <c r="QQG32" s="309"/>
      <c r="QQH32" s="309"/>
      <c r="QQI32" s="309"/>
      <c r="QQJ32" s="309"/>
      <c r="QQK32" s="309"/>
      <c r="QQL32" s="309"/>
      <c r="QQM32" s="309"/>
      <c r="QQN32" s="309"/>
      <c r="QQO32" s="309"/>
      <c r="QQP32" s="309"/>
      <c r="QQQ32" s="309"/>
      <c r="QQR32" s="309"/>
      <c r="QQS32" s="309"/>
      <c r="QQT32" s="309"/>
      <c r="QQU32" s="309"/>
      <c r="QQV32" s="309"/>
      <c r="QQW32" s="309"/>
      <c r="QQX32" s="309"/>
      <c r="QQY32" s="309"/>
      <c r="QQZ32" s="309"/>
      <c r="QRA32" s="309"/>
      <c r="QRB32" s="309"/>
      <c r="QRC32" s="309"/>
      <c r="QRD32" s="309"/>
      <c r="QRE32" s="309"/>
      <c r="QRF32" s="309"/>
      <c r="QRG32" s="309"/>
      <c r="QRH32" s="309"/>
      <c r="QRI32" s="309"/>
      <c r="QRJ32" s="309"/>
      <c r="QRK32" s="309"/>
      <c r="QRL32" s="309"/>
      <c r="QRM32" s="309"/>
      <c r="QRN32" s="309"/>
      <c r="QRO32" s="309"/>
      <c r="QRP32" s="309"/>
      <c r="QRQ32" s="309"/>
      <c r="QRR32" s="309"/>
      <c r="QRS32" s="309"/>
      <c r="QRT32" s="309"/>
      <c r="QRU32" s="309"/>
      <c r="QRV32" s="309"/>
      <c r="QRW32" s="309"/>
      <c r="QRX32" s="309"/>
      <c r="QRY32" s="309"/>
      <c r="QRZ32" s="309"/>
      <c r="QSA32" s="309"/>
      <c r="QSB32" s="309"/>
      <c r="QSC32" s="309"/>
      <c r="QSD32" s="309"/>
      <c r="QSE32" s="309"/>
      <c r="QSF32" s="309"/>
      <c r="QSG32" s="309"/>
      <c r="QSH32" s="309"/>
      <c r="QSI32" s="309"/>
      <c r="QSJ32" s="309"/>
      <c r="QSK32" s="309"/>
      <c r="QSL32" s="309"/>
      <c r="QSM32" s="309"/>
      <c r="QSN32" s="309"/>
      <c r="QSO32" s="309"/>
      <c r="QSP32" s="309"/>
      <c r="QSQ32" s="309"/>
      <c r="QSR32" s="309"/>
      <c r="QSS32" s="309"/>
      <c r="QST32" s="309"/>
      <c r="QSU32" s="309"/>
      <c r="QSV32" s="309"/>
      <c r="QSW32" s="309"/>
      <c r="QSX32" s="309"/>
      <c r="QSY32" s="309"/>
      <c r="QSZ32" s="309"/>
      <c r="QTA32" s="309"/>
      <c r="QTB32" s="309"/>
      <c r="QTC32" s="309"/>
      <c r="QTD32" s="309"/>
      <c r="QTE32" s="309"/>
      <c r="QTF32" s="309"/>
      <c r="QTG32" s="309"/>
      <c r="QTH32" s="309"/>
      <c r="QTI32" s="309"/>
      <c r="QTJ32" s="309"/>
      <c r="QTK32" s="309"/>
      <c r="QTL32" s="309"/>
      <c r="QTM32" s="309"/>
      <c r="QTN32" s="309"/>
      <c r="QTO32" s="309"/>
      <c r="QTP32" s="309"/>
      <c r="QTQ32" s="309"/>
      <c r="QTR32" s="309"/>
      <c r="QTS32" s="309"/>
      <c r="QTT32" s="309"/>
      <c r="QTU32" s="309"/>
      <c r="QTV32" s="309"/>
      <c r="QTW32" s="309"/>
      <c r="QTX32" s="309"/>
      <c r="QTY32" s="309"/>
      <c r="QTZ32" s="309"/>
      <c r="QUA32" s="309"/>
      <c r="QUB32" s="309"/>
      <c r="QUC32" s="309"/>
      <c r="QUD32" s="309"/>
      <c r="QUE32" s="309"/>
      <c r="QUF32" s="309"/>
      <c r="QUG32" s="309"/>
      <c r="QUH32" s="309"/>
      <c r="QUI32" s="309"/>
      <c r="QUJ32" s="309"/>
      <c r="QUK32" s="309"/>
      <c r="QUL32" s="309"/>
      <c r="QUM32" s="309"/>
      <c r="QUN32" s="309"/>
      <c r="QUO32" s="309"/>
      <c r="QUP32" s="309"/>
      <c r="QUQ32" s="309"/>
      <c r="QUR32" s="309"/>
      <c r="QUS32" s="309"/>
      <c r="QUT32" s="309"/>
      <c r="QUU32" s="309"/>
      <c r="QUV32" s="309"/>
      <c r="QUW32" s="309"/>
      <c r="QUX32" s="309"/>
      <c r="QUY32" s="309"/>
      <c r="QUZ32" s="309"/>
      <c r="QVA32" s="309"/>
      <c r="QVB32" s="309"/>
      <c r="QVC32" s="309"/>
      <c r="QVD32" s="309"/>
      <c r="QVE32" s="309"/>
      <c r="QVF32" s="309"/>
      <c r="QVG32" s="309"/>
      <c r="QVH32" s="309"/>
      <c r="QVI32" s="309"/>
      <c r="QVJ32" s="309"/>
      <c r="QVK32" s="309"/>
      <c r="QVL32" s="309"/>
      <c r="QVM32" s="309"/>
      <c r="QVN32" s="309"/>
      <c r="QVO32" s="309"/>
      <c r="QVP32" s="309"/>
      <c r="QVQ32" s="309"/>
      <c r="QVR32" s="309"/>
      <c r="QVS32" s="309"/>
      <c r="QVT32" s="309"/>
      <c r="QVU32" s="309"/>
      <c r="QVV32" s="309"/>
      <c r="QVW32" s="309"/>
      <c r="QVX32" s="309"/>
      <c r="QVY32" s="309"/>
      <c r="QVZ32" s="309"/>
      <c r="QWA32" s="309"/>
      <c r="QWB32" s="309"/>
      <c r="QWC32" s="309"/>
      <c r="QWD32" s="309"/>
      <c r="QWE32" s="309"/>
      <c r="QWF32" s="309"/>
      <c r="QWG32" s="309"/>
      <c r="QWH32" s="309"/>
      <c r="QWI32" s="309"/>
      <c r="QWJ32" s="309"/>
      <c r="QWK32" s="309"/>
      <c r="QWL32" s="309"/>
      <c r="QWM32" s="309"/>
      <c r="QWN32" s="309"/>
      <c r="QWO32" s="309"/>
      <c r="QWP32" s="309"/>
      <c r="QWQ32" s="309"/>
      <c r="QWR32" s="309"/>
      <c r="QWS32" s="309"/>
      <c r="QWT32" s="309"/>
      <c r="QWU32" s="309"/>
      <c r="QWV32" s="309"/>
      <c r="QWW32" s="309"/>
      <c r="QWX32" s="309"/>
      <c r="QWY32" s="309"/>
      <c r="QWZ32" s="309"/>
      <c r="QXA32" s="309"/>
      <c r="QXB32" s="309"/>
      <c r="QXC32" s="309"/>
      <c r="QXD32" s="309"/>
      <c r="QXE32" s="309"/>
      <c r="QXF32" s="309"/>
      <c r="QXG32" s="309"/>
      <c r="QXH32" s="309"/>
      <c r="QXI32" s="309"/>
      <c r="QXJ32" s="309"/>
      <c r="QXK32" s="309"/>
      <c r="QXL32" s="309"/>
      <c r="QXM32" s="309"/>
      <c r="QXN32" s="309"/>
      <c r="QXO32" s="309"/>
      <c r="QXP32" s="309"/>
      <c r="QXQ32" s="309"/>
      <c r="QXR32" s="309"/>
      <c r="QXS32" s="309"/>
      <c r="QXT32" s="309"/>
      <c r="QXU32" s="309"/>
      <c r="QXV32" s="309"/>
      <c r="QXW32" s="309"/>
      <c r="QXX32" s="309"/>
      <c r="QXY32" s="309"/>
      <c r="QXZ32" s="309"/>
      <c r="QYA32" s="309"/>
      <c r="QYB32" s="309"/>
      <c r="QYC32" s="309"/>
      <c r="QYD32" s="309"/>
      <c r="QYE32" s="309"/>
      <c r="QYF32" s="309"/>
      <c r="QYG32" s="309"/>
      <c r="QYH32" s="309"/>
      <c r="QYI32" s="309"/>
      <c r="QYJ32" s="309"/>
      <c r="QYK32" s="309"/>
      <c r="QYL32" s="309"/>
      <c r="QYM32" s="309"/>
      <c r="QYN32" s="309"/>
      <c r="QYO32" s="309"/>
      <c r="QYP32" s="309"/>
      <c r="QYQ32" s="309"/>
      <c r="QYR32" s="309"/>
      <c r="QYS32" s="309"/>
      <c r="QYT32" s="309"/>
      <c r="QYU32" s="309"/>
      <c r="QYV32" s="309"/>
      <c r="QYW32" s="309"/>
      <c r="QYX32" s="309"/>
      <c r="QYY32" s="309"/>
      <c r="QYZ32" s="309"/>
      <c r="QZA32" s="309"/>
      <c r="QZB32" s="309"/>
      <c r="QZC32" s="309"/>
      <c r="QZD32" s="309"/>
      <c r="QZE32" s="309"/>
      <c r="QZF32" s="309"/>
      <c r="QZG32" s="309"/>
      <c r="QZH32" s="309"/>
      <c r="QZI32" s="309"/>
      <c r="QZJ32" s="309"/>
      <c r="QZK32" s="309"/>
      <c r="QZL32" s="309"/>
      <c r="QZM32" s="309"/>
      <c r="QZN32" s="309"/>
      <c r="QZO32" s="309"/>
      <c r="QZP32" s="309"/>
      <c r="QZQ32" s="309"/>
      <c r="QZR32" s="309"/>
      <c r="QZS32" s="309"/>
      <c r="QZT32" s="309"/>
      <c r="QZU32" s="309"/>
      <c r="QZV32" s="309"/>
      <c r="QZW32" s="309"/>
      <c r="QZX32" s="309"/>
      <c r="QZY32" s="309"/>
      <c r="QZZ32" s="309"/>
      <c r="RAA32" s="309"/>
      <c r="RAB32" s="309"/>
      <c r="RAC32" s="309"/>
      <c r="RAD32" s="309"/>
      <c r="RAE32" s="309"/>
      <c r="RAF32" s="309"/>
      <c r="RAG32" s="309"/>
      <c r="RAH32" s="309"/>
      <c r="RAI32" s="309"/>
      <c r="RAJ32" s="309"/>
      <c r="RAK32" s="309"/>
      <c r="RAL32" s="309"/>
      <c r="RAM32" s="309"/>
      <c r="RAN32" s="309"/>
      <c r="RAO32" s="309"/>
      <c r="RAP32" s="309"/>
      <c r="RAQ32" s="309"/>
      <c r="RAR32" s="309"/>
      <c r="RAS32" s="309"/>
      <c r="RAT32" s="309"/>
      <c r="RAU32" s="309"/>
      <c r="RAV32" s="309"/>
      <c r="RAW32" s="309"/>
      <c r="RAX32" s="309"/>
      <c r="RAY32" s="309"/>
      <c r="RAZ32" s="309"/>
      <c r="RBA32" s="309"/>
      <c r="RBB32" s="309"/>
      <c r="RBC32" s="309"/>
      <c r="RBD32" s="309"/>
      <c r="RBE32" s="309"/>
      <c r="RBF32" s="309"/>
      <c r="RBG32" s="309"/>
      <c r="RBH32" s="309"/>
      <c r="RBI32" s="309"/>
      <c r="RBJ32" s="309"/>
      <c r="RBK32" s="309"/>
      <c r="RBL32" s="309"/>
      <c r="RBM32" s="309"/>
      <c r="RBN32" s="309"/>
      <c r="RBO32" s="309"/>
      <c r="RBP32" s="309"/>
      <c r="RBQ32" s="309"/>
      <c r="RBR32" s="309"/>
      <c r="RBS32" s="309"/>
      <c r="RBT32" s="309"/>
      <c r="RBU32" s="309"/>
      <c r="RBV32" s="309"/>
      <c r="RBW32" s="309"/>
      <c r="RBX32" s="309"/>
      <c r="RBY32" s="309"/>
      <c r="RBZ32" s="309"/>
      <c r="RCA32" s="309"/>
      <c r="RCB32" s="309"/>
      <c r="RCC32" s="309"/>
      <c r="RCD32" s="309"/>
      <c r="RCE32" s="309"/>
      <c r="RCF32" s="309"/>
      <c r="RCG32" s="309"/>
      <c r="RCH32" s="309"/>
      <c r="RCI32" s="309"/>
      <c r="RCJ32" s="309"/>
      <c r="RCK32" s="309"/>
      <c r="RCL32" s="309"/>
      <c r="RCM32" s="309"/>
      <c r="RCN32" s="309"/>
      <c r="RCO32" s="309"/>
      <c r="RCP32" s="309"/>
      <c r="RCQ32" s="309"/>
      <c r="RCR32" s="309"/>
      <c r="RCS32" s="309"/>
      <c r="RCT32" s="309"/>
      <c r="RCU32" s="309"/>
      <c r="RCV32" s="309"/>
      <c r="RCW32" s="309"/>
      <c r="RCX32" s="309"/>
      <c r="RCY32" s="309"/>
      <c r="RCZ32" s="309"/>
      <c r="RDA32" s="309"/>
      <c r="RDB32" s="309"/>
      <c r="RDC32" s="309"/>
      <c r="RDD32" s="309"/>
      <c r="RDE32" s="309"/>
      <c r="RDF32" s="309"/>
      <c r="RDG32" s="309"/>
      <c r="RDH32" s="309"/>
      <c r="RDI32" s="309"/>
      <c r="RDJ32" s="309"/>
      <c r="RDK32" s="309"/>
      <c r="RDL32" s="309"/>
      <c r="RDM32" s="309"/>
      <c r="RDN32" s="309"/>
      <c r="RDO32" s="309"/>
      <c r="RDP32" s="309"/>
      <c r="RDQ32" s="309"/>
      <c r="RDR32" s="309"/>
      <c r="RDS32" s="309"/>
      <c r="RDT32" s="309"/>
      <c r="RDU32" s="309"/>
      <c r="RDV32" s="309"/>
      <c r="RDW32" s="309"/>
      <c r="RDX32" s="309"/>
      <c r="RDY32" s="309"/>
      <c r="RDZ32" s="309"/>
      <c r="REA32" s="309"/>
      <c r="REB32" s="309"/>
      <c r="REC32" s="309"/>
      <c r="RED32" s="309"/>
      <c r="REE32" s="309"/>
      <c r="REF32" s="309"/>
      <c r="REG32" s="309"/>
      <c r="REH32" s="309"/>
      <c r="REI32" s="309"/>
      <c r="REJ32" s="309"/>
      <c r="REK32" s="309"/>
      <c r="REL32" s="309"/>
      <c r="REM32" s="309"/>
      <c r="REN32" s="309"/>
      <c r="REO32" s="309"/>
      <c r="REP32" s="309"/>
      <c r="REQ32" s="309"/>
      <c r="RER32" s="309"/>
      <c r="RES32" s="309"/>
      <c r="RET32" s="309"/>
      <c r="REU32" s="309"/>
      <c r="REV32" s="309"/>
      <c r="REW32" s="309"/>
      <c r="REX32" s="309"/>
      <c r="REY32" s="309"/>
      <c r="REZ32" s="309"/>
      <c r="RFA32" s="309"/>
      <c r="RFB32" s="309"/>
      <c r="RFC32" s="309"/>
      <c r="RFD32" s="309"/>
      <c r="RFE32" s="309"/>
      <c r="RFF32" s="309"/>
      <c r="RFG32" s="309"/>
      <c r="RFH32" s="309"/>
      <c r="RFI32" s="309"/>
      <c r="RFJ32" s="309"/>
      <c r="RFK32" s="309"/>
      <c r="RFL32" s="309"/>
      <c r="RFM32" s="309"/>
      <c r="RFN32" s="309"/>
      <c r="RFO32" s="309"/>
      <c r="RFP32" s="309"/>
      <c r="RFQ32" s="309"/>
      <c r="RFR32" s="309"/>
      <c r="RFS32" s="309"/>
      <c r="RFT32" s="309"/>
      <c r="RFU32" s="309"/>
      <c r="RFV32" s="309"/>
      <c r="RFW32" s="309"/>
      <c r="RFX32" s="309"/>
      <c r="RFY32" s="309"/>
      <c r="RFZ32" s="309"/>
      <c r="RGA32" s="309"/>
      <c r="RGB32" s="309"/>
      <c r="RGC32" s="309"/>
      <c r="RGD32" s="309"/>
      <c r="RGE32" s="309"/>
      <c r="RGF32" s="309"/>
      <c r="RGG32" s="309"/>
      <c r="RGH32" s="309"/>
      <c r="RGI32" s="309"/>
      <c r="RGJ32" s="309"/>
      <c r="RGK32" s="309"/>
      <c r="RGL32" s="309"/>
      <c r="RGM32" s="309"/>
      <c r="RGN32" s="309"/>
      <c r="RGO32" s="309"/>
      <c r="RGP32" s="309"/>
      <c r="RGQ32" s="309"/>
      <c r="RGR32" s="309"/>
      <c r="RGS32" s="309"/>
      <c r="RGT32" s="309"/>
      <c r="RGU32" s="309"/>
      <c r="RGV32" s="309"/>
      <c r="RGW32" s="309"/>
      <c r="RGX32" s="309"/>
      <c r="RGY32" s="309"/>
      <c r="RGZ32" s="309"/>
      <c r="RHA32" s="309"/>
      <c r="RHB32" s="309"/>
      <c r="RHC32" s="309"/>
      <c r="RHD32" s="309"/>
      <c r="RHE32" s="309"/>
      <c r="RHF32" s="309"/>
      <c r="RHG32" s="309"/>
      <c r="RHH32" s="309"/>
      <c r="RHI32" s="309"/>
      <c r="RHJ32" s="309"/>
      <c r="RHK32" s="309"/>
      <c r="RHL32" s="309"/>
      <c r="RHM32" s="309"/>
      <c r="RHN32" s="309"/>
      <c r="RHO32" s="309"/>
      <c r="RHP32" s="309"/>
      <c r="RHQ32" s="309"/>
      <c r="RHR32" s="309"/>
      <c r="RHS32" s="309"/>
      <c r="RHT32" s="309"/>
      <c r="RHU32" s="309"/>
      <c r="RHV32" s="309"/>
      <c r="RHW32" s="309"/>
      <c r="RHX32" s="309"/>
      <c r="RHY32" s="309"/>
      <c r="RHZ32" s="309"/>
      <c r="RIA32" s="309"/>
      <c r="RIB32" s="309"/>
      <c r="RIC32" s="309"/>
      <c r="RID32" s="309"/>
      <c r="RIE32" s="309"/>
      <c r="RIF32" s="309"/>
      <c r="RIG32" s="309"/>
      <c r="RIH32" s="309"/>
      <c r="RII32" s="309"/>
      <c r="RIJ32" s="309"/>
      <c r="RIK32" s="309"/>
      <c r="RIL32" s="309"/>
      <c r="RIM32" s="309"/>
      <c r="RIN32" s="309"/>
      <c r="RIO32" s="309"/>
      <c r="RIP32" s="309"/>
      <c r="RIQ32" s="309"/>
      <c r="RIR32" s="309"/>
      <c r="RIS32" s="309"/>
      <c r="RIT32" s="309"/>
      <c r="RIU32" s="309"/>
      <c r="RIV32" s="309"/>
      <c r="RIW32" s="309"/>
      <c r="RIX32" s="309"/>
      <c r="RIY32" s="309"/>
      <c r="RIZ32" s="309"/>
      <c r="RJA32" s="309"/>
      <c r="RJB32" s="309"/>
      <c r="RJC32" s="309"/>
      <c r="RJD32" s="309"/>
      <c r="RJE32" s="309"/>
      <c r="RJF32" s="309"/>
      <c r="RJG32" s="309"/>
      <c r="RJH32" s="309"/>
      <c r="RJI32" s="309"/>
      <c r="RJJ32" s="309"/>
      <c r="RJK32" s="309"/>
      <c r="RJL32" s="309"/>
      <c r="RJM32" s="309"/>
      <c r="RJN32" s="309"/>
      <c r="RJO32" s="309"/>
      <c r="RJP32" s="309"/>
      <c r="RJQ32" s="309"/>
      <c r="RJR32" s="309"/>
      <c r="RJS32" s="309"/>
      <c r="RJT32" s="309"/>
      <c r="RJU32" s="309"/>
      <c r="RJV32" s="309"/>
      <c r="RJW32" s="309"/>
      <c r="RJX32" s="309"/>
      <c r="RJY32" s="309"/>
      <c r="RJZ32" s="309"/>
      <c r="RKA32" s="309"/>
      <c r="RKB32" s="309"/>
      <c r="RKC32" s="309"/>
      <c r="RKD32" s="309"/>
      <c r="RKE32" s="309"/>
      <c r="RKF32" s="309"/>
      <c r="RKG32" s="309"/>
      <c r="RKH32" s="309"/>
      <c r="RKI32" s="309"/>
      <c r="RKJ32" s="309"/>
      <c r="RKK32" s="309"/>
      <c r="RKL32" s="309"/>
      <c r="RKM32" s="309"/>
      <c r="RKN32" s="309"/>
      <c r="RKO32" s="309"/>
      <c r="RKP32" s="309"/>
      <c r="RKQ32" s="309"/>
      <c r="RKR32" s="309"/>
      <c r="RKS32" s="309"/>
      <c r="RKT32" s="309"/>
      <c r="RKU32" s="309"/>
      <c r="RKV32" s="309"/>
      <c r="RKW32" s="309"/>
      <c r="RKX32" s="309"/>
      <c r="RKY32" s="309"/>
      <c r="RKZ32" s="309"/>
      <c r="RLA32" s="309"/>
      <c r="RLB32" s="309"/>
      <c r="RLC32" s="309"/>
      <c r="RLD32" s="309"/>
      <c r="RLE32" s="309"/>
      <c r="RLF32" s="309"/>
      <c r="RLG32" s="309"/>
      <c r="RLH32" s="309"/>
      <c r="RLI32" s="309"/>
      <c r="RLJ32" s="309"/>
      <c r="RLK32" s="309"/>
      <c r="RLL32" s="309"/>
      <c r="RLM32" s="309"/>
      <c r="RLN32" s="309"/>
      <c r="RLO32" s="309"/>
      <c r="RLP32" s="309"/>
      <c r="RLQ32" s="309"/>
      <c r="RLR32" s="309"/>
      <c r="RLS32" s="309"/>
      <c r="RLT32" s="309"/>
      <c r="RLU32" s="309"/>
      <c r="RLV32" s="309"/>
      <c r="RLW32" s="309"/>
      <c r="RLX32" s="309"/>
      <c r="RLY32" s="309"/>
      <c r="RLZ32" s="309"/>
      <c r="RMA32" s="309"/>
      <c r="RMB32" s="309"/>
      <c r="RMC32" s="309"/>
      <c r="RMD32" s="309"/>
      <c r="RME32" s="309"/>
      <c r="RMF32" s="309"/>
      <c r="RMG32" s="309"/>
      <c r="RMH32" s="309"/>
      <c r="RMI32" s="309"/>
      <c r="RMJ32" s="309"/>
      <c r="RMK32" s="309"/>
      <c r="RML32" s="309"/>
      <c r="RMM32" s="309"/>
      <c r="RMN32" s="309"/>
      <c r="RMO32" s="309"/>
      <c r="RMP32" s="309"/>
      <c r="RMQ32" s="309"/>
      <c r="RMR32" s="309"/>
      <c r="RMS32" s="309"/>
      <c r="RMT32" s="309"/>
      <c r="RMU32" s="309"/>
      <c r="RMV32" s="309"/>
      <c r="RMW32" s="309"/>
      <c r="RMX32" s="309"/>
      <c r="RMY32" s="309"/>
      <c r="RMZ32" s="309"/>
      <c r="RNA32" s="309"/>
      <c r="RNB32" s="309"/>
      <c r="RNC32" s="309"/>
      <c r="RND32" s="309"/>
      <c r="RNE32" s="309"/>
      <c r="RNF32" s="309"/>
      <c r="RNG32" s="309"/>
      <c r="RNH32" s="309"/>
      <c r="RNI32" s="309"/>
      <c r="RNJ32" s="309"/>
      <c r="RNK32" s="309"/>
      <c r="RNL32" s="309"/>
      <c r="RNM32" s="309"/>
      <c r="RNN32" s="309"/>
      <c r="RNO32" s="309"/>
      <c r="RNP32" s="309"/>
      <c r="RNQ32" s="309"/>
      <c r="RNR32" s="309"/>
      <c r="RNS32" s="309"/>
      <c r="RNT32" s="309"/>
      <c r="RNU32" s="309"/>
      <c r="RNV32" s="309"/>
      <c r="RNW32" s="309"/>
      <c r="RNX32" s="309"/>
      <c r="RNY32" s="309"/>
      <c r="RNZ32" s="309"/>
      <c r="ROA32" s="309"/>
      <c r="ROB32" s="309"/>
      <c r="ROC32" s="309"/>
      <c r="ROD32" s="309"/>
      <c r="ROE32" s="309"/>
      <c r="ROF32" s="309"/>
      <c r="ROG32" s="309"/>
      <c r="ROH32" s="309"/>
      <c r="ROI32" s="309"/>
      <c r="ROJ32" s="309"/>
      <c r="ROK32" s="309"/>
      <c r="ROL32" s="309"/>
      <c r="ROM32" s="309"/>
      <c r="RON32" s="309"/>
      <c r="ROO32" s="309"/>
      <c r="ROP32" s="309"/>
      <c r="ROQ32" s="309"/>
      <c r="ROR32" s="309"/>
      <c r="ROS32" s="309"/>
      <c r="ROT32" s="309"/>
      <c r="ROU32" s="309"/>
      <c r="ROV32" s="309"/>
      <c r="ROW32" s="309"/>
      <c r="ROX32" s="309"/>
      <c r="ROY32" s="309"/>
      <c r="ROZ32" s="309"/>
      <c r="RPA32" s="309"/>
      <c r="RPB32" s="309"/>
      <c r="RPC32" s="309"/>
      <c r="RPD32" s="309"/>
      <c r="RPE32" s="309"/>
      <c r="RPF32" s="309"/>
      <c r="RPG32" s="309"/>
      <c r="RPH32" s="309"/>
      <c r="RPI32" s="309"/>
      <c r="RPJ32" s="309"/>
      <c r="RPK32" s="309"/>
      <c r="RPL32" s="309"/>
      <c r="RPM32" s="309"/>
      <c r="RPN32" s="309"/>
      <c r="RPO32" s="309"/>
      <c r="RPP32" s="309"/>
      <c r="RPQ32" s="309"/>
      <c r="RPR32" s="309"/>
      <c r="RPS32" s="309"/>
      <c r="RPT32" s="309"/>
      <c r="RPU32" s="309"/>
      <c r="RPV32" s="309"/>
      <c r="RPW32" s="309"/>
      <c r="RPX32" s="309"/>
      <c r="RPY32" s="309"/>
      <c r="RPZ32" s="309"/>
      <c r="RQA32" s="309"/>
      <c r="RQB32" s="309"/>
      <c r="RQC32" s="309"/>
      <c r="RQD32" s="309"/>
      <c r="RQE32" s="309"/>
      <c r="RQF32" s="309"/>
      <c r="RQG32" s="309"/>
      <c r="RQH32" s="309"/>
      <c r="RQI32" s="309"/>
      <c r="RQJ32" s="309"/>
      <c r="RQK32" s="309"/>
      <c r="RQL32" s="309"/>
      <c r="RQM32" s="309"/>
      <c r="RQN32" s="309"/>
      <c r="RQO32" s="309"/>
      <c r="RQP32" s="309"/>
      <c r="RQQ32" s="309"/>
      <c r="RQR32" s="309"/>
      <c r="RQS32" s="309"/>
      <c r="RQT32" s="309"/>
      <c r="RQU32" s="309"/>
      <c r="RQV32" s="309"/>
      <c r="RQW32" s="309"/>
      <c r="RQX32" s="309"/>
      <c r="RQY32" s="309"/>
      <c r="RQZ32" s="309"/>
      <c r="RRA32" s="309"/>
      <c r="RRB32" s="309"/>
      <c r="RRC32" s="309"/>
      <c r="RRD32" s="309"/>
      <c r="RRE32" s="309"/>
      <c r="RRF32" s="309"/>
      <c r="RRG32" s="309"/>
      <c r="RRH32" s="309"/>
      <c r="RRI32" s="309"/>
      <c r="RRJ32" s="309"/>
      <c r="RRK32" s="309"/>
      <c r="RRL32" s="309"/>
      <c r="RRM32" s="309"/>
      <c r="RRN32" s="309"/>
      <c r="RRO32" s="309"/>
      <c r="RRP32" s="309"/>
      <c r="RRQ32" s="309"/>
      <c r="RRR32" s="309"/>
      <c r="RRS32" s="309"/>
      <c r="RRT32" s="309"/>
      <c r="RRU32" s="309"/>
      <c r="RRV32" s="309"/>
      <c r="RRW32" s="309"/>
      <c r="RRX32" s="309"/>
      <c r="RRY32" s="309"/>
      <c r="RRZ32" s="309"/>
      <c r="RSA32" s="309"/>
      <c r="RSB32" s="309"/>
      <c r="RSC32" s="309"/>
      <c r="RSD32" s="309"/>
      <c r="RSE32" s="309"/>
      <c r="RSF32" s="309"/>
      <c r="RSG32" s="309"/>
      <c r="RSH32" s="309"/>
      <c r="RSI32" s="309"/>
      <c r="RSJ32" s="309"/>
      <c r="RSK32" s="309"/>
      <c r="RSL32" s="309"/>
      <c r="RSM32" s="309"/>
      <c r="RSN32" s="309"/>
      <c r="RSO32" s="309"/>
      <c r="RSP32" s="309"/>
      <c r="RSQ32" s="309"/>
      <c r="RSR32" s="309"/>
      <c r="RSS32" s="309"/>
      <c r="RST32" s="309"/>
      <c r="RSU32" s="309"/>
      <c r="RSV32" s="309"/>
      <c r="RSW32" s="309"/>
      <c r="RSX32" s="309"/>
      <c r="RSY32" s="309"/>
      <c r="RSZ32" s="309"/>
      <c r="RTA32" s="309"/>
      <c r="RTB32" s="309"/>
      <c r="RTC32" s="309"/>
      <c r="RTD32" s="309"/>
      <c r="RTE32" s="309"/>
      <c r="RTF32" s="309"/>
      <c r="RTG32" s="309"/>
      <c r="RTH32" s="309"/>
      <c r="RTI32" s="309"/>
      <c r="RTJ32" s="309"/>
      <c r="RTK32" s="309"/>
      <c r="RTL32" s="309"/>
      <c r="RTM32" s="309"/>
      <c r="RTN32" s="309"/>
      <c r="RTO32" s="309"/>
      <c r="RTP32" s="309"/>
      <c r="RTQ32" s="309"/>
      <c r="RTR32" s="309"/>
      <c r="RTS32" s="309"/>
      <c r="RTT32" s="309"/>
      <c r="RTU32" s="309"/>
      <c r="RTV32" s="309"/>
      <c r="RTW32" s="309"/>
      <c r="RTX32" s="309"/>
      <c r="RTY32" s="309"/>
      <c r="RTZ32" s="309"/>
      <c r="RUA32" s="309"/>
      <c r="RUB32" s="309"/>
      <c r="RUC32" s="309"/>
      <c r="RUD32" s="309"/>
      <c r="RUE32" s="309"/>
      <c r="RUF32" s="309"/>
      <c r="RUG32" s="309"/>
      <c r="RUH32" s="309"/>
      <c r="RUI32" s="309"/>
      <c r="RUJ32" s="309"/>
      <c r="RUK32" s="309"/>
      <c r="RUL32" s="309"/>
      <c r="RUM32" s="309"/>
      <c r="RUN32" s="309"/>
      <c r="RUO32" s="309"/>
      <c r="RUP32" s="309"/>
      <c r="RUQ32" s="309"/>
      <c r="RUR32" s="309"/>
      <c r="RUS32" s="309"/>
      <c r="RUT32" s="309"/>
      <c r="RUU32" s="309"/>
      <c r="RUV32" s="309"/>
      <c r="RUW32" s="309"/>
      <c r="RUX32" s="309"/>
      <c r="RUY32" s="309"/>
      <c r="RUZ32" s="309"/>
      <c r="RVA32" s="309"/>
      <c r="RVB32" s="309"/>
      <c r="RVC32" s="309"/>
      <c r="RVD32" s="309"/>
      <c r="RVE32" s="309"/>
      <c r="RVF32" s="309"/>
      <c r="RVG32" s="309"/>
      <c r="RVH32" s="309"/>
      <c r="RVI32" s="309"/>
      <c r="RVJ32" s="309"/>
      <c r="RVK32" s="309"/>
      <c r="RVL32" s="309"/>
      <c r="RVM32" s="309"/>
      <c r="RVN32" s="309"/>
      <c r="RVO32" s="309"/>
      <c r="RVP32" s="309"/>
      <c r="RVQ32" s="309"/>
      <c r="RVR32" s="309"/>
      <c r="RVS32" s="309"/>
      <c r="RVT32" s="309"/>
      <c r="RVU32" s="309"/>
      <c r="RVV32" s="309"/>
      <c r="RVW32" s="309"/>
      <c r="RVX32" s="309"/>
      <c r="RVY32" s="309"/>
      <c r="RVZ32" s="309"/>
      <c r="RWA32" s="309"/>
      <c r="RWB32" s="309"/>
      <c r="RWC32" s="309"/>
      <c r="RWD32" s="309"/>
      <c r="RWE32" s="309"/>
      <c r="RWF32" s="309"/>
      <c r="RWG32" s="309"/>
      <c r="RWH32" s="309"/>
      <c r="RWI32" s="309"/>
      <c r="RWJ32" s="309"/>
      <c r="RWK32" s="309"/>
      <c r="RWL32" s="309"/>
      <c r="RWM32" s="309"/>
      <c r="RWN32" s="309"/>
      <c r="RWO32" s="309"/>
      <c r="RWP32" s="309"/>
      <c r="RWQ32" s="309"/>
      <c r="RWR32" s="309"/>
      <c r="RWS32" s="309"/>
      <c r="RWT32" s="309"/>
      <c r="RWU32" s="309"/>
      <c r="RWV32" s="309"/>
      <c r="RWW32" s="309"/>
      <c r="RWX32" s="309"/>
      <c r="RWY32" s="309"/>
      <c r="RWZ32" s="309"/>
      <c r="RXA32" s="309"/>
      <c r="RXB32" s="309"/>
      <c r="RXC32" s="309"/>
      <c r="RXD32" s="309"/>
      <c r="RXE32" s="309"/>
      <c r="RXF32" s="309"/>
      <c r="RXG32" s="309"/>
      <c r="RXH32" s="309"/>
      <c r="RXI32" s="309"/>
      <c r="RXJ32" s="309"/>
      <c r="RXK32" s="309"/>
      <c r="RXL32" s="309"/>
      <c r="RXM32" s="309"/>
      <c r="RXN32" s="309"/>
      <c r="RXO32" s="309"/>
      <c r="RXP32" s="309"/>
      <c r="RXQ32" s="309"/>
      <c r="RXR32" s="309"/>
      <c r="RXS32" s="309"/>
      <c r="RXT32" s="309"/>
      <c r="RXU32" s="309"/>
      <c r="RXV32" s="309"/>
      <c r="RXW32" s="309"/>
      <c r="RXX32" s="309"/>
      <c r="RXY32" s="309"/>
      <c r="RXZ32" s="309"/>
      <c r="RYA32" s="309"/>
      <c r="RYB32" s="309"/>
      <c r="RYC32" s="309"/>
      <c r="RYD32" s="309"/>
      <c r="RYE32" s="309"/>
      <c r="RYF32" s="309"/>
      <c r="RYG32" s="309"/>
      <c r="RYH32" s="309"/>
      <c r="RYI32" s="309"/>
      <c r="RYJ32" s="309"/>
      <c r="RYK32" s="309"/>
      <c r="RYL32" s="309"/>
      <c r="RYM32" s="309"/>
      <c r="RYN32" s="309"/>
      <c r="RYO32" s="309"/>
      <c r="RYP32" s="309"/>
      <c r="RYQ32" s="309"/>
      <c r="RYR32" s="309"/>
      <c r="RYS32" s="309"/>
      <c r="RYT32" s="309"/>
      <c r="RYU32" s="309"/>
      <c r="RYV32" s="309"/>
      <c r="RYW32" s="309"/>
      <c r="RYX32" s="309"/>
      <c r="RYY32" s="309"/>
      <c r="RYZ32" s="309"/>
      <c r="RZA32" s="309"/>
      <c r="RZB32" s="309"/>
      <c r="RZC32" s="309"/>
      <c r="RZD32" s="309"/>
      <c r="RZE32" s="309"/>
      <c r="RZF32" s="309"/>
      <c r="RZG32" s="309"/>
      <c r="RZH32" s="309"/>
      <c r="RZI32" s="309"/>
      <c r="RZJ32" s="309"/>
      <c r="RZK32" s="309"/>
      <c r="RZL32" s="309"/>
      <c r="RZM32" s="309"/>
      <c r="RZN32" s="309"/>
      <c r="RZO32" s="309"/>
      <c r="RZP32" s="309"/>
      <c r="RZQ32" s="309"/>
      <c r="RZR32" s="309"/>
      <c r="RZS32" s="309"/>
      <c r="RZT32" s="309"/>
      <c r="RZU32" s="309"/>
      <c r="RZV32" s="309"/>
      <c r="RZW32" s="309"/>
      <c r="RZX32" s="309"/>
      <c r="RZY32" s="309"/>
      <c r="RZZ32" s="309"/>
      <c r="SAA32" s="309"/>
      <c r="SAB32" s="309"/>
      <c r="SAC32" s="309"/>
      <c r="SAD32" s="309"/>
      <c r="SAE32" s="309"/>
      <c r="SAF32" s="309"/>
      <c r="SAG32" s="309"/>
      <c r="SAH32" s="309"/>
      <c r="SAI32" s="309"/>
      <c r="SAJ32" s="309"/>
      <c r="SAK32" s="309"/>
      <c r="SAL32" s="309"/>
      <c r="SAM32" s="309"/>
      <c r="SAN32" s="309"/>
      <c r="SAO32" s="309"/>
      <c r="SAP32" s="309"/>
      <c r="SAQ32" s="309"/>
      <c r="SAR32" s="309"/>
      <c r="SAS32" s="309"/>
      <c r="SAT32" s="309"/>
      <c r="SAU32" s="309"/>
      <c r="SAV32" s="309"/>
      <c r="SAW32" s="309"/>
      <c r="SAX32" s="309"/>
      <c r="SAY32" s="309"/>
      <c r="SAZ32" s="309"/>
      <c r="SBA32" s="309"/>
      <c r="SBB32" s="309"/>
      <c r="SBC32" s="309"/>
      <c r="SBD32" s="309"/>
      <c r="SBE32" s="309"/>
      <c r="SBF32" s="309"/>
      <c r="SBG32" s="309"/>
      <c r="SBH32" s="309"/>
      <c r="SBI32" s="309"/>
      <c r="SBJ32" s="309"/>
      <c r="SBK32" s="309"/>
      <c r="SBL32" s="309"/>
      <c r="SBM32" s="309"/>
      <c r="SBN32" s="309"/>
      <c r="SBO32" s="309"/>
      <c r="SBP32" s="309"/>
      <c r="SBQ32" s="309"/>
      <c r="SBR32" s="309"/>
      <c r="SBS32" s="309"/>
      <c r="SBT32" s="309"/>
      <c r="SBU32" s="309"/>
      <c r="SBV32" s="309"/>
      <c r="SBW32" s="309"/>
      <c r="SBX32" s="309"/>
      <c r="SBY32" s="309"/>
      <c r="SBZ32" s="309"/>
      <c r="SCA32" s="309"/>
      <c r="SCB32" s="309"/>
      <c r="SCC32" s="309"/>
      <c r="SCD32" s="309"/>
      <c r="SCE32" s="309"/>
      <c r="SCF32" s="309"/>
      <c r="SCG32" s="309"/>
      <c r="SCH32" s="309"/>
      <c r="SCI32" s="309"/>
      <c r="SCJ32" s="309"/>
      <c r="SCK32" s="309"/>
      <c r="SCL32" s="309"/>
      <c r="SCM32" s="309"/>
      <c r="SCN32" s="309"/>
      <c r="SCO32" s="309"/>
      <c r="SCP32" s="309"/>
      <c r="SCQ32" s="309"/>
      <c r="SCR32" s="309"/>
      <c r="SCS32" s="309"/>
      <c r="SCT32" s="309"/>
      <c r="SCU32" s="309"/>
      <c r="SCV32" s="309"/>
      <c r="SCW32" s="309"/>
      <c r="SCX32" s="309"/>
      <c r="SCY32" s="309"/>
      <c r="SCZ32" s="309"/>
      <c r="SDA32" s="309"/>
      <c r="SDB32" s="309"/>
      <c r="SDC32" s="309"/>
      <c r="SDD32" s="309"/>
      <c r="SDE32" s="309"/>
      <c r="SDF32" s="309"/>
      <c r="SDG32" s="309"/>
      <c r="SDH32" s="309"/>
      <c r="SDI32" s="309"/>
      <c r="SDJ32" s="309"/>
      <c r="SDK32" s="309"/>
      <c r="SDL32" s="309"/>
      <c r="SDM32" s="309"/>
      <c r="SDN32" s="309"/>
      <c r="SDO32" s="309"/>
      <c r="SDP32" s="309"/>
      <c r="SDQ32" s="309"/>
      <c r="SDR32" s="309"/>
      <c r="SDS32" s="309"/>
      <c r="SDT32" s="309"/>
      <c r="SDU32" s="309"/>
      <c r="SDV32" s="309"/>
      <c r="SDW32" s="309"/>
      <c r="SDX32" s="309"/>
      <c r="SDY32" s="309"/>
      <c r="SDZ32" s="309"/>
      <c r="SEA32" s="309"/>
      <c r="SEB32" s="309"/>
      <c r="SEC32" s="309"/>
      <c r="SED32" s="309"/>
      <c r="SEE32" s="309"/>
      <c r="SEF32" s="309"/>
      <c r="SEG32" s="309"/>
      <c r="SEH32" s="309"/>
      <c r="SEI32" s="309"/>
      <c r="SEJ32" s="309"/>
      <c r="SEK32" s="309"/>
      <c r="SEL32" s="309"/>
      <c r="SEM32" s="309"/>
      <c r="SEN32" s="309"/>
      <c r="SEO32" s="309"/>
      <c r="SEP32" s="309"/>
      <c r="SEQ32" s="309"/>
      <c r="SER32" s="309"/>
      <c r="SES32" s="309"/>
      <c r="SET32" s="309"/>
      <c r="SEU32" s="309"/>
      <c r="SEV32" s="309"/>
      <c r="SEW32" s="309"/>
      <c r="SEX32" s="309"/>
      <c r="SEY32" s="309"/>
      <c r="SEZ32" s="309"/>
      <c r="SFA32" s="309"/>
      <c r="SFB32" s="309"/>
      <c r="SFC32" s="309"/>
      <c r="SFD32" s="309"/>
      <c r="SFE32" s="309"/>
      <c r="SFF32" s="309"/>
      <c r="SFG32" s="309"/>
      <c r="SFH32" s="309"/>
      <c r="SFI32" s="309"/>
      <c r="SFJ32" s="309"/>
      <c r="SFK32" s="309"/>
      <c r="SFL32" s="309"/>
      <c r="SFM32" s="309"/>
      <c r="SFN32" s="309"/>
      <c r="SFO32" s="309"/>
      <c r="SFP32" s="309"/>
      <c r="SFQ32" s="309"/>
      <c r="SFR32" s="309"/>
      <c r="SFS32" s="309"/>
      <c r="SFT32" s="309"/>
      <c r="SFU32" s="309"/>
      <c r="SFV32" s="309"/>
      <c r="SFW32" s="309"/>
      <c r="SFX32" s="309"/>
      <c r="SFY32" s="309"/>
      <c r="SFZ32" s="309"/>
      <c r="SGA32" s="309"/>
      <c r="SGB32" s="309"/>
      <c r="SGC32" s="309"/>
      <c r="SGD32" s="309"/>
      <c r="SGE32" s="309"/>
      <c r="SGF32" s="309"/>
      <c r="SGG32" s="309"/>
      <c r="SGH32" s="309"/>
      <c r="SGI32" s="309"/>
      <c r="SGJ32" s="309"/>
      <c r="SGK32" s="309"/>
      <c r="SGL32" s="309"/>
      <c r="SGM32" s="309"/>
      <c r="SGN32" s="309"/>
      <c r="SGO32" s="309"/>
      <c r="SGP32" s="309"/>
      <c r="SGQ32" s="309"/>
      <c r="SGR32" s="309"/>
      <c r="SGS32" s="309"/>
      <c r="SGT32" s="309"/>
      <c r="SGU32" s="309"/>
      <c r="SGV32" s="309"/>
      <c r="SGW32" s="309"/>
      <c r="SGX32" s="309"/>
      <c r="SGY32" s="309"/>
      <c r="SGZ32" s="309"/>
      <c r="SHA32" s="309"/>
      <c r="SHB32" s="309"/>
      <c r="SHC32" s="309"/>
      <c r="SHD32" s="309"/>
      <c r="SHE32" s="309"/>
      <c r="SHF32" s="309"/>
      <c r="SHG32" s="309"/>
      <c r="SHH32" s="309"/>
      <c r="SHI32" s="309"/>
      <c r="SHJ32" s="309"/>
      <c r="SHK32" s="309"/>
      <c r="SHL32" s="309"/>
      <c r="SHM32" s="309"/>
      <c r="SHN32" s="309"/>
      <c r="SHO32" s="309"/>
      <c r="SHP32" s="309"/>
      <c r="SHQ32" s="309"/>
      <c r="SHR32" s="309"/>
      <c r="SHS32" s="309"/>
      <c r="SHT32" s="309"/>
      <c r="SHU32" s="309"/>
      <c r="SHV32" s="309"/>
      <c r="SHW32" s="309"/>
      <c r="SHX32" s="309"/>
      <c r="SHY32" s="309"/>
      <c r="SHZ32" s="309"/>
      <c r="SIA32" s="309"/>
      <c r="SIB32" s="309"/>
      <c r="SIC32" s="309"/>
      <c r="SID32" s="309"/>
      <c r="SIE32" s="309"/>
      <c r="SIF32" s="309"/>
      <c r="SIG32" s="309"/>
      <c r="SIH32" s="309"/>
      <c r="SII32" s="309"/>
      <c r="SIJ32" s="309"/>
      <c r="SIK32" s="309"/>
      <c r="SIL32" s="309"/>
      <c r="SIM32" s="309"/>
      <c r="SIN32" s="309"/>
      <c r="SIO32" s="309"/>
      <c r="SIP32" s="309"/>
      <c r="SIQ32" s="309"/>
      <c r="SIR32" s="309"/>
      <c r="SIS32" s="309"/>
      <c r="SIT32" s="309"/>
      <c r="SIU32" s="309"/>
      <c r="SIV32" s="309"/>
      <c r="SIW32" s="309"/>
      <c r="SIX32" s="309"/>
      <c r="SIY32" s="309"/>
      <c r="SIZ32" s="309"/>
      <c r="SJA32" s="309"/>
      <c r="SJB32" s="309"/>
      <c r="SJC32" s="309"/>
      <c r="SJD32" s="309"/>
      <c r="SJE32" s="309"/>
      <c r="SJF32" s="309"/>
      <c r="SJG32" s="309"/>
      <c r="SJH32" s="309"/>
      <c r="SJI32" s="309"/>
      <c r="SJJ32" s="309"/>
      <c r="SJK32" s="309"/>
      <c r="SJL32" s="309"/>
      <c r="SJM32" s="309"/>
      <c r="SJN32" s="309"/>
      <c r="SJO32" s="309"/>
      <c r="SJP32" s="309"/>
      <c r="SJQ32" s="309"/>
      <c r="SJR32" s="309"/>
      <c r="SJS32" s="309"/>
      <c r="SJT32" s="309"/>
      <c r="SJU32" s="309"/>
      <c r="SJV32" s="309"/>
      <c r="SJW32" s="309"/>
      <c r="SJX32" s="309"/>
      <c r="SJY32" s="309"/>
      <c r="SJZ32" s="309"/>
      <c r="SKA32" s="309"/>
      <c r="SKB32" s="309"/>
      <c r="SKC32" s="309"/>
      <c r="SKD32" s="309"/>
      <c r="SKE32" s="309"/>
      <c r="SKF32" s="309"/>
      <c r="SKG32" s="309"/>
      <c r="SKH32" s="309"/>
      <c r="SKI32" s="309"/>
      <c r="SKJ32" s="309"/>
      <c r="SKK32" s="309"/>
      <c r="SKL32" s="309"/>
      <c r="SKM32" s="309"/>
      <c r="SKN32" s="309"/>
      <c r="SKO32" s="309"/>
      <c r="SKP32" s="309"/>
      <c r="SKQ32" s="309"/>
      <c r="SKR32" s="309"/>
      <c r="SKS32" s="309"/>
      <c r="SKT32" s="309"/>
      <c r="SKU32" s="309"/>
      <c r="SKV32" s="309"/>
      <c r="SKW32" s="309"/>
      <c r="SKX32" s="309"/>
      <c r="SKY32" s="309"/>
      <c r="SKZ32" s="309"/>
      <c r="SLA32" s="309"/>
      <c r="SLB32" s="309"/>
      <c r="SLC32" s="309"/>
      <c r="SLD32" s="309"/>
      <c r="SLE32" s="309"/>
      <c r="SLF32" s="309"/>
      <c r="SLG32" s="309"/>
      <c r="SLH32" s="309"/>
      <c r="SLI32" s="309"/>
      <c r="SLJ32" s="309"/>
      <c r="SLK32" s="309"/>
      <c r="SLL32" s="309"/>
      <c r="SLM32" s="309"/>
      <c r="SLN32" s="309"/>
      <c r="SLO32" s="309"/>
      <c r="SLP32" s="309"/>
      <c r="SLQ32" s="309"/>
      <c r="SLR32" s="309"/>
      <c r="SLS32" s="309"/>
      <c r="SLT32" s="309"/>
      <c r="SLU32" s="309"/>
      <c r="SLV32" s="309"/>
      <c r="SLW32" s="309"/>
      <c r="SLX32" s="309"/>
      <c r="SLY32" s="309"/>
      <c r="SLZ32" s="309"/>
      <c r="SMA32" s="309"/>
      <c r="SMB32" s="309"/>
      <c r="SMC32" s="309"/>
      <c r="SMD32" s="309"/>
      <c r="SME32" s="309"/>
      <c r="SMF32" s="309"/>
      <c r="SMG32" s="309"/>
      <c r="SMH32" s="309"/>
      <c r="SMI32" s="309"/>
      <c r="SMJ32" s="309"/>
      <c r="SMK32" s="309"/>
      <c r="SML32" s="309"/>
      <c r="SMM32" s="309"/>
      <c r="SMN32" s="309"/>
      <c r="SMO32" s="309"/>
      <c r="SMP32" s="309"/>
      <c r="SMQ32" s="309"/>
      <c r="SMR32" s="309"/>
      <c r="SMS32" s="309"/>
      <c r="SMT32" s="309"/>
      <c r="SMU32" s="309"/>
      <c r="SMV32" s="309"/>
      <c r="SMW32" s="309"/>
      <c r="SMX32" s="309"/>
      <c r="SMY32" s="309"/>
      <c r="SMZ32" s="309"/>
      <c r="SNA32" s="309"/>
      <c r="SNB32" s="309"/>
      <c r="SNC32" s="309"/>
      <c r="SND32" s="309"/>
      <c r="SNE32" s="309"/>
      <c r="SNF32" s="309"/>
      <c r="SNG32" s="309"/>
      <c r="SNH32" s="309"/>
      <c r="SNI32" s="309"/>
      <c r="SNJ32" s="309"/>
      <c r="SNK32" s="309"/>
      <c r="SNL32" s="309"/>
      <c r="SNM32" s="309"/>
      <c r="SNN32" s="309"/>
      <c r="SNO32" s="309"/>
      <c r="SNP32" s="309"/>
      <c r="SNQ32" s="309"/>
      <c r="SNR32" s="309"/>
      <c r="SNS32" s="309"/>
      <c r="SNT32" s="309"/>
      <c r="SNU32" s="309"/>
      <c r="SNV32" s="309"/>
      <c r="SNW32" s="309"/>
      <c r="SNX32" s="309"/>
      <c r="SNY32" s="309"/>
      <c r="SNZ32" s="309"/>
      <c r="SOA32" s="309"/>
      <c r="SOB32" s="309"/>
      <c r="SOC32" s="309"/>
      <c r="SOD32" s="309"/>
      <c r="SOE32" s="309"/>
      <c r="SOF32" s="309"/>
      <c r="SOG32" s="309"/>
      <c r="SOH32" s="309"/>
      <c r="SOI32" s="309"/>
      <c r="SOJ32" s="309"/>
      <c r="SOK32" s="309"/>
      <c r="SOL32" s="309"/>
      <c r="SOM32" s="309"/>
      <c r="SON32" s="309"/>
      <c r="SOO32" s="309"/>
      <c r="SOP32" s="309"/>
      <c r="SOQ32" s="309"/>
      <c r="SOR32" s="309"/>
      <c r="SOS32" s="309"/>
      <c r="SOT32" s="309"/>
      <c r="SOU32" s="309"/>
      <c r="SOV32" s="309"/>
      <c r="SOW32" s="309"/>
      <c r="SOX32" s="309"/>
      <c r="SOY32" s="309"/>
      <c r="SOZ32" s="309"/>
      <c r="SPA32" s="309"/>
      <c r="SPB32" s="309"/>
      <c r="SPC32" s="309"/>
      <c r="SPD32" s="309"/>
      <c r="SPE32" s="309"/>
      <c r="SPF32" s="309"/>
      <c r="SPG32" s="309"/>
      <c r="SPH32" s="309"/>
      <c r="SPI32" s="309"/>
      <c r="SPJ32" s="309"/>
      <c r="SPK32" s="309"/>
      <c r="SPL32" s="309"/>
      <c r="SPM32" s="309"/>
      <c r="SPN32" s="309"/>
      <c r="SPO32" s="309"/>
      <c r="SPP32" s="309"/>
      <c r="SPQ32" s="309"/>
      <c r="SPR32" s="309"/>
      <c r="SPS32" s="309"/>
      <c r="SPT32" s="309"/>
      <c r="SPU32" s="309"/>
      <c r="SPV32" s="309"/>
      <c r="SPW32" s="309"/>
      <c r="SPX32" s="309"/>
      <c r="SPY32" s="309"/>
      <c r="SPZ32" s="309"/>
      <c r="SQA32" s="309"/>
      <c r="SQB32" s="309"/>
      <c r="SQC32" s="309"/>
      <c r="SQD32" s="309"/>
      <c r="SQE32" s="309"/>
      <c r="SQF32" s="309"/>
      <c r="SQG32" s="309"/>
      <c r="SQH32" s="309"/>
      <c r="SQI32" s="309"/>
      <c r="SQJ32" s="309"/>
      <c r="SQK32" s="309"/>
      <c r="SQL32" s="309"/>
      <c r="SQM32" s="309"/>
      <c r="SQN32" s="309"/>
      <c r="SQO32" s="309"/>
      <c r="SQP32" s="309"/>
      <c r="SQQ32" s="309"/>
      <c r="SQR32" s="309"/>
      <c r="SQS32" s="309"/>
      <c r="SQT32" s="309"/>
      <c r="SQU32" s="309"/>
      <c r="SQV32" s="309"/>
      <c r="SQW32" s="309"/>
      <c r="SQX32" s="309"/>
      <c r="SQY32" s="309"/>
      <c r="SQZ32" s="309"/>
      <c r="SRA32" s="309"/>
      <c r="SRB32" s="309"/>
      <c r="SRC32" s="309"/>
      <c r="SRD32" s="309"/>
      <c r="SRE32" s="309"/>
      <c r="SRF32" s="309"/>
      <c r="SRG32" s="309"/>
      <c r="SRH32" s="309"/>
      <c r="SRI32" s="309"/>
      <c r="SRJ32" s="309"/>
      <c r="SRK32" s="309"/>
      <c r="SRL32" s="309"/>
      <c r="SRM32" s="309"/>
      <c r="SRN32" s="309"/>
      <c r="SRO32" s="309"/>
      <c r="SRP32" s="309"/>
      <c r="SRQ32" s="309"/>
      <c r="SRR32" s="309"/>
      <c r="SRS32" s="309"/>
      <c r="SRT32" s="309"/>
      <c r="SRU32" s="309"/>
      <c r="SRV32" s="309"/>
      <c r="SRW32" s="309"/>
      <c r="SRX32" s="309"/>
      <c r="SRY32" s="309"/>
      <c r="SRZ32" s="309"/>
      <c r="SSA32" s="309"/>
      <c r="SSB32" s="309"/>
      <c r="SSC32" s="309"/>
      <c r="SSD32" s="309"/>
      <c r="SSE32" s="309"/>
      <c r="SSF32" s="309"/>
      <c r="SSG32" s="309"/>
      <c r="SSH32" s="309"/>
      <c r="SSI32" s="309"/>
      <c r="SSJ32" s="309"/>
      <c r="SSK32" s="309"/>
      <c r="SSL32" s="309"/>
      <c r="SSM32" s="309"/>
      <c r="SSN32" s="309"/>
      <c r="SSO32" s="309"/>
      <c r="SSP32" s="309"/>
      <c r="SSQ32" s="309"/>
      <c r="SSR32" s="309"/>
      <c r="SSS32" s="309"/>
      <c r="SST32" s="309"/>
      <c r="SSU32" s="309"/>
      <c r="SSV32" s="309"/>
      <c r="SSW32" s="309"/>
      <c r="SSX32" s="309"/>
      <c r="SSY32" s="309"/>
      <c r="SSZ32" s="309"/>
      <c r="STA32" s="309"/>
      <c r="STB32" s="309"/>
      <c r="STC32" s="309"/>
      <c r="STD32" s="309"/>
      <c r="STE32" s="309"/>
      <c r="STF32" s="309"/>
      <c r="STG32" s="309"/>
      <c r="STH32" s="309"/>
      <c r="STI32" s="309"/>
      <c r="STJ32" s="309"/>
      <c r="STK32" s="309"/>
      <c r="STL32" s="309"/>
      <c r="STM32" s="309"/>
      <c r="STN32" s="309"/>
      <c r="STO32" s="309"/>
      <c r="STP32" s="309"/>
      <c r="STQ32" s="309"/>
      <c r="STR32" s="309"/>
      <c r="STS32" s="309"/>
      <c r="STT32" s="309"/>
      <c r="STU32" s="309"/>
      <c r="STV32" s="309"/>
      <c r="STW32" s="309"/>
      <c r="STX32" s="309"/>
      <c r="STY32" s="309"/>
      <c r="STZ32" s="309"/>
      <c r="SUA32" s="309"/>
      <c r="SUB32" s="309"/>
      <c r="SUC32" s="309"/>
      <c r="SUD32" s="309"/>
      <c r="SUE32" s="309"/>
      <c r="SUF32" s="309"/>
      <c r="SUG32" s="309"/>
      <c r="SUH32" s="309"/>
      <c r="SUI32" s="309"/>
      <c r="SUJ32" s="309"/>
      <c r="SUK32" s="309"/>
      <c r="SUL32" s="309"/>
      <c r="SUM32" s="309"/>
      <c r="SUN32" s="309"/>
      <c r="SUO32" s="309"/>
      <c r="SUP32" s="309"/>
      <c r="SUQ32" s="309"/>
      <c r="SUR32" s="309"/>
      <c r="SUS32" s="309"/>
      <c r="SUT32" s="309"/>
      <c r="SUU32" s="309"/>
      <c r="SUV32" s="309"/>
      <c r="SUW32" s="309"/>
      <c r="SUX32" s="309"/>
      <c r="SUY32" s="309"/>
      <c r="SUZ32" s="309"/>
      <c r="SVA32" s="309"/>
      <c r="SVB32" s="309"/>
      <c r="SVC32" s="309"/>
      <c r="SVD32" s="309"/>
      <c r="SVE32" s="309"/>
      <c r="SVF32" s="309"/>
      <c r="SVG32" s="309"/>
      <c r="SVH32" s="309"/>
      <c r="SVI32" s="309"/>
      <c r="SVJ32" s="309"/>
      <c r="SVK32" s="309"/>
      <c r="SVL32" s="309"/>
      <c r="SVM32" s="309"/>
      <c r="SVN32" s="309"/>
      <c r="SVO32" s="309"/>
      <c r="SVP32" s="309"/>
      <c r="SVQ32" s="309"/>
      <c r="SVR32" s="309"/>
      <c r="SVS32" s="309"/>
      <c r="SVT32" s="309"/>
      <c r="SVU32" s="309"/>
      <c r="SVV32" s="309"/>
      <c r="SVW32" s="309"/>
      <c r="SVX32" s="309"/>
      <c r="SVY32" s="309"/>
      <c r="SVZ32" s="309"/>
      <c r="SWA32" s="309"/>
      <c r="SWB32" s="309"/>
      <c r="SWC32" s="309"/>
      <c r="SWD32" s="309"/>
      <c r="SWE32" s="309"/>
      <c r="SWF32" s="309"/>
      <c r="SWG32" s="309"/>
      <c r="SWH32" s="309"/>
      <c r="SWI32" s="309"/>
      <c r="SWJ32" s="309"/>
      <c r="SWK32" s="309"/>
      <c r="SWL32" s="309"/>
      <c r="SWM32" s="309"/>
      <c r="SWN32" s="309"/>
      <c r="SWO32" s="309"/>
      <c r="SWP32" s="309"/>
      <c r="SWQ32" s="309"/>
      <c r="SWR32" s="309"/>
      <c r="SWS32" s="309"/>
      <c r="SWT32" s="309"/>
      <c r="SWU32" s="309"/>
      <c r="SWV32" s="309"/>
      <c r="SWW32" s="309"/>
      <c r="SWX32" s="309"/>
      <c r="SWY32" s="309"/>
      <c r="SWZ32" s="309"/>
      <c r="SXA32" s="309"/>
      <c r="SXB32" s="309"/>
      <c r="SXC32" s="309"/>
      <c r="SXD32" s="309"/>
      <c r="SXE32" s="309"/>
      <c r="SXF32" s="309"/>
      <c r="SXG32" s="309"/>
      <c r="SXH32" s="309"/>
      <c r="SXI32" s="309"/>
      <c r="SXJ32" s="309"/>
      <c r="SXK32" s="309"/>
      <c r="SXL32" s="309"/>
      <c r="SXM32" s="309"/>
      <c r="SXN32" s="309"/>
      <c r="SXO32" s="309"/>
      <c r="SXP32" s="309"/>
      <c r="SXQ32" s="309"/>
      <c r="SXR32" s="309"/>
      <c r="SXS32" s="309"/>
      <c r="SXT32" s="309"/>
      <c r="SXU32" s="309"/>
      <c r="SXV32" s="309"/>
      <c r="SXW32" s="309"/>
      <c r="SXX32" s="309"/>
      <c r="SXY32" s="309"/>
      <c r="SXZ32" s="309"/>
      <c r="SYA32" s="309"/>
      <c r="SYB32" s="309"/>
      <c r="SYC32" s="309"/>
      <c r="SYD32" s="309"/>
      <c r="SYE32" s="309"/>
      <c r="SYF32" s="309"/>
      <c r="SYG32" s="309"/>
      <c r="SYH32" s="309"/>
      <c r="SYI32" s="309"/>
      <c r="SYJ32" s="309"/>
      <c r="SYK32" s="309"/>
      <c r="SYL32" s="309"/>
      <c r="SYM32" s="309"/>
      <c r="SYN32" s="309"/>
      <c r="SYO32" s="309"/>
      <c r="SYP32" s="309"/>
      <c r="SYQ32" s="309"/>
      <c r="SYR32" s="309"/>
      <c r="SYS32" s="309"/>
      <c r="SYT32" s="309"/>
      <c r="SYU32" s="309"/>
      <c r="SYV32" s="309"/>
      <c r="SYW32" s="309"/>
      <c r="SYX32" s="309"/>
      <c r="SYY32" s="309"/>
      <c r="SYZ32" s="309"/>
      <c r="SZA32" s="309"/>
      <c r="SZB32" s="309"/>
      <c r="SZC32" s="309"/>
      <c r="SZD32" s="309"/>
      <c r="SZE32" s="309"/>
      <c r="SZF32" s="309"/>
      <c r="SZG32" s="309"/>
      <c r="SZH32" s="309"/>
      <c r="SZI32" s="309"/>
      <c r="SZJ32" s="309"/>
      <c r="SZK32" s="309"/>
      <c r="SZL32" s="309"/>
      <c r="SZM32" s="309"/>
      <c r="SZN32" s="309"/>
      <c r="SZO32" s="309"/>
      <c r="SZP32" s="309"/>
      <c r="SZQ32" s="309"/>
      <c r="SZR32" s="309"/>
      <c r="SZS32" s="309"/>
      <c r="SZT32" s="309"/>
      <c r="SZU32" s="309"/>
      <c r="SZV32" s="309"/>
      <c r="SZW32" s="309"/>
      <c r="SZX32" s="309"/>
      <c r="SZY32" s="309"/>
      <c r="SZZ32" s="309"/>
      <c r="TAA32" s="309"/>
      <c r="TAB32" s="309"/>
      <c r="TAC32" s="309"/>
      <c r="TAD32" s="309"/>
      <c r="TAE32" s="309"/>
      <c r="TAF32" s="309"/>
      <c r="TAG32" s="309"/>
      <c r="TAH32" s="309"/>
      <c r="TAI32" s="309"/>
      <c r="TAJ32" s="309"/>
      <c r="TAK32" s="309"/>
      <c r="TAL32" s="309"/>
      <c r="TAM32" s="309"/>
      <c r="TAN32" s="309"/>
      <c r="TAO32" s="309"/>
      <c r="TAP32" s="309"/>
      <c r="TAQ32" s="309"/>
      <c r="TAR32" s="309"/>
      <c r="TAS32" s="309"/>
      <c r="TAT32" s="309"/>
      <c r="TAU32" s="309"/>
      <c r="TAV32" s="309"/>
      <c r="TAW32" s="309"/>
      <c r="TAX32" s="309"/>
      <c r="TAY32" s="309"/>
      <c r="TAZ32" s="309"/>
      <c r="TBA32" s="309"/>
      <c r="TBB32" s="309"/>
      <c r="TBC32" s="309"/>
      <c r="TBD32" s="309"/>
      <c r="TBE32" s="309"/>
      <c r="TBF32" s="309"/>
      <c r="TBG32" s="309"/>
      <c r="TBH32" s="309"/>
      <c r="TBI32" s="309"/>
      <c r="TBJ32" s="309"/>
      <c r="TBK32" s="309"/>
      <c r="TBL32" s="309"/>
      <c r="TBM32" s="309"/>
      <c r="TBN32" s="309"/>
      <c r="TBO32" s="309"/>
      <c r="TBP32" s="309"/>
      <c r="TBQ32" s="309"/>
      <c r="TBR32" s="309"/>
      <c r="TBS32" s="309"/>
      <c r="TBT32" s="309"/>
      <c r="TBU32" s="309"/>
      <c r="TBV32" s="309"/>
      <c r="TBW32" s="309"/>
      <c r="TBX32" s="309"/>
      <c r="TBY32" s="309"/>
      <c r="TBZ32" s="309"/>
      <c r="TCA32" s="309"/>
      <c r="TCB32" s="309"/>
      <c r="TCC32" s="309"/>
      <c r="TCD32" s="309"/>
      <c r="TCE32" s="309"/>
      <c r="TCF32" s="309"/>
      <c r="TCG32" s="309"/>
      <c r="TCH32" s="309"/>
      <c r="TCI32" s="309"/>
      <c r="TCJ32" s="309"/>
      <c r="TCK32" s="309"/>
      <c r="TCL32" s="309"/>
      <c r="TCM32" s="309"/>
      <c r="TCN32" s="309"/>
      <c r="TCO32" s="309"/>
      <c r="TCP32" s="309"/>
      <c r="TCQ32" s="309"/>
      <c r="TCR32" s="309"/>
      <c r="TCS32" s="309"/>
      <c r="TCT32" s="309"/>
      <c r="TCU32" s="309"/>
      <c r="TCV32" s="309"/>
      <c r="TCW32" s="309"/>
      <c r="TCX32" s="309"/>
      <c r="TCY32" s="309"/>
      <c r="TCZ32" s="309"/>
      <c r="TDA32" s="309"/>
      <c r="TDB32" s="309"/>
      <c r="TDC32" s="309"/>
      <c r="TDD32" s="309"/>
      <c r="TDE32" s="309"/>
      <c r="TDF32" s="309"/>
      <c r="TDG32" s="309"/>
      <c r="TDH32" s="309"/>
      <c r="TDI32" s="309"/>
      <c r="TDJ32" s="309"/>
      <c r="TDK32" s="309"/>
      <c r="TDL32" s="309"/>
      <c r="TDM32" s="309"/>
      <c r="TDN32" s="309"/>
      <c r="TDO32" s="309"/>
      <c r="TDP32" s="309"/>
      <c r="TDQ32" s="309"/>
      <c r="TDR32" s="309"/>
      <c r="TDS32" s="309"/>
      <c r="TDT32" s="309"/>
      <c r="TDU32" s="309"/>
      <c r="TDV32" s="309"/>
      <c r="TDW32" s="309"/>
      <c r="TDX32" s="309"/>
      <c r="TDY32" s="309"/>
      <c r="TDZ32" s="309"/>
      <c r="TEA32" s="309"/>
      <c r="TEB32" s="309"/>
      <c r="TEC32" s="309"/>
      <c r="TED32" s="309"/>
      <c r="TEE32" s="309"/>
      <c r="TEF32" s="309"/>
      <c r="TEG32" s="309"/>
      <c r="TEH32" s="309"/>
      <c r="TEI32" s="309"/>
      <c r="TEJ32" s="309"/>
      <c r="TEK32" s="309"/>
      <c r="TEL32" s="309"/>
      <c r="TEM32" s="309"/>
      <c r="TEN32" s="309"/>
      <c r="TEO32" s="309"/>
      <c r="TEP32" s="309"/>
      <c r="TEQ32" s="309"/>
      <c r="TER32" s="309"/>
      <c r="TES32" s="309"/>
      <c r="TET32" s="309"/>
      <c r="TEU32" s="309"/>
      <c r="TEV32" s="309"/>
      <c r="TEW32" s="309"/>
      <c r="TEX32" s="309"/>
      <c r="TEY32" s="309"/>
      <c r="TEZ32" s="309"/>
      <c r="TFA32" s="309"/>
      <c r="TFB32" s="309"/>
      <c r="TFC32" s="309"/>
      <c r="TFD32" s="309"/>
      <c r="TFE32" s="309"/>
      <c r="TFF32" s="309"/>
      <c r="TFG32" s="309"/>
      <c r="TFH32" s="309"/>
      <c r="TFI32" s="309"/>
      <c r="TFJ32" s="309"/>
      <c r="TFK32" s="309"/>
      <c r="TFL32" s="309"/>
      <c r="TFM32" s="309"/>
      <c r="TFN32" s="309"/>
      <c r="TFO32" s="309"/>
      <c r="TFP32" s="309"/>
      <c r="TFQ32" s="309"/>
      <c r="TFR32" s="309"/>
      <c r="TFS32" s="309"/>
      <c r="TFT32" s="309"/>
      <c r="TFU32" s="309"/>
      <c r="TFV32" s="309"/>
      <c r="TFW32" s="309"/>
      <c r="TFX32" s="309"/>
      <c r="TFY32" s="309"/>
      <c r="TFZ32" s="309"/>
      <c r="TGA32" s="309"/>
      <c r="TGB32" s="309"/>
      <c r="TGC32" s="309"/>
      <c r="TGD32" s="309"/>
      <c r="TGE32" s="309"/>
      <c r="TGF32" s="309"/>
      <c r="TGG32" s="309"/>
      <c r="TGH32" s="309"/>
      <c r="TGI32" s="309"/>
      <c r="TGJ32" s="309"/>
      <c r="TGK32" s="309"/>
      <c r="TGL32" s="309"/>
      <c r="TGM32" s="309"/>
      <c r="TGN32" s="309"/>
      <c r="TGO32" s="309"/>
      <c r="TGP32" s="309"/>
      <c r="TGQ32" s="309"/>
      <c r="TGR32" s="309"/>
      <c r="TGS32" s="309"/>
      <c r="TGT32" s="309"/>
      <c r="TGU32" s="309"/>
      <c r="TGV32" s="309"/>
      <c r="TGW32" s="309"/>
      <c r="TGX32" s="309"/>
      <c r="TGY32" s="309"/>
      <c r="TGZ32" s="309"/>
      <c r="THA32" s="309"/>
      <c r="THB32" s="309"/>
      <c r="THC32" s="309"/>
      <c r="THD32" s="309"/>
      <c r="THE32" s="309"/>
      <c r="THF32" s="309"/>
      <c r="THG32" s="309"/>
      <c r="THH32" s="309"/>
      <c r="THI32" s="309"/>
      <c r="THJ32" s="309"/>
      <c r="THK32" s="309"/>
      <c r="THL32" s="309"/>
      <c r="THM32" s="309"/>
      <c r="THN32" s="309"/>
      <c r="THO32" s="309"/>
      <c r="THP32" s="309"/>
      <c r="THQ32" s="309"/>
      <c r="THR32" s="309"/>
      <c r="THS32" s="309"/>
      <c r="THT32" s="309"/>
      <c r="THU32" s="309"/>
      <c r="THV32" s="309"/>
      <c r="THW32" s="309"/>
      <c r="THX32" s="309"/>
      <c r="THY32" s="309"/>
      <c r="THZ32" s="309"/>
      <c r="TIA32" s="309"/>
      <c r="TIB32" s="309"/>
      <c r="TIC32" s="309"/>
      <c r="TID32" s="309"/>
      <c r="TIE32" s="309"/>
      <c r="TIF32" s="309"/>
      <c r="TIG32" s="309"/>
      <c r="TIH32" s="309"/>
      <c r="TII32" s="309"/>
      <c r="TIJ32" s="309"/>
      <c r="TIK32" s="309"/>
      <c r="TIL32" s="309"/>
      <c r="TIM32" s="309"/>
      <c r="TIN32" s="309"/>
      <c r="TIO32" s="309"/>
      <c r="TIP32" s="309"/>
      <c r="TIQ32" s="309"/>
      <c r="TIR32" s="309"/>
      <c r="TIS32" s="309"/>
      <c r="TIT32" s="309"/>
      <c r="TIU32" s="309"/>
      <c r="TIV32" s="309"/>
      <c r="TIW32" s="309"/>
      <c r="TIX32" s="309"/>
      <c r="TIY32" s="309"/>
      <c r="TIZ32" s="309"/>
      <c r="TJA32" s="309"/>
      <c r="TJB32" s="309"/>
      <c r="TJC32" s="309"/>
      <c r="TJD32" s="309"/>
      <c r="TJE32" s="309"/>
      <c r="TJF32" s="309"/>
      <c r="TJG32" s="309"/>
      <c r="TJH32" s="309"/>
      <c r="TJI32" s="309"/>
      <c r="TJJ32" s="309"/>
      <c r="TJK32" s="309"/>
      <c r="TJL32" s="309"/>
      <c r="TJM32" s="309"/>
      <c r="TJN32" s="309"/>
      <c r="TJO32" s="309"/>
      <c r="TJP32" s="309"/>
      <c r="TJQ32" s="309"/>
      <c r="TJR32" s="309"/>
      <c r="TJS32" s="309"/>
      <c r="TJT32" s="309"/>
      <c r="TJU32" s="309"/>
      <c r="TJV32" s="309"/>
      <c r="TJW32" s="309"/>
      <c r="TJX32" s="309"/>
      <c r="TJY32" s="309"/>
      <c r="TJZ32" s="309"/>
      <c r="TKA32" s="309"/>
      <c r="TKB32" s="309"/>
      <c r="TKC32" s="309"/>
      <c r="TKD32" s="309"/>
      <c r="TKE32" s="309"/>
      <c r="TKF32" s="309"/>
      <c r="TKG32" s="309"/>
      <c r="TKH32" s="309"/>
      <c r="TKI32" s="309"/>
      <c r="TKJ32" s="309"/>
      <c r="TKK32" s="309"/>
      <c r="TKL32" s="309"/>
      <c r="TKM32" s="309"/>
      <c r="TKN32" s="309"/>
      <c r="TKO32" s="309"/>
      <c r="TKP32" s="309"/>
      <c r="TKQ32" s="309"/>
      <c r="TKR32" s="309"/>
      <c r="TKS32" s="309"/>
      <c r="TKT32" s="309"/>
      <c r="TKU32" s="309"/>
      <c r="TKV32" s="309"/>
      <c r="TKW32" s="309"/>
      <c r="TKX32" s="309"/>
      <c r="TKY32" s="309"/>
      <c r="TKZ32" s="309"/>
      <c r="TLA32" s="309"/>
      <c r="TLB32" s="309"/>
      <c r="TLC32" s="309"/>
      <c r="TLD32" s="309"/>
      <c r="TLE32" s="309"/>
      <c r="TLF32" s="309"/>
      <c r="TLG32" s="309"/>
      <c r="TLH32" s="309"/>
      <c r="TLI32" s="309"/>
      <c r="TLJ32" s="309"/>
      <c r="TLK32" s="309"/>
      <c r="TLL32" s="309"/>
      <c r="TLM32" s="309"/>
      <c r="TLN32" s="309"/>
      <c r="TLO32" s="309"/>
      <c r="TLP32" s="309"/>
      <c r="TLQ32" s="309"/>
      <c r="TLR32" s="309"/>
      <c r="TLS32" s="309"/>
      <c r="TLT32" s="309"/>
      <c r="TLU32" s="309"/>
      <c r="TLV32" s="309"/>
      <c r="TLW32" s="309"/>
      <c r="TLX32" s="309"/>
      <c r="TLY32" s="309"/>
      <c r="TLZ32" s="309"/>
      <c r="TMA32" s="309"/>
      <c r="TMB32" s="309"/>
      <c r="TMC32" s="309"/>
      <c r="TMD32" s="309"/>
      <c r="TME32" s="309"/>
      <c r="TMF32" s="309"/>
      <c r="TMG32" s="309"/>
      <c r="TMH32" s="309"/>
      <c r="TMI32" s="309"/>
      <c r="TMJ32" s="309"/>
      <c r="TMK32" s="309"/>
      <c r="TML32" s="309"/>
      <c r="TMM32" s="309"/>
      <c r="TMN32" s="309"/>
      <c r="TMO32" s="309"/>
      <c r="TMP32" s="309"/>
      <c r="TMQ32" s="309"/>
      <c r="TMR32" s="309"/>
      <c r="TMS32" s="309"/>
      <c r="TMT32" s="309"/>
      <c r="TMU32" s="309"/>
      <c r="TMV32" s="309"/>
      <c r="TMW32" s="309"/>
      <c r="TMX32" s="309"/>
      <c r="TMY32" s="309"/>
      <c r="TMZ32" s="309"/>
      <c r="TNA32" s="309"/>
      <c r="TNB32" s="309"/>
      <c r="TNC32" s="309"/>
      <c r="TND32" s="309"/>
      <c r="TNE32" s="309"/>
      <c r="TNF32" s="309"/>
      <c r="TNG32" s="309"/>
      <c r="TNH32" s="309"/>
      <c r="TNI32" s="309"/>
      <c r="TNJ32" s="309"/>
      <c r="TNK32" s="309"/>
      <c r="TNL32" s="309"/>
      <c r="TNM32" s="309"/>
      <c r="TNN32" s="309"/>
      <c r="TNO32" s="309"/>
      <c r="TNP32" s="309"/>
      <c r="TNQ32" s="309"/>
      <c r="TNR32" s="309"/>
      <c r="TNS32" s="309"/>
      <c r="TNT32" s="309"/>
      <c r="TNU32" s="309"/>
      <c r="TNV32" s="309"/>
      <c r="TNW32" s="309"/>
      <c r="TNX32" s="309"/>
      <c r="TNY32" s="309"/>
      <c r="TNZ32" s="309"/>
      <c r="TOA32" s="309"/>
      <c r="TOB32" s="309"/>
      <c r="TOC32" s="309"/>
      <c r="TOD32" s="309"/>
      <c r="TOE32" s="309"/>
      <c r="TOF32" s="309"/>
      <c r="TOG32" s="309"/>
      <c r="TOH32" s="309"/>
      <c r="TOI32" s="309"/>
      <c r="TOJ32" s="309"/>
      <c r="TOK32" s="309"/>
      <c r="TOL32" s="309"/>
      <c r="TOM32" s="309"/>
      <c r="TON32" s="309"/>
      <c r="TOO32" s="309"/>
      <c r="TOP32" s="309"/>
      <c r="TOQ32" s="309"/>
      <c r="TOR32" s="309"/>
      <c r="TOS32" s="309"/>
      <c r="TOT32" s="309"/>
      <c r="TOU32" s="309"/>
      <c r="TOV32" s="309"/>
      <c r="TOW32" s="309"/>
      <c r="TOX32" s="309"/>
      <c r="TOY32" s="309"/>
      <c r="TOZ32" s="309"/>
      <c r="TPA32" s="309"/>
      <c r="TPB32" s="309"/>
      <c r="TPC32" s="309"/>
      <c r="TPD32" s="309"/>
      <c r="TPE32" s="309"/>
      <c r="TPF32" s="309"/>
      <c r="TPG32" s="309"/>
      <c r="TPH32" s="309"/>
      <c r="TPI32" s="309"/>
      <c r="TPJ32" s="309"/>
      <c r="TPK32" s="309"/>
      <c r="TPL32" s="309"/>
      <c r="TPM32" s="309"/>
      <c r="TPN32" s="309"/>
      <c r="TPO32" s="309"/>
      <c r="TPP32" s="309"/>
      <c r="TPQ32" s="309"/>
      <c r="TPR32" s="309"/>
      <c r="TPS32" s="309"/>
      <c r="TPT32" s="309"/>
      <c r="TPU32" s="309"/>
      <c r="TPV32" s="309"/>
      <c r="TPW32" s="309"/>
      <c r="TPX32" s="309"/>
      <c r="TPY32" s="309"/>
      <c r="TPZ32" s="309"/>
      <c r="TQA32" s="309"/>
      <c r="TQB32" s="309"/>
      <c r="TQC32" s="309"/>
      <c r="TQD32" s="309"/>
      <c r="TQE32" s="309"/>
      <c r="TQF32" s="309"/>
      <c r="TQG32" s="309"/>
      <c r="TQH32" s="309"/>
      <c r="TQI32" s="309"/>
      <c r="TQJ32" s="309"/>
      <c r="TQK32" s="309"/>
      <c r="TQL32" s="309"/>
      <c r="TQM32" s="309"/>
      <c r="TQN32" s="309"/>
      <c r="TQO32" s="309"/>
      <c r="TQP32" s="309"/>
      <c r="TQQ32" s="309"/>
      <c r="TQR32" s="309"/>
      <c r="TQS32" s="309"/>
      <c r="TQT32" s="309"/>
      <c r="TQU32" s="309"/>
      <c r="TQV32" s="309"/>
      <c r="TQW32" s="309"/>
      <c r="TQX32" s="309"/>
      <c r="TQY32" s="309"/>
      <c r="TQZ32" s="309"/>
      <c r="TRA32" s="309"/>
      <c r="TRB32" s="309"/>
      <c r="TRC32" s="309"/>
      <c r="TRD32" s="309"/>
      <c r="TRE32" s="309"/>
      <c r="TRF32" s="309"/>
      <c r="TRG32" s="309"/>
      <c r="TRH32" s="309"/>
      <c r="TRI32" s="309"/>
      <c r="TRJ32" s="309"/>
      <c r="TRK32" s="309"/>
      <c r="TRL32" s="309"/>
      <c r="TRM32" s="309"/>
      <c r="TRN32" s="309"/>
      <c r="TRO32" s="309"/>
      <c r="TRP32" s="309"/>
      <c r="TRQ32" s="309"/>
      <c r="TRR32" s="309"/>
      <c r="TRS32" s="309"/>
      <c r="TRT32" s="309"/>
      <c r="TRU32" s="309"/>
      <c r="TRV32" s="309"/>
      <c r="TRW32" s="309"/>
      <c r="TRX32" s="309"/>
      <c r="TRY32" s="309"/>
      <c r="TRZ32" s="309"/>
      <c r="TSA32" s="309"/>
      <c r="TSB32" s="309"/>
      <c r="TSC32" s="309"/>
      <c r="TSD32" s="309"/>
      <c r="TSE32" s="309"/>
      <c r="TSF32" s="309"/>
      <c r="TSG32" s="309"/>
      <c r="TSH32" s="309"/>
      <c r="TSI32" s="309"/>
      <c r="TSJ32" s="309"/>
      <c r="TSK32" s="309"/>
      <c r="TSL32" s="309"/>
      <c r="TSM32" s="309"/>
      <c r="TSN32" s="309"/>
      <c r="TSO32" s="309"/>
      <c r="TSP32" s="309"/>
      <c r="TSQ32" s="309"/>
      <c r="TSR32" s="309"/>
      <c r="TSS32" s="309"/>
      <c r="TST32" s="309"/>
      <c r="TSU32" s="309"/>
      <c r="TSV32" s="309"/>
      <c r="TSW32" s="309"/>
      <c r="TSX32" s="309"/>
      <c r="TSY32" s="309"/>
      <c r="TSZ32" s="309"/>
      <c r="TTA32" s="309"/>
      <c r="TTB32" s="309"/>
      <c r="TTC32" s="309"/>
      <c r="TTD32" s="309"/>
      <c r="TTE32" s="309"/>
      <c r="TTF32" s="309"/>
      <c r="TTG32" s="309"/>
      <c r="TTH32" s="309"/>
      <c r="TTI32" s="309"/>
      <c r="TTJ32" s="309"/>
      <c r="TTK32" s="309"/>
      <c r="TTL32" s="309"/>
      <c r="TTM32" s="309"/>
      <c r="TTN32" s="309"/>
      <c r="TTO32" s="309"/>
      <c r="TTP32" s="309"/>
      <c r="TTQ32" s="309"/>
      <c r="TTR32" s="309"/>
      <c r="TTS32" s="309"/>
      <c r="TTT32" s="309"/>
      <c r="TTU32" s="309"/>
      <c r="TTV32" s="309"/>
      <c r="TTW32" s="309"/>
      <c r="TTX32" s="309"/>
      <c r="TTY32" s="309"/>
      <c r="TTZ32" s="309"/>
      <c r="TUA32" s="309"/>
      <c r="TUB32" s="309"/>
      <c r="TUC32" s="309"/>
      <c r="TUD32" s="309"/>
      <c r="TUE32" s="309"/>
      <c r="TUF32" s="309"/>
      <c r="TUG32" s="309"/>
      <c r="TUH32" s="309"/>
      <c r="TUI32" s="309"/>
      <c r="TUJ32" s="309"/>
      <c r="TUK32" s="309"/>
      <c r="TUL32" s="309"/>
      <c r="TUM32" s="309"/>
      <c r="TUN32" s="309"/>
      <c r="TUO32" s="309"/>
      <c r="TUP32" s="309"/>
      <c r="TUQ32" s="309"/>
      <c r="TUR32" s="309"/>
      <c r="TUS32" s="309"/>
      <c r="TUT32" s="309"/>
      <c r="TUU32" s="309"/>
      <c r="TUV32" s="309"/>
      <c r="TUW32" s="309"/>
      <c r="TUX32" s="309"/>
      <c r="TUY32" s="309"/>
      <c r="TUZ32" s="309"/>
      <c r="TVA32" s="309"/>
      <c r="TVB32" s="309"/>
      <c r="TVC32" s="309"/>
      <c r="TVD32" s="309"/>
      <c r="TVE32" s="309"/>
      <c r="TVF32" s="309"/>
      <c r="TVG32" s="309"/>
      <c r="TVH32" s="309"/>
      <c r="TVI32" s="309"/>
      <c r="TVJ32" s="309"/>
      <c r="TVK32" s="309"/>
      <c r="TVL32" s="309"/>
      <c r="TVM32" s="309"/>
      <c r="TVN32" s="309"/>
      <c r="TVO32" s="309"/>
      <c r="TVP32" s="309"/>
      <c r="TVQ32" s="309"/>
      <c r="TVR32" s="309"/>
      <c r="TVS32" s="309"/>
      <c r="TVT32" s="309"/>
      <c r="TVU32" s="309"/>
      <c r="TVV32" s="309"/>
      <c r="TVW32" s="309"/>
      <c r="TVX32" s="309"/>
      <c r="TVY32" s="309"/>
      <c r="TVZ32" s="309"/>
      <c r="TWA32" s="309"/>
      <c r="TWB32" s="309"/>
      <c r="TWC32" s="309"/>
      <c r="TWD32" s="309"/>
      <c r="TWE32" s="309"/>
      <c r="TWF32" s="309"/>
      <c r="TWG32" s="309"/>
      <c r="TWH32" s="309"/>
      <c r="TWI32" s="309"/>
      <c r="TWJ32" s="309"/>
      <c r="TWK32" s="309"/>
      <c r="TWL32" s="309"/>
      <c r="TWM32" s="309"/>
      <c r="TWN32" s="309"/>
      <c r="TWO32" s="309"/>
      <c r="TWP32" s="309"/>
      <c r="TWQ32" s="309"/>
      <c r="TWR32" s="309"/>
      <c r="TWS32" s="309"/>
      <c r="TWT32" s="309"/>
      <c r="TWU32" s="309"/>
      <c r="TWV32" s="309"/>
      <c r="TWW32" s="309"/>
      <c r="TWX32" s="309"/>
      <c r="TWY32" s="309"/>
      <c r="TWZ32" s="309"/>
      <c r="TXA32" s="309"/>
      <c r="TXB32" s="309"/>
      <c r="TXC32" s="309"/>
      <c r="TXD32" s="309"/>
      <c r="TXE32" s="309"/>
      <c r="TXF32" s="309"/>
      <c r="TXG32" s="309"/>
      <c r="TXH32" s="309"/>
      <c r="TXI32" s="309"/>
      <c r="TXJ32" s="309"/>
      <c r="TXK32" s="309"/>
      <c r="TXL32" s="309"/>
      <c r="TXM32" s="309"/>
      <c r="TXN32" s="309"/>
      <c r="TXO32" s="309"/>
      <c r="TXP32" s="309"/>
      <c r="TXQ32" s="309"/>
      <c r="TXR32" s="309"/>
      <c r="TXS32" s="309"/>
      <c r="TXT32" s="309"/>
      <c r="TXU32" s="309"/>
      <c r="TXV32" s="309"/>
      <c r="TXW32" s="309"/>
      <c r="TXX32" s="309"/>
      <c r="TXY32" s="309"/>
      <c r="TXZ32" s="309"/>
      <c r="TYA32" s="309"/>
      <c r="TYB32" s="309"/>
      <c r="TYC32" s="309"/>
      <c r="TYD32" s="309"/>
      <c r="TYE32" s="309"/>
      <c r="TYF32" s="309"/>
      <c r="TYG32" s="309"/>
      <c r="TYH32" s="309"/>
      <c r="TYI32" s="309"/>
      <c r="TYJ32" s="309"/>
      <c r="TYK32" s="309"/>
      <c r="TYL32" s="309"/>
      <c r="TYM32" s="309"/>
      <c r="TYN32" s="309"/>
      <c r="TYO32" s="309"/>
      <c r="TYP32" s="309"/>
      <c r="TYQ32" s="309"/>
      <c r="TYR32" s="309"/>
      <c r="TYS32" s="309"/>
      <c r="TYT32" s="309"/>
      <c r="TYU32" s="309"/>
      <c r="TYV32" s="309"/>
      <c r="TYW32" s="309"/>
      <c r="TYX32" s="309"/>
      <c r="TYY32" s="309"/>
      <c r="TYZ32" s="309"/>
      <c r="TZA32" s="309"/>
      <c r="TZB32" s="309"/>
      <c r="TZC32" s="309"/>
      <c r="TZD32" s="309"/>
      <c r="TZE32" s="309"/>
      <c r="TZF32" s="309"/>
      <c r="TZG32" s="309"/>
      <c r="TZH32" s="309"/>
      <c r="TZI32" s="309"/>
      <c r="TZJ32" s="309"/>
      <c r="TZK32" s="309"/>
      <c r="TZL32" s="309"/>
      <c r="TZM32" s="309"/>
      <c r="TZN32" s="309"/>
      <c r="TZO32" s="309"/>
      <c r="TZP32" s="309"/>
      <c r="TZQ32" s="309"/>
      <c r="TZR32" s="309"/>
      <c r="TZS32" s="309"/>
      <c r="TZT32" s="309"/>
      <c r="TZU32" s="309"/>
      <c r="TZV32" s="309"/>
      <c r="TZW32" s="309"/>
      <c r="TZX32" s="309"/>
      <c r="TZY32" s="309"/>
      <c r="TZZ32" s="309"/>
      <c r="UAA32" s="309"/>
      <c r="UAB32" s="309"/>
      <c r="UAC32" s="309"/>
      <c r="UAD32" s="309"/>
      <c r="UAE32" s="309"/>
      <c r="UAF32" s="309"/>
      <c r="UAG32" s="309"/>
      <c r="UAH32" s="309"/>
      <c r="UAI32" s="309"/>
      <c r="UAJ32" s="309"/>
      <c r="UAK32" s="309"/>
      <c r="UAL32" s="309"/>
      <c r="UAM32" s="309"/>
      <c r="UAN32" s="309"/>
      <c r="UAO32" s="309"/>
      <c r="UAP32" s="309"/>
      <c r="UAQ32" s="309"/>
      <c r="UAR32" s="309"/>
      <c r="UAS32" s="309"/>
      <c r="UAT32" s="309"/>
      <c r="UAU32" s="309"/>
      <c r="UAV32" s="309"/>
      <c r="UAW32" s="309"/>
      <c r="UAX32" s="309"/>
      <c r="UAY32" s="309"/>
      <c r="UAZ32" s="309"/>
      <c r="UBA32" s="309"/>
      <c r="UBB32" s="309"/>
      <c r="UBC32" s="309"/>
      <c r="UBD32" s="309"/>
      <c r="UBE32" s="309"/>
      <c r="UBF32" s="309"/>
      <c r="UBG32" s="309"/>
      <c r="UBH32" s="309"/>
      <c r="UBI32" s="309"/>
      <c r="UBJ32" s="309"/>
      <c r="UBK32" s="309"/>
      <c r="UBL32" s="309"/>
      <c r="UBM32" s="309"/>
      <c r="UBN32" s="309"/>
      <c r="UBO32" s="309"/>
      <c r="UBP32" s="309"/>
      <c r="UBQ32" s="309"/>
      <c r="UBR32" s="309"/>
      <c r="UBS32" s="309"/>
      <c r="UBT32" s="309"/>
      <c r="UBU32" s="309"/>
      <c r="UBV32" s="309"/>
      <c r="UBW32" s="309"/>
      <c r="UBX32" s="309"/>
      <c r="UBY32" s="309"/>
      <c r="UBZ32" s="309"/>
      <c r="UCA32" s="309"/>
      <c r="UCB32" s="309"/>
      <c r="UCC32" s="309"/>
      <c r="UCD32" s="309"/>
      <c r="UCE32" s="309"/>
      <c r="UCF32" s="309"/>
      <c r="UCG32" s="309"/>
      <c r="UCH32" s="309"/>
      <c r="UCI32" s="309"/>
      <c r="UCJ32" s="309"/>
      <c r="UCK32" s="309"/>
      <c r="UCL32" s="309"/>
      <c r="UCM32" s="309"/>
      <c r="UCN32" s="309"/>
      <c r="UCO32" s="309"/>
      <c r="UCP32" s="309"/>
      <c r="UCQ32" s="309"/>
      <c r="UCR32" s="309"/>
      <c r="UCS32" s="309"/>
      <c r="UCT32" s="309"/>
      <c r="UCU32" s="309"/>
      <c r="UCV32" s="309"/>
      <c r="UCW32" s="309"/>
      <c r="UCX32" s="309"/>
      <c r="UCY32" s="309"/>
      <c r="UCZ32" s="309"/>
      <c r="UDA32" s="309"/>
      <c r="UDB32" s="309"/>
      <c r="UDC32" s="309"/>
      <c r="UDD32" s="309"/>
      <c r="UDE32" s="309"/>
      <c r="UDF32" s="309"/>
      <c r="UDG32" s="309"/>
      <c r="UDH32" s="309"/>
      <c r="UDI32" s="309"/>
      <c r="UDJ32" s="309"/>
      <c r="UDK32" s="309"/>
      <c r="UDL32" s="309"/>
      <c r="UDM32" s="309"/>
      <c r="UDN32" s="309"/>
      <c r="UDO32" s="309"/>
      <c r="UDP32" s="309"/>
      <c r="UDQ32" s="309"/>
      <c r="UDR32" s="309"/>
      <c r="UDS32" s="309"/>
      <c r="UDT32" s="309"/>
      <c r="UDU32" s="309"/>
      <c r="UDV32" s="309"/>
      <c r="UDW32" s="309"/>
      <c r="UDX32" s="309"/>
      <c r="UDY32" s="309"/>
      <c r="UDZ32" s="309"/>
      <c r="UEA32" s="309"/>
      <c r="UEB32" s="309"/>
      <c r="UEC32" s="309"/>
      <c r="UED32" s="309"/>
      <c r="UEE32" s="309"/>
      <c r="UEF32" s="309"/>
      <c r="UEG32" s="309"/>
      <c r="UEH32" s="309"/>
      <c r="UEI32" s="309"/>
      <c r="UEJ32" s="309"/>
      <c r="UEK32" s="309"/>
      <c r="UEL32" s="309"/>
      <c r="UEM32" s="309"/>
      <c r="UEN32" s="309"/>
      <c r="UEO32" s="309"/>
      <c r="UEP32" s="309"/>
      <c r="UEQ32" s="309"/>
      <c r="UER32" s="309"/>
      <c r="UES32" s="309"/>
      <c r="UET32" s="309"/>
      <c r="UEU32" s="309"/>
      <c r="UEV32" s="309"/>
      <c r="UEW32" s="309"/>
      <c r="UEX32" s="309"/>
      <c r="UEY32" s="309"/>
      <c r="UEZ32" s="309"/>
      <c r="UFA32" s="309"/>
      <c r="UFB32" s="309"/>
      <c r="UFC32" s="309"/>
      <c r="UFD32" s="309"/>
      <c r="UFE32" s="309"/>
      <c r="UFF32" s="309"/>
      <c r="UFG32" s="309"/>
      <c r="UFH32" s="309"/>
      <c r="UFI32" s="309"/>
      <c r="UFJ32" s="309"/>
      <c r="UFK32" s="309"/>
      <c r="UFL32" s="309"/>
      <c r="UFM32" s="309"/>
      <c r="UFN32" s="309"/>
      <c r="UFO32" s="309"/>
      <c r="UFP32" s="309"/>
      <c r="UFQ32" s="309"/>
      <c r="UFR32" s="309"/>
      <c r="UFS32" s="309"/>
      <c r="UFT32" s="309"/>
      <c r="UFU32" s="309"/>
      <c r="UFV32" s="309"/>
      <c r="UFW32" s="309"/>
      <c r="UFX32" s="309"/>
      <c r="UFY32" s="309"/>
      <c r="UFZ32" s="309"/>
      <c r="UGA32" s="309"/>
      <c r="UGB32" s="309"/>
      <c r="UGC32" s="309"/>
      <c r="UGD32" s="309"/>
      <c r="UGE32" s="309"/>
      <c r="UGF32" s="309"/>
      <c r="UGG32" s="309"/>
      <c r="UGH32" s="309"/>
      <c r="UGI32" s="309"/>
      <c r="UGJ32" s="309"/>
      <c r="UGK32" s="309"/>
      <c r="UGL32" s="309"/>
      <c r="UGM32" s="309"/>
      <c r="UGN32" s="309"/>
      <c r="UGO32" s="309"/>
      <c r="UGP32" s="309"/>
      <c r="UGQ32" s="309"/>
      <c r="UGR32" s="309"/>
      <c r="UGS32" s="309"/>
      <c r="UGT32" s="309"/>
      <c r="UGU32" s="309"/>
      <c r="UGV32" s="309"/>
      <c r="UGW32" s="309"/>
      <c r="UGX32" s="309"/>
      <c r="UGY32" s="309"/>
      <c r="UGZ32" s="309"/>
      <c r="UHA32" s="309"/>
      <c r="UHB32" s="309"/>
      <c r="UHC32" s="309"/>
      <c r="UHD32" s="309"/>
      <c r="UHE32" s="309"/>
      <c r="UHF32" s="309"/>
      <c r="UHG32" s="309"/>
      <c r="UHH32" s="309"/>
      <c r="UHI32" s="309"/>
      <c r="UHJ32" s="309"/>
      <c r="UHK32" s="309"/>
      <c r="UHL32" s="309"/>
      <c r="UHM32" s="309"/>
      <c r="UHN32" s="309"/>
      <c r="UHO32" s="309"/>
      <c r="UHP32" s="309"/>
      <c r="UHQ32" s="309"/>
      <c r="UHR32" s="309"/>
      <c r="UHS32" s="309"/>
      <c r="UHT32" s="309"/>
      <c r="UHU32" s="309"/>
      <c r="UHV32" s="309"/>
      <c r="UHW32" s="309"/>
      <c r="UHX32" s="309"/>
      <c r="UHY32" s="309"/>
      <c r="UHZ32" s="309"/>
      <c r="UIA32" s="309"/>
      <c r="UIB32" s="309"/>
      <c r="UIC32" s="309"/>
      <c r="UID32" s="309"/>
      <c r="UIE32" s="309"/>
      <c r="UIF32" s="309"/>
      <c r="UIG32" s="309"/>
      <c r="UIH32" s="309"/>
      <c r="UII32" s="309"/>
      <c r="UIJ32" s="309"/>
      <c r="UIK32" s="309"/>
      <c r="UIL32" s="309"/>
      <c r="UIM32" s="309"/>
      <c r="UIN32" s="309"/>
      <c r="UIO32" s="309"/>
      <c r="UIP32" s="309"/>
      <c r="UIQ32" s="309"/>
      <c r="UIR32" s="309"/>
      <c r="UIS32" s="309"/>
      <c r="UIT32" s="309"/>
      <c r="UIU32" s="309"/>
      <c r="UIV32" s="309"/>
      <c r="UIW32" s="309"/>
      <c r="UIX32" s="309"/>
      <c r="UIY32" s="309"/>
      <c r="UIZ32" s="309"/>
      <c r="UJA32" s="309"/>
      <c r="UJB32" s="309"/>
      <c r="UJC32" s="309"/>
      <c r="UJD32" s="309"/>
      <c r="UJE32" s="309"/>
      <c r="UJF32" s="309"/>
      <c r="UJG32" s="309"/>
      <c r="UJH32" s="309"/>
      <c r="UJI32" s="309"/>
      <c r="UJJ32" s="309"/>
      <c r="UJK32" s="309"/>
      <c r="UJL32" s="309"/>
      <c r="UJM32" s="309"/>
      <c r="UJN32" s="309"/>
      <c r="UJO32" s="309"/>
      <c r="UJP32" s="309"/>
      <c r="UJQ32" s="309"/>
      <c r="UJR32" s="309"/>
      <c r="UJS32" s="309"/>
      <c r="UJT32" s="309"/>
      <c r="UJU32" s="309"/>
      <c r="UJV32" s="309"/>
      <c r="UJW32" s="309"/>
      <c r="UJX32" s="309"/>
      <c r="UJY32" s="309"/>
      <c r="UJZ32" s="309"/>
      <c r="UKA32" s="309"/>
      <c r="UKB32" s="309"/>
      <c r="UKC32" s="309"/>
      <c r="UKD32" s="309"/>
      <c r="UKE32" s="309"/>
      <c r="UKF32" s="309"/>
      <c r="UKG32" s="309"/>
      <c r="UKH32" s="309"/>
      <c r="UKI32" s="309"/>
      <c r="UKJ32" s="309"/>
      <c r="UKK32" s="309"/>
      <c r="UKL32" s="309"/>
      <c r="UKM32" s="309"/>
      <c r="UKN32" s="309"/>
      <c r="UKO32" s="309"/>
      <c r="UKP32" s="309"/>
      <c r="UKQ32" s="309"/>
      <c r="UKR32" s="309"/>
      <c r="UKS32" s="309"/>
      <c r="UKT32" s="309"/>
      <c r="UKU32" s="309"/>
      <c r="UKV32" s="309"/>
      <c r="UKW32" s="309"/>
      <c r="UKX32" s="309"/>
      <c r="UKY32" s="309"/>
      <c r="UKZ32" s="309"/>
      <c r="ULA32" s="309"/>
      <c r="ULB32" s="309"/>
      <c r="ULC32" s="309"/>
      <c r="ULD32" s="309"/>
      <c r="ULE32" s="309"/>
      <c r="ULF32" s="309"/>
      <c r="ULG32" s="309"/>
      <c r="ULH32" s="309"/>
      <c r="ULI32" s="309"/>
      <c r="ULJ32" s="309"/>
      <c r="ULK32" s="309"/>
      <c r="ULL32" s="309"/>
      <c r="ULM32" s="309"/>
      <c r="ULN32" s="309"/>
      <c r="ULO32" s="309"/>
      <c r="ULP32" s="309"/>
      <c r="ULQ32" s="309"/>
      <c r="ULR32" s="309"/>
      <c r="ULS32" s="309"/>
      <c r="ULT32" s="309"/>
      <c r="ULU32" s="309"/>
      <c r="ULV32" s="309"/>
      <c r="ULW32" s="309"/>
      <c r="ULX32" s="309"/>
      <c r="ULY32" s="309"/>
      <c r="ULZ32" s="309"/>
      <c r="UMA32" s="309"/>
      <c r="UMB32" s="309"/>
      <c r="UMC32" s="309"/>
      <c r="UMD32" s="309"/>
      <c r="UME32" s="309"/>
      <c r="UMF32" s="309"/>
      <c r="UMG32" s="309"/>
      <c r="UMH32" s="309"/>
      <c r="UMI32" s="309"/>
      <c r="UMJ32" s="309"/>
      <c r="UMK32" s="309"/>
      <c r="UML32" s="309"/>
      <c r="UMM32" s="309"/>
      <c r="UMN32" s="309"/>
      <c r="UMO32" s="309"/>
      <c r="UMP32" s="309"/>
      <c r="UMQ32" s="309"/>
      <c r="UMR32" s="309"/>
      <c r="UMS32" s="309"/>
      <c r="UMT32" s="309"/>
      <c r="UMU32" s="309"/>
      <c r="UMV32" s="309"/>
      <c r="UMW32" s="309"/>
      <c r="UMX32" s="309"/>
      <c r="UMY32" s="309"/>
      <c r="UMZ32" s="309"/>
      <c r="UNA32" s="309"/>
      <c r="UNB32" s="309"/>
      <c r="UNC32" s="309"/>
      <c r="UND32" s="309"/>
      <c r="UNE32" s="309"/>
      <c r="UNF32" s="309"/>
      <c r="UNG32" s="309"/>
      <c r="UNH32" s="309"/>
      <c r="UNI32" s="309"/>
      <c r="UNJ32" s="309"/>
      <c r="UNK32" s="309"/>
      <c r="UNL32" s="309"/>
      <c r="UNM32" s="309"/>
      <c r="UNN32" s="309"/>
      <c r="UNO32" s="309"/>
      <c r="UNP32" s="309"/>
      <c r="UNQ32" s="309"/>
      <c r="UNR32" s="309"/>
      <c r="UNS32" s="309"/>
      <c r="UNT32" s="309"/>
      <c r="UNU32" s="309"/>
      <c r="UNV32" s="309"/>
      <c r="UNW32" s="309"/>
      <c r="UNX32" s="309"/>
      <c r="UNY32" s="309"/>
      <c r="UNZ32" s="309"/>
      <c r="UOA32" s="309"/>
      <c r="UOB32" s="309"/>
      <c r="UOC32" s="309"/>
      <c r="UOD32" s="309"/>
      <c r="UOE32" s="309"/>
      <c r="UOF32" s="309"/>
      <c r="UOG32" s="309"/>
      <c r="UOH32" s="309"/>
      <c r="UOI32" s="309"/>
      <c r="UOJ32" s="309"/>
      <c r="UOK32" s="309"/>
      <c r="UOL32" s="309"/>
      <c r="UOM32" s="309"/>
      <c r="UON32" s="309"/>
      <c r="UOO32" s="309"/>
      <c r="UOP32" s="309"/>
      <c r="UOQ32" s="309"/>
      <c r="UOR32" s="309"/>
      <c r="UOS32" s="309"/>
      <c r="UOT32" s="309"/>
      <c r="UOU32" s="309"/>
      <c r="UOV32" s="309"/>
      <c r="UOW32" s="309"/>
      <c r="UOX32" s="309"/>
      <c r="UOY32" s="309"/>
      <c r="UOZ32" s="309"/>
      <c r="UPA32" s="309"/>
      <c r="UPB32" s="309"/>
      <c r="UPC32" s="309"/>
      <c r="UPD32" s="309"/>
      <c r="UPE32" s="309"/>
      <c r="UPF32" s="309"/>
      <c r="UPG32" s="309"/>
      <c r="UPH32" s="309"/>
      <c r="UPI32" s="309"/>
      <c r="UPJ32" s="309"/>
      <c r="UPK32" s="309"/>
      <c r="UPL32" s="309"/>
      <c r="UPM32" s="309"/>
      <c r="UPN32" s="309"/>
      <c r="UPO32" s="309"/>
      <c r="UPP32" s="309"/>
      <c r="UPQ32" s="309"/>
      <c r="UPR32" s="309"/>
      <c r="UPS32" s="309"/>
      <c r="UPT32" s="309"/>
      <c r="UPU32" s="309"/>
      <c r="UPV32" s="309"/>
      <c r="UPW32" s="309"/>
      <c r="UPX32" s="309"/>
      <c r="UPY32" s="309"/>
      <c r="UPZ32" s="309"/>
      <c r="UQA32" s="309"/>
      <c r="UQB32" s="309"/>
      <c r="UQC32" s="309"/>
      <c r="UQD32" s="309"/>
      <c r="UQE32" s="309"/>
      <c r="UQF32" s="309"/>
      <c r="UQG32" s="309"/>
      <c r="UQH32" s="309"/>
      <c r="UQI32" s="309"/>
      <c r="UQJ32" s="309"/>
      <c r="UQK32" s="309"/>
      <c r="UQL32" s="309"/>
      <c r="UQM32" s="309"/>
      <c r="UQN32" s="309"/>
      <c r="UQO32" s="309"/>
      <c r="UQP32" s="309"/>
      <c r="UQQ32" s="309"/>
      <c r="UQR32" s="309"/>
      <c r="UQS32" s="309"/>
      <c r="UQT32" s="309"/>
      <c r="UQU32" s="309"/>
      <c r="UQV32" s="309"/>
      <c r="UQW32" s="309"/>
      <c r="UQX32" s="309"/>
      <c r="UQY32" s="309"/>
      <c r="UQZ32" s="309"/>
      <c r="URA32" s="309"/>
      <c r="URB32" s="309"/>
      <c r="URC32" s="309"/>
      <c r="URD32" s="309"/>
      <c r="URE32" s="309"/>
      <c r="URF32" s="309"/>
      <c r="URG32" s="309"/>
      <c r="URH32" s="309"/>
      <c r="URI32" s="309"/>
      <c r="URJ32" s="309"/>
      <c r="URK32" s="309"/>
      <c r="URL32" s="309"/>
      <c r="URM32" s="309"/>
      <c r="URN32" s="309"/>
      <c r="URO32" s="309"/>
      <c r="URP32" s="309"/>
      <c r="URQ32" s="309"/>
      <c r="URR32" s="309"/>
      <c r="URS32" s="309"/>
      <c r="URT32" s="309"/>
      <c r="URU32" s="309"/>
      <c r="URV32" s="309"/>
      <c r="URW32" s="309"/>
      <c r="URX32" s="309"/>
      <c r="URY32" s="309"/>
      <c r="URZ32" s="309"/>
      <c r="USA32" s="309"/>
      <c r="USB32" s="309"/>
      <c r="USC32" s="309"/>
      <c r="USD32" s="309"/>
      <c r="USE32" s="309"/>
      <c r="USF32" s="309"/>
      <c r="USG32" s="309"/>
      <c r="USH32" s="309"/>
      <c r="USI32" s="309"/>
      <c r="USJ32" s="309"/>
      <c r="USK32" s="309"/>
      <c r="USL32" s="309"/>
      <c r="USM32" s="309"/>
      <c r="USN32" s="309"/>
      <c r="USO32" s="309"/>
      <c r="USP32" s="309"/>
      <c r="USQ32" s="309"/>
      <c r="USR32" s="309"/>
      <c r="USS32" s="309"/>
      <c r="UST32" s="309"/>
      <c r="USU32" s="309"/>
      <c r="USV32" s="309"/>
      <c r="USW32" s="309"/>
      <c r="USX32" s="309"/>
      <c r="USY32" s="309"/>
      <c r="USZ32" s="309"/>
      <c r="UTA32" s="309"/>
      <c r="UTB32" s="309"/>
      <c r="UTC32" s="309"/>
      <c r="UTD32" s="309"/>
      <c r="UTE32" s="309"/>
      <c r="UTF32" s="309"/>
      <c r="UTG32" s="309"/>
      <c r="UTH32" s="309"/>
      <c r="UTI32" s="309"/>
      <c r="UTJ32" s="309"/>
      <c r="UTK32" s="309"/>
      <c r="UTL32" s="309"/>
      <c r="UTM32" s="309"/>
      <c r="UTN32" s="309"/>
      <c r="UTO32" s="309"/>
      <c r="UTP32" s="309"/>
      <c r="UTQ32" s="309"/>
      <c r="UTR32" s="309"/>
      <c r="UTS32" s="309"/>
      <c r="UTT32" s="309"/>
      <c r="UTU32" s="309"/>
      <c r="UTV32" s="309"/>
      <c r="UTW32" s="309"/>
      <c r="UTX32" s="309"/>
      <c r="UTY32" s="309"/>
      <c r="UTZ32" s="309"/>
      <c r="UUA32" s="309"/>
      <c r="UUB32" s="309"/>
      <c r="UUC32" s="309"/>
      <c r="UUD32" s="309"/>
      <c r="UUE32" s="309"/>
      <c r="UUF32" s="309"/>
      <c r="UUG32" s="309"/>
      <c r="UUH32" s="309"/>
      <c r="UUI32" s="309"/>
      <c r="UUJ32" s="309"/>
      <c r="UUK32" s="309"/>
      <c r="UUL32" s="309"/>
      <c r="UUM32" s="309"/>
      <c r="UUN32" s="309"/>
      <c r="UUO32" s="309"/>
      <c r="UUP32" s="309"/>
      <c r="UUQ32" s="309"/>
      <c r="UUR32" s="309"/>
      <c r="UUS32" s="309"/>
      <c r="UUT32" s="309"/>
      <c r="UUU32" s="309"/>
      <c r="UUV32" s="309"/>
      <c r="UUW32" s="309"/>
      <c r="UUX32" s="309"/>
      <c r="UUY32" s="309"/>
      <c r="UUZ32" s="309"/>
      <c r="UVA32" s="309"/>
      <c r="UVB32" s="309"/>
      <c r="UVC32" s="309"/>
      <c r="UVD32" s="309"/>
      <c r="UVE32" s="309"/>
      <c r="UVF32" s="309"/>
      <c r="UVG32" s="309"/>
      <c r="UVH32" s="309"/>
      <c r="UVI32" s="309"/>
      <c r="UVJ32" s="309"/>
      <c r="UVK32" s="309"/>
      <c r="UVL32" s="309"/>
      <c r="UVM32" s="309"/>
      <c r="UVN32" s="309"/>
      <c r="UVO32" s="309"/>
      <c r="UVP32" s="309"/>
      <c r="UVQ32" s="309"/>
      <c r="UVR32" s="309"/>
      <c r="UVS32" s="309"/>
      <c r="UVT32" s="309"/>
      <c r="UVU32" s="309"/>
      <c r="UVV32" s="309"/>
      <c r="UVW32" s="309"/>
      <c r="UVX32" s="309"/>
      <c r="UVY32" s="309"/>
      <c r="UVZ32" s="309"/>
      <c r="UWA32" s="309"/>
      <c r="UWB32" s="309"/>
      <c r="UWC32" s="309"/>
      <c r="UWD32" s="309"/>
      <c r="UWE32" s="309"/>
      <c r="UWF32" s="309"/>
      <c r="UWG32" s="309"/>
      <c r="UWH32" s="309"/>
      <c r="UWI32" s="309"/>
      <c r="UWJ32" s="309"/>
      <c r="UWK32" s="309"/>
      <c r="UWL32" s="309"/>
      <c r="UWM32" s="309"/>
      <c r="UWN32" s="309"/>
      <c r="UWO32" s="309"/>
      <c r="UWP32" s="309"/>
      <c r="UWQ32" s="309"/>
      <c r="UWR32" s="309"/>
      <c r="UWS32" s="309"/>
      <c r="UWT32" s="309"/>
      <c r="UWU32" s="309"/>
      <c r="UWV32" s="309"/>
      <c r="UWW32" s="309"/>
      <c r="UWX32" s="309"/>
      <c r="UWY32" s="309"/>
      <c r="UWZ32" s="309"/>
      <c r="UXA32" s="309"/>
      <c r="UXB32" s="309"/>
      <c r="UXC32" s="309"/>
      <c r="UXD32" s="309"/>
      <c r="UXE32" s="309"/>
      <c r="UXF32" s="309"/>
      <c r="UXG32" s="309"/>
      <c r="UXH32" s="309"/>
      <c r="UXI32" s="309"/>
      <c r="UXJ32" s="309"/>
      <c r="UXK32" s="309"/>
      <c r="UXL32" s="309"/>
      <c r="UXM32" s="309"/>
      <c r="UXN32" s="309"/>
      <c r="UXO32" s="309"/>
      <c r="UXP32" s="309"/>
      <c r="UXQ32" s="309"/>
      <c r="UXR32" s="309"/>
      <c r="UXS32" s="309"/>
      <c r="UXT32" s="309"/>
      <c r="UXU32" s="309"/>
      <c r="UXV32" s="309"/>
      <c r="UXW32" s="309"/>
      <c r="UXX32" s="309"/>
      <c r="UXY32" s="309"/>
      <c r="UXZ32" s="309"/>
      <c r="UYA32" s="309"/>
      <c r="UYB32" s="309"/>
      <c r="UYC32" s="309"/>
      <c r="UYD32" s="309"/>
      <c r="UYE32" s="309"/>
      <c r="UYF32" s="309"/>
      <c r="UYG32" s="309"/>
      <c r="UYH32" s="309"/>
      <c r="UYI32" s="309"/>
      <c r="UYJ32" s="309"/>
      <c r="UYK32" s="309"/>
      <c r="UYL32" s="309"/>
      <c r="UYM32" s="309"/>
      <c r="UYN32" s="309"/>
      <c r="UYO32" s="309"/>
      <c r="UYP32" s="309"/>
      <c r="UYQ32" s="309"/>
      <c r="UYR32" s="309"/>
      <c r="UYS32" s="309"/>
      <c r="UYT32" s="309"/>
      <c r="UYU32" s="309"/>
      <c r="UYV32" s="309"/>
      <c r="UYW32" s="309"/>
      <c r="UYX32" s="309"/>
      <c r="UYY32" s="309"/>
      <c r="UYZ32" s="309"/>
      <c r="UZA32" s="309"/>
      <c r="UZB32" s="309"/>
      <c r="UZC32" s="309"/>
      <c r="UZD32" s="309"/>
      <c r="UZE32" s="309"/>
      <c r="UZF32" s="309"/>
      <c r="UZG32" s="309"/>
      <c r="UZH32" s="309"/>
      <c r="UZI32" s="309"/>
      <c r="UZJ32" s="309"/>
      <c r="UZK32" s="309"/>
      <c r="UZL32" s="309"/>
      <c r="UZM32" s="309"/>
      <c r="UZN32" s="309"/>
      <c r="UZO32" s="309"/>
      <c r="UZP32" s="309"/>
      <c r="UZQ32" s="309"/>
      <c r="UZR32" s="309"/>
      <c r="UZS32" s="309"/>
      <c r="UZT32" s="309"/>
      <c r="UZU32" s="309"/>
      <c r="UZV32" s="309"/>
      <c r="UZW32" s="309"/>
      <c r="UZX32" s="309"/>
      <c r="UZY32" s="309"/>
      <c r="UZZ32" s="309"/>
      <c r="VAA32" s="309"/>
      <c r="VAB32" s="309"/>
      <c r="VAC32" s="309"/>
      <c r="VAD32" s="309"/>
      <c r="VAE32" s="309"/>
      <c r="VAF32" s="309"/>
      <c r="VAG32" s="309"/>
      <c r="VAH32" s="309"/>
      <c r="VAI32" s="309"/>
      <c r="VAJ32" s="309"/>
      <c r="VAK32" s="309"/>
      <c r="VAL32" s="309"/>
      <c r="VAM32" s="309"/>
      <c r="VAN32" s="309"/>
      <c r="VAO32" s="309"/>
      <c r="VAP32" s="309"/>
      <c r="VAQ32" s="309"/>
      <c r="VAR32" s="309"/>
      <c r="VAS32" s="309"/>
      <c r="VAT32" s="309"/>
      <c r="VAU32" s="309"/>
      <c r="VAV32" s="309"/>
      <c r="VAW32" s="309"/>
      <c r="VAX32" s="309"/>
      <c r="VAY32" s="309"/>
      <c r="VAZ32" s="309"/>
      <c r="VBA32" s="309"/>
      <c r="VBB32" s="309"/>
      <c r="VBC32" s="309"/>
      <c r="VBD32" s="309"/>
      <c r="VBE32" s="309"/>
      <c r="VBF32" s="309"/>
      <c r="VBG32" s="309"/>
      <c r="VBH32" s="309"/>
      <c r="VBI32" s="309"/>
      <c r="VBJ32" s="309"/>
      <c r="VBK32" s="309"/>
      <c r="VBL32" s="309"/>
      <c r="VBM32" s="309"/>
      <c r="VBN32" s="309"/>
      <c r="VBO32" s="309"/>
      <c r="VBP32" s="309"/>
      <c r="VBQ32" s="309"/>
      <c r="VBR32" s="309"/>
      <c r="VBS32" s="309"/>
      <c r="VBT32" s="309"/>
      <c r="VBU32" s="309"/>
      <c r="VBV32" s="309"/>
      <c r="VBW32" s="309"/>
      <c r="VBX32" s="309"/>
      <c r="VBY32" s="309"/>
      <c r="VBZ32" s="309"/>
      <c r="VCA32" s="309"/>
      <c r="VCB32" s="309"/>
      <c r="VCC32" s="309"/>
      <c r="VCD32" s="309"/>
      <c r="VCE32" s="309"/>
      <c r="VCF32" s="309"/>
      <c r="VCG32" s="309"/>
      <c r="VCH32" s="309"/>
      <c r="VCI32" s="309"/>
      <c r="VCJ32" s="309"/>
      <c r="VCK32" s="309"/>
      <c r="VCL32" s="309"/>
      <c r="VCM32" s="309"/>
      <c r="VCN32" s="309"/>
      <c r="VCO32" s="309"/>
      <c r="VCP32" s="309"/>
      <c r="VCQ32" s="309"/>
      <c r="VCR32" s="309"/>
      <c r="VCS32" s="309"/>
      <c r="VCT32" s="309"/>
      <c r="VCU32" s="309"/>
      <c r="VCV32" s="309"/>
      <c r="VCW32" s="309"/>
      <c r="VCX32" s="309"/>
      <c r="VCY32" s="309"/>
      <c r="VCZ32" s="309"/>
      <c r="VDA32" s="309"/>
      <c r="VDB32" s="309"/>
      <c r="VDC32" s="309"/>
      <c r="VDD32" s="309"/>
      <c r="VDE32" s="309"/>
      <c r="VDF32" s="309"/>
      <c r="VDG32" s="309"/>
      <c r="VDH32" s="309"/>
      <c r="VDI32" s="309"/>
      <c r="VDJ32" s="309"/>
      <c r="VDK32" s="309"/>
      <c r="VDL32" s="309"/>
      <c r="VDM32" s="309"/>
      <c r="VDN32" s="309"/>
      <c r="VDO32" s="309"/>
      <c r="VDP32" s="309"/>
      <c r="VDQ32" s="309"/>
      <c r="VDR32" s="309"/>
      <c r="VDS32" s="309"/>
      <c r="VDT32" s="309"/>
      <c r="VDU32" s="309"/>
      <c r="VDV32" s="309"/>
      <c r="VDW32" s="309"/>
      <c r="VDX32" s="309"/>
      <c r="VDY32" s="309"/>
      <c r="VDZ32" s="309"/>
      <c r="VEA32" s="309"/>
      <c r="VEB32" s="309"/>
      <c r="VEC32" s="309"/>
      <c r="VED32" s="309"/>
      <c r="VEE32" s="309"/>
      <c r="VEF32" s="309"/>
      <c r="VEG32" s="309"/>
      <c r="VEH32" s="309"/>
      <c r="VEI32" s="309"/>
      <c r="VEJ32" s="309"/>
      <c r="VEK32" s="309"/>
      <c r="VEL32" s="309"/>
      <c r="VEM32" s="309"/>
      <c r="VEN32" s="309"/>
      <c r="VEO32" s="309"/>
      <c r="VEP32" s="309"/>
      <c r="VEQ32" s="309"/>
      <c r="VER32" s="309"/>
      <c r="VES32" s="309"/>
      <c r="VET32" s="309"/>
      <c r="VEU32" s="309"/>
      <c r="VEV32" s="309"/>
      <c r="VEW32" s="309"/>
      <c r="VEX32" s="309"/>
      <c r="VEY32" s="309"/>
      <c r="VEZ32" s="309"/>
      <c r="VFA32" s="309"/>
      <c r="VFB32" s="309"/>
      <c r="VFC32" s="309"/>
      <c r="VFD32" s="309"/>
      <c r="VFE32" s="309"/>
      <c r="VFF32" s="309"/>
      <c r="VFG32" s="309"/>
      <c r="VFH32" s="309"/>
      <c r="VFI32" s="309"/>
      <c r="VFJ32" s="309"/>
      <c r="VFK32" s="309"/>
      <c r="VFL32" s="309"/>
      <c r="VFM32" s="309"/>
      <c r="VFN32" s="309"/>
      <c r="VFO32" s="309"/>
      <c r="VFP32" s="309"/>
      <c r="VFQ32" s="309"/>
      <c r="VFR32" s="309"/>
      <c r="VFS32" s="309"/>
      <c r="VFT32" s="309"/>
      <c r="VFU32" s="309"/>
      <c r="VFV32" s="309"/>
      <c r="VFW32" s="309"/>
      <c r="VFX32" s="309"/>
      <c r="VFY32" s="309"/>
      <c r="VFZ32" s="309"/>
      <c r="VGA32" s="309"/>
      <c r="VGB32" s="309"/>
      <c r="VGC32" s="309"/>
      <c r="VGD32" s="309"/>
      <c r="VGE32" s="309"/>
      <c r="VGF32" s="309"/>
      <c r="VGG32" s="309"/>
      <c r="VGH32" s="309"/>
      <c r="VGI32" s="309"/>
      <c r="VGJ32" s="309"/>
      <c r="VGK32" s="309"/>
      <c r="VGL32" s="309"/>
      <c r="VGM32" s="309"/>
      <c r="VGN32" s="309"/>
      <c r="VGO32" s="309"/>
      <c r="VGP32" s="309"/>
      <c r="VGQ32" s="309"/>
      <c r="VGR32" s="309"/>
      <c r="VGS32" s="309"/>
      <c r="VGT32" s="309"/>
      <c r="VGU32" s="309"/>
      <c r="VGV32" s="309"/>
      <c r="VGW32" s="309"/>
      <c r="VGX32" s="309"/>
      <c r="VGY32" s="309"/>
      <c r="VGZ32" s="309"/>
      <c r="VHA32" s="309"/>
      <c r="VHB32" s="309"/>
      <c r="VHC32" s="309"/>
      <c r="VHD32" s="309"/>
      <c r="VHE32" s="309"/>
      <c r="VHF32" s="309"/>
      <c r="VHG32" s="309"/>
      <c r="VHH32" s="309"/>
      <c r="VHI32" s="309"/>
      <c r="VHJ32" s="309"/>
      <c r="VHK32" s="309"/>
      <c r="VHL32" s="309"/>
      <c r="VHM32" s="309"/>
      <c r="VHN32" s="309"/>
      <c r="VHO32" s="309"/>
      <c r="VHP32" s="309"/>
      <c r="VHQ32" s="309"/>
      <c r="VHR32" s="309"/>
      <c r="VHS32" s="309"/>
      <c r="VHT32" s="309"/>
      <c r="VHU32" s="309"/>
      <c r="VHV32" s="309"/>
      <c r="VHW32" s="309"/>
      <c r="VHX32" s="309"/>
      <c r="VHY32" s="309"/>
      <c r="VHZ32" s="309"/>
      <c r="VIA32" s="309"/>
      <c r="VIB32" s="309"/>
      <c r="VIC32" s="309"/>
      <c r="VID32" s="309"/>
      <c r="VIE32" s="309"/>
      <c r="VIF32" s="309"/>
      <c r="VIG32" s="309"/>
      <c r="VIH32" s="309"/>
      <c r="VII32" s="309"/>
      <c r="VIJ32" s="309"/>
      <c r="VIK32" s="309"/>
      <c r="VIL32" s="309"/>
      <c r="VIM32" s="309"/>
      <c r="VIN32" s="309"/>
      <c r="VIO32" s="309"/>
      <c r="VIP32" s="309"/>
      <c r="VIQ32" s="309"/>
      <c r="VIR32" s="309"/>
      <c r="VIS32" s="309"/>
      <c r="VIT32" s="309"/>
      <c r="VIU32" s="309"/>
      <c r="VIV32" s="309"/>
      <c r="VIW32" s="309"/>
      <c r="VIX32" s="309"/>
      <c r="VIY32" s="309"/>
      <c r="VIZ32" s="309"/>
      <c r="VJA32" s="309"/>
      <c r="VJB32" s="309"/>
      <c r="VJC32" s="309"/>
      <c r="VJD32" s="309"/>
      <c r="VJE32" s="309"/>
      <c r="VJF32" s="309"/>
      <c r="VJG32" s="309"/>
      <c r="VJH32" s="309"/>
      <c r="VJI32" s="309"/>
      <c r="VJJ32" s="309"/>
      <c r="VJK32" s="309"/>
      <c r="VJL32" s="309"/>
      <c r="VJM32" s="309"/>
      <c r="VJN32" s="309"/>
      <c r="VJO32" s="309"/>
      <c r="VJP32" s="309"/>
      <c r="VJQ32" s="309"/>
      <c r="VJR32" s="309"/>
      <c r="VJS32" s="309"/>
      <c r="VJT32" s="309"/>
      <c r="VJU32" s="309"/>
      <c r="VJV32" s="309"/>
      <c r="VJW32" s="309"/>
      <c r="VJX32" s="309"/>
      <c r="VJY32" s="309"/>
      <c r="VJZ32" s="309"/>
      <c r="VKA32" s="309"/>
      <c r="VKB32" s="309"/>
      <c r="VKC32" s="309"/>
      <c r="VKD32" s="309"/>
      <c r="VKE32" s="309"/>
      <c r="VKF32" s="309"/>
      <c r="VKG32" s="309"/>
      <c r="VKH32" s="309"/>
      <c r="VKI32" s="309"/>
      <c r="VKJ32" s="309"/>
      <c r="VKK32" s="309"/>
      <c r="VKL32" s="309"/>
      <c r="VKM32" s="309"/>
      <c r="VKN32" s="309"/>
      <c r="VKO32" s="309"/>
      <c r="VKP32" s="309"/>
      <c r="VKQ32" s="309"/>
      <c r="VKR32" s="309"/>
      <c r="VKS32" s="309"/>
      <c r="VKT32" s="309"/>
      <c r="VKU32" s="309"/>
      <c r="VKV32" s="309"/>
      <c r="VKW32" s="309"/>
      <c r="VKX32" s="309"/>
      <c r="VKY32" s="309"/>
      <c r="VKZ32" s="309"/>
      <c r="VLA32" s="309"/>
      <c r="VLB32" s="309"/>
      <c r="VLC32" s="309"/>
      <c r="VLD32" s="309"/>
      <c r="VLE32" s="309"/>
      <c r="VLF32" s="309"/>
      <c r="VLG32" s="309"/>
      <c r="VLH32" s="309"/>
      <c r="VLI32" s="309"/>
      <c r="VLJ32" s="309"/>
      <c r="VLK32" s="309"/>
      <c r="VLL32" s="309"/>
      <c r="VLM32" s="309"/>
      <c r="VLN32" s="309"/>
      <c r="VLO32" s="309"/>
      <c r="VLP32" s="309"/>
      <c r="VLQ32" s="309"/>
      <c r="VLR32" s="309"/>
      <c r="VLS32" s="309"/>
      <c r="VLT32" s="309"/>
      <c r="VLU32" s="309"/>
      <c r="VLV32" s="309"/>
      <c r="VLW32" s="309"/>
      <c r="VLX32" s="309"/>
      <c r="VLY32" s="309"/>
      <c r="VLZ32" s="309"/>
      <c r="VMA32" s="309"/>
      <c r="VMB32" s="309"/>
      <c r="VMC32" s="309"/>
      <c r="VMD32" s="309"/>
      <c r="VME32" s="309"/>
      <c r="VMF32" s="309"/>
      <c r="VMG32" s="309"/>
      <c r="VMH32" s="309"/>
      <c r="VMI32" s="309"/>
      <c r="VMJ32" s="309"/>
      <c r="VMK32" s="309"/>
      <c r="VML32" s="309"/>
      <c r="VMM32" s="309"/>
      <c r="VMN32" s="309"/>
      <c r="VMO32" s="309"/>
      <c r="VMP32" s="309"/>
      <c r="VMQ32" s="309"/>
      <c r="VMR32" s="309"/>
      <c r="VMS32" s="309"/>
      <c r="VMT32" s="309"/>
      <c r="VMU32" s="309"/>
      <c r="VMV32" s="309"/>
      <c r="VMW32" s="309"/>
      <c r="VMX32" s="309"/>
      <c r="VMY32" s="309"/>
      <c r="VMZ32" s="309"/>
      <c r="VNA32" s="309"/>
      <c r="VNB32" s="309"/>
      <c r="VNC32" s="309"/>
      <c r="VND32" s="309"/>
      <c r="VNE32" s="309"/>
      <c r="VNF32" s="309"/>
      <c r="VNG32" s="309"/>
      <c r="VNH32" s="309"/>
      <c r="VNI32" s="309"/>
      <c r="VNJ32" s="309"/>
      <c r="VNK32" s="309"/>
      <c r="VNL32" s="309"/>
      <c r="VNM32" s="309"/>
      <c r="VNN32" s="309"/>
      <c r="VNO32" s="309"/>
      <c r="VNP32" s="309"/>
      <c r="VNQ32" s="309"/>
      <c r="VNR32" s="309"/>
      <c r="VNS32" s="309"/>
      <c r="VNT32" s="309"/>
      <c r="VNU32" s="309"/>
      <c r="VNV32" s="309"/>
      <c r="VNW32" s="309"/>
      <c r="VNX32" s="309"/>
      <c r="VNY32" s="309"/>
      <c r="VNZ32" s="309"/>
      <c r="VOA32" s="309"/>
      <c r="VOB32" s="309"/>
      <c r="VOC32" s="309"/>
      <c r="VOD32" s="309"/>
      <c r="VOE32" s="309"/>
      <c r="VOF32" s="309"/>
      <c r="VOG32" s="309"/>
      <c r="VOH32" s="309"/>
      <c r="VOI32" s="309"/>
      <c r="VOJ32" s="309"/>
      <c r="VOK32" s="309"/>
      <c r="VOL32" s="309"/>
      <c r="VOM32" s="309"/>
      <c r="VON32" s="309"/>
      <c r="VOO32" s="309"/>
      <c r="VOP32" s="309"/>
      <c r="VOQ32" s="309"/>
      <c r="VOR32" s="309"/>
      <c r="VOS32" s="309"/>
      <c r="VOT32" s="309"/>
      <c r="VOU32" s="309"/>
      <c r="VOV32" s="309"/>
      <c r="VOW32" s="309"/>
      <c r="VOX32" s="309"/>
      <c r="VOY32" s="309"/>
      <c r="VOZ32" s="309"/>
      <c r="VPA32" s="309"/>
      <c r="VPB32" s="309"/>
      <c r="VPC32" s="309"/>
      <c r="VPD32" s="309"/>
      <c r="VPE32" s="309"/>
      <c r="VPF32" s="309"/>
      <c r="VPG32" s="309"/>
      <c r="VPH32" s="309"/>
      <c r="VPI32" s="309"/>
      <c r="VPJ32" s="309"/>
      <c r="VPK32" s="309"/>
      <c r="VPL32" s="309"/>
      <c r="VPM32" s="309"/>
      <c r="VPN32" s="309"/>
      <c r="VPO32" s="309"/>
      <c r="VPP32" s="309"/>
      <c r="VPQ32" s="309"/>
      <c r="VPR32" s="309"/>
      <c r="VPS32" s="309"/>
      <c r="VPT32" s="309"/>
      <c r="VPU32" s="309"/>
      <c r="VPV32" s="309"/>
      <c r="VPW32" s="309"/>
      <c r="VPX32" s="309"/>
      <c r="VPY32" s="309"/>
      <c r="VPZ32" s="309"/>
      <c r="VQA32" s="309"/>
      <c r="VQB32" s="309"/>
      <c r="VQC32" s="309"/>
      <c r="VQD32" s="309"/>
      <c r="VQE32" s="309"/>
      <c r="VQF32" s="309"/>
      <c r="VQG32" s="309"/>
      <c r="VQH32" s="309"/>
      <c r="VQI32" s="309"/>
      <c r="VQJ32" s="309"/>
      <c r="VQK32" s="309"/>
      <c r="VQL32" s="309"/>
      <c r="VQM32" s="309"/>
      <c r="VQN32" s="309"/>
      <c r="VQO32" s="309"/>
      <c r="VQP32" s="309"/>
      <c r="VQQ32" s="309"/>
      <c r="VQR32" s="309"/>
      <c r="VQS32" s="309"/>
      <c r="VQT32" s="309"/>
      <c r="VQU32" s="309"/>
      <c r="VQV32" s="309"/>
      <c r="VQW32" s="309"/>
      <c r="VQX32" s="309"/>
      <c r="VQY32" s="309"/>
      <c r="VQZ32" s="309"/>
      <c r="VRA32" s="309"/>
      <c r="VRB32" s="309"/>
      <c r="VRC32" s="309"/>
      <c r="VRD32" s="309"/>
      <c r="VRE32" s="309"/>
      <c r="VRF32" s="309"/>
      <c r="VRG32" s="309"/>
      <c r="VRH32" s="309"/>
      <c r="VRI32" s="309"/>
      <c r="VRJ32" s="309"/>
      <c r="VRK32" s="309"/>
      <c r="VRL32" s="309"/>
      <c r="VRM32" s="309"/>
      <c r="VRN32" s="309"/>
      <c r="VRO32" s="309"/>
      <c r="VRP32" s="309"/>
      <c r="VRQ32" s="309"/>
      <c r="VRR32" s="309"/>
      <c r="VRS32" s="309"/>
      <c r="VRT32" s="309"/>
      <c r="VRU32" s="309"/>
      <c r="VRV32" s="309"/>
      <c r="VRW32" s="309"/>
      <c r="VRX32" s="309"/>
      <c r="VRY32" s="309"/>
      <c r="VRZ32" s="309"/>
      <c r="VSA32" s="309"/>
      <c r="VSB32" s="309"/>
      <c r="VSC32" s="309"/>
      <c r="VSD32" s="309"/>
      <c r="VSE32" s="309"/>
      <c r="VSF32" s="309"/>
      <c r="VSG32" s="309"/>
      <c r="VSH32" s="309"/>
      <c r="VSI32" s="309"/>
      <c r="VSJ32" s="309"/>
      <c r="VSK32" s="309"/>
      <c r="VSL32" s="309"/>
      <c r="VSM32" s="309"/>
      <c r="VSN32" s="309"/>
      <c r="VSO32" s="309"/>
      <c r="VSP32" s="309"/>
      <c r="VSQ32" s="309"/>
      <c r="VSR32" s="309"/>
      <c r="VSS32" s="309"/>
      <c r="VST32" s="309"/>
      <c r="VSU32" s="309"/>
      <c r="VSV32" s="309"/>
      <c r="VSW32" s="309"/>
      <c r="VSX32" s="309"/>
      <c r="VSY32" s="309"/>
      <c r="VSZ32" s="309"/>
      <c r="VTA32" s="309"/>
      <c r="VTB32" s="309"/>
      <c r="VTC32" s="309"/>
      <c r="VTD32" s="309"/>
      <c r="VTE32" s="309"/>
      <c r="VTF32" s="309"/>
      <c r="VTG32" s="309"/>
      <c r="VTH32" s="309"/>
      <c r="VTI32" s="309"/>
      <c r="VTJ32" s="309"/>
      <c r="VTK32" s="309"/>
      <c r="VTL32" s="309"/>
      <c r="VTM32" s="309"/>
      <c r="VTN32" s="309"/>
      <c r="VTO32" s="309"/>
      <c r="VTP32" s="309"/>
      <c r="VTQ32" s="309"/>
      <c r="VTR32" s="309"/>
      <c r="VTS32" s="309"/>
      <c r="VTT32" s="309"/>
      <c r="VTU32" s="309"/>
      <c r="VTV32" s="309"/>
      <c r="VTW32" s="309"/>
      <c r="VTX32" s="309"/>
      <c r="VTY32" s="309"/>
      <c r="VTZ32" s="309"/>
      <c r="VUA32" s="309"/>
      <c r="VUB32" s="309"/>
      <c r="VUC32" s="309"/>
      <c r="VUD32" s="309"/>
      <c r="VUE32" s="309"/>
      <c r="VUF32" s="309"/>
      <c r="VUG32" s="309"/>
      <c r="VUH32" s="309"/>
      <c r="VUI32" s="309"/>
      <c r="VUJ32" s="309"/>
      <c r="VUK32" s="309"/>
      <c r="VUL32" s="309"/>
      <c r="VUM32" s="309"/>
      <c r="VUN32" s="309"/>
      <c r="VUO32" s="309"/>
      <c r="VUP32" s="309"/>
      <c r="VUQ32" s="309"/>
      <c r="VUR32" s="309"/>
      <c r="VUS32" s="309"/>
      <c r="VUT32" s="309"/>
      <c r="VUU32" s="309"/>
      <c r="VUV32" s="309"/>
      <c r="VUW32" s="309"/>
      <c r="VUX32" s="309"/>
      <c r="VUY32" s="309"/>
      <c r="VUZ32" s="309"/>
      <c r="VVA32" s="309"/>
      <c r="VVB32" s="309"/>
      <c r="VVC32" s="309"/>
      <c r="VVD32" s="309"/>
      <c r="VVE32" s="309"/>
      <c r="VVF32" s="309"/>
      <c r="VVG32" s="309"/>
      <c r="VVH32" s="309"/>
      <c r="VVI32" s="309"/>
      <c r="VVJ32" s="309"/>
      <c r="VVK32" s="309"/>
      <c r="VVL32" s="309"/>
      <c r="VVM32" s="309"/>
      <c r="VVN32" s="309"/>
      <c r="VVO32" s="309"/>
      <c r="VVP32" s="309"/>
      <c r="VVQ32" s="309"/>
      <c r="VVR32" s="309"/>
      <c r="VVS32" s="309"/>
      <c r="VVT32" s="309"/>
      <c r="VVU32" s="309"/>
      <c r="VVV32" s="309"/>
      <c r="VVW32" s="309"/>
      <c r="VVX32" s="309"/>
      <c r="VVY32" s="309"/>
      <c r="VVZ32" s="309"/>
      <c r="VWA32" s="309"/>
      <c r="VWB32" s="309"/>
      <c r="VWC32" s="309"/>
      <c r="VWD32" s="309"/>
      <c r="VWE32" s="309"/>
      <c r="VWF32" s="309"/>
      <c r="VWG32" s="309"/>
      <c r="VWH32" s="309"/>
      <c r="VWI32" s="309"/>
      <c r="VWJ32" s="309"/>
      <c r="VWK32" s="309"/>
      <c r="VWL32" s="309"/>
      <c r="VWM32" s="309"/>
      <c r="VWN32" s="309"/>
      <c r="VWO32" s="309"/>
      <c r="VWP32" s="309"/>
      <c r="VWQ32" s="309"/>
      <c r="VWR32" s="309"/>
      <c r="VWS32" s="309"/>
      <c r="VWT32" s="309"/>
      <c r="VWU32" s="309"/>
      <c r="VWV32" s="309"/>
      <c r="VWW32" s="309"/>
      <c r="VWX32" s="309"/>
      <c r="VWY32" s="309"/>
      <c r="VWZ32" s="309"/>
      <c r="VXA32" s="309"/>
      <c r="VXB32" s="309"/>
      <c r="VXC32" s="309"/>
      <c r="VXD32" s="309"/>
      <c r="VXE32" s="309"/>
      <c r="VXF32" s="309"/>
      <c r="VXG32" s="309"/>
      <c r="VXH32" s="309"/>
      <c r="VXI32" s="309"/>
      <c r="VXJ32" s="309"/>
      <c r="VXK32" s="309"/>
      <c r="VXL32" s="309"/>
      <c r="VXM32" s="309"/>
      <c r="VXN32" s="309"/>
      <c r="VXO32" s="309"/>
      <c r="VXP32" s="309"/>
      <c r="VXQ32" s="309"/>
      <c r="VXR32" s="309"/>
      <c r="VXS32" s="309"/>
      <c r="VXT32" s="309"/>
      <c r="VXU32" s="309"/>
      <c r="VXV32" s="309"/>
      <c r="VXW32" s="309"/>
      <c r="VXX32" s="309"/>
      <c r="VXY32" s="309"/>
      <c r="VXZ32" s="309"/>
      <c r="VYA32" s="309"/>
      <c r="VYB32" s="309"/>
      <c r="VYC32" s="309"/>
      <c r="VYD32" s="309"/>
      <c r="VYE32" s="309"/>
      <c r="VYF32" s="309"/>
      <c r="VYG32" s="309"/>
      <c r="VYH32" s="309"/>
      <c r="VYI32" s="309"/>
      <c r="VYJ32" s="309"/>
      <c r="VYK32" s="309"/>
      <c r="VYL32" s="309"/>
      <c r="VYM32" s="309"/>
      <c r="VYN32" s="309"/>
      <c r="VYO32" s="309"/>
      <c r="VYP32" s="309"/>
      <c r="VYQ32" s="309"/>
      <c r="VYR32" s="309"/>
      <c r="VYS32" s="309"/>
      <c r="VYT32" s="309"/>
      <c r="VYU32" s="309"/>
      <c r="VYV32" s="309"/>
      <c r="VYW32" s="309"/>
      <c r="VYX32" s="309"/>
      <c r="VYY32" s="309"/>
      <c r="VYZ32" s="309"/>
      <c r="VZA32" s="309"/>
      <c r="VZB32" s="309"/>
      <c r="VZC32" s="309"/>
      <c r="VZD32" s="309"/>
      <c r="VZE32" s="309"/>
      <c r="VZF32" s="309"/>
      <c r="VZG32" s="309"/>
      <c r="VZH32" s="309"/>
      <c r="VZI32" s="309"/>
      <c r="VZJ32" s="309"/>
      <c r="VZK32" s="309"/>
      <c r="VZL32" s="309"/>
      <c r="VZM32" s="309"/>
      <c r="VZN32" s="309"/>
      <c r="VZO32" s="309"/>
      <c r="VZP32" s="309"/>
      <c r="VZQ32" s="309"/>
      <c r="VZR32" s="309"/>
      <c r="VZS32" s="309"/>
      <c r="VZT32" s="309"/>
      <c r="VZU32" s="309"/>
      <c r="VZV32" s="309"/>
      <c r="VZW32" s="309"/>
      <c r="VZX32" s="309"/>
      <c r="VZY32" s="309"/>
      <c r="VZZ32" s="309"/>
      <c r="WAA32" s="309"/>
      <c r="WAB32" s="309"/>
      <c r="WAC32" s="309"/>
      <c r="WAD32" s="309"/>
      <c r="WAE32" s="309"/>
      <c r="WAF32" s="309"/>
      <c r="WAG32" s="309"/>
      <c r="WAH32" s="309"/>
      <c r="WAI32" s="309"/>
      <c r="WAJ32" s="309"/>
      <c r="WAK32" s="309"/>
      <c r="WAL32" s="309"/>
      <c r="WAM32" s="309"/>
      <c r="WAN32" s="309"/>
      <c r="WAO32" s="309"/>
      <c r="WAP32" s="309"/>
      <c r="WAQ32" s="309"/>
      <c r="WAR32" s="309"/>
      <c r="WAS32" s="309"/>
      <c r="WAT32" s="309"/>
      <c r="WAU32" s="309"/>
      <c r="WAV32" s="309"/>
      <c r="WAW32" s="309"/>
      <c r="WAX32" s="309"/>
      <c r="WAY32" s="309"/>
      <c r="WAZ32" s="309"/>
      <c r="WBA32" s="309"/>
      <c r="WBB32" s="309"/>
      <c r="WBC32" s="309"/>
      <c r="WBD32" s="309"/>
      <c r="WBE32" s="309"/>
      <c r="WBF32" s="309"/>
      <c r="WBG32" s="309"/>
      <c r="WBH32" s="309"/>
      <c r="WBI32" s="309"/>
      <c r="WBJ32" s="309"/>
      <c r="WBK32" s="309"/>
      <c r="WBL32" s="309"/>
      <c r="WBM32" s="309"/>
      <c r="WBN32" s="309"/>
      <c r="WBO32" s="309"/>
      <c r="WBP32" s="309"/>
      <c r="WBQ32" s="309"/>
      <c r="WBR32" s="309"/>
      <c r="WBS32" s="309"/>
      <c r="WBT32" s="309"/>
      <c r="WBU32" s="309"/>
      <c r="WBV32" s="309"/>
      <c r="WBW32" s="309"/>
      <c r="WBX32" s="309"/>
      <c r="WBY32" s="309"/>
      <c r="WBZ32" s="309"/>
      <c r="WCA32" s="309"/>
      <c r="WCB32" s="309"/>
      <c r="WCC32" s="309"/>
      <c r="WCD32" s="309"/>
      <c r="WCE32" s="309"/>
      <c r="WCF32" s="309"/>
      <c r="WCG32" s="309"/>
      <c r="WCH32" s="309"/>
      <c r="WCI32" s="309"/>
      <c r="WCJ32" s="309"/>
      <c r="WCK32" s="309"/>
      <c r="WCL32" s="309"/>
      <c r="WCM32" s="309"/>
      <c r="WCN32" s="309"/>
      <c r="WCO32" s="309"/>
      <c r="WCP32" s="309"/>
      <c r="WCQ32" s="309"/>
      <c r="WCR32" s="309"/>
      <c r="WCS32" s="309"/>
      <c r="WCT32" s="309"/>
      <c r="WCU32" s="309"/>
      <c r="WCV32" s="309"/>
      <c r="WCW32" s="309"/>
      <c r="WCX32" s="309"/>
      <c r="WCY32" s="309"/>
      <c r="WCZ32" s="309"/>
      <c r="WDA32" s="309"/>
      <c r="WDB32" s="309"/>
      <c r="WDC32" s="309"/>
      <c r="WDD32" s="309"/>
      <c r="WDE32" s="309"/>
      <c r="WDF32" s="309"/>
      <c r="WDG32" s="309"/>
      <c r="WDH32" s="309"/>
      <c r="WDI32" s="309"/>
      <c r="WDJ32" s="309"/>
      <c r="WDK32" s="309"/>
      <c r="WDL32" s="309"/>
      <c r="WDM32" s="309"/>
      <c r="WDN32" s="309"/>
      <c r="WDO32" s="309"/>
      <c r="WDP32" s="309"/>
      <c r="WDQ32" s="309"/>
      <c r="WDR32" s="309"/>
      <c r="WDS32" s="309"/>
      <c r="WDT32" s="309"/>
      <c r="WDU32" s="309"/>
      <c r="WDV32" s="309"/>
      <c r="WDW32" s="309"/>
      <c r="WDX32" s="309"/>
      <c r="WDY32" s="309"/>
      <c r="WDZ32" s="309"/>
      <c r="WEA32" s="309"/>
      <c r="WEB32" s="309"/>
      <c r="WEC32" s="309"/>
      <c r="WED32" s="309"/>
      <c r="WEE32" s="309"/>
      <c r="WEF32" s="309"/>
      <c r="WEG32" s="309"/>
      <c r="WEH32" s="309"/>
      <c r="WEI32" s="309"/>
      <c r="WEJ32" s="309"/>
      <c r="WEK32" s="309"/>
      <c r="WEL32" s="309"/>
      <c r="WEM32" s="309"/>
      <c r="WEN32" s="309"/>
      <c r="WEO32" s="309"/>
      <c r="WEP32" s="309"/>
      <c r="WEQ32" s="309"/>
      <c r="WER32" s="309"/>
      <c r="WES32" s="309"/>
      <c r="WET32" s="309"/>
      <c r="WEU32" s="309"/>
      <c r="WEV32" s="309"/>
      <c r="WEW32" s="309"/>
      <c r="WEX32" s="309"/>
      <c r="WEY32" s="309"/>
      <c r="WEZ32" s="309"/>
      <c r="WFA32" s="309"/>
      <c r="WFB32" s="309"/>
      <c r="WFC32" s="309"/>
      <c r="WFD32" s="309"/>
      <c r="WFE32" s="309"/>
      <c r="WFF32" s="309"/>
      <c r="WFG32" s="309"/>
      <c r="WFH32" s="309"/>
      <c r="WFI32" s="309"/>
      <c r="WFJ32" s="309"/>
      <c r="WFK32" s="309"/>
      <c r="WFL32" s="309"/>
      <c r="WFM32" s="309"/>
      <c r="WFN32" s="309"/>
      <c r="WFO32" s="309"/>
      <c r="WFP32" s="309"/>
      <c r="WFQ32" s="309"/>
      <c r="WFR32" s="309"/>
      <c r="WFS32" s="309"/>
      <c r="WFT32" s="309"/>
      <c r="WFU32" s="309"/>
      <c r="WFV32" s="309"/>
      <c r="WFW32" s="309"/>
      <c r="WFX32" s="309"/>
      <c r="WFY32" s="309"/>
      <c r="WFZ32" s="309"/>
      <c r="WGA32" s="309"/>
      <c r="WGB32" s="309"/>
      <c r="WGC32" s="309"/>
      <c r="WGD32" s="309"/>
      <c r="WGE32" s="309"/>
      <c r="WGF32" s="309"/>
      <c r="WGG32" s="309"/>
      <c r="WGH32" s="309"/>
      <c r="WGI32" s="309"/>
      <c r="WGJ32" s="309"/>
      <c r="WGK32" s="309"/>
      <c r="WGL32" s="309"/>
      <c r="WGM32" s="309"/>
      <c r="WGN32" s="309"/>
      <c r="WGO32" s="309"/>
      <c r="WGP32" s="309"/>
      <c r="WGQ32" s="309"/>
      <c r="WGR32" s="309"/>
      <c r="WGS32" s="309"/>
      <c r="WGT32" s="309"/>
      <c r="WGU32" s="309"/>
      <c r="WGV32" s="309"/>
      <c r="WGW32" s="309"/>
      <c r="WGX32" s="309"/>
      <c r="WGY32" s="309"/>
      <c r="WGZ32" s="309"/>
      <c r="WHA32" s="309"/>
      <c r="WHB32" s="309"/>
      <c r="WHC32" s="309"/>
      <c r="WHD32" s="309"/>
      <c r="WHE32" s="309"/>
      <c r="WHF32" s="309"/>
      <c r="WHG32" s="309"/>
      <c r="WHH32" s="309"/>
      <c r="WHI32" s="309"/>
      <c r="WHJ32" s="309"/>
      <c r="WHK32" s="309"/>
      <c r="WHL32" s="309"/>
      <c r="WHM32" s="309"/>
      <c r="WHN32" s="309"/>
      <c r="WHO32" s="309"/>
      <c r="WHP32" s="309"/>
      <c r="WHQ32" s="309"/>
      <c r="WHR32" s="309"/>
      <c r="WHS32" s="309"/>
      <c r="WHT32" s="309"/>
      <c r="WHU32" s="309"/>
      <c r="WHV32" s="309"/>
      <c r="WHW32" s="309"/>
      <c r="WHX32" s="309"/>
      <c r="WHY32" s="309"/>
      <c r="WHZ32" s="309"/>
      <c r="WIA32" s="309"/>
      <c r="WIB32" s="309"/>
      <c r="WIC32" s="309"/>
      <c r="WID32" s="309"/>
      <c r="WIE32" s="309"/>
      <c r="WIF32" s="309"/>
      <c r="WIG32" s="309"/>
      <c r="WIH32" s="309"/>
      <c r="WII32" s="309"/>
      <c r="WIJ32" s="309"/>
      <c r="WIK32" s="309"/>
      <c r="WIL32" s="309"/>
      <c r="WIM32" s="309"/>
      <c r="WIN32" s="309"/>
      <c r="WIO32" s="309"/>
      <c r="WIP32" s="309"/>
      <c r="WIQ32" s="309"/>
      <c r="WIR32" s="309"/>
      <c r="WIS32" s="309"/>
      <c r="WIT32" s="309"/>
      <c r="WIU32" s="309"/>
      <c r="WIV32" s="309"/>
      <c r="WIW32" s="309"/>
      <c r="WIX32" s="309"/>
      <c r="WIY32" s="309"/>
      <c r="WIZ32" s="309"/>
      <c r="WJA32" s="309"/>
      <c r="WJB32" s="309"/>
      <c r="WJC32" s="309"/>
      <c r="WJD32" s="309"/>
      <c r="WJE32" s="309"/>
      <c r="WJF32" s="309"/>
      <c r="WJG32" s="309"/>
      <c r="WJH32" s="309"/>
      <c r="WJI32" s="309"/>
      <c r="WJJ32" s="309"/>
      <c r="WJK32" s="309"/>
      <c r="WJL32" s="309"/>
      <c r="WJM32" s="309"/>
      <c r="WJN32" s="309"/>
      <c r="WJO32" s="309"/>
      <c r="WJP32" s="309"/>
      <c r="WJQ32" s="309"/>
      <c r="WJR32" s="309"/>
      <c r="WJS32" s="309"/>
      <c r="WJT32" s="309"/>
      <c r="WJU32" s="309"/>
      <c r="WJV32" s="309"/>
      <c r="WJW32" s="309"/>
      <c r="WJX32" s="309"/>
      <c r="WJY32" s="309"/>
      <c r="WJZ32" s="309"/>
      <c r="WKA32" s="309"/>
      <c r="WKB32" s="309"/>
      <c r="WKC32" s="309"/>
      <c r="WKD32" s="309"/>
      <c r="WKE32" s="309"/>
      <c r="WKF32" s="309"/>
      <c r="WKG32" s="309"/>
      <c r="WKH32" s="309"/>
      <c r="WKI32" s="309"/>
      <c r="WKJ32" s="309"/>
      <c r="WKK32" s="309"/>
      <c r="WKL32" s="309"/>
      <c r="WKM32" s="309"/>
      <c r="WKN32" s="309"/>
      <c r="WKO32" s="309"/>
      <c r="WKP32" s="309"/>
      <c r="WKQ32" s="309"/>
      <c r="WKR32" s="309"/>
      <c r="WKS32" s="309"/>
      <c r="WKT32" s="309"/>
      <c r="WKU32" s="309"/>
      <c r="WKV32" s="309"/>
      <c r="WKW32" s="309"/>
      <c r="WKX32" s="309"/>
      <c r="WKY32" s="309"/>
      <c r="WKZ32" s="309"/>
      <c r="WLA32" s="309"/>
      <c r="WLB32" s="309"/>
      <c r="WLC32" s="309"/>
      <c r="WLD32" s="309"/>
      <c r="WLE32" s="309"/>
      <c r="WLF32" s="309"/>
      <c r="WLG32" s="309"/>
      <c r="WLH32" s="309"/>
      <c r="WLI32" s="309"/>
      <c r="WLJ32" s="309"/>
      <c r="WLK32" s="309"/>
      <c r="WLL32" s="309"/>
      <c r="WLM32" s="309"/>
      <c r="WLN32" s="309"/>
      <c r="WLO32" s="309"/>
      <c r="WLP32" s="309"/>
      <c r="WLQ32" s="309"/>
      <c r="WLR32" s="309"/>
      <c r="WLS32" s="309"/>
      <c r="WLT32" s="309"/>
      <c r="WLU32" s="309"/>
      <c r="WLV32" s="309"/>
      <c r="WLW32" s="309"/>
      <c r="WLX32" s="309"/>
      <c r="WLY32" s="309"/>
      <c r="WLZ32" s="309"/>
      <c r="WMA32" s="309"/>
      <c r="WMB32" s="309"/>
      <c r="WMC32" s="309"/>
      <c r="WMD32" s="309"/>
      <c r="WME32" s="309"/>
      <c r="WMF32" s="309"/>
      <c r="WMG32" s="309"/>
      <c r="WMH32" s="309"/>
      <c r="WMI32" s="309"/>
      <c r="WMJ32" s="309"/>
      <c r="WMK32" s="309"/>
      <c r="WML32" s="309"/>
      <c r="WMM32" s="309"/>
      <c r="WMN32" s="309"/>
      <c r="WMO32" s="309"/>
      <c r="WMP32" s="309"/>
      <c r="WMQ32" s="309"/>
      <c r="WMR32" s="309"/>
      <c r="WMS32" s="309"/>
      <c r="WMT32" s="309"/>
      <c r="WMU32" s="309"/>
      <c r="WMV32" s="309"/>
      <c r="WMW32" s="309"/>
      <c r="WMX32" s="309"/>
      <c r="WMY32" s="309"/>
      <c r="WMZ32" s="309"/>
      <c r="WNA32" s="309"/>
      <c r="WNB32" s="309"/>
      <c r="WNC32" s="309"/>
      <c r="WND32" s="309"/>
      <c r="WNE32" s="309"/>
      <c r="WNF32" s="309"/>
      <c r="WNG32" s="309"/>
      <c r="WNH32" s="309"/>
      <c r="WNI32" s="309"/>
      <c r="WNJ32" s="309"/>
      <c r="WNK32" s="309"/>
      <c r="WNL32" s="309"/>
      <c r="WNM32" s="309"/>
      <c r="WNN32" s="309"/>
      <c r="WNO32" s="309"/>
      <c r="WNP32" s="309"/>
      <c r="WNQ32" s="309"/>
      <c r="WNR32" s="309"/>
      <c r="WNS32" s="309"/>
      <c r="WNT32" s="309"/>
      <c r="WNU32" s="309"/>
      <c r="WNV32" s="309"/>
      <c r="WNW32" s="309"/>
      <c r="WNX32" s="309"/>
      <c r="WNY32" s="309"/>
      <c r="WNZ32" s="309"/>
      <c r="WOA32" s="309"/>
      <c r="WOB32" s="309"/>
      <c r="WOC32" s="309"/>
      <c r="WOD32" s="309"/>
      <c r="WOE32" s="309"/>
      <c r="WOF32" s="309"/>
      <c r="WOG32" s="309"/>
      <c r="WOH32" s="309"/>
      <c r="WOI32" s="309"/>
      <c r="WOJ32" s="309"/>
      <c r="WOK32" s="309"/>
      <c r="WOL32" s="309"/>
      <c r="WOM32" s="309"/>
      <c r="WON32" s="309"/>
      <c r="WOO32" s="309"/>
      <c r="WOP32" s="309"/>
      <c r="WOQ32" s="309"/>
      <c r="WOR32" s="309"/>
      <c r="WOS32" s="309"/>
      <c r="WOT32" s="309"/>
      <c r="WOU32" s="309"/>
      <c r="WOV32" s="309"/>
      <c r="WOW32" s="309"/>
      <c r="WOX32" s="309"/>
      <c r="WOY32" s="309"/>
      <c r="WOZ32" s="309"/>
      <c r="WPA32" s="309"/>
      <c r="WPB32" s="309"/>
      <c r="WPC32" s="309"/>
      <c r="WPD32" s="309"/>
      <c r="WPE32" s="309"/>
      <c r="WPF32" s="309"/>
      <c r="WPG32" s="309"/>
      <c r="WPH32" s="309"/>
      <c r="WPI32" s="309"/>
      <c r="WPJ32" s="309"/>
      <c r="WPK32" s="309"/>
      <c r="WPL32" s="309"/>
      <c r="WPM32" s="309"/>
      <c r="WPN32" s="309"/>
      <c r="WPO32" s="309"/>
      <c r="WPP32" s="309"/>
      <c r="WPQ32" s="309"/>
      <c r="WPR32" s="309"/>
      <c r="WPS32" s="309"/>
      <c r="WPT32" s="309"/>
      <c r="WPU32" s="309"/>
      <c r="WPV32" s="309"/>
      <c r="WPW32" s="309"/>
      <c r="WPX32" s="309"/>
      <c r="WPY32" s="309"/>
      <c r="WPZ32" s="309"/>
      <c r="WQA32" s="309"/>
      <c r="WQB32" s="309"/>
      <c r="WQC32" s="309"/>
      <c r="WQD32" s="309"/>
      <c r="WQE32" s="309"/>
      <c r="WQF32" s="309"/>
      <c r="WQG32" s="309"/>
      <c r="WQH32" s="309"/>
      <c r="WQI32" s="309"/>
      <c r="WQJ32" s="309"/>
      <c r="WQK32" s="309"/>
      <c r="WQL32" s="309"/>
      <c r="WQM32" s="309"/>
      <c r="WQN32" s="309"/>
      <c r="WQO32" s="309"/>
      <c r="WQP32" s="309"/>
      <c r="WQQ32" s="309"/>
      <c r="WQR32" s="309"/>
      <c r="WQS32" s="309"/>
      <c r="WQT32" s="309"/>
      <c r="WQU32" s="309"/>
      <c r="WQV32" s="309"/>
      <c r="WQW32" s="309"/>
      <c r="WQX32" s="309"/>
      <c r="WQY32" s="309"/>
      <c r="WQZ32" s="309"/>
      <c r="WRA32" s="309"/>
      <c r="WRB32" s="309"/>
      <c r="WRC32" s="309"/>
      <c r="WRD32" s="309"/>
      <c r="WRE32" s="309"/>
      <c r="WRF32" s="309"/>
      <c r="WRG32" s="309"/>
      <c r="WRH32" s="309"/>
      <c r="WRI32" s="309"/>
      <c r="WRJ32" s="309"/>
      <c r="WRK32" s="309"/>
      <c r="WRL32" s="309"/>
      <c r="WRM32" s="309"/>
      <c r="WRN32" s="309"/>
      <c r="WRO32" s="309"/>
      <c r="WRP32" s="309"/>
      <c r="WRQ32" s="309"/>
      <c r="WRR32" s="309"/>
      <c r="WRS32" s="309"/>
      <c r="WRT32" s="309"/>
      <c r="WRU32" s="309"/>
      <c r="WRV32" s="309"/>
      <c r="WRW32" s="309"/>
      <c r="WRX32" s="309"/>
      <c r="WRY32" s="309"/>
      <c r="WRZ32" s="309"/>
      <c r="WSA32" s="309"/>
      <c r="WSB32" s="309"/>
      <c r="WSC32" s="309"/>
      <c r="WSD32" s="309"/>
      <c r="WSE32" s="309"/>
      <c r="WSF32" s="309"/>
      <c r="WSG32" s="309"/>
      <c r="WSH32" s="309"/>
      <c r="WSI32" s="309"/>
      <c r="WSJ32" s="309"/>
      <c r="WSK32" s="309"/>
      <c r="WSL32" s="309"/>
      <c r="WSM32" s="309"/>
      <c r="WSN32" s="309"/>
      <c r="WSO32" s="309"/>
      <c r="WSP32" s="309"/>
      <c r="WSQ32" s="309"/>
      <c r="WSR32" s="309"/>
      <c r="WSS32" s="309"/>
      <c r="WST32" s="309"/>
      <c r="WSU32" s="309"/>
      <c r="WSV32" s="309"/>
      <c r="WSW32" s="309"/>
      <c r="WSX32" s="309"/>
      <c r="WSY32" s="309"/>
      <c r="WSZ32" s="309"/>
      <c r="WTA32" s="309"/>
      <c r="WTB32" s="309"/>
      <c r="WTC32" s="309"/>
      <c r="WTD32" s="309"/>
      <c r="WTE32" s="309"/>
      <c r="WTF32" s="309"/>
      <c r="WTG32" s="309"/>
      <c r="WTH32" s="309"/>
      <c r="WTI32" s="309"/>
      <c r="WTJ32" s="309"/>
      <c r="WTK32" s="309"/>
      <c r="WTL32" s="309"/>
      <c r="WTM32" s="309"/>
      <c r="WTN32" s="309"/>
      <c r="WTO32" s="309"/>
      <c r="WTP32" s="309"/>
      <c r="WTQ32" s="309"/>
      <c r="WTR32" s="309"/>
      <c r="WTS32" s="309"/>
      <c r="WTT32" s="309"/>
      <c r="WTU32" s="309"/>
      <c r="WTV32" s="309"/>
      <c r="WTW32" s="309"/>
      <c r="WTX32" s="309"/>
      <c r="WTY32" s="309"/>
      <c r="WTZ32" s="309"/>
      <c r="WUA32" s="309"/>
      <c r="WUB32" s="309"/>
      <c r="WUC32" s="309"/>
      <c r="WUD32" s="309"/>
      <c r="WUE32" s="309"/>
      <c r="WUF32" s="309"/>
      <c r="WUG32" s="309"/>
      <c r="WUH32" s="309"/>
      <c r="WUI32" s="309"/>
      <c r="WUJ32" s="309"/>
      <c r="WUK32" s="309"/>
      <c r="WUL32" s="309"/>
      <c r="WUM32" s="309"/>
      <c r="WUN32" s="309"/>
      <c r="WUO32" s="309"/>
      <c r="WUP32" s="309"/>
      <c r="WUQ32" s="309"/>
      <c r="WUR32" s="309"/>
      <c r="WUS32" s="309"/>
      <c r="WUT32" s="309"/>
      <c r="WUU32" s="309"/>
      <c r="WUV32" s="309"/>
      <c r="WUW32" s="309"/>
      <c r="WUX32" s="309"/>
      <c r="WUY32" s="309"/>
      <c r="WUZ32" s="309"/>
      <c r="WVA32" s="309"/>
      <c r="WVB32" s="309"/>
      <c r="WVC32" s="309"/>
      <c r="WVD32" s="309"/>
      <c r="WVE32" s="309"/>
      <c r="WVF32" s="309"/>
      <c r="WVG32" s="309"/>
      <c r="WVH32" s="309"/>
      <c r="WVI32" s="309"/>
      <c r="WVJ32" s="309"/>
      <c r="WVK32" s="309"/>
      <c r="WVL32" s="309"/>
      <c r="WVM32" s="309"/>
      <c r="WVN32" s="309"/>
      <c r="WVO32" s="309"/>
      <c r="WVP32" s="309"/>
      <c r="WVQ32" s="309"/>
    </row>
  </sheetData>
  <autoFilter ref="A6:R26" xr:uid="{00000000-0009-0000-0000-000000000000}"/>
  <mergeCells count="18">
    <mergeCell ref="F4:F5"/>
    <mergeCell ref="A4:A5"/>
    <mergeCell ref="B4:B5"/>
    <mergeCell ref="C4:C5"/>
    <mergeCell ref="D4:D5"/>
    <mergeCell ref="E4:E5"/>
    <mergeCell ref="R4:R5"/>
    <mergeCell ref="G4:G5"/>
    <mergeCell ref="H4:I4"/>
    <mergeCell ref="J4:J5"/>
    <mergeCell ref="K4:L4"/>
    <mergeCell ref="M4:N4"/>
    <mergeCell ref="O4:P4"/>
    <mergeCell ref="M29:M31"/>
    <mergeCell ref="N29:P29"/>
    <mergeCell ref="N30:N31"/>
    <mergeCell ref="O30:P30"/>
    <mergeCell ref="Q4:Q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8AA7-2D4E-4D3C-A188-F776CB606470}">
  <sheetPr>
    <tabColor theme="2"/>
    <pageSetUpPr fitToPage="1"/>
  </sheetPr>
  <dimension ref="A2:U137"/>
  <sheetViews>
    <sheetView topLeftCell="A75" zoomScale="60" zoomScaleNormal="60" workbookViewId="0">
      <selection activeCell="P95" sqref="P95"/>
    </sheetView>
  </sheetViews>
  <sheetFormatPr defaultColWidth="8.85546875" defaultRowHeight="15" x14ac:dyDescent="0.25"/>
  <cols>
    <col min="1" max="4" width="8.85546875" style="85"/>
    <col min="5" max="5" width="35.7109375" style="85" customWidth="1"/>
    <col min="6" max="6" width="91.140625" style="85" customWidth="1"/>
    <col min="7" max="7" width="28" style="85" customWidth="1"/>
    <col min="8" max="8" width="19.5703125" style="85" customWidth="1"/>
    <col min="9" max="9" width="13.28515625" style="85" customWidth="1"/>
    <col min="10" max="10" width="60.5703125" style="85" customWidth="1"/>
    <col min="11" max="11" width="13.85546875" style="85" customWidth="1"/>
    <col min="12" max="12" width="14.28515625" style="85" customWidth="1"/>
    <col min="13" max="13" width="21" style="85" customWidth="1"/>
    <col min="14" max="14" width="13.28515625" style="85" customWidth="1"/>
    <col min="15" max="15" width="16.5703125" style="85" bestFit="1" customWidth="1"/>
    <col min="16" max="16" width="16.5703125" style="85" customWidth="1"/>
    <col min="17" max="17" width="16.28515625" style="85" customWidth="1"/>
    <col min="18" max="18" width="15.7109375" style="85" customWidth="1"/>
    <col min="19" max="16384" width="8.85546875" style="85"/>
  </cols>
  <sheetData>
    <row r="2" spans="1:21" ht="18.75" customHeight="1" x14ac:dyDescent="0.25">
      <c r="A2" s="128" t="s">
        <v>1020</v>
      </c>
      <c r="B2" s="14"/>
      <c r="C2" s="14"/>
      <c r="D2" s="14"/>
      <c r="E2" s="14"/>
      <c r="F2" s="14"/>
      <c r="G2" s="14"/>
    </row>
    <row r="3" spans="1:21" x14ac:dyDescent="0.25">
      <c r="A3" s="14"/>
      <c r="B3" s="14"/>
      <c r="C3" s="14"/>
      <c r="D3" s="14"/>
      <c r="E3" s="14"/>
      <c r="F3" s="14"/>
      <c r="G3" s="14"/>
    </row>
    <row r="4" spans="1:21" ht="61.5" customHeight="1" x14ac:dyDescent="0.25">
      <c r="A4" s="986" t="s">
        <v>0</v>
      </c>
      <c r="B4" s="988" t="s">
        <v>1</v>
      </c>
      <c r="C4" s="988" t="s">
        <v>2</v>
      </c>
      <c r="D4" s="988" t="s">
        <v>3</v>
      </c>
      <c r="E4" s="193" t="s">
        <v>4</v>
      </c>
      <c r="F4" s="988" t="s">
        <v>5</v>
      </c>
      <c r="G4" s="988" t="s">
        <v>6</v>
      </c>
      <c r="H4" s="991" t="s">
        <v>7</v>
      </c>
      <c r="I4" s="992"/>
      <c r="J4" s="193" t="s">
        <v>8</v>
      </c>
      <c r="K4" s="991" t="s">
        <v>9</v>
      </c>
      <c r="L4" s="992"/>
      <c r="M4" s="993" t="s">
        <v>10</v>
      </c>
      <c r="N4" s="994"/>
      <c r="O4" s="993" t="s">
        <v>11</v>
      </c>
      <c r="P4" s="994"/>
      <c r="Q4" s="193" t="s">
        <v>12</v>
      </c>
      <c r="R4" s="129" t="s">
        <v>13</v>
      </c>
    </row>
    <row r="5" spans="1:21" x14ac:dyDescent="0.25">
      <c r="A5" s="987"/>
      <c r="B5" s="989"/>
      <c r="C5" s="989"/>
      <c r="D5" s="989"/>
      <c r="E5" s="194"/>
      <c r="F5" s="989"/>
      <c r="G5" s="989"/>
      <c r="H5" s="194" t="s">
        <v>14</v>
      </c>
      <c r="I5" s="194" t="s">
        <v>15</v>
      </c>
      <c r="J5" s="194"/>
      <c r="K5" s="130">
        <v>2020</v>
      </c>
      <c r="L5" s="130">
        <v>2021</v>
      </c>
      <c r="M5" s="131">
        <v>2020</v>
      </c>
      <c r="N5" s="131">
        <v>2021</v>
      </c>
      <c r="O5" s="131">
        <v>2020</v>
      </c>
      <c r="P5" s="131">
        <v>2021</v>
      </c>
      <c r="Q5" s="194"/>
      <c r="R5" s="132"/>
    </row>
    <row r="6" spans="1:21" x14ac:dyDescent="0.25">
      <c r="A6" s="192" t="s">
        <v>16</v>
      </c>
      <c r="B6" s="194" t="s">
        <v>17</v>
      </c>
      <c r="C6" s="194" t="s">
        <v>18</v>
      </c>
      <c r="D6" s="194" t="s">
        <v>19</v>
      </c>
      <c r="E6" s="192" t="s">
        <v>20</v>
      </c>
      <c r="F6" s="192" t="s">
        <v>21</v>
      </c>
      <c r="G6" s="192" t="s">
        <v>22</v>
      </c>
      <c r="H6" s="194" t="s">
        <v>23</v>
      </c>
      <c r="I6" s="194" t="s">
        <v>24</v>
      </c>
      <c r="J6" s="192" t="s">
        <v>25</v>
      </c>
      <c r="K6" s="130" t="s">
        <v>26</v>
      </c>
      <c r="L6" s="130" t="s">
        <v>27</v>
      </c>
      <c r="M6" s="133" t="s">
        <v>28</v>
      </c>
      <c r="N6" s="133" t="s">
        <v>29</v>
      </c>
      <c r="O6" s="133" t="s">
        <v>30</v>
      </c>
      <c r="P6" s="133" t="s">
        <v>31</v>
      </c>
      <c r="Q6" s="192" t="s">
        <v>32</v>
      </c>
      <c r="R6" s="194" t="s">
        <v>33</v>
      </c>
    </row>
    <row r="7" spans="1:21" s="13" customFormat="1" ht="45.75" customHeight="1" x14ac:dyDescent="0.25">
      <c r="A7" s="982">
        <v>1</v>
      </c>
      <c r="B7" s="982">
        <v>3.6</v>
      </c>
      <c r="C7" s="984" t="s">
        <v>590</v>
      </c>
      <c r="D7" s="982">
        <v>13</v>
      </c>
      <c r="E7" s="982" t="s">
        <v>809</v>
      </c>
      <c r="F7" s="982" t="s">
        <v>810</v>
      </c>
      <c r="G7" s="982" t="s">
        <v>811</v>
      </c>
      <c r="H7" s="983" t="s">
        <v>812</v>
      </c>
      <c r="I7" s="983">
        <v>1</v>
      </c>
      <c r="J7" s="982" t="s">
        <v>813</v>
      </c>
      <c r="K7" s="982" t="s">
        <v>45</v>
      </c>
      <c r="L7" s="982"/>
      <c r="M7" s="995">
        <v>30000</v>
      </c>
      <c r="N7" s="995"/>
      <c r="O7" s="995">
        <v>30000</v>
      </c>
      <c r="P7" s="995"/>
      <c r="Q7" s="982" t="s">
        <v>814</v>
      </c>
      <c r="R7" s="982" t="s">
        <v>815</v>
      </c>
    </row>
    <row r="8" spans="1:21" s="13" customFormat="1" ht="52.5" customHeight="1" x14ac:dyDescent="0.25">
      <c r="A8" s="983"/>
      <c r="B8" s="983"/>
      <c r="C8" s="985"/>
      <c r="D8" s="983"/>
      <c r="E8" s="983"/>
      <c r="F8" s="983"/>
      <c r="G8" s="983"/>
      <c r="H8" s="990"/>
      <c r="I8" s="990"/>
      <c r="J8" s="983"/>
      <c r="K8" s="983"/>
      <c r="L8" s="983"/>
      <c r="M8" s="996"/>
      <c r="N8" s="996"/>
      <c r="O8" s="996"/>
      <c r="P8" s="996"/>
      <c r="Q8" s="983"/>
      <c r="R8" s="983"/>
    </row>
    <row r="9" spans="1:21" ht="79.5" customHeight="1" x14ac:dyDescent="0.25">
      <c r="A9" s="985">
        <v>2</v>
      </c>
      <c r="B9" s="985">
        <v>1</v>
      </c>
      <c r="C9" s="985">
        <v>1</v>
      </c>
      <c r="D9" s="983">
        <v>6</v>
      </c>
      <c r="E9" s="983" t="s">
        <v>816</v>
      </c>
      <c r="F9" s="983" t="s">
        <v>817</v>
      </c>
      <c r="G9" s="983" t="s">
        <v>818</v>
      </c>
      <c r="H9" s="267" t="s">
        <v>819</v>
      </c>
      <c r="I9" s="268">
        <v>3</v>
      </c>
      <c r="J9" s="983" t="s">
        <v>1021</v>
      </c>
      <c r="K9" s="983" t="s">
        <v>52</v>
      </c>
      <c r="L9" s="983" t="s">
        <v>34</v>
      </c>
      <c r="M9" s="996">
        <v>27434.400000000001</v>
      </c>
      <c r="N9" s="996">
        <v>52819.57</v>
      </c>
      <c r="O9" s="996">
        <v>27434.400000000001</v>
      </c>
      <c r="P9" s="996">
        <v>52819.57</v>
      </c>
      <c r="Q9" s="983" t="s">
        <v>820</v>
      </c>
      <c r="R9" s="998" t="s">
        <v>821</v>
      </c>
    </row>
    <row r="10" spans="1:21" ht="45.75" customHeight="1" x14ac:dyDescent="0.25">
      <c r="A10" s="1003"/>
      <c r="B10" s="1003"/>
      <c r="C10" s="1003"/>
      <c r="D10" s="990"/>
      <c r="E10" s="990"/>
      <c r="F10" s="990"/>
      <c r="G10" s="997"/>
      <c r="H10" s="267" t="s">
        <v>822</v>
      </c>
      <c r="I10" s="268">
        <v>3000</v>
      </c>
      <c r="J10" s="990"/>
      <c r="K10" s="990"/>
      <c r="L10" s="990"/>
      <c r="M10" s="1001"/>
      <c r="N10" s="1001"/>
      <c r="O10" s="1001"/>
      <c r="P10" s="1001"/>
      <c r="Q10" s="990"/>
      <c r="R10" s="999"/>
    </row>
    <row r="11" spans="1:21" x14ac:dyDescent="0.25">
      <c r="A11" s="1003"/>
      <c r="B11" s="1003"/>
      <c r="C11" s="1003"/>
      <c r="D11" s="990"/>
      <c r="E11" s="990"/>
      <c r="F11" s="990"/>
      <c r="G11" s="983" t="s">
        <v>200</v>
      </c>
      <c r="H11" s="267" t="s">
        <v>192</v>
      </c>
      <c r="I11" s="268">
        <v>3</v>
      </c>
      <c r="J11" s="990"/>
      <c r="K11" s="990"/>
      <c r="L11" s="990"/>
      <c r="M11" s="1001"/>
      <c r="N11" s="1001"/>
      <c r="O11" s="1001"/>
      <c r="P11" s="1001"/>
      <c r="Q11" s="990"/>
      <c r="R11" s="999"/>
    </row>
    <row r="12" spans="1:21" ht="57" customHeight="1" x14ac:dyDescent="0.25">
      <c r="A12" s="1004"/>
      <c r="B12" s="1004"/>
      <c r="C12" s="1004"/>
      <c r="D12" s="997"/>
      <c r="E12" s="997"/>
      <c r="F12" s="997"/>
      <c r="G12" s="997"/>
      <c r="H12" s="267" t="s">
        <v>585</v>
      </c>
      <c r="I12" s="268">
        <v>99</v>
      </c>
      <c r="J12" s="997"/>
      <c r="K12" s="997"/>
      <c r="L12" s="997"/>
      <c r="M12" s="1002"/>
      <c r="N12" s="1002"/>
      <c r="O12" s="1002"/>
      <c r="P12" s="1002"/>
      <c r="Q12" s="997"/>
      <c r="R12" s="1000"/>
    </row>
    <row r="13" spans="1:21" ht="64.5" customHeight="1" x14ac:dyDescent="0.25">
      <c r="A13" s="984">
        <v>3</v>
      </c>
      <c r="B13" s="984">
        <v>6</v>
      </c>
      <c r="C13" s="984">
        <v>2</v>
      </c>
      <c r="D13" s="982">
        <v>12</v>
      </c>
      <c r="E13" s="982" t="s">
        <v>823</v>
      </c>
      <c r="F13" s="982" t="s">
        <v>824</v>
      </c>
      <c r="G13" s="267" t="s">
        <v>1022</v>
      </c>
      <c r="H13" s="267" t="s">
        <v>776</v>
      </c>
      <c r="I13" s="268">
        <v>1</v>
      </c>
      <c r="J13" s="982" t="s">
        <v>825</v>
      </c>
      <c r="K13" s="982" t="s">
        <v>45</v>
      </c>
      <c r="L13" s="982" t="s">
        <v>45</v>
      </c>
      <c r="M13" s="1005">
        <v>39000</v>
      </c>
      <c r="N13" s="995">
        <v>219928</v>
      </c>
      <c r="O13" s="1005">
        <v>39000</v>
      </c>
      <c r="P13" s="1005">
        <v>219928</v>
      </c>
      <c r="Q13" s="982" t="s">
        <v>820</v>
      </c>
      <c r="R13" s="982" t="s">
        <v>821</v>
      </c>
    </row>
    <row r="14" spans="1:21" ht="33" customHeight="1" x14ac:dyDescent="0.25">
      <c r="A14" s="984"/>
      <c r="B14" s="984"/>
      <c r="C14" s="984"/>
      <c r="D14" s="982"/>
      <c r="E14" s="982"/>
      <c r="F14" s="982"/>
      <c r="G14" s="983" t="s">
        <v>1023</v>
      </c>
      <c r="H14" s="267" t="s">
        <v>1024</v>
      </c>
      <c r="I14" s="268">
        <v>20</v>
      </c>
      <c r="J14" s="982"/>
      <c r="K14" s="982"/>
      <c r="L14" s="982"/>
      <c r="M14" s="1005"/>
      <c r="N14" s="995"/>
      <c r="O14" s="1005"/>
      <c r="P14" s="1005"/>
      <c r="Q14" s="982"/>
      <c r="R14" s="982"/>
    </row>
    <row r="15" spans="1:21" ht="44.25" customHeight="1" x14ac:dyDescent="0.25">
      <c r="A15" s="984"/>
      <c r="B15" s="984"/>
      <c r="C15" s="984"/>
      <c r="D15" s="982"/>
      <c r="E15" s="982"/>
      <c r="F15" s="982"/>
      <c r="G15" s="997"/>
      <c r="H15" s="267" t="s">
        <v>1025</v>
      </c>
      <c r="I15" s="268">
        <v>60</v>
      </c>
      <c r="J15" s="982"/>
      <c r="K15" s="982"/>
      <c r="L15" s="982"/>
      <c r="M15" s="1005"/>
      <c r="N15" s="995"/>
      <c r="O15" s="1005"/>
      <c r="P15" s="1005"/>
      <c r="Q15" s="982"/>
      <c r="R15" s="982"/>
      <c r="S15" s="1006"/>
      <c r="T15" s="1006"/>
      <c r="U15" s="1006"/>
    </row>
    <row r="16" spans="1:21" s="18" customFormat="1" ht="44.25" customHeight="1" x14ac:dyDescent="0.25">
      <c r="A16" s="984"/>
      <c r="B16" s="984"/>
      <c r="C16" s="984"/>
      <c r="D16" s="982"/>
      <c r="E16" s="982"/>
      <c r="F16" s="984"/>
      <c r="G16" s="267" t="s">
        <v>826</v>
      </c>
      <c r="H16" s="267" t="s">
        <v>827</v>
      </c>
      <c r="I16" s="268">
        <v>2</v>
      </c>
      <c r="J16" s="984"/>
      <c r="K16" s="982"/>
      <c r="L16" s="982"/>
      <c r="M16" s="1005"/>
      <c r="N16" s="995"/>
      <c r="O16" s="1005"/>
      <c r="P16" s="1005"/>
      <c r="Q16" s="982"/>
      <c r="R16" s="982"/>
    </row>
    <row r="17" spans="1:18" s="18" customFormat="1" ht="44.25" customHeight="1" x14ac:dyDescent="0.25">
      <c r="A17" s="984"/>
      <c r="B17" s="984"/>
      <c r="C17" s="984"/>
      <c r="D17" s="982"/>
      <c r="E17" s="982"/>
      <c r="F17" s="984"/>
      <c r="G17" s="267" t="s">
        <v>828</v>
      </c>
      <c r="H17" s="275" t="s">
        <v>829</v>
      </c>
      <c r="I17" s="275" t="s">
        <v>41</v>
      </c>
      <c r="J17" s="984"/>
      <c r="K17" s="982"/>
      <c r="L17" s="982"/>
      <c r="M17" s="1005"/>
      <c r="N17" s="995"/>
      <c r="O17" s="1005"/>
      <c r="P17" s="1005"/>
      <c r="Q17" s="982"/>
      <c r="R17" s="982"/>
    </row>
    <row r="18" spans="1:18" ht="77.25" customHeight="1" x14ac:dyDescent="0.25">
      <c r="A18" s="984">
        <v>4</v>
      </c>
      <c r="B18" s="982" t="s">
        <v>830</v>
      </c>
      <c r="C18" s="984">
        <v>2</v>
      </c>
      <c r="D18" s="984">
        <v>12</v>
      </c>
      <c r="E18" s="982" t="s">
        <v>831</v>
      </c>
      <c r="F18" s="982" t="s">
        <v>832</v>
      </c>
      <c r="G18" s="267" t="s">
        <v>833</v>
      </c>
      <c r="H18" s="267" t="s">
        <v>834</v>
      </c>
      <c r="I18" s="267" t="s">
        <v>835</v>
      </c>
      <c r="J18" s="982" t="s">
        <v>836</v>
      </c>
      <c r="K18" s="984" t="s">
        <v>38</v>
      </c>
      <c r="L18" s="984" t="s">
        <v>88</v>
      </c>
      <c r="M18" s="1005">
        <v>25550</v>
      </c>
      <c r="N18" s="1005">
        <v>34091.300000000003</v>
      </c>
      <c r="O18" s="1005">
        <v>25550</v>
      </c>
      <c r="P18" s="1005">
        <v>34091.300000000003</v>
      </c>
      <c r="Q18" s="982" t="s">
        <v>820</v>
      </c>
      <c r="R18" s="982" t="s">
        <v>821</v>
      </c>
    </row>
    <row r="19" spans="1:18" ht="37.5" customHeight="1" x14ac:dyDescent="0.25">
      <c r="A19" s="984"/>
      <c r="B19" s="982"/>
      <c r="C19" s="984"/>
      <c r="D19" s="984"/>
      <c r="E19" s="982"/>
      <c r="F19" s="982"/>
      <c r="G19" s="267" t="s">
        <v>837</v>
      </c>
      <c r="H19" s="267" t="s">
        <v>585</v>
      </c>
      <c r="I19" s="267">
        <v>210</v>
      </c>
      <c r="J19" s="982"/>
      <c r="K19" s="984"/>
      <c r="L19" s="984"/>
      <c r="M19" s="1005"/>
      <c r="N19" s="1005"/>
      <c r="O19" s="1005"/>
      <c r="P19" s="1005"/>
      <c r="Q19" s="982"/>
      <c r="R19" s="982"/>
    </row>
    <row r="20" spans="1:18" ht="72" customHeight="1" x14ac:dyDescent="0.25">
      <c r="A20" s="984">
        <v>5</v>
      </c>
      <c r="B20" s="984">
        <v>6</v>
      </c>
      <c r="C20" s="984">
        <v>1</v>
      </c>
      <c r="D20" s="982">
        <v>6</v>
      </c>
      <c r="E20" s="982" t="s">
        <v>838</v>
      </c>
      <c r="F20" s="982" t="s">
        <v>1061</v>
      </c>
      <c r="G20" s="267" t="s">
        <v>839</v>
      </c>
      <c r="H20" s="267" t="s">
        <v>840</v>
      </c>
      <c r="I20" s="268">
        <v>1</v>
      </c>
      <c r="J20" s="982" t="s">
        <v>841</v>
      </c>
      <c r="K20" s="982" t="s">
        <v>45</v>
      </c>
      <c r="L20" s="982" t="s">
        <v>34</v>
      </c>
      <c r="M20" s="995">
        <v>74900</v>
      </c>
      <c r="N20" s="995">
        <v>83181</v>
      </c>
      <c r="O20" s="995">
        <v>74900</v>
      </c>
      <c r="P20" s="995">
        <v>83181</v>
      </c>
      <c r="Q20" s="982" t="s">
        <v>842</v>
      </c>
      <c r="R20" s="1007" t="s">
        <v>843</v>
      </c>
    </row>
    <row r="21" spans="1:18" s="18" customFormat="1" ht="74.25" customHeight="1" x14ac:dyDescent="0.25">
      <c r="A21" s="984"/>
      <c r="B21" s="984"/>
      <c r="C21" s="984"/>
      <c r="D21" s="982"/>
      <c r="E21" s="982"/>
      <c r="F21" s="982"/>
      <c r="G21" s="982" t="s">
        <v>845</v>
      </c>
      <c r="H21" s="267" t="s">
        <v>192</v>
      </c>
      <c r="I21" s="268">
        <v>1</v>
      </c>
      <c r="J21" s="982"/>
      <c r="K21" s="982"/>
      <c r="L21" s="982"/>
      <c r="M21" s="995"/>
      <c r="N21" s="995"/>
      <c r="O21" s="995"/>
      <c r="P21" s="995"/>
      <c r="Q21" s="982"/>
      <c r="R21" s="1007"/>
    </row>
    <row r="22" spans="1:18" s="18" customFormat="1" ht="44.25" customHeight="1" x14ac:dyDescent="0.25">
      <c r="A22" s="984"/>
      <c r="B22" s="984"/>
      <c r="C22" s="984"/>
      <c r="D22" s="982"/>
      <c r="E22" s="982"/>
      <c r="F22" s="982"/>
      <c r="G22" s="982"/>
      <c r="H22" s="267" t="s">
        <v>585</v>
      </c>
      <c r="I22" s="268">
        <v>20</v>
      </c>
      <c r="J22" s="982"/>
      <c r="K22" s="982"/>
      <c r="L22" s="982"/>
      <c r="M22" s="995"/>
      <c r="N22" s="995"/>
      <c r="O22" s="995"/>
      <c r="P22" s="995"/>
      <c r="Q22" s="982"/>
      <c r="R22" s="1007"/>
    </row>
    <row r="23" spans="1:18" s="18" customFormat="1" ht="44.25" customHeight="1" x14ac:dyDescent="0.25">
      <c r="A23" s="984"/>
      <c r="B23" s="984"/>
      <c r="C23" s="984"/>
      <c r="D23" s="982"/>
      <c r="E23" s="982"/>
      <c r="F23" s="982"/>
      <c r="G23" s="982" t="s">
        <v>510</v>
      </c>
      <c r="H23" s="267" t="s">
        <v>50</v>
      </c>
      <c r="I23" s="268">
        <v>1</v>
      </c>
      <c r="J23" s="982"/>
      <c r="K23" s="982"/>
      <c r="L23" s="982"/>
      <c r="M23" s="995"/>
      <c r="N23" s="995"/>
      <c r="O23" s="995"/>
      <c r="P23" s="995"/>
      <c r="Q23" s="982"/>
      <c r="R23" s="1007"/>
    </row>
    <row r="24" spans="1:18" ht="40.5" customHeight="1" x14ac:dyDescent="0.25">
      <c r="A24" s="984"/>
      <c r="B24" s="984"/>
      <c r="C24" s="984"/>
      <c r="D24" s="982"/>
      <c r="E24" s="982"/>
      <c r="F24" s="982"/>
      <c r="G24" s="982"/>
      <c r="H24" s="267" t="s">
        <v>585</v>
      </c>
      <c r="I24" s="268">
        <v>80</v>
      </c>
      <c r="J24" s="982"/>
      <c r="K24" s="982"/>
      <c r="L24" s="982"/>
      <c r="M24" s="995"/>
      <c r="N24" s="995"/>
      <c r="O24" s="995"/>
      <c r="P24" s="995"/>
      <c r="Q24" s="982"/>
      <c r="R24" s="1007"/>
    </row>
    <row r="25" spans="1:18" ht="42" customHeight="1" x14ac:dyDescent="0.25">
      <c r="A25" s="984"/>
      <c r="B25" s="984"/>
      <c r="C25" s="984"/>
      <c r="D25" s="982"/>
      <c r="E25" s="982"/>
      <c r="F25" s="982"/>
      <c r="G25" s="982" t="s">
        <v>844</v>
      </c>
      <c r="H25" s="267" t="s">
        <v>192</v>
      </c>
      <c r="I25" s="268">
        <v>3</v>
      </c>
      <c r="J25" s="982"/>
      <c r="K25" s="982"/>
      <c r="L25" s="982"/>
      <c r="M25" s="995"/>
      <c r="N25" s="995"/>
      <c r="O25" s="995"/>
      <c r="P25" s="995"/>
      <c r="Q25" s="982"/>
      <c r="R25" s="1007"/>
    </row>
    <row r="26" spans="1:18" ht="40.5" customHeight="1" x14ac:dyDescent="0.25">
      <c r="A26" s="984"/>
      <c r="B26" s="984"/>
      <c r="C26" s="984"/>
      <c r="D26" s="982"/>
      <c r="E26" s="982"/>
      <c r="F26" s="982"/>
      <c r="G26" s="982"/>
      <c r="H26" s="267" t="s">
        <v>846</v>
      </c>
      <c r="I26" s="268">
        <v>300</v>
      </c>
      <c r="J26" s="982"/>
      <c r="K26" s="982"/>
      <c r="L26" s="982"/>
      <c r="M26" s="995"/>
      <c r="N26" s="995"/>
      <c r="O26" s="995"/>
      <c r="P26" s="995"/>
      <c r="Q26" s="982"/>
      <c r="R26" s="1007"/>
    </row>
    <row r="27" spans="1:18" ht="168" customHeight="1" x14ac:dyDescent="0.25">
      <c r="A27" s="984">
        <v>6</v>
      </c>
      <c r="B27" s="984">
        <v>1</v>
      </c>
      <c r="C27" s="984">
        <v>1</v>
      </c>
      <c r="D27" s="982">
        <v>6</v>
      </c>
      <c r="E27" s="982" t="s">
        <v>847</v>
      </c>
      <c r="F27" s="982" t="s">
        <v>848</v>
      </c>
      <c r="G27" s="982" t="s">
        <v>849</v>
      </c>
      <c r="H27" s="267" t="s">
        <v>50</v>
      </c>
      <c r="I27" s="267">
        <v>1</v>
      </c>
      <c r="J27" s="982" t="s">
        <v>850</v>
      </c>
      <c r="K27" s="982" t="s">
        <v>38</v>
      </c>
      <c r="L27" s="982"/>
      <c r="M27" s="995">
        <v>107821.82</v>
      </c>
      <c r="N27" s="995"/>
      <c r="O27" s="995">
        <v>107821.82</v>
      </c>
      <c r="P27" s="995"/>
      <c r="Q27" s="982" t="s">
        <v>842</v>
      </c>
      <c r="R27" s="1007" t="s">
        <v>843</v>
      </c>
    </row>
    <row r="28" spans="1:18" ht="124.5" customHeight="1" x14ac:dyDescent="0.25">
      <c r="A28" s="984"/>
      <c r="B28" s="984"/>
      <c r="C28" s="984"/>
      <c r="D28" s="982"/>
      <c r="E28" s="982"/>
      <c r="F28" s="982"/>
      <c r="G28" s="982"/>
      <c r="H28" s="267" t="s">
        <v>585</v>
      </c>
      <c r="I28" s="267">
        <v>250</v>
      </c>
      <c r="J28" s="982"/>
      <c r="K28" s="982"/>
      <c r="L28" s="982"/>
      <c r="M28" s="995"/>
      <c r="N28" s="995"/>
      <c r="O28" s="995"/>
      <c r="P28" s="995"/>
      <c r="Q28" s="982"/>
      <c r="R28" s="1007"/>
    </row>
    <row r="29" spans="1:18" ht="82.5" customHeight="1" x14ac:dyDescent="0.25">
      <c r="A29" s="985">
        <v>7</v>
      </c>
      <c r="B29" s="985">
        <v>6</v>
      </c>
      <c r="C29" s="983">
        <v>1</v>
      </c>
      <c r="D29" s="985">
        <v>6</v>
      </c>
      <c r="E29" s="983" t="s">
        <v>851</v>
      </c>
      <c r="F29" s="983" t="s">
        <v>1026</v>
      </c>
      <c r="G29" s="270" t="s">
        <v>1027</v>
      </c>
      <c r="H29" s="267" t="s">
        <v>859</v>
      </c>
      <c r="I29" s="267">
        <v>1</v>
      </c>
      <c r="J29" s="983" t="s">
        <v>852</v>
      </c>
      <c r="K29" s="983" t="s">
        <v>38</v>
      </c>
      <c r="L29" s="1008" t="s">
        <v>34</v>
      </c>
      <c r="M29" s="996">
        <v>219987</v>
      </c>
      <c r="N29" s="1014">
        <v>213218</v>
      </c>
      <c r="O29" s="996">
        <v>219987</v>
      </c>
      <c r="P29" s="1014">
        <v>213118</v>
      </c>
      <c r="Q29" s="983" t="s">
        <v>842</v>
      </c>
      <c r="R29" s="1011" t="s">
        <v>843</v>
      </c>
    </row>
    <row r="30" spans="1:18" ht="82.5" customHeight="1" x14ac:dyDescent="0.25">
      <c r="A30" s="1003"/>
      <c r="B30" s="1003"/>
      <c r="C30" s="990"/>
      <c r="D30" s="1003"/>
      <c r="E30" s="990"/>
      <c r="F30" s="990"/>
      <c r="G30" s="270" t="s">
        <v>1028</v>
      </c>
      <c r="H30" s="267" t="s">
        <v>1029</v>
      </c>
      <c r="I30" s="267">
        <v>7</v>
      </c>
      <c r="J30" s="990"/>
      <c r="K30" s="990"/>
      <c r="L30" s="1009"/>
      <c r="M30" s="1001"/>
      <c r="N30" s="1015"/>
      <c r="O30" s="1001"/>
      <c r="P30" s="1015"/>
      <c r="Q30" s="990"/>
      <c r="R30" s="1012"/>
    </row>
    <row r="31" spans="1:18" ht="82.5" customHeight="1" x14ac:dyDescent="0.25">
      <c r="A31" s="1003"/>
      <c r="B31" s="1003"/>
      <c r="C31" s="990"/>
      <c r="D31" s="1003"/>
      <c r="E31" s="990"/>
      <c r="F31" s="990"/>
      <c r="G31" s="267" t="s">
        <v>1030</v>
      </c>
      <c r="H31" s="267" t="s">
        <v>585</v>
      </c>
      <c r="I31" s="267">
        <v>160</v>
      </c>
      <c r="J31" s="990"/>
      <c r="K31" s="990"/>
      <c r="L31" s="1009"/>
      <c r="M31" s="1001"/>
      <c r="N31" s="1015"/>
      <c r="O31" s="1001"/>
      <c r="P31" s="1015"/>
      <c r="Q31" s="990"/>
      <c r="R31" s="1012"/>
    </row>
    <row r="32" spans="1:18" ht="82.5" customHeight="1" x14ac:dyDescent="0.25">
      <c r="A32" s="1004"/>
      <c r="B32" s="1004"/>
      <c r="C32" s="997"/>
      <c r="D32" s="1004"/>
      <c r="E32" s="997"/>
      <c r="F32" s="997"/>
      <c r="G32" s="271" t="s">
        <v>1031</v>
      </c>
      <c r="H32" s="134" t="s">
        <v>1032</v>
      </c>
      <c r="I32" s="275">
        <v>1</v>
      </c>
      <c r="J32" s="997"/>
      <c r="K32" s="997"/>
      <c r="L32" s="1010"/>
      <c r="M32" s="1002"/>
      <c r="N32" s="1016"/>
      <c r="O32" s="1002"/>
      <c r="P32" s="1016"/>
      <c r="Q32" s="997"/>
      <c r="R32" s="1013"/>
    </row>
    <row r="33" spans="1:21" ht="105" customHeight="1" x14ac:dyDescent="0.25">
      <c r="A33" s="985">
        <v>8</v>
      </c>
      <c r="B33" s="985">
        <v>1</v>
      </c>
      <c r="C33" s="983">
        <v>1</v>
      </c>
      <c r="D33" s="985">
        <v>6</v>
      </c>
      <c r="E33" s="983" t="s">
        <v>853</v>
      </c>
      <c r="F33" s="983" t="s">
        <v>1062</v>
      </c>
      <c r="G33" s="983" t="s">
        <v>194</v>
      </c>
      <c r="H33" s="267" t="s">
        <v>50</v>
      </c>
      <c r="I33" s="267">
        <v>1</v>
      </c>
      <c r="J33" s="983" t="s">
        <v>854</v>
      </c>
      <c r="K33" s="983"/>
      <c r="L33" s="1008" t="s">
        <v>38</v>
      </c>
      <c r="M33" s="1008"/>
      <c r="N33" s="1014">
        <v>141865.48000000001</v>
      </c>
      <c r="O33" s="1014"/>
      <c r="P33" s="1014">
        <v>141865.48000000001</v>
      </c>
      <c r="Q33" s="983" t="s">
        <v>842</v>
      </c>
      <c r="R33" s="1011" t="s">
        <v>843</v>
      </c>
    </row>
    <row r="34" spans="1:21" ht="105" customHeight="1" x14ac:dyDescent="0.25">
      <c r="A34" s="1003"/>
      <c r="B34" s="1003"/>
      <c r="C34" s="990"/>
      <c r="D34" s="1003"/>
      <c r="E34" s="990"/>
      <c r="F34" s="990"/>
      <c r="G34" s="990"/>
      <c r="H34" s="267" t="s">
        <v>51</v>
      </c>
      <c r="I34" s="267">
        <v>100</v>
      </c>
      <c r="J34" s="990"/>
      <c r="K34" s="990"/>
      <c r="L34" s="1009"/>
      <c r="M34" s="1009"/>
      <c r="N34" s="1015"/>
      <c r="O34" s="1015"/>
      <c r="P34" s="1015"/>
      <c r="Q34" s="990"/>
      <c r="R34" s="1012"/>
    </row>
    <row r="35" spans="1:21" ht="105" customHeight="1" x14ac:dyDescent="0.25">
      <c r="A35" s="1004"/>
      <c r="B35" s="1004"/>
      <c r="C35" s="997"/>
      <c r="D35" s="1004"/>
      <c r="E35" s="997"/>
      <c r="F35" s="997"/>
      <c r="G35" s="267" t="s">
        <v>855</v>
      </c>
      <c r="H35" s="273" t="s">
        <v>1033</v>
      </c>
      <c r="I35" s="135" t="s">
        <v>1034</v>
      </c>
      <c r="J35" s="997"/>
      <c r="K35" s="997"/>
      <c r="L35" s="1010"/>
      <c r="M35" s="1010"/>
      <c r="N35" s="1016"/>
      <c r="O35" s="1016"/>
      <c r="P35" s="1016"/>
      <c r="Q35" s="997"/>
      <c r="R35" s="1013"/>
    </row>
    <row r="36" spans="1:21" ht="68.25" customHeight="1" x14ac:dyDescent="0.25">
      <c r="A36" s="982">
        <v>9</v>
      </c>
      <c r="B36" s="982">
        <v>1</v>
      </c>
      <c r="C36" s="982">
        <v>1</v>
      </c>
      <c r="D36" s="982">
        <v>6</v>
      </c>
      <c r="E36" s="982" t="s">
        <v>857</v>
      </c>
      <c r="F36" s="982" t="s">
        <v>1063</v>
      </c>
      <c r="G36" s="267" t="s">
        <v>858</v>
      </c>
      <c r="H36" s="267" t="s">
        <v>859</v>
      </c>
      <c r="I36" s="267">
        <v>1</v>
      </c>
      <c r="J36" s="982" t="s">
        <v>860</v>
      </c>
      <c r="K36" s="982" t="s">
        <v>52</v>
      </c>
      <c r="L36" s="982" t="s">
        <v>475</v>
      </c>
      <c r="M36" s="995">
        <v>0</v>
      </c>
      <c r="N36" s="995">
        <v>160000</v>
      </c>
      <c r="O36" s="995"/>
      <c r="P36" s="995">
        <v>160000</v>
      </c>
      <c r="Q36" s="982" t="s">
        <v>842</v>
      </c>
      <c r="R36" s="982" t="s">
        <v>843</v>
      </c>
    </row>
    <row r="37" spans="1:21" ht="62.25" customHeight="1" x14ac:dyDescent="0.25">
      <c r="A37" s="982"/>
      <c r="B37" s="982"/>
      <c r="C37" s="982"/>
      <c r="D37" s="982"/>
      <c r="E37" s="982"/>
      <c r="F37" s="982"/>
      <c r="G37" s="267" t="s">
        <v>861</v>
      </c>
      <c r="H37" s="267" t="s">
        <v>869</v>
      </c>
      <c r="I37" s="267">
        <v>1</v>
      </c>
      <c r="J37" s="982"/>
      <c r="K37" s="982"/>
      <c r="L37" s="982"/>
      <c r="M37" s="982"/>
      <c r="N37" s="982"/>
      <c r="O37" s="982"/>
      <c r="P37" s="982"/>
      <c r="Q37" s="982"/>
      <c r="R37" s="982"/>
    </row>
    <row r="38" spans="1:21" ht="69.75" customHeight="1" x14ac:dyDescent="0.25">
      <c r="A38" s="982"/>
      <c r="B38" s="982"/>
      <c r="C38" s="982"/>
      <c r="D38" s="982"/>
      <c r="E38" s="982"/>
      <c r="F38" s="982"/>
      <c r="G38" s="267" t="s">
        <v>1035</v>
      </c>
      <c r="H38" s="267" t="s">
        <v>948</v>
      </c>
      <c r="I38" s="267">
        <v>1</v>
      </c>
      <c r="J38" s="982"/>
      <c r="K38" s="982"/>
      <c r="L38" s="982"/>
      <c r="M38" s="982"/>
      <c r="N38" s="982"/>
      <c r="O38" s="982"/>
      <c r="P38" s="982"/>
      <c r="Q38" s="982"/>
      <c r="R38" s="982"/>
    </row>
    <row r="39" spans="1:21" ht="83.25" customHeight="1" x14ac:dyDescent="0.25">
      <c r="A39" s="982"/>
      <c r="B39" s="982"/>
      <c r="C39" s="982"/>
      <c r="D39" s="982"/>
      <c r="E39" s="982"/>
      <c r="F39" s="982"/>
      <c r="G39" s="267" t="s">
        <v>56</v>
      </c>
      <c r="H39" s="267" t="s">
        <v>862</v>
      </c>
      <c r="I39" s="267">
        <v>1</v>
      </c>
      <c r="J39" s="982"/>
      <c r="K39" s="982"/>
      <c r="L39" s="982"/>
      <c r="M39" s="982"/>
      <c r="N39" s="982"/>
      <c r="O39" s="982"/>
      <c r="P39" s="982"/>
      <c r="Q39" s="982"/>
      <c r="R39" s="982"/>
    </row>
    <row r="40" spans="1:21" s="13" customFormat="1" ht="82.5" customHeight="1" x14ac:dyDescent="0.25">
      <c r="A40" s="984">
        <v>10</v>
      </c>
      <c r="B40" s="982">
        <v>1</v>
      </c>
      <c r="C40" s="982">
        <v>1</v>
      </c>
      <c r="D40" s="982">
        <v>13</v>
      </c>
      <c r="E40" s="982" t="s">
        <v>863</v>
      </c>
      <c r="F40" s="982" t="s">
        <v>1036</v>
      </c>
      <c r="G40" s="267" t="s">
        <v>864</v>
      </c>
      <c r="H40" s="267" t="s">
        <v>865</v>
      </c>
      <c r="I40" s="267">
        <v>1</v>
      </c>
      <c r="J40" s="982" t="s">
        <v>866</v>
      </c>
      <c r="K40" s="982" t="s">
        <v>52</v>
      </c>
      <c r="L40" s="982" t="s">
        <v>34</v>
      </c>
      <c r="M40" s="1018">
        <v>33100</v>
      </c>
      <c r="N40" s="1018">
        <v>165275</v>
      </c>
      <c r="O40" s="1017">
        <v>33100</v>
      </c>
      <c r="P40" s="1017">
        <v>165275</v>
      </c>
      <c r="Q40" s="982" t="s">
        <v>842</v>
      </c>
      <c r="R40" s="982" t="s">
        <v>843</v>
      </c>
    </row>
    <row r="41" spans="1:21" s="13" customFormat="1" ht="82.5" customHeight="1" x14ac:dyDescent="0.25">
      <c r="A41" s="984"/>
      <c r="B41" s="982"/>
      <c r="C41" s="982"/>
      <c r="D41" s="982"/>
      <c r="E41" s="982"/>
      <c r="F41" s="982"/>
      <c r="G41" s="267" t="s">
        <v>56</v>
      </c>
      <c r="H41" s="267" t="s">
        <v>865</v>
      </c>
      <c r="I41" s="267">
        <v>1</v>
      </c>
      <c r="J41" s="982"/>
      <c r="K41" s="982"/>
      <c r="L41" s="982"/>
      <c r="M41" s="1018"/>
      <c r="N41" s="1018"/>
      <c r="O41" s="1017"/>
      <c r="P41" s="1017"/>
      <c r="Q41" s="982"/>
      <c r="R41" s="982"/>
    </row>
    <row r="42" spans="1:21" s="209" customFormat="1" ht="82.5" customHeight="1" x14ac:dyDescent="0.25">
      <c r="A42" s="984"/>
      <c r="B42" s="982"/>
      <c r="C42" s="982"/>
      <c r="D42" s="982"/>
      <c r="E42" s="982"/>
      <c r="F42" s="982"/>
      <c r="G42" s="267" t="s">
        <v>856</v>
      </c>
      <c r="H42" s="267" t="s">
        <v>867</v>
      </c>
      <c r="I42" s="267">
        <v>1000</v>
      </c>
      <c r="J42" s="982"/>
      <c r="K42" s="982"/>
      <c r="L42" s="982"/>
      <c r="M42" s="1018"/>
      <c r="N42" s="1018"/>
      <c r="O42" s="1017"/>
      <c r="P42" s="1017"/>
      <c r="Q42" s="982"/>
      <c r="R42" s="982"/>
      <c r="S42" s="236"/>
      <c r="T42" s="236"/>
      <c r="U42" s="236"/>
    </row>
    <row r="43" spans="1:21" s="13" customFormat="1" ht="82.5" customHeight="1" x14ac:dyDescent="0.25">
      <c r="A43" s="984"/>
      <c r="B43" s="982"/>
      <c r="C43" s="982"/>
      <c r="D43" s="982"/>
      <c r="E43" s="982"/>
      <c r="F43" s="982"/>
      <c r="G43" s="267" t="s">
        <v>194</v>
      </c>
      <c r="H43" s="267" t="s">
        <v>859</v>
      </c>
      <c r="I43" s="267">
        <v>1</v>
      </c>
      <c r="J43" s="982"/>
      <c r="K43" s="982"/>
      <c r="L43" s="982"/>
      <c r="M43" s="1018"/>
      <c r="N43" s="1018"/>
      <c r="O43" s="1017"/>
      <c r="P43" s="1017"/>
      <c r="Q43" s="982"/>
      <c r="R43" s="982"/>
    </row>
    <row r="44" spans="1:21" s="13" customFormat="1" ht="82.5" customHeight="1" x14ac:dyDescent="0.25">
      <c r="A44" s="984"/>
      <c r="B44" s="982"/>
      <c r="C44" s="982"/>
      <c r="D44" s="982"/>
      <c r="E44" s="982"/>
      <c r="F44" s="982"/>
      <c r="G44" s="267" t="s">
        <v>868</v>
      </c>
      <c r="H44" s="267" t="s">
        <v>869</v>
      </c>
      <c r="I44" s="267">
        <v>10</v>
      </c>
      <c r="J44" s="982"/>
      <c r="K44" s="982"/>
      <c r="L44" s="982"/>
      <c r="M44" s="1018"/>
      <c r="N44" s="1018"/>
      <c r="O44" s="1017"/>
      <c r="P44" s="1017"/>
      <c r="Q44" s="982"/>
      <c r="R44" s="982"/>
    </row>
    <row r="45" spans="1:21" ht="95.25" customHeight="1" x14ac:dyDescent="0.25">
      <c r="A45" s="268">
        <v>11</v>
      </c>
      <c r="B45" s="267">
        <v>3</v>
      </c>
      <c r="C45" s="267">
        <v>1</v>
      </c>
      <c r="D45" s="267">
        <v>9</v>
      </c>
      <c r="E45" s="267" t="s">
        <v>870</v>
      </c>
      <c r="F45" s="267" t="s">
        <v>1064</v>
      </c>
      <c r="G45" s="267" t="s">
        <v>871</v>
      </c>
      <c r="H45" s="267">
        <v>1</v>
      </c>
      <c r="I45" s="267" t="s">
        <v>872</v>
      </c>
      <c r="J45" s="267" t="s">
        <v>873</v>
      </c>
      <c r="K45" s="273" t="s">
        <v>38</v>
      </c>
      <c r="L45" s="272"/>
      <c r="M45" s="136">
        <v>16000</v>
      </c>
      <c r="N45" s="136"/>
      <c r="O45" s="276">
        <v>16000</v>
      </c>
      <c r="P45" s="137"/>
      <c r="Q45" s="267" t="s">
        <v>874</v>
      </c>
      <c r="R45" s="267" t="s">
        <v>843</v>
      </c>
    </row>
    <row r="46" spans="1:21" ht="76.5" customHeight="1" x14ac:dyDescent="0.25">
      <c r="A46" s="985">
        <v>12</v>
      </c>
      <c r="B46" s="985">
        <v>3</v>
      </c>
      <c r="C46" s="983">
        <v>1</v>
      </c>
      <c r="D46" s="985">
        <v>6</v>
      </c>
      <c r="E46" s="983" t="s">
        <v>875</v>
      </c>
      <c r="F46" s="983" t="s">
        <v>876</v>
      </c>
      <c r="G46" s="982" t="s">
        <v>877</v>
      </c>
      <c r="H46" s="267" t="s">
        <v>878</v>
      </c>
      <c r="I46" s="275" t="s">
        <v>41</v>
      </c>
      <c r="J46" s="982" t="s">
        <v>879</v>
      </c>
      <c r="K46" s="1008" t="s">
        <v>45</v>
      </c>
      <c r="L46" s="1008" t="s">
        <v>45</v>
      </c>
      <c r="M46" s="1005">
        <v>0</v>
      </c>
      <c r="N46" s="1005">
        <v>120000</v>
      </c>
      <c r="O46" s="1005">
        <v>0</v>
      </c>
      <c r="P46" s="1005">
        <v>120000</v>
      </c>
      <c r="Q46" s="983" t="s">
        <v>880</v>
      </c>
      <c r="R46" s="983" t="s">
        <v>881</v>
      </c>
    </row>
    <row r="47" spans="1:21" ht="21.75" customHeight="1" x14ac:dyDescent="0.25">
      <c r="A47" s="1003"/>
      <c r="B47" s="1003"/>
      <c r="C47" s="990"/>
      <c r="D47" s="1003"/>
      <c r="E47" s="990"/>
      <c r="F47" s="990"/>
      <c r="G47" s="982"/>
      <c r="H47" s="982" t="s">
        <v>55</v>
      </c>
      <c r="I47" s="1019" t="s">
        <v>166</v>
      </c>
      <c r="J47" s="982"/>
      <c r="K47" s="1009"/>
      <c r="L47" s="1009"/>
      <c r="M47" s="1005"/>
      <c r="N47" s="1005"/>
      <c r="O47" s="1005"/>
      <c r="P47" s="1005"/>
      <c r="Q47" s="990"/>
      <c r="R47" s="990"/>
    </row>
    <row r="48" spans="1:21" ht="17.25" customHeight="1" x14ac:dyDescent="0.25">
      <c r="A48" s="1003"/>
      <c r="B48" s="1003"/>
      <c r="C48" s="990"/>
      <c r="D48" s="1003"/>
      <c r="E48" s="990"/>
      <c r="F48" s="990"/>
      <c r="G48" s="982"/>
      <c r="H48" s="984"/>
      <c r="I48" s="1020"/>
      <c r="J48" s="982"/>
      <c r="K48" s="1009"/>
      <c r="L48" s="1009"/>
      <c r="M48" s="1005"/>
      <c r="N48" s="1005"/>
      <c r="O48" s="1005"/>
      <c r="P48" s="1005"/>
      <c r="Q48" s="990"/>
      <c r="R48" s="990"/>
    </row>
    <row r="49" spans="1:18" ht="16.5" customHeight="1" x14ac:dyDescent="0.25">
      <c r="A49" s="1003"/>
      <c r="B49" s="1003"/>
      <c r="C49" s="990"/>
      <c r="D49" s="1003"/>
      <c r="E49" s="990"/>
      <c r="F49" s="990"/>
      <c r="G49" s="982"/>
      <c r="H49" s="984"/>
      <c r="I49" s="1020"/>
      <c r="J49" s="982"/>
      <c r="K49" s="1009"/>
      <c r="L49" s="1009"/>
      <c r="M49" s="1005"/>
      <c r="N49" s="1005"/>
      <c r="O49" s="1005"/>
      <c r="P49" s="1005"/>
      <c r="Q49" s="990"/>
      <c r="R49" s="990"/>
    </row>
    <row r="50" spans="1:18" ht="20.25" customHeight="1" x14ac:dyDescent="0.25">
      <c r="A50" s="1003"/>
      <c r="B50" s="1003"/>
      <c r="C50" s="990"/>
      <c r="D50" s="1003"/>
      <c r="E50" s="990"/>
      <c r="F50" s="990"/>
      <c r="G50" s="982"/>
      <c r="H50" s="984"/>
      <c r="I50" s="1020"/>
      <c r="J50" s="982"/>
      <c r="K50" s="1009"/>
      <c r="L50" s="1009"/>
      <c r="M50" s="1005"/>
      <c r="N50" s="1005"/>
      <c r="O50" s="1005"/>
      <c r="P50" s="1005"/>
      <c r="Q50" s="990"/>
      <c r="R50" s="990"/>
    </row>
    <row r="51" spans="1:18" ht="42" customHeight="1" x14ac:dyDescent="0.25">
      <c r="A51" s="1003"/>
      <c r="B51" s="1003"/>
      <c r="C51" s="990"/>
      <c r="D51" s="1003"/>
      <c r="E51" s="990"/>
      <c r="F51" s="990"/>
      <c r="G51" s="982"/>
      <c r="H51" s="984"/>
      <c r="I51" s="1020"/>
      <c r="J51" s="982"/>
      <c r="K51" s="1009"/>
      <c r="L51" s="1009"/>
      <c r="M51" s="1005"/>
      <c r="N51" s="1005"/>
      <c r="O51" s="1005"/>
      <c r="P51" s="1005"/>
      <c r="Q51" s="990"/>
      <c r="R51" s="990"/>
    </row>
    <row r="52" spans="1:18" ht="19.5" customHeight="1" x14ac:dyDescent="0.25">
      <c r="A52" s="1003"/>
      <c r="B52" s="1003"/>
      <c r="C52" s="990"/>
      <c r="D52" s="1003"/>
      <c r="E52" s="990"/>
      <c r="F52" s="990"/>
      <c r="G52" s="982"/>
      <c r="H52" s="984"/>
      <c r="I52" s="1020"/>
      <c r="J52" s="982"/>
      <c r="K52" s="1009"/>
      <c r="L52" s="1009"/>
      <c r="M52" s="1005"/>
      <c r="N52" s="1005"/>
      <c r="O52" s="1005"/>
      <c r="P52" s="1005"/>
      <c r="Q52" s="990"/>
      <c r="R52" s="990"/>
    </row>
    <row r="53" spans="1:18" ht="81.75" customHeight="1" x14ac:dyDescent="0.25">
      <c r="A53" s="1003"/>
      <c r="B53" s="1003"/>
      <c r="C53" s="990"/>
      <c r="D53" s="1003"/>
      <c r="E53" s="990"/>
      <c r="F53" s="990"/>
      <c r="G53" s="268" t="s">
        <v>871</v>
      </c>
      <c r="H53" s="267" t="s">
        <v>872</v>
      </c>
      <c r="I53" s="267">
        <v>3</v>
      </c>
      <c r="J53" s="267" t="s">
        <v>882</v>
      </c>
      <c r="K53" s="1009"/>
      <c r="L53" s="1009"/>
      <c r="M53" s="269">
        <v>15930</v>
      </c>
      <c r="N53" s="269">
        <v>20000</v>
      </c>
      <c r="O53" s="269">
        <v>15930</v>
      </c>
      <c r="P53" s="269">
        <v>20000</v>
      </c>
      <c r="Q53" s="990"/>
      <c r="R53" s="990"/>
    </row>
    <row r="54" spans="1:18" x14ac:dyDescent="0.25">
      <c r="A54" s="1003"/>
      <c r="B54" s="1003"/>
      <c r="C54" s="990"/>
      <c r="D54" s="1003"/>
      <c r="E54" s="990"/>
      <c r="F54" s="990"/>
      <c r="G54" s="983" t="s">
        <v>883</v>
      </c>
      <c r="H54" s="267" t="s">
        <v>50</v>
      </c>
      <c r="I54" s="267">
        <v>1</v>
      </c>
      <c r="J54" s="982" t="s">
        <v>882</v>
      </c>
      <c r="K54" s="1009"/>
      <c r="L54" s="1009"/>
      <c r="M54" s="1014">
        <v>0</v>
      </c>
      <c r="N54" s="1014">
        <v>15000</v>
      </c>
      <c r="O54" s="1014">
        <v>0</v>
      </c>
      <c r="P54" s="1014">
        <v>15000</v>
      </c>
      <c r="Q54" s="990"/>
      <c r="R54" s="990"/>
    </row>
    <row r="55" spans="1:18" ht="60" customHeight="1" x14ac:dyDescent="0.25">
      <c r="A55" s="1004"/>
      <c r="B55" s="1004"/>
      <c r="C55" s="997"/>
      <c r="D55" s="1004"/>
      <c r="E55" s="997"/>
      <c r="F55" s="997"/>
      <c r="G55" s="997"/>
      <c r="H55" s="270" t="s">
        <v>585</v>
      </c>
      <c r="I55" s="270">
        <v>80</v>
      </c>
      <c r="J55" s="985"/>
      <c r="K55" s="1010"/>
      <c r="L55" s="1010"/>
      <c r="M55" s="1015"/>
      <c r="N55" s="1015"/>
      <c r="O55" s="1015"/>
      <c r="P55" s="1015"/>
      <c r="Q55" s="997"/>
      <c r="R55" s="997"/>
    </row>
    <row r="56" spans="1:18" x14ac:dyDescent="0.25">
      <c r="A56" s="984">
        <v>13</v>
      </c>
      <c r="B56" s="984">
        <v>3</v>
      </c>
      <c r="C56" s="1021" t="s">
        <v>160</v>
      </c>
      <c r="D56" s="984">
        <v>12</v>
      </c>
      <c r="E56" s="982" t="s">
        <v>884</v>
      </c>
      <c r="F56" s="982" t="s">
        <v>885</v>
      </c>
      <c r="G56" s="982" t="s">
        <v>886</v>
      </c>
      <c r="H56" s="982" t="s">
        <v>55</v>
      </c>
      <c r="I56" s="982">
        <v>179</v>
      </c>
      <c r="J56" s="982" t="s">
        <v>882</v>
      </c>
      <c r="K56" s="984" t="s">
        <v>45</v>
      </c>
      <c r="L56" s="1020"/>
      <c r="M56" s="1005">
        <v>110613.98</v>
      </c>
      <c r="N56" s="1020"/>
      <c r="O56" s="1005">
        <v>110613.98</v>
      </c>
      <c r="P56" s="1020"/>
      <c r="Q56" s="982" t="s">
        <v>880</v>
      </c>
      <c r="R56" s="982" t="s">
        <v>881</v>
      </c>
    </row>
    <row r="57" spans="1:18" x14ac:dyDescent="0.25">
      <c r="A57" s="984"/>
      <c r="B57" s="984"/>
      <c r="C57" s="1022"/>
      <c r="D57" s="984"/>
      <c r="E57" s="982"/>
      <c r="F57" s="982"/>
      <c r="G57" s="982"/>
      <c r="H57" s="1020"/>
      <c r="I57" s="1023"/>
      <c r="J57" s="982"/>
      <c r="K57" s="984"/>
      <c r="L57" s="1020"/>
      <c r="M57" s="1005"/>
      <c r="N57" s="1020"/>
      <c r="O57" s="1005"/>
      <c r="P57" s="1020"/>
      <c r="Q57" s="982"/>
      <c r="R57" s="982"/>
    </row>
    <row r="58" spans="1:18" ht="57" customHeight="1" x14ac:dyDescent="0.25">
      <c r="A58" s="984"/>
      <c r="B58" s="984"/>
      <c r="C58" s="1022"/>
      <c r="D58" s="984"/>
      <c r="E58" s="982"/>
      <c r="F58" s="982"/>
      <c r="G58" s="982"/>
      <c r="H58" s="982" t="s">
        <v>887</v>
      </c>
      <c r="I58" s="984">
        <v>1</v>
      </c>
      <c r="J58" s="982"/>
      <c r="K58" s="984"/>
      <c r="L58" s="1020"/>
      <c r="M58" s="1005"/>
      <c r="N58" s="1020"/>
      <c r="O58" s="1005"/>
      <c r="P58" s="1020"/>
      <c r="Q58" s="982"/>
      <c r="R58" s="982"/>
    </row>
    <row r="59" spans="1:18" ht="33" customHeight="1" x14ac:dyDescent="0.25">
      <c r="A59" s="984"/>
      <c r="B59" s="984"/>
      <c r="C59" s="1022"/>
      <c r="D59" s="984"/>
      <c r="E59" s="982"/>
      <c r="F59" s="982"/>
      <c r="G59" s="982"/>
      <c r="H59" s="982"/>
      <c r="I59" s="984"/>
      <c r="J59" s="982"/>
      <c r="K59" s="984"/>
      <c r="L59" s="1020"/>
      <c r="M59" s="1005"/>
      <c r="N59" s="1020"/>
      <c r="O59" s="1005"/>
      <c r="P59" s="1020"/>
      <c r="Q59" s="982"/>
      <c r="R59" s="982"/>
    </row>
    <row r="60" spans="1:18" x14ac:dyDescent="0.25">
      <c r="A60" s="984"/>
      <c r="B60" s="984"/>
      <c r="C60" s="1022"/>
      <c r="D60" s="984"/>
      <c r="E60" s="982"/>
      <c r="F60" s="982"/>
      <c r="G60" s="982"/>
      <c r="H60" s="267" t="s">
        <v>888</v>
      </c>
      <c r="I60" s="268">
        <v>1</v>
      </c>
      <c r="J60" s="982"/>
      <c r="K60" s="984"/>
      <c r="L60" s="1020"/>
      <c r="M60" s="1005"/>
      <c r="N60" s="1020"/>
      <c r="O60" s="1005"/>
      <c r="P60" s="1020"/>
      <c r="Q60" s="982"/>
      <c r="R60" s="982"/>
    </row>
    <row r="61" spans="1:18" ht="90" x14ac:dyDescent="0.25">
      <c r="A61" s="268">
        <v>14</v>
      </c>
      <c r="B61" s="267" t="s">
        <v>830</v>
      </c>
      <c r="C61" s="267">
        <v>1</v>
      </c>
      <c r="D61" s="267">
        <v>6</v>
      </c>
      <c r="E61" s="267" t="s">
        <v>889</v>
      </c>
      <c r="F61" s="267" t="s">
        <v>890</v>
      </c>
      <c r="G61" s="267" t="s">
        <v>891</v>
      </c>
      <c r="H61" s="267" t="s">
        <v>892</v>
      </c>
      <c r="I61" s="267">
        <v>1</v>
      </c>
      <c r="J61" s="267" t="s">
        <v>893</v>
      </c>
      <c r="K61" s="273" t="s">
        <v>45</v>
      </c>
      <c r="L61" s="272" t="s">
        <v>395</v>
      </c>
      <c r="M61" s="272">
        <v>29520</v>
      </c>
      <c r="N61" s="267" t="s">
        <v>395</v>
      </c>
      <c r="O61" s="272">
        <v>29520</v>
      </c>
      <c r="P61" s="268" t="s">
        <v>395</v>
      </c>
      <c r="Q61" s="267" t="s">
        <v>894</v>
      </c>
      <c r="R61" s="267" t="s">
        <v>815</v>
      </c>
    </row>
    <row r="62" spans="1:18" ht="90" x14ac:dyDescent="0.25">
      <c r="A62" s="268">
        <v>15</v>
      </c>
      <c r="B62" s="267">
        <v>6</v>
      </c>
      <c r="C62" s="267">
        <v>1</v>
      </c>
      <c r="D62" s="267">
        <v>9</v>
      </c>
      <c r="E62" s="267" t="s">
        <v>895</v>
      </c>
      <c r="F62" s="267" t="s">
        <v>896</v>
      </c>
      <c r="G62" s="267" t="s">
        <v>897</v>
      </c>
      <c r="H62" s="267" t="s">
        <v>812</v>
      </c>
      <c r="I62" s="267">
        <v>1</v>
      </c>
      <c r="J62" s="267" t="s">
        <v>898</v>
      </c>
      <c r="K62" s="273" t="s">
        <v>38</v>
      </c>
      <c r="L62" s="272" t="s">
        <v>395</v>
      </c>
      <c r="M62" s="272">
        <v>17466</v>
      </c>
      <c r="N62" s="267"/>
      <c r="O62" s="272">
        <v>17466</v>
      </c>
      <c r="P62" s="268"/>
      <c r="Q62" s="267" t="s">
        <v>894</v>
      </c>
      <c r="R62" s="267" t="s">
        <v>815</v>
      </c>
    </row>
    <row r="63" spans="1:18" ht="40.5" customHeight="1" x14ac:dyDescent="0.25">
      <c r="A63" s="985">
        <v>16</v>
      </c>
      <c r="B63" s="983" t="s">
        <v>899</v>
      </c>
      <c r="C63" s="983">
        <v>1</v>
      </c>
      <c r="D63" s="983">
        <v>6</v>
      </c>
      <c r="E63" s="983" t="s">
        <v>900</v>
      </c>
      <c r="F63" s="983" t="s">
        <v>901</v>
      </c>
      <c r="G63" s="983" t="s">
        <v>902</v>
      </c>
      <c r="H63" s="267" t="s">
        <v>192</v>
      </c>
      <c r="I63" s="267">
        <v>4</v>
      </c>
      <c r="J63" s="983" t="s">
        <v>903</v>
      </c>
      <c r="K63" s="1008" t="s">
        <v>904</v>
      </c>
      <c r="L63" s="996" t="s">
        <v>34</v>
      </c>
      <c r="M63" s="996">
        <v>98400</v>
      </c>
      <c r="N63" s="996">
        <v>50000.01</v>
      </c>
      <c r="O63" s="996">
        <v>98400</v>
      </c>
      <c r="P63" s="996">
        <v>50000.01</v>
      </c>
      <c r="Q63" s="983" t="s">
        <v>894</v>
      </c>
      <c r="R63" s="983" t="s">
        <v>815</v>
      </c>
    </row>
    <row r="64" spans="1:18" ht="40.5" customHeight="1" x14ac:dyDescent="0.25">
      <c r="A64" s="1003"/>
      <c r="B64" s="990"/>
      <c r="C64" s="990"/>
      <c r="D64" s="990"/>
      <c r="E64" s="990"/>
      <c r="F64" s="990"/>
      <c r="G64" s="990"/>
      <c r="H64" s="267" t="s">
        <v>398</v>
      </c>
      <c r="I64" s="267">
        <v>100</v>
      </c>
      <c r="J64" s="990"/>
      <c r="K64" s="1009"/>
      <c r="L64" s="1001"/>
      <c r="M64" s="1001"/>
      <c r="N64" s="1001"/>
      <c r="O64" s="1001"/>
      <c r="P64" s="1001"/>
      <c r="Q64" s="990"/>
      <c r="R64" s="990"/>
    </row>
    <row r="65" spans="1:18" ht="40.5" customHeight="1" x14ac:dyDescent="0.25">
      <c r="A65" s="1004"/>
      <c r="B65" s="997"/>
      <c r="C65" s="997"/>
      <c r="D65" s="997"/>
      <c r="E65" s="997"/>
      <c r="F65" s="997"/>
      <c r="G65" s="997"/>
      <c r="H65" s="267" t="s">
        <v>905</v>
      </c>
      <c r="I65" s="267">
        <v>1</v>
      </c>
      <c r="J65" s="997"/>
      <c r="K65" s="1010"/>
      <c r="L65" s="1002"/>
      <c r="M65" s="1002"/>
      <c r="N65" s="1002"/>
      <c r="O65" s="1002"/>
      <c r="P65" s="1002"/>
      <c r="Q65" s="997"/>
      <c r="R65" s="997"/>
    </row>
    <row r="66" spans="1:18" ht="31.5" customHeight="1" x14ac:dyDescent="0.25">
      <c r="A66" s="985">
        <v>17</v>
      </c>
      <c r="B66" s="983" t="s">
        <v>906</v>
      </c>
      <c r="C66" s="985">
        <v>1</v>
      </c>
      <c r="D66" s="983">
        <v>6</v>
      </c>
      <c r="E66" s="983" t="s">
        <v>907</v>
      </c>
      <c r="F66" s="983" t="s">
        <v>908</v>
      </c>
      <c r="G66" s="983" t="s">
        <v>909</v>
      </c>
      <c r="H66" s="267" t="s">
        <v>910</v>
      </c>
      <c r="I66" s="267">
        <v>1</v>
      </c>
      <c r="J66" s="983" t="s">
        <v>911</v>
      </c>
      <c r="K66" s="1008" t="s">
        <v>395</v>
      </c>
      <c r="L66" s="996" t="s">
        <v>912</v>
      </c>
      <c r="M66" s="996">
        <v>0</v>
      </c>
      <c r="N66" s="996">
        <v>204466.17</v>
      </c>
      <c r="O66" s="996"/>
      <c r="P66" s="996">
        <v>204466.17</v>
      </c>
      <c r="Q66" s="983" t="s">
        <v>894</v>
      </c>
      <c r="R66" s="983" t="s">
        <v>815</v>
      </c>
    </row>
    <row r="67" spans="1:18" ht="15" customHeight="1" x14ac:dyDescent="0.25">
      <c r="A67" s="1003"/>
      <c r="B67" s="990"/>
      <c r="C67" s="1003"/>
      <c r="D67" s="990"/>
      <c r="E67" s="990"/>
      <c r="F67" s="990"/>
      <c r="G67" s="990"/>
      <c r="H67" s="267" t="s">
        <v>913</v>
      </c>
      <c r="I67" s="267">
        <v>120</v>
      </c>
      <c r="J67" s="990"/>
      <c r="K67" s="1009"/>
      <c r="L67" s="1001"/>
      <c r="M67" s="1001"/>
      <c r="N67" s="1001"/>
      <c r="O67" s="1001"/>
      <c r="P67" s="1001"/>
      <c r="Q67" s="990"/>
      <c r="R67" s="990"/>
    </row>
    <row r="68" spans="1:18" ht="15" customHeight="1" x14ac:dyDescent="0.25">
      <c r="A68" s="1003"/>
      <c r="B68" s="990"/>
      <c r="C68" s="1003"/>
      <c r="D68" s="990"/>
      <c r="E68" s="990"/>
      <c r="F68" s="990"/>
      <c r="G68" s="990"/>
      <c r="H68" s="267" t="s">
        <v>915</v>
      </c>
      <c r="I68" s="267">
        <v>1</v>
      </c>
      <c r="J68" s="990"/>
      <c r="K68" s="1009"/>
      <c r="L68" s="1001"/>
      <c r="M68" s="1001"/>
      <c r="N68" s="1001"/>
      <c r="O68" s="1001"/>
      <c r="P68" s="1001"/>
      <c r="Q68" s="990"/>
      <c r="R68" s="990"/>
    </row>
    <row r="69" spans="1:18" ht="58.5" customHeight="1" x14ac:dyDescent="0.25">
      <c r="A69" s="1003"/>
      <c r="B69" s="990"/>
      <c r="C69" s="1003"/>
      <c r="D69" s="990"/>
      <c r="E69" s="990"/>
      <c r="F69" s="990"/>
      <c r="G69" s="990"/>
      <c r="H69" s="267" t="s">
        <v>56</v>
      </c>
      <c r="I69" s="267">
        <v>1</v>
      </c>
      <c r="J69" s="990"/>
      <c r="K69" s="1009"/>
      <c r="L69" s="1001"/>
      <c r="M69" s="1001"/>
      <c r="N69" s="1001"/>
      <c r="O69" s="1001"/>
      <c r="P69" s="1001"/>
      <c r="Q69" s="990"/>
      <c r="R69" s="990"/>
    </row>
    <row r="70" spans="1:18" ht="21" customHeight="1" x14ac:dyDescent="0.25">
      <c r="A70" s="1004"/>
      <c r="B70" s="997"/>
      <c r="C70" s="1004"/>
      <c r="D70" s="997"/>
      <c r="E70" s="997"/>
      <c r="F70" s="997"/>
      <c r="G70" s="997"/>
      <c r="H70" s="267" t="s">
        <v>914</v>
      </c>
      <c r="I70" s="267">
        <v>12</v>
      </c>
      <c r="J70" s="997"/>
      <c r="K70" s="1010"/>
      <c r="L70" s="1002"/>
      <c r="M70" s="1002"/>
      <c r="N70" s="1002"/>
      <c r="O70" s="1002"/>
      <c r="P70" s="1002"/>
      <c r="Q70" s="997"/>
      <c r="R70" s="997"/>
    </row>
    <row r="71" spans="1:18" ht="148.5" customHeight="1" x14ac:dyDescent="0.25">
      <c r="A71" s="268">
        <v>18</v>
      </c>
      <c r="B71" s="267">
        <v>6</v>
      </c>
      <c r="C71" s="267">
        <v>2</v>
      </c>
      <c r="D71" s="267">
        <v>3</v>
      </c>
      <c r="E71" s="267" t="s">
        <v>916</v>
      </c>
      <c r="F71" s="267" t="s">
        <v>1037</v>
      </c>
      <c r="G71" s="267" t="s">
        <v>917</v>
      </c>
      <c r="H71" s="267" t="s">
        <v>918</v>
      </c>
      <c r="I71" s="138" t="s">
        <v>919</v>
      </c>
      <c r="J71" s="267" t="s">
        <v>448</v>
      </c>
      <c r="K71" s="273" t="s">
        <v>38</v>
      </c>
      <c r="L71" s="139"/>
      <c r="M71" s="272">
        <v>108952</v>
      </c>
      <c r="N71" s="274"/>
      <c r="O71" s="272">
        <v>108952</v>
      </c>
      <c r="P71" s="274"/>
      <c r="Q71" s="267" t="s">
        <v>894</v>
      </c>
      <c r="R71" s="267" t="s">
        <v>815</v>
      </c>
    </row>
    <row r="72" spans="1:18" x14ac:dyDescent="0.25">
      <c r="A72" s="984">
        <v>19</v>
      </c>
      <c r="B72" s="984" t="s">
        <v>830</v>
      </c>
      <c r="C72" s="984" t="s">
        <v>920</v>
      </c>
      <c r="D72" s="984">
        <v>7</v>
      </c>
      <c r="E72" s="982" t="s">
        <v>921</v>
      </c>
      <c r="F72" s="982" t="s">
        <v>922</v>
      </c>
      <c r="G72" s="982" t="s">
        <v>726</v>
      </c>
      <c r="H72" s="267" t="s">
        <v>923</v>
      </c>
      <c r="I72" s="267">
        <v>1</v>
      </c>
      <c r="J72" s="982" t="s">
        <v>924</v>
      </c>
      <c r="K72" s="984" t="s">
        <v>52</v>
      </c>
      <c r="L72" s="984" t="s">
        <v>395</v>
      </c>
      <c r="M72" s="996">
        <v>87945</v>
      </c>
      <c r="N72" s="996">
        <v>0</v>
      </c>
      <c r="O72" s="996">
        <v>87945</v>
      </c>
      <c r="P72" s="996">
        <v>0</v>
      </c>
      <c r="Q72" s="982" t="s">
        <v>894</v>
      </c>
      <c r="R72" s="982" t="s">
        <v>815</v>
      </c>
    </row>
    <row r="73" spans="1:18" ht="90" customHeight="1" x14ac:dyDescent="0.25">
      <c r="A73" s="984"/>
      <c r="B73" s="984"/>
      <c r="C73" s="984"/>
      <c r="D73" s="984"/>
      <c r="E73" s="982"/>
      <c r="F73" s="982"/>
      <c r="G73" s="982"/>
      <c r="H73" s="267" t="s">
        <v>925</v>
      </c>
      <c r="I73" s="267">
        <v>10</v>
      </c>
      <c r="J73" s="982"/>
      <c r="K73" s="984"/>
      <c r="L73" s="984"/>
      <c r="M73" s="1002"/>
      <c r="N73" s="1002"/>
      <c r="O73" s="1002"/>
      <c r="P73" s="1002"/>
      <c r="Q73" s="982"/>
      <c r="R73" s="982"/>
    </row>
    <row r="74" spans="1:18" ht="90" x14ac:dyDescent="0.25">
      <c r="A74" s="267">
        <v>20</v>
      </c>
      <c r="B74" s="267">
        <v>6</v>
      </c>
      <c r="C74" s="267">
        <v>2</v>
      </c>
      <c r="D74" s="267">
        <v>3</v>
      </c>
      <c r="E74" s="267" t="s">
        <v>926</v>
      </c>
      <c r="F74" s="267" t="s">
        <v>927</v>
      </c>
      <c r="G74" s="267" t="s">
        <v>54</v>
      </c>
      <c r="H74" s="267" t="s">
        <v>859</v>
      </c>
      <c r="I74" s="267">
        <v>1</v>
      </c>
      <c r="J74" s="267" t="s">
        <v>928</v>
      </c>
      <c r="K74" s="267"/>
      <c r="L74" s="267" t="s">
        <v>34</v>
      </c>
      <c r="M74" s="267"/>
      <c r="N74" s="272">
        <v>18795</v>
      </c>
      <c r="O74" s="267"/>
      <c r="P74" s="272">
        <v>18795</v>
      </c>
      <c r="Q74" s="267" t="s">
        <v>894</v>
      </c>
      <c r="R74" s="267" t="s">
        <v>815</v>
      </c>
    </row>
    <row r="75" spans="1:18" x14ac:dyDescent="0.25">
      <c r="A75" s="1024">
        <v>21</v>
      </c>
      <c r="B75" s="985">
        <v>1</v>
      </c>
      <c r="C75" s="983">
        <v>1</v>
      </c>
      <c r="D75" s="985">
        <v>6</v>
      </c>
      <c r="E75" s="983" t="s">
        <v>929</v>
      </c>
      <c r="F75" s="1027" t="s">
        <v>1038</v>
      </c>
      <c r="G75" s="983" t="s">
        <v>933</v>
      </c>
      <c r="H75" s="983" t="s">
        <v>878</v>
      </c>
      <c r="I75" s="983">
        <v>2</v>
      </c>
      <c r="J75" s="983" t="s">
        <v>930</v>
      </c>
      <c r="K75" s="1008"/>
      <c r="L75" s="1008" t="s">
        <v>45</v>
      </c>
      <c r="M75" s="1014"/>
      <c r="N75" s="1014">
        <v>709061.06</v>
      </c>
      <c r="O75" s="1014"/>
      <c r="P75" s="1014">
        <v>709061.06</v>
      </c>
      <c r="Q75" s="983" t="s">
        <v>880</v>
      </c>
      <c r="R75" s="983" t="s">
        <v>881</v>
      </c>
    </row>
    <row r="76" spans="1:18" x14ac:dyDescent="0.25">
      <c r="A76" s="1025"/>
      <c r="B76" s="1003"/>
      <c r="C76" s="990"/>
      <c r="D76" s="1003"/>
      <c r="E76" s="990"/>
      <c r="F76" s="1028"/>
      <c r="G76" s="990"/>
      <c r="H76" s="990"/>
      <c r="I76" s="990"/>
      <c r="J76" s="990"/>
      <c r="K76" s="1009"/>
      <c r="L76" s="1009"/>
      <c r="M76" s="1015"/>
      <c r="N76" s="1015"/>
      <c r="O76" s="1015"/>
      <c r="P76" s="1015"/>
      <c r="Q76" s="990"/>
      <c r="R76" s="990"/>
    </row>
    <row r="77" spans="1:18" x14ac:dyDescent="0.25">
      <c r="A77" s="1025"/>
      <c r="B77" s="1003"/>
      <c r="C77" s="990"/>
      <c r="D77" s="1003"/>
      <c r="E77" s="990"/>
      <c r="F77" s="1028"/>
      <c r="G77" s="990"/>
      <c r="H77" s="997"/>
      <c r="I77" s="997"/>
      <c r="J77" s="990"/>
      <c r="K77" s="1009"/>
      <c r="L77" s="1009"/>
      <c r="M77" s="1015"/>
      <c r="N77" s="1015"/>
      <c r="O77" s="1015"/>
      <c r="P77" s="1015"/>
      <c r="Q77" s="990"/>
      <c r="R77" s="990"/>
    </row>
    <row r="78" spans="1:18" x14ac:dyDescent="0.25">
      <c r="A78" s="1025"/>
      <c r="B78" s="1003"/>
      <c r="C78" s="990"/>
      <c r="D78" s="1003"/>
      <c r="E78" s="990"/>
      <c r="F78" s="1028"/>
      <c r="G78" s="997"/>
      <c r="H78" s="267" t="s">
        <v>55</v>
      </c>
      <c r="I78" s="267">
        <v>300</v>
      </c>
      <c r="J78" s="990"/>
      <c r="K78" s="1009"/>
      <c r="L78" s="1009"/>
      <c r="M78" s="1015"/>
      <c r="N78" s="1015"/>
      <c r="O78" s="1015"/>
      <c r="P78" s="1015"/>
      <c r="Q78" s="990"/>
      <c r="R78" s="990"/>
    </row>
    <row r="79" spans="1:18" ht="75" x14ac:dyDescent="0.25">
      <c r="A79" s="1025"/>
      <c r="B79" s="1003"/>
      <c r="C79" s="990"/>
      <c r="D79" s="1003"/>
      <c r="E79" s="990"/>
      <c r="F79" s="1028"/>
      <c r="G79" s="267" t="s">
        <v>1039</v>
      </c>
      <c r="H79" s="267" t="s">
        <v>1040</v>
      </c>
      <c r="I79" s="275" t="s">
        <v>41</v>
      </c>
      <c r="J79" s="990"/>
      <c r="K79" s="1009"/>
      <c r="L79" s="1009"/>
      <c r="M79" s="1015"/>
      <c r="N79" s="1015"/>
      <c r="O79" s="1015"/>
      <c r="P79" s="1015"/>
      <c r="Q79" s="990"/>
      <c r="R79" s="990"/>
    </row>
    <row r="80" spans="1:18" ht="45" x14ac:dyDescent="0.25">
      <c r="A80" s="1025"/>
      <c r="B80" s="1003"/>
      <c r="C80" s="990"/>
      <c r="D80" s="1003"/>
      <c r="E80" s="990"/>
      <c r="F80" s="1028"/>
      <c r="G80" s="267" t="s">
        <v>1041</v>
      </c>
      <c r="H80" s="267" t="s">
        <v>57</v>
      </c>
      <c r="I80" s="275" t="s">
        <v>934</v>
      </c>
      <c r="J80" s="990"/>
      <c r="K80" s="1009"/>
      <c r="L80" s="1009"/>
      <c r="M80" s="1015"/>
      <c r="N80" s="1015"/>
      <c r="O80" s="1015"/>
      <c r="P80" s="1015"/>
      <c r="Q80" s="990"/>
      <c r="R80" s="990"/>
    </row>
    <row r="81" spans="1:18" ht="30" x14ac:dyDescent="0.25">
      <c r="A81" s="1025"/>
      <c r="B81" s="1003"/>
      <c r="C81" s="990"/>
      <c r="D81" s="1003"/>
      <c r="E81" s="990"/>
      <c r="F81" s="1028"/>
      <c r="G81" s="267" t="s">
        <v>1042</v>
      </c>
      <c r="H81" s="267" t="s">
        <v>57</v>
      </c>
      <c r="I81" s="275" t="s">
        <v>41</v>
      </c>
      <c r="J81" s="990"/>
      <c r="K81" s="1009"/>
      <c r="L81" s="1009"/>
      <c r="M81" s="1015"/>
      <c r="N81" s="1015"/>
      <c r="O81" s="1015"/>
      <c r="P81" s="1015"/>
      <c r="Q81" s="990"/>
      <c r="R81" s="990"/>
    </row>
    <row r="82" spans="1:18" ht="45" x14ac:dyDescent="0.25">
      <c r="A82" s="1025"/>
      <c r="B82" s="1003"/>
      <c r="C82" s="990"/>
      <c r="D82" s="1003"/>
      <c r="E82" s="990"/>
      <c r="F82" s="1028"/>
      <c r="G82" s="267" t="s">
        <v>1043</v>
      </c>
      <c r="H82" s="267" t="s">
        <v>931</v>
      </c>
      <c r="I82" s="275" t="s">
        <v>41</v>
      </c>
      <c r="J82" s="990"/>
      <c r="K82" s="1009"/>
      <c r="L82" s="1009"/>
      <c r="M82" s="1015"/>
      <c r="N82" s="1015"/>
      <c r="O82" s="1015"/>
      <c r="P82" s="1015"/>
      <c r="Q82" s="990"/>
      <c r="R82" s="990"/>
    </row>
    <row r="83" spans="1:18" ht="60" x14ac:dyDescent="0.25">
      <c r="A83" s="1025"/>
      <c r="B83" s="1003"/>
      <c r="C83" s="990"/>
      <c r="D83" s="1003"/>
      <c r="E83" s="990"/>
      <c r="F83" s="1028"/>
      <c r="G83" s="267" t="s">
        <v>1044</v>
      </c>
      <c r="H83" s="267" t="s">
        <v>931</v>
      </c>
      <c r="I83" s="275" t="s">
        <v>1045</v>
      </c>
      <c r="J83" s="990"/>
      <c r="K83" s="1009"/>
      <c r="L83" s="1009"/>
      <c r="M83" s="1015"/>
      <c r="N83" s="1015"/>
      <c r="O83" s="1015"/>
      <c r="P83" s="1015"/>
      <c r="Q83" s="990"/>
      <c r="R83" s="990"/>
    </row>
    <row r="84" spans="1:18" ht="60" x14ac:dyDescent="0.25">
      <c r="A84" s="1025"/>
      <c r="B84" s="1003"/>
      <c r="C84" s="990"/>
      <c r="D84" s="1003"/>
      <c r="E84" s="990"/>
      <c r="F84" s="1028"/>
      <c r="G84" s="267" t="s">
        <v>1046</v>
      </c>
      <c r="H84" s="267" t="s">
        <v>931</v>
      </c>
      <c r="I84" s="275" t="s">
        <v>41</v>
      </c>
      <c r="J84" s="990"/>
      <c r="K84" s="1009"/>
      <c r="L84" s="1009"/>
      <c r="M84" s="1015"/>
      <c r="N84" s="1015"/>
      <c r="O84" s="1015"/>
      <c r="P84" s="1015"/>
      <c r="Q84" s="990"/>
      <c r="R84" s="990"/>
    </row>
    <row r="85" spans="1:18" s="13" customFormat="1" ht="105.75" customHeight="1" x14ac:dyDescent="0.25">
      <c r="A85" s="1025"/>
      <c r="B85" s="1003"/>
      <c r="C85" s="990"/>
      <c r="D85" s="1003"/>
      <c r="E85" s="990"/>
      <c r="F85" s="1028"/>
      <c r="G85" s="267" t="s">
        <v>935</v>
      </c>
      <c r="H85" s="267" t="s">
        <v>932</v>
      </c>
      <c r="I85" s="275" t="s">
        <v>936</v>
      </c>
      <c r="J85" s="990"/>
      <c r="K85" s="1009"/>
      <c r="L85" s="1009"/>
      <c r="M85" s="1015"/>
      <c r="N85" s="1015"/>
      <c r="O85" s="1015"/>
      <c r="P85" s="1015"/>
      <c r="Q85" s="990"/>
      <c r="R85" s="990"/>
    </row>
    <row r="86" spans="1:18" s="13" customFormat="1" ht="135" x14ac:dyDescent="0.25">
      <c r="A86" s="1025"/>
      <c r="B86" s="1003"/>
      <c r="C86" s="990"/>
      <c r="D86" s="1003"/>
      <c r="E86" s="990"/>
      <c r="F86" s="1028"/>
      <c r="G86" s="267" t="s">
        <v>1047</v>
      </c>
      <c r="H86" s="267" t="s">
        <v>819</v>
      </c>
      <c r="I86" s="275" t="s">
        <v>41</v>
      </c>
      <c r="J86" s="990"/>
      <c r="K86" s="1009"/>
      <c r="L86" s="1009"/>
      <c r="M86" s="1015"/>
      <c r="N86" s="1015"/>
      <c r="O86" s="1015"/>
      <c r="P86" s="1015"/>
      <c r="Q86" s="990"/>
      <c r="R86" s="990"/>
    </row>
    <row r="87" spans="1:18" ht="60" x14ac:dyDescent="0.25">
      <c r="A87" s="1026"/>
      <c r="B87" s="1004"/>
      <c r="C87" s="997"/>
      <c r="D87" s="1004"/>
      <c r="E87" s="997"/>
      <c r="F87" s="1029"/>
      <c r="G87" s="267" t="s">
        <v>937</v>
      </c>
      <c r="H87" s="267" t="s">
        <v>938</v>
      </c>
      <c r="I87" s="275" t="s">
        <v>41</v>
      </c>
      <c r="J87" s="997"/>
      <c r="K87" s="1010"/>
      <c r="L87" s="1010"/>
      <c r="M87" s="1016"/>
      <c r="N87" s="1016"/>
      <c r="O87" s="1016"/>
      <c r="P87" s="1016"/>
      <c r="Q87" s="997"/>
      <c r="R87" s="997"/>
    </row>
    <row r="88" spans="1:18" ht="49.5" customHeight="1" x14ac:dyDescent="0.25">
      <c r="A88" s="982">
        <v>22</v>
      </c>
      <c r="B88" s="984">
        <v>6</v>
      </c>
      <c r="C88" s="984">
        <v>5</v>
      </c>
      <c r="D88" s="984">
        <v>4</v>
      </c>
      <c r="E88" s="982" t="s">
        <v>942</v>
      </c>
      <c r="F88" s="982" t="s">
        <v>939</v>
      </c>
      <c r="G88" s="267" t="s">
        <v>200</v>
      </c>
      <c r="H88" s="267" t="s">
        <v>940</v>
      </c>
      <c r="I88" s="267" t="s">
        <v>1065</v>
      </c>
      <c r="J88" s="982" t="s">
        <v>941</v>
      </c>
      <c r="K88" s="982"/>
      <c r="L88" s="982" t="s">
        <v>45</v>
      </c>
      <c r="M88" s="982"/>
      <c r="N88" s="1005">
        <v>25600.17</v>
      </c>
      <c r="O88" s="1005"/>
      <c r="P88" s="1005">
        <v>25600.17</v>
      </c>
      <c r="Q88" s="982" t="s">
        <v>894</v>
      </c>
      <c r="R88" s="982" t="s">
        <v>815</v>
      </c>
    </row>
    <row r="89" spans="1:18" ht="49.5" customHeight="1" x14ac:dyDescent="0.25">
      <c r="A89" s="982"/>
      <c r="B89" s="984"/>
      <c r="C89" s="984"/>
      <c r="D89" s="984"/>
      <c r="E89" s="982"/>
      <c r="F89" s="982"/>
      <c r="G89" s="267" t="s">
        <v>943</v>
      </c>
      <c r="H89" s="267" t="s">
        <v>222</v>
      </c>
      <c r="I89" s="267">
        <v>1</v>
      </c>
      <c r="J89" s="982"/>
      <c r="K89" s="982"/>
      <c r="L89" s="982"/>
      <c r="M89" s="982"/>
      <c r="N89" s="1005"/>
      <c r="O89" s="1005"/>
      <c r="P89" s="1005"/>
      <c r="Q89" s="982"/>
      <c r="R89" s="982"/>
    </row>
    <row r="90" spans="1:18" x14ac:dyDescent="0.25">
      <c r="Q90" s="140"/>
    </row>
    <row r="91" spans="1:18" x14ac:dyDescent="0.25">
      <c r="M91" s="826"/>
      <c r="N91" s="829" t="s">
        <v>35</v>
      </c>
      <c r="O91" s="829"/>
      <c r="P91" s="829"/>
    </row>
    <row r="92" spans="1:18" x14ac:dyDescent="0.25">
      <c r="M92" s="827"/>
      <c r="N92" s="829" t="s">
        <v>36</v>
      </c>
      <c r="O92" s="829" t="s">
        <v>37</v>
      </c>
      <c r="P92" s="829"/>
    </row>
    <row r="93" spans="1:18" x14ac:dyDescent="0.25">
      <c r="M93" s="828"/>
      <c r="N93" s="829"/>
      <c r="O93" s="165">
        <v>2020</v>
      </c>
      <c r="P93" s="165">
        <v>2021</v>
      </c>
    </row>
    <row r="94" spans="1:18" x14ac:dyDescent="0.25">
      <c r="M94" s="165" t="s">
        <v>729</v>
      </c>
      <c r="N94" s="190">
        <v>22</v>
      </c>
      <c r="O94" s="127">
        <f>O72+O71+O63+O62+O61+O53+O56+O45+O40+O29+O27+O20+O18+O13+O9+O7</f>
        <v>1042620.2000000001</v>
      </c>
      <c r="P94" s="11">
        <f>P88+P75+P74+P54+P53+P46+P40+P36+P33+P29+P20+P18+P13+P9+P66+P63</f>
        <v>2233200.7599999998</v>
      </c>
      <c r="Q94" s="86"/>
    </row>
    <row r="95" spans="1:18" x14ac:dyDescent="0.25">
      <c r="O95" s="36"/>
    </row>
    <row r="96" spans="1:18" x14ac:dyDescent="0.25">
      <c r="O96" s="36"/>
      <c r="P96" s="36"/>
    </row>
    <row r="97" spans="15:16" x14ac:dyDescent="0.25">
      <c r="O97" s="86"/>
      <c r="P97" s="36"/>
    </row>
    <row r="100" spans="15:16" x14ac:dyDescent="0.25">
      <c r="O100" s="86"/>
    </row>
    <row r="137" spans="10:10" x14ac:dyDescent="0.25">
      <c r="J137" s="85">
        <f>J136-J135</f>
        <v>0</v>
      </c>
    </row>
  </sheetData>
  <mergeCells count="301">
    <mergeCell ref="K66:K70"/>
    <mergeCell ref="L66:L70"/>
    <mergeCell ref="M66:M70"/>
    <mergeCell ref="N66:N70"/>
    <mergeCell ref="O66:O70"/>
    <mergeCell ref="P66:P70"/>
    <mergeCell ref="Q66:Q70"/>
    <mergeCell ref="R66:R70"/>
    <mergeCell ref="M91:M93"/>
    <mergeCell ref="N91:P91"/>
    <mergeCell ref="N92:N93"/>
    <mergeCell ref="O92:P92"/>
    <mergeCell ref="M88:M89"/>
    <mergeCell ref="N88:N89"/>
    <mergeCell ref="O88:O89"/>
    <mergeCell ref="P88:P89"/>
    <mergeCell ref="Q88:Q89"/>
    <mergeCell ref="R88:R89"/>
    <mergeCell ref="M75:M87"/>
    <mergeCell ref="N75:N87"/>
    <mergeCell ref="O75:O87"/>
    <mergeCell ref="P75:P87"/>
    <mergeCell ref="Q75:Q87"/>
    <mergeCell ref="R75:R87"/>
    <mergeCell ref="A88:A89"/>
    <mergeCell ref="B88:B89"/>
    <mergeCell ref="C88:C89"/>
    <mergeCell ref="D88:D89"/>
    <mergeCell ref="E88:E89"/>
    <mergeCell ref="F88:F89"/>
    <mergeCell ref="J88:J89"/>
    <mergeCell ref="K88:K89"/>
    <mergeCell ref="L88:L89"/>
    <mergeCell ref="G75:G78"/>
    <mergeCell ref="H75:H77"/>
    <mergeCell ref="I75:I77"/>
    <mergeCell ref="J75:J87"/>
    <mergeCell ref="K75:K87"/>
    <mergeCell ref="L75:L87"/>
    <mergeCell ref="A75:A87"/>
    <mergeCell ref="B75:B87"/>
    <mergeCell ref="C75:C87"/>
    <mergeCell ref="D75:D87"/>
    <mergeCell ref="E75:E87"/>
    <mergeCell ref="F75:F87"/>
    <mergeCell ref="R72:R73"/>
    <mergeCell ref="L72:L73"/>
    <mergeCell ref="M72:M73"/>
    <mergeCell ref="N72:N73"/>
    <mergeCell ref="O72:O73"/>
    <mergeCell ref="P72:P73"/>
    <mergeCell ref="Q72:Q73"/>
    <mergeCell ref="A66:A70"/>
    <mergeCell ref="B66:B70"/>
    <mergeCell ref="C66:C70"/>
    <mergeCell ref="D66:D70"/>
    <mergeCell ref="E66:E70"/>
    <mergeCell ref="F66:F70"/>
    <mergeCell ref="G66:G70"/>
    <mergeCell ref="J66:J70"/>
    <mergeCell ref="A72:A73"/>
    <mergeCell ref="B72:B73"/>
    <mergeCell ref="C72:C73"/>
    <mergeCell ref="D72:D73"/>
    <mergeCell ref="E72:E73"/>
    <mergeCell ref="F72:F73"/>
    <mergeCell ref="G72:G73"/>
    <mergeCell ref="J72:J73"/>
    <mergeCell ref="K72:K73"/>
    <mergeCell ref="Q63:Q65"/>
    <mergeCell ref="R63:R65"/>
    <mergeCell ref="G63:G65"/>
    <mergeCell ref="J63:J65"/>
    <mergeCell ref="K63:K65"/>
    <mergeCell ref="L63:L65"/>
    <mergeCell ref="M63:M65"/>
    <mergeCell ref="N63:N65"/>
    <mergeCell ref="A63:A65"/>
    <mergeCell ref="B63:B65"/>
    <mergeCell ref="C63:C65"/>
    <mergeCell ref="D63:D65"/>
    <mergeCell ref="E63:E65"/>
    <mergeCell ref="F63:F65"/>
    <mergeCell ref="O63:O65"/>
    <mergeCell ref="P63:P65"/>
    <mergeCell ref="O56:O60"/>
    <mergeCell ref="P56:P60"/>
    <mergeCell ref="Q56:Q60"/>
    <mergeCell ref="R56:R60"/>
    <mergeCell ref="H58:H59"/>
    <mergeCell ref="I58:I59"/>
    <mergeCell ref="I56:I57"/>
    <mergeCell ref="J56:J60"/>
    <mergeCell ref="K56:K60"/>
    <mergeCell ref="L56:L60"/>
    <mergeCell ref="M56:M60"/>
    <mergeCell ref="N56:N60"/>
    <mergeCell ref="A56:A60"/>
    <mergeCell ref="B56:B60"/>
    <mergeCell ref="C56:C60"/>
    <mergeCell ref="D56:D60"/>
    <mergeCell ref="E56:E60"/>
    <mergeCell ref="F56:F60"/>
    <mergeCell ref="G56:G60"/>
    <mergeCell ref="H56:H57"/>
    <mergeCell ref="F46:F55"/>
    <mergeCell ref="G46:G52"/>
    <mergeCell ref="G54:G55"/>
    <mergeCell ref="R46:R55"/>
    <mergeCell ref="H47:H52"/>
    <mergeCell ref="I47:I52"/>
    <mergeCell ref="J54:J55"/>
    <mergeCell ref="M54:M55"/>
    <mergeCell ref="N54:N55"/>
    <mergeCell ref="J46:J52"/>
    <mergeCell ref="K46:K55"/>
    <mergeCell ref="L46:L55"/>
    <mergeCell ref="M46:M52"/>
    <mergeCell ref="O54:O55"/>
    <mergeCell ref="P54:P55"/>
    <mergeCell ref="P40:P44"/>
    <mergeCell ref="Q40:Q44"/>
    <mergeCell ref="R40:R44"/>
    <mergeCell ref="A46:A55"/>
    <mergeCell ref="B46:B55"/>
    <mergeCell ref="C46:C55"/>
    <mergeCell ref="D46:D55"/>
    <mergeCell ref="E46:E55"/>
    <mergeCell ref="J40:J44"/>
    <mergeCell ref="K40:K44"/>
    <mergeCell ref="L40:L44"/>
    <mergeCell ref="M40:M44"/>
    <mergeCell ref="N40:N44"/>
    <mergeCell ref="O40:O44"/>
    <mergeCell ref="A40:A44"/>
    <mergeCell ref="B40:B44"/>
    <mergeCell ref="C40:C44"/>
    <mergeCell ref="D40:D44"/>
    <mergeCell ref="E40:E44"/>
    <mergeCell ref="F40:F44"/>
    <mergeCell ref="N46:N52"/>
    <mergeCell ref="O46:O52"/>
    <mergeCell ref="P46:P52"/>
    <mergeCell ref="Q46:Q55"/>
    <mergeCell ref="M36:M39"/>
    <mergeCell ref="N36:N39"/>
    <mergeCell ref="O36:O39"/>
    <mergeCell ref="P36:P39"/>
    <mergeCell ref="Q36:Q39"/>
    <mergeCell ref="R36:R39"/>
    <mergeCell ref="A36:A39"/>
    <mergeCell ref="B36:B39"/>
    <mergeCell ref="C36:C39"/>
    <mergeCell ref="D36:D39"/>
    <mergeCell ref="E36:E39"/>
    <mergeCell ref="F36:F39"/>
    <mergeCell ref="J36:J39"/>
    <mergeCell ref="K36:K39"/>
    <mergeCell ref="L36:L39"/>
    <mergeCell ref="A33:A35"/>
    <mergeCell ref="B33:B35"/>
    <mergeCell ref="C33:C35"/>
    <mergeCell ref="D33:D35"/>
    <mergeCell ref="E33:E35"/>
    <mergeCell ref="F33:F35"/>
    <mergeCell ref="G33:G34"/>
    <mergeCell ref="J33:J35"/>
    <mergeCell ref="K33:K35"/>
    <mergeCell ref="R33:R35"/>
    <mergeCell ref="L33:L35"/>
    <mergeCell ref="M33:M35"/>
    <mergeCell ref="N33:N35"/>
    <mergeCell ref="O33:O35"/>
    <mergeCell ref="P33:P35"/>
    <mergeCell ref="M29:M32"/>
    <mergeCell ref="N29:N32"/>
    <mergeCell ref="O29:O32"/>
    <mergeCell ref="P29:P32"/>
    <mergeCell ref="Q29:Q32"/>
    <mergeCell ref="R29:R32"/>
    <mergeCell ref="Q33:Q35"/>
    <mergeCell ref="P27:P28"/>
    <mergeCell ref="Q27:Q28"/>
    <mergeCell ref="A29:A32"/>
    <mergeCell ref="B29:B32"/>
    <mergeCell ref="C29:C32"/>
    <mergeCell ref="D29:D32"/>
    <mergeCell ref="E29:E32"/>
    <mergeCell ref="F29:F32"/>
    <mergeCell ref="J29:J32"/>
    <mergeCell ref="K29:K32"/>
    <mergeCell ref="L29:L32"/>
    <mergeCell ref="P20:P26"/>
    <mergeCell ref="Q20:Q26"/>
    <mergeCell ref="R20:R26"/>
    <mergeCell ref="A27:A28"/>
    <mergeCell ref="B27:B28"/>
    <mergeCell ref="C27:C28"/>
    <mergeCell ref="D27:D28"/>
    <mergeCell ref="E27:E28"/>
    <mergeCell ref="F27:F28"/>
    <mergeCell ref="G27:G28"/>
    <mergeCell ref="J27:J28"/>
    <mergeCell ref="K27:K28"/>
    <mergeCell ref="R27:R28"/>
    <mergeCell ref="L27:L28"/>
    <mergeCell ref="M27:M28"/>
    <mergeCell ref="N27:N28"/>
    <mergeCell ref="A20:A26"/>
    <mergeCell ref="B20:B26"/>
    <mergeCell ref="C20:C26"/>
    <mergeCell ref="D20:D26"/>
    <mergeCell ref="E20:E26"/>
    <mergeCell ref="G21:G22"/>
    <mergeCell ref="G23:G24"/>
    <mergeCell ref="O27:O28"/>
    <mergeCell ref="K20:K26"/>
    <mergeCell ref="L20:L26"/>
    <mergeCell ref="M20:M26"/>
    <mergeCell ref="N20:N26"/>
    <mergeCell ref="K18:K19"/>
    <mergeCell ref="L18:L19"/>
    <mergeCell ref="M18:M19"/>
    <mergeCell ref="N18:N19"/>
    <mergeCell ref="O20:O26"/>
    <mergeCell ref="A18:A19"/>
    <mergeCell ref="B18:B19"/>
    <mergeCell ref="C18:C19"/>
    <mergeCell ref="D18:D19"/>
    <mergeCell ref="E18:E19"/>
    <mergeCell ref="F18:F19"/>
    <mergeCell ref="J18:J19"/>
    <mergeCell ref="G25:G26"/>
    <mergeCell ref="F20:F26"/>
    <mergeCell ref="J20:J26"/>
    <mergeCell ref="Q18:Q19"/>
    <mergeCell ref="R18:R19"/>
    <mergeCell ref="P13:P17"/>
    <mergeCell ref="Q13:Q17"/>
    <mergeCell ref="R13:R17"/>
    <mergeCell ref="G14:G15"/>
    <mergeCell ref="S15:U15"/>
    <mergeCell ref="J13:J17"/>
    <mergeCell ref="K13:K17"/>
    <mergeCell ref="L13:L17"/>
    <mergeCell ref="M13:M17"/>
    <mergeCell ref="N13:N17"/>
    <mergeCell ref="O13:O17"/>
    <mergeCell ref="O18:O19"/>
    <mergeCell ref="P18:P19"/>
    <mergeCell ref="A13:A17"/>
    <mergeCell ref="B13:B17"/>
    <mergeCell ref="C13:C17"/>
    <mergeCell ref="D13:D17"/>
    <mergeCell ref="E13:E17"/>
    <mergeCell ref="F13:F17"/>
    <mergeCell ref="N9:N12"/>
    <mergeCell ref="O9:O12"/>
    <mergeCell ref="P9:P12"/>
    <mergeCell ref="A9:A12"/>
    <mergeCell ref="B9:B12"/>
    <mergeCell ref="C9:C12"/>
    <mergeCell ref="D9:D12"/>
    <mergeCell ref="E9:E12"/>
    <mergeCell ref="Q9:Q12"/>
    <mergeCell ref="R9:R12"/>
    <mergeCell ref="G11:G12"/>
    <mergeCell ref="F9:F12"/>
    <mergeCell ref="G9:G10"/>
    <mergeCell ref="J9:J12"/>
    <mergeCell ref="K9:K12"/>
    <mergeCell ref="L9:L12"/>
    <mergeCell ref="M9:M12"/>
    <mergeCell ref="Q7:Q8"/>
    <mergeCell ref="R7:R8"/>
    <mergeCell ref="G7:G8"/>
    <mergeCell ref="H7:H8"/>
    <mergeCell ref="I7:I8"/>
    <mergeCell ref="J7:J8"/>
    <mergeCell ref="K7:K8"/>
    <mergeCell ref="L7:L8"/>
    <mergeCell ref="H4:I4"/>
    <mergeCell ref="K4:L4"/>
    <mergeCell ref="M4:N4"/>
    <mergeCell ref="O4:P4"/>
    <mergeCell ref="G4:G5"/>
    <mergeCell ref="M7:M8"/>
    <mergeCell ref="N7:N8"/>
    <mergeCell ref="O7:O8"/>
    <mergeCell ref="P7:P8"/>
    <mergeCell ref="A7:A8"/>
    <mergeCell ref="B7:B8"/>
    <mergeCell ref="C7:C8"/>
    <mergeCell ref="D7:D8"/>
    <mergeCell ref="E7:E8"/>
    <mergeCell ref="F7:F8"/>
    <mergeCell ref="A4:A5"/>
    <mergeCell ref="B4:B5"/>
    <mergeCell ref="C4:C5"/>
    <mergeCell ref="D4:D5"/>
    <mergeCell ref="F4:F5"/>
  </mergeCells>
  <pageMargins left="0.7" right="0.7" top="0.75" bottom="0.75" header="0.3" footer="0.3"/>
  <pageSetup paperSize="8"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EBC00-F1DB-4D81-B8A3-7E83BFDE5252}">
  <dimension ref="A1:R43"/>
  <sheetViews>
    <sheetView topLeftCell="A21" zoomScale="55" zoomScaleNormal="55" workbookViewId="0">
      <selection activeCell="Q42" sqref="Q42"/>
    </sheetView>
  </sheetViews>
  <sheetFormatPr defaultColWidth="9.140625" defaultRowHeight="15" x14ac:dyDescent="0.25"/>
  <cols>
    <col min="1" max="4" width="9.140625" style="211"/>
    <col min="5" max="5" width="51.7109375" style="211" customWidth="1"/>
    <col min="6" max="6" width="78.42578125" style="211" customWidth="1"/>
    <col min="7" max="7" width="25.7109375" style="211" customWidth="1"/>
    <col min="8" max="8" width="28" style="211" customWidth="1"/>
    <col min="9" max="9" width="11.5703125" style="211" customWidth="1"/>
    <col min="10" max="10" width="19" style="211" customWidth="1"/>
    <col min="11" max="11" width="10.7109375" style="211" customWidth="1"/>
    <col min="12" max="12" width="12" style="211" customWidth="1"/>
    <col min="13" max="13" width="10.7109375" style="211" customWidth="1"/>
    <col min="14" max="14" width="19.7109375" style="211" customWidth="1"/>
    <col min="15" max="15" width="11.28515625" style="211" customWidth="1"/>
    <col min="16" max="16" width="12" style="211" customWidth="1"/>
    <col min="17" max="17" width="15.140625" style="211" customWidth="1"/>
    <col min="18" max="18" width="19" style="211" customWidth="1"/>
    <col min="19" max="16384" width="9.140625" style="211"/>
  </cols>
  <sheetData>
    <row r="1" spans="1:18" ht="18.75" x14ac:dyDescent="0.25">
      <c r="A1" s="801" t="s">
        <v>1048</v>
      </c>
      <c r="B1" s="801"/>
      <c r="C1" s="801"/>
      <c r="D1" s="801"/>
      <c r="E1" s="801"/>
      <c r="F1" s="801"/>
    </row>
    <row r="2" spans="1:18" ht="24" customHeight="1" x14ac:dyDescent="0.25">
      <c r="A2" s="802"/>
      <c r="B2" s="802"/>
      <c r="C2" s="802"/>
      <c r="D2" s="802"/>
      <c r="E2" s="802"/>
      <c r="F2" s="802"/>
    </row>
    <row r="3" spans="1:18" ht="48.75" customHeight="1" x14ac:dyDescent="0.25">
      <c r="A3" s="775" t="s">
        <v>0</v>
      </c>
      <c r="B3" s="769" t="s">
        <v>1</v>
      </c>
      <c r="C3" s="769" t="s">
        <v>2</v>
      </c>
      <c r="D3" s="769" t="s">
        <v>3</v>
      </c>
      <c r="E3" s="775" t="s">
        <v>4</v>
      </c>
      <c r="F3" s="775" t="s">
        <v>5</v>
      </c>
      <c r="G3" s="775" t="s">
        <v>6</v>
      </c>
      <c r="H3" s="780" t="s">
        <v>7</v>
      </c>
      <c r="I3" s="780"/>
      <c r="J3" s="775" t="s">
        <v>8</v>
      </c>
      <c r="K3" s="777" t="s">
        <v>9</v>
      </c>
      <c r="L3" s="778"/>
      <c r="M3" s="779" t="s">
        <v>10</v>
      </c>
      <c r="N3" s="779"/>
      <c r="O3" s="779" t="s">
        <v>11</v>
      </c>
      <c r="P3" s="779"/>
      <c r="Q3" s="775" t="s">
        <v>12</v>
      </c>
      <c r="R3" s="769" t="s">
        <v>13</v>
      </c>
    </row>
    <row r="4" spans="1:18" x14ac:dyDescent="0.25">
      <c r="A4" s="776"/>
      <c r="B4" s="770"/>
      <c r="C4" s="770"/>
      <c r="D4" s="770"/>
      <c r="E4" s="776"/>
      <c r="F4" s="776"/>
      <c r="G4" s="776"/>
      <c r="H4" s="215" t="s">
        <v>14</v>
      </c>
      <c r="I4" s="215" t="s">
        <v>15</v>
      </c>
      <c r="J4" s="776"/>
      <c r="K4" s="218">
        <v>2020</v>
      </c>
      <c r="L4" s="218">
        <v>2021</v>
      </c>
      <c r="M4" s="219">
        <v>2020</v>
      </c>
      <c r="N4" s="219">
        <v>2021</v>
      </c>
      <c r="O4" s="219">
        <v>2020</v>
      </c>
      <c r="P4" s="219">
        <v>2021</v>
      </c>
      <c r="Q4" s="776"/>
      <c r="R4" s="770"/>
    </row>
    <row r="5" spans="1:18" x14ac:dyDescent="0.25">
      <c r="A5" s="216" t="s">
        <v>16</v>
      </c>
      <c r="B5" s="215" t="s">
        <v>17</v>
      </c>
      <c r="C5" s="215" t="s">
        <v>18</v>
      </c>
      <c r="D5" s="215" t="s">
        <v>19</v>
      </c>
      <c r="E5" s="216" t="s">
        <v>20</v>
      </c>
      <c r="F5" s="216" t="s">
        <v>21</v>
      </c>
      <c r="G5" s="216" t="s">
        <v>22</v>
      </c>
      <c r="H5" s="215" t="s">
        <v>23</v>
      </c>
      <c r="I5" s="215" t="s">
        <v>24</v>
      </c>
      <c r="J5" s="216" t="s">
        <v>25</v>
      </c>
      <c r="K5" s="218" t="s">
        <v>26</v>
      </c>
      <c r="L5" s="218" t="s">
        <v>27</v>
      </c>
      <c r="M5" s="217" t="s">
        <v>28</v>
      </c>
      <c r="N5" s="217" t="s">
        <v>29</v>
      </c>
      <c r="O5" s="217" t="s">
        <v>30</v>
      </c>
      <c r="P5" s="217" t="s">
        <v>31</v>
      </c>
      <c r="Q5" s="216" t="s">
        <v>32</v>
      </c>
      <c r="R5" s="215" t="s">
        <v>33</v>
      </c>
    </row>
    <row r="6" spans="1:18" ht="65.25" customHeight="1" x14ac:dyDescent="0.25">
      <c r="A6" s="771">
        <v>1</v>
      </c>
      <c r="B6" s="771" t="s">
        <v>76</v>
      </c>
      <c r="C6" s="771">
        <v>2.2999999999999998</v>
      </c>
      <c r="D6" s="773">
        <v>10</v>
      </c>
      <c r="E6" s="773" t="s">
        <v>77</v>
      </c>
      <c r="F6" s="773" t="s">
        <v>78</v>
      </c>
      <c r="G6" s="773" t="s">
        <v>79</v>
      </c>
      <c r="H6" s="281" t="s">
        <v>80</v>
      </c>
      <c r="I6" s="282" t="s">
        <v>41</v>
      </c>
      <c r="J6" s="773" t="s">
        <v>81</v>
      </c>
      <c r="K6" s="781" t="s">
        <v>40</v>
      </c>
      <c r="L6" s="781" t="s">
        <v>82</v>
      </c>
      <c r="M6" s="783">
        <v>76600</v>
      </c>
      <c r="N6" s="771" t="s">
        <v>82</v>
      </c>
      <c r="O6" s="783">
        <v>76600</v>
      </c>
      <c r="P6" s="783" t="s">
        <v>82</v>
      </c>
      <c r="Q6" s="773" t="s">
        <v>83</v>
      </c>
      <c r="R6" s="773" t="s">
        <v>84</v>
      </c>
    </row>
    <row r="7" spans="1:18" ht="46.5" customHeight="1" x14ac:dyDescent="0.25">
      <c r="A7" s="772"/>
      <c r="B7" s="772"/>
      <c r="C7" s="772"/>
      <c r="D7" s="774"/>
      <c r="E7" s="774"/>
      <c r="F7" s="774"/>
      <c r="G7" s="774"/>
      <c r="H7" s="283" t="s">
        <v>85</v>
      </c>
      <c r="I7" s="282" t="s">
        <v>86</v>
      </c>
      <c r="J7" s="774"/>
      <c r="K7" s="782"/>
      <c r="L7" s="782"/>
      <c r="M7" s="784"/>
      <c r="N7" s="772"/>
      <c r="O7" s="784"/>
      <c r="P7" s="784"/>
      <c r="Q7" s="774"/>
      <c r="R7" s="774"/>
    </row>
    <row r="8" spans="1:18" ht="30" customHeight="1" x14ac:dyDescent="0.25">
      <c r="A8" s="771">
        <v>2</v>
      </c>
      <c r="B8" s="771" t="s">
        <v>90</v>
      </c>
      <c r="C8" s="771">
        <v>1</v>
      </c>
      <c r="D8" s="771">
        <v>6</v>
      </c>
      <c r="E8" s="773" t="s">
        <v>91</v>
      </c>
      <c r="F8" s="773" t="s">
        <v>92</v>
      </c>
      <c r="G8" s="771" t="s">
        <v>56</v>
      </c>
      <c r="H8" s="284" t="s">
        <v>57</v>
      </c>
      <c r="I8" s="283">
        <v>1</v>
      </c>
      <c r="J8" s="773" t="s">
        <v>93</v>
      </c>
      <c r="K8" s="771" t="s">
        <v>34</v>
      </c>
      <c r="L8" s="771" t="s">
        <v>82</v>
      </c>
      <c r="M8" s="783">
        <v>60000</v>
      </c>
      <c r="N8" s="787" t="s">
        <v>82</v>
      </c>
      <c r="O8" s="783">
        <v>60000</v>
      </c>
      <c r="P8" s="771" t="s">
        <v>82</v>
      </c>
      <c r="Q8" s="773" t="s">
        <v>83</v>
      </c>
      <c r="R8" s="773" t="s">
        <v>84</v>
      </c>
    </row>
    <row r="9" spans="1:18" ht="30.75" customHeight="1" x14ac:dyDescent="0.25">
      <c r="A9" s="785"/>
      <c r="B9" s="785"/>
      <c r="C9" s="785"/>
      <c r="D9" s="785"/>
      <c r="E9" s="790"/>
      <c r="F9" s="790"/>
      <c r="G9" s="785"/>
      <c r="H9" s="285" t="s">
        <v>89</v>
      </c>
      <c r="I9" s="286">
        <v>17</v>
      </c>
      <c r="J9" s="790"/>
      <c r="K9" s="785"/>
      <c r="L9" s="785"/>
      <c r="M9" s="786"/>
      <c r="N9" s="788"/>
      <c r="O9" s="786"/>
      <c r="P9" s="785"/>
      <c r="Q9" s="790"/>
      <c r="R9" s="790"/>
    </row>
    <row r="10" spans="1:18" ht="35.25" customHeight="1" x14ac:dyDescent="0.25">
      <c r="A10" s="785"/>
      <c r="B10" s="785"/>
      <c r="C10" s="785"/>
      <c r="D10" s="785"/>
      <c r="E10" s="790"/>
      <c r="F10" s="790"/>
      <c r="G10" s="785"/>
      <c r="H10" s="284" t="s">
        <v>94</v>
      </c>
      <c r="I10" s="283">
        <v>6</v>
      </c>
      <c r="J10" s="790"/>
      <c r="K10" s="785"/>
      <c r="L10" s="785"/>
      <c r="M10" s="786"/>
      <c r="N10" s="788"/>
      <c r="O10" s="786"/>
      <c r="P10" s="785"/>
      <c r="Q10" s="790"/>
      <c r="R10" s="790"/>
    </row>
    <row r="11" spans="1:18" ht="27.75" customHeight="1" x14ac:dyDescent="0.25">
      <c r="A11" s="772"/>
      <c r="B11" s="772"/>
      <c r="C11" s="772"/>
      <c r="D11" s="772"/>
      <c r="E11" s="774"/>
      <c r="F11" s="774"/>
      <c r="G11" s="772"/>
      <c r="H11" s="283" t="s">
        <v>95</v>
      </c>
      <c r="I11" s="283">
        <v>6</v>
      </c>
      <c r="J11" s="774"/>
      <c r="K11" s="772"/>
      <c r="L11" s="772"/>
      <c r="M11" s="784"/>
      <c r="N11" s="789"/>
      <c r="O11" s="784"/>
      <c r="P11" s="772"/>
      <c r="Q11" s="774"/>
      <c r="R11" s="774"/>
    </row>
    <row r="12" spans="1:18" ht="46.5" customHeight="1" x14ac:dyDescent="0.25">
      <c r="A12" s="771">
        <v>3</v>
      </c>
      <c r="B12" s="773" t="s">
        <v>90</v>
      </c>
      <c r="C12" s="773" t="s">
        <v>198</v>
      </c>
      <c r="D12" s="773">
        <v>3</v>
      </c>
      <c r="E12" s="773" t="s">
        <v>950</v>
      </c>
      <c r="F12" s="773" t="s">
        <v>227</v>
      </c>
      <c r="G12" s="771" t="s">
        <v>56</v>
      </c>
      <c r="H12" s="283" t="s">
        <v>57</v>
      </c>
      <c r="I12" s="283">
        <v>1</v>
      </c>
      <c r="J12" s="773" t="s">
        <v>225</v>
      </c>
      <c r="K12" s="773" t="s">
        <v>82</v>
      </c>
      <c r="L12" s="773" t="s">
        <v>38</v>
      </c>
      <c r="M12" s="791" t="s">
        <v>82</v>
      </c>
      <c r="N12" s="793">
        <v>10000</v>
      </c>
      <c r="O12" s="791" t="s">
        <v>82</v>
      </c>
      <c r="P12" s="793">
        <v>10000</v>
      </c>
      <c r="Q12" s="773" t="s">
        <v>83</v>
      </c>
      <c r="R12" s="773" t="s">
        <v>84</v>
      </c>
    </row>
    <row r="13" spans="1:18" ht="46.5" customHeight="1" x14ac:dyDescent="0.25">
      <c r="A13" s="785"/>
      <c r="B13" s="790"/>
      <c r="C13" s="790"/>
      <c r="D13" s="790"/>
      <c r="E13" s="790"/>
      <c r="F13" s="790"/>
      <c r="G13" s="785"/>
      <c r="H13" s="283" t="s">
        <v>228</v>
      </c>
      <c r="I13" s="290" t="s">
        <v>955</v>
      </c>
      <c r="J13" s="790"/>
      <c r="K13" s="790"/>
      <c r="L13" s="790"/>
      <c r="M13" s="792"/>
      <c r="N13" s="794"/>
      <c r="O13" s="792"/>
      <c r="P13" s="794"/>
      <c r="Q13" s="790"/>
      <c r="R13" s="790"/>
    </row>
    <row r="14" spans="1:18" ht="43.5" customHeight="1" x14ac:dyDescent="0.25">
      <c r="A14" s="772"/>
      <c r="B14" s="790"/>
      <c r="C14" s="790"/>
      <c r="D14" s="790"/>
      <c r="E14" s="790"/>
      <c r="F14" s="790"/>
      <c r="G14" s="785"/>
      <c r="H14" s="281" t="s">
        <v>94</v>
      </c>
      <c r="I14" s="281" t="s">
        <v>956</v>
      </c>
      <c r="J14" s="790"/>
      <c r="K14" s="790"/>
      <c r="L14" s="790"/>
      <c r="M14" s="792"/>
      <c r="N14" s="794"/>
      <c r="O14" s="792"/>
      <c r="P14" s="794"/>
      <c r="Q14" s="790"/>
      <c r="R14" s="790"/>
    </row>
    <row r="15" spans="1:18" ht="58.5" customHeight="1" x14ac:dyDescent="0.25">
      <c r="A15" s="771">
        <v>4</v>
      </c>
      <c r="B15" s="773" t="s">
        <v>90</v>
      </c>
      <c r="C15" s="773" t="s">
        <v>198</v>
      </c>
      <c r="D15" s="773">
        <v>3</v>
      </c>
      <c r="E15" s="773" t="s">
        <v>951</v>
      </c>
      <c r="F15" s="773" t="s">
        <v>227</v>
      </c>
      <c r="G15" s="771" t="s">
        <v>56</v>
      </c>
      <c r="H15" s="283" t="s">
        <v>57</v>
      </c>
      <c r="I15" s="283">
        <v>1</v>
      </c>
      <c r="J15" s="773" t="s">
        <v>225</v>
      </c>
      <c r="K15" s="773" t="s">
        <v>82</v>
      </c>
      <c r="L15" s="773" t="s">
        <v>45</v>
      </c>
      <c r="M15" s="791" t="s">
        <v>82</v>
      </c>
      <c r="N15" s="793">
        <v>10000</v>
      </c>
      <c r="O15" s="791" t="s">
        <v>82</v>
      </c>
      <c r="P15" s="793">
        <v>10000</v>
      </c>
      <c r="Q15" s="773" t="s">
        <v>83</v>
      </c>
      <c r="R15" s="773" t="s">
        <v>84</v>
      </c>
    </row>
    <row r="16" spans="1:18" ht="52.5" customHeight="1" x14ac:dyDescent="0.25">
      <c r="A16" s="785"/>
      <c r="B16" s="790"/>
      <c r="C16" s="790"/>
      <c r="D16" s="790"/>
      <c r="E16" s="790"/>
      <c r="F16" s="790"/>
      <c r="G16" s="785"/>
      <c r="H16" s="283" t="s">
        <v>94</v>
      </c>
      <c r="I16" s="283" t="s">
        <v>956</v>
      </c>
      <c r="J16" s="790"/>
      <c r="K16" s="790"/>
      <c r="L16" s="790"/>
      <c r="M16" s="792"/>
      <c r="N16" s="794"/>
      <c r="O16" s="792"/>
      <c r="P16" s="794"/>
      <c r="Q16" s="790"/>
      <c r="R16" s="790"/>
    </row>
    <row r="17" spans="1:18" ht="45" customHeight="1" x14ac:dyDescent="0.25">
      <c r="A17" s="785"/>
      <c r="B17" s="790"/>
      <c r="C17" s="790"/>
      <c r="D17" s="790"/>
      <c r="E17" s="790"/>
      <c r="F17" s="790"/>
      <c r="G17" s="785"/>
      <c r="H17" s="283" t="s">
        <v>228</v>
      </c>
      <c r="I17" s="291" t="s">
        <v>955</v>
      </c>
      <c r="J17" s="790"/>
      <c r="K17" s="790"/>
      <c r="L17" s="790"/>
      <c r="M17" s="792"/>
      <c r="N17" s="794"/>
      <c r="O17" s="792"/>
      <c r="P17" s="794"/>
      <c r="Q17" s="790"/>
      <c r="R17" s="790"/>
    </row>
    <row r="18" spans="1:18" ht="54.75" customHeight="1" x14ac:dyDescent="0.25">
      <c r="A18" s="771">
        <v>5</v>
      </c>
      <c r="B18" s="771" t="s">
        <v>229</v>
      </c>
      <c r="C18" s="771">
        <v>5</v>
      </c>
      <c r="D18" s="771">
        <v>4</v>
      </c>
      <c r="E18" s="773" t="s">
        <v>1059</v>
      </c>
      <c r="F18" s="773" t="s">
        <v>230</v>
      </c>
      <c r="G18" s="773" t="s">
        <v>231</v>
      </c>
      <c r="H18" s="283" t="s">
        <v>232</v>
      </c>
      <c r="I18" s="283">
        <v>1</v>
      </c>
      <c r="J18" s="773" t="s">
        <v>233</v>
      </c>
      <c r="K18" s="773" t="s">
        <v>82</v>
      </c>
      <c r="L18" s="773" t="s">
        <v>45</v>
      </c>
      <c r="M18" s="773" t="s">
        <v>82</v>
      </c>
      <c r="N18" s="793">
        <v>7000</v>
      </c>
      <c r="O18" s="773" t="s">
        <v>82</v>
      </c>
      <c r="P18" s="793">
        <v>7000</v>
      </c>
      <c r="Q18" s="773" t="s">
        <v>83</v>
      </c>
      <c r="R18" s="773" t="s">
        <v>84</v>
      </c>
    </row>
    <row r="19" spans="1:18" ht="69.75" customHeight="1" x14ac:dyDescent="0.25">
      <c r="A19" s="772"/>
      <c r="B19" s="785"/>
      <c r="C19" s="785"/>
      <c r="D19" s="785"/>
      <c r="E19" s="790"/>
      <c r="F19" s="790"/>
      <c r="G19" s="790"/>
      <c r="H19" s="281" t="s">
        <v>234</v>
      </c>
      <c r="I19" s="281" t="s">
        <v>954</v>
      </c>
      <c r="J19" s="790"/>
      <c r="K19" s="790"/>
      <c r="L19" s="790"/>
      <c r="M19" s="790"/>
      <c r="N19" s="794"/>
      <c r="O19" s="790"/>
      <c r="P19" s="794"/>
      <c r="Q19" s="790"/>
      <c r="R19" s="790"/>
    </row>
    <row r="20" spans="1:18" ht="44.25" customHeight="1" x14ac:dyDescent="0.25">
      <c r="A20" s="771">
        <v>6</v>
      </c>
      <c r="B20" s="771" t="s">
        <v>235</v>
      </c>
      <c r="C20" s="771">
        <v>1</v>
      </c>
      <c r="D20" s="771">
        <v>6</v>
      </c>
      <c r="E20" s="773" t="s">
        <v>236</v>
      </c>
      <c r="F20" s="773" t="s">
        <v>237</v>
      </c>
      <c r="G20" s="771" t="s">
        <v>56</v>
      </c>
      <c r="H20" s="283" t="s">
        <v>57</v>
      </c>
      <c r="I20" s="283">
        <v>1</v>
      </c>
      <c r="J20" s="773" t="s">
        <v>238</v>
      </c>
      <c r="K20" s="771" t="s">
        <v>82</v>
      </c>
      <c r="L20" s="771" t="s">
        <v>38</v>
      </c>
      <c r="M20" s="771" t="s">
        <v>82</v>
      </c>
      <c r="N20" s="795">
        <v>8000</v>
      </c>
      <c r="O20" s="771" t="s">
        <v>226</v>
      </c>
      <c r="P20" s="795">
        <v>8000</v>
      </c>
      <c r="Q20" s="798" t="s">
        <v>83</v>
      </c>
      <c r="R20" s="807" t="s">
        <v>84</v>
      </c>
    </row>
    <row r="21" spans="1:18" ht="47.25" customHeight="1" x14ac:dyDescent="0.25">
      <c r="A21" s="785"/>
      <c r="B21" s="785"/>
      <c r="C21" s="785"/>
      <c r="D21" s="785"/>
      <c r="E21" s="790"/>
      <c r="F21" s="790"/>
      <c r="G21" s="785"/>
      <c r="H21" s="283" t="s">
        <v>228</v>
      </c>
      <c r="I21" s="283" t="s">
        <v>953</v>
      </c>
      <c r="J21" s="790"/>
      <c r="K21" s="785"/>
      <c r="L21" s="785"/>
      <c r="M21" s="785"/>
      <c r="N21" s="796"/>
      <c r="O21" s="785"/>
      <c r="P21" s="796"/>
      <c r="Q21" s="798"/>
      <c r="R21" s="808"/>
    </row>
    <row r="22" spans="1:18" ht="49.5" customHeight="1" x14ac:dyDescent="0.25">
      <c r="A22" s="772"/>
      <c r="B22" s="772"/>
      <c r="C22" s="772"/>
      <c r="D22" s="772"/>
      <c r="E22" s="774"/>
      <c r="F22" s="774"/>
      <c r="G22" s="772"/>
      <c r="H22" s="283" t="s">
        <v>94</v>
      </c>
      <c r="I22" s="292" t="s">
        <v>952</v>
      </c>
      <c r="J22" s="774"/>
      <c r="K22" s="772"/>
      <c r="L22" s="772"/>
      <c r="M22" s="772"/>
      <c r="N22" s="797"/>
      <c r="O22" s="772"/>
      <c r="P22" s="797"/>
      <c r="Q22" s="798"/>
      <c r="R22" s="809"/>
    </row>
    <row r="23" spans="1:18" ht="35.25" customHeight="1" x14ac:dyDescent="0.25">
      <c r="A23" s="799">
        <v>7</v>
      </c>
      <c r="B23" s="771" t="s">
        <v>90</v>
      </c>
      <c r="C23" s="771">
        <v>1</v>
      </c>
      <c r="D23" s="771">
        <v>6</v>
      </c>
      <c r="E23" s="773" t="s">
        <v>91</v>
      </c>
      <c r="F23" s="773" t="s">
        <v>239</v>
      </c>
      <c r="G23" s="771" t="s">
        <v>56</v>
      </c>
      <c r="H23" s="284" t="s">
        <v>57</v>
      </c>
      <c r="I23" s="283">
        <v>1</v>
      </c>
      <c r="J23" s="773" t="s">
        <v>93</v>
      </c>
      <c r="K23" s="771"/>
      <c r="L23" s="771" t="s">
        <v>45</v>
      </c>
      <c r="M23" s="787" t="s">
        <v>82</v>
      </c>
      <c r="N23" s="795">
        <v>62000</v>
      </c>
      <c r="O23" s="787" t="s">
        <v>82</v>
      </c>
      <c r="P23" s="795">
        <v>62000</v>
      </c>
      <c r="Q23" s="773" t="s">
        <v>83</v>
      </c>
      <c r="R23" s="773" t="s">
        <v>84</v>
      </c>
    </row>
    <row r="24" spans="1:18" ht="38.25" customHeight="1" x14ac:dyDescent="0.25">
      <c r="A24" s="799"/>
      <c r="B24" s="785"/>
      <c r="C24" s="785"/>
      <c r="D24" s="785"/>
      <c r="E24" s="790"/>
      <c r="F24" s="790"/>
      <c r="G24" s="785"/>
      <c r="H24" s="283" t="s">
        <v>228</v>
      </c>
      <c r="I24" s="287" t="s">
        <v>781</v>
      </c>
      <c r="J24" s="790"/>
      <c r="K24" s="785"/>
      <c r="L24" s="785"/>
      <c r="M24" s="788"/>
      <c r="N24" s="796"/>
      <c r="O24" s="788"/>
      <c r="P24" s="796"/>
      <c r="Q24" s="790"/>
      <c r="R24" s="790"/>
    </row>
    <row r="25" spans="1:18" ht="28.5" customHeight="1" x14ac:dyDescent="0.25">
      <c r="A25" s="799"/>
      <c r="B25" s="785"/>
      <c r="C25" s="785"/>
      <c r="D25" s="785"/>
      <c r="E25" s="790"/>
      <c r="F25" s="790"/>
      <c r="G25" s="785"/>
      <c r="H25" s="284" t="s">
        <v>94</v>
      </c>
      <c r="I25" s="283" t="s">
        <v>782</v>
      </c>
      <c r="J25" s="790"/>
      <c r="K25" s="785"/>
      <c r="L25" s="785"/>
      <c r="M25" s="788"/>
      <c r="N25" s="796"/>
      <c r="O25" s="788"/>
      <c r="P25" s="796"/>
      <c r="Q25" s="790"/>
      <c r="R25" s="790"/>
    </row>
    <row r="26" spans="1:18" ht="33" customHeight="1" x14ac:dyDescent="0.25">
      <c r="A26" s="799"/>
      <c r="B26" s="772"/>
      <c r="C26" s="772"/>
      <c r="D26" s="772"/>
      <c r="E26" s="774"/>
      <c r="F26" s="774"/>
      <c r="G26" s="772"/>
      <c r="H26" s="283" t="s">
        <v>95</v>
      </c>
      <c r="I26" s="283" t="s">
        <v>782</v>
      </c>
      <c r="J26" s="774"/>
      <c r="K26" s="772"/>
      <c r="L26" s="772"/>
      <c r="M26" s="789"/>
      <c r="N26" s="797"/>
      <c r="O26" s="789"/>
      <c r="P26" s="797"/>
      <c r="Q26" s="774"/>
      <c r="R26" s="774"/>
    </row>
    <row r="27" spans="1:18" ht="75.75" customHeight="1" x14ac:dyDescent="0.25">
      <c r="A27" s="773">
        <v>8</v>
      </c>
      <c r="B27" s="773" t="s">
        <v>76</v>
      </c>
      <c r="C27" s="773">
        <v>2.2999999999999998</v>
      </c>
      <c r="D27" s="773">
        <v>10</v>
      </c>
      <c r="E27" s="773" t="s">
        <v>240</v>
      </c>
      <c r="F27" s="773" t="s">
        <v>241</v>
      </c>
      <c r="G27" s="773" t="s">
        <v>79</v>
      </c>
      <c r="H27" s="281" t="s">
        <v>242</v>
      </c>
      <c r="I27" s="282" t="s">
        <v>41</v>
      </c>
      <c r="J27" s="773" t="s">
        <v>81</v>
      </c>
      <c r="K27" s="771" t="s">
        <v>82</v>
      </c>
      <c r="L27" s="781" t="s">
        <v>38</v>
      </c>
      <c r="M27" s="791" t="s">
        <v>82</v>
      </c>
      <c r="N27" s="795">
        <f>47250</f>
        <v>47250</v>
      </c>
      <c r="O27" s="791" t="s">
        <v>82</v>
      </c>
      <c r="P27" s="795">
        <f>40000+4500+2750</f>
        <v>47250</v>
      </c>
      <c r="Q27" s="773" t="s">
        <v>83</v>
      </c>
      <c r="R27" s="773" t="s">
        <v>84</v>
      </c>
    </row>
    <row r="28" spans="1:18" ht="39" customHeight="1" x14ac:dyDescent="0.25">
      <c r="A28" s="774"/>
      <c r="B28" s="774"/>
      <c r="C28" s="774"/>
      <c r="D28" s="774"/>
      <c r="E28" s="774"/>
      <c r="F28" s="774"/>
      <c r="G28" s="774"/>
      <c r="H28" s="283" t="s">
        <v>85</v>
      </c>
      <c r="I28" s="282" t="s">
        <v>243</v>
      </c>
      <c r="J28" s="774"/>
      <c r="K28" s="772"/>
      <c r="L28" s="782"/>
      <c r="M28" s="803"/>
      <c r="N28" s="797"/>
      <c r="O28" s="803"/>
      <c r="P28" s="797"/>
      <c r="Q28" s="774"/>
      <c r="R28" s="774"/>
    </row>
    <row r="29" spans="1:18" ht="67.5" customHeight="1" x14ac:dyDescent="0.25">
      <c r="A29" s="771">
        <v>9</v>
      </c>
      <c r="B29" s="771" t="s">
        <v>76</v>
      </c>
      <c r="C29" s="771">
        <v>2.2999999999999998</v>
      </c>
      <c r="D29" s="771">
        <v>10</v>
      </c>
      <c r="E29" s="771" t="s">
        <v>244</v>
      </c>
      <c r="F29" s="773" t="s">
        <v>241</v>
      </c>
      <c r="G29" s="773" t="s">
        <v>79</v>
      </c>
      <c r="H29" s="281" t="s">
        <v>242</v>
      </c>
      <c r="I29" s="288">
        <v>1</v>
      </c>
      <c r="J29" s="773" t="s">
        <v>81</v>
      </c>
      <c r="K29" s="771" t="s">
        <v>82</v>
      </c>
      <c r="L29" s="771" t="s">
        <v>38</v>
      </c>
      <c r="M29" s="787" t="s">
        <v>82</v>
      </c>
      <c r="N29" s="795">
        <v>37500</v>
      </c>
      <c r="O29" s="787" t="s">
        <v>82</v>
      </c>
      <c r="P29" s="795">
        <v>37500</v>
      </c>
      <c r="Q29" s="773" t="s">
        <v>83</v>
      </c>
      <c r="R29" s="773" t="s">
        <v>84</v>
      </c>
    </row>
    <row r="30" spans="1:18" ht="67.5" customHeight="1" x14ac:dyDescent="0.25">
      <c r="A30" s="772"/>
      <c r="B30" s="772"/>
      <c r="C30" s="772"/>
      <c r="D30" s="772"/>
      <c r="E30" s="772"/>
      <c r="F30" s="774"/>
      <c r="G30" s="774"/>
      <c r="H30" s="283" t="s">
        <v>85</v>
      </c>
      <c r="I30" s="221" t="s">
        <v>245</v>
      </c>
      <c r="J30" s="774"/>
      <c r="K30" s="772"/>
      <c r="L30" s="772"/>
      <c r="M30" s="789"/>
      <c r="N30" s="797"/>
      <c r="O30" s="789"/>
      <c r="P30" s="797"/>
      <c r="Q30" s="774"/>
      <c r="R30" s="774"/>
    </row>
    <row r="31" spans="1:18" ht="70.5" customHeight="1" x14ac:dyDescent="0.25">
      <c r="A31" s="771">
        <v>10</v>
      </c>
      <c r="B31" s="771" t="s">
        <v>76</v>
      </c>
      <c r="C31" s="771">
        <v>2.2999999999999998</v>
      </c>
      <c r="D31" s="773">
        <v>10</v>
      </c>
      <c r="E31" s="773" t="s">
        <v>246</v>
      </c>
      <c r="F31" s="773" t="s">
        <v>247</v>
      </c>
      <c r="G31" s="773" t="s">
        <v>49</v>
      </c>
      <c r="H31" s="281" t="s">
        <v>242</v>
      </c>
      <c r="I31" s="282" t="s">
        <v>41</v>
      </c>
      <c r="J31" s="773" t="s">
        <v>87</v>
      </c>
      <c r="K31" s="781" t="s">
        <v>40</v>
      </c>
      <c r="L31" s="781" t="s">
        <v>38</v>
      </c>
      <c r="M31" s="783">
        <v>10946.43</v>
      </c>
      <c r="N31" s="795">
        <v>3000</v>
      </c>
      <c r="O31" s="783">
        <v>10946.43</v>
      </c>
      <c r="P31" s="795">
        <v>3000</v>
      </c>
      <c r="Q31" s="773" t="s">
        <v>83</v>
      </c>
      <c r="R31" s="773" t="s">
        <v>84</v>
      </c>
    </row>
    <row r="32" spans="1:18" ht="48.75" customHeight="1" x14ac:dyDescent="0.25">
      <c r="A32" s="785"/>
      <c r="B32" s="785"/>
      <c r="C32" s="785"/>
      <c r="D32" s="790"/>
      <c r="E32" s="790"/>
      <c r="F32" s="790"/>
      <c r="G32" s="790"/>
      <c r="H32" s="283" t="s">
        <v>85</v>
      </c>
      <c r="I32" s="282" t="s">
        <v>248</v>
      </c>
      <c r="J32" s="790"/>
      <c r="K32" s="800"/>
      <c r="L32" s="800"/>
      <c r="M32" s="786"/>
      <c r="N32" s="796"/>
      <c r="O32" s="786"/>
      <c r="P32" s="796"/>
      <c r="Q32" s="790"/>
      <c r="R32" s="790"/>
    </row>
    <row r="33" spans="1:18" ht="45" customHeight="1" x14ac:dyDescent="0.25">
      <c r="A33" s="772"/>
      <c r="B33" s="772"/>
      <c r="C33" s="772"/>
      <c r="D33" s="774"/>
      <c r="E33" s="774"/>
      <c r="F33" s="774"/>
      <c r="G33" s="774"/>
      <c r="H33" s="283" t="s">
        <v>95</v>
      </c>
      <c r="I33" s="282" t="s">
        <v>248</v>
      </c>
      <c r="J33" s="774"/>
      <c r="K33" s="782"/>
      <c r="L33" s="782"/>
      <c r="M33" s="784"/>
      <c r="N33" s="797"/>
      <c r="O33" s="784"/>
      <c r="P33" s="797"/>
      <c r="Q33" s="774"/>
      <c r="R33" s="774"/>
    </row>
    <row r="34" spans="1:18" ht="63.75" customHeight="1" x14ac:dyDescent="0.25">
      <c r="A34" s="812">
        <v>11</v>
      </c>
      <c r="B34" s="773" t="s">
        <v>90</v>
      </c>
      <c r="C34" s="773">
        <v>5</v>
      </c>
      <c r="D34" s="773">
        <v>11</v>
      </c>
      <c r="E34" s="773" t="s">
        <v>783</v>
      </c>
      <c r="F34" s="773" t="s">
        <v>784</v>
      </c>
      <c r="G34" s="804" t="s">
        <v>56</v>
      </c>
      <c r="H34" s="289" t="s">
        <v>57</v>
      </c>
      <c r="I34" s="283">
        <v>1</v>
      </c>
      <c r="J34" s="773" t="s">
        <v>785</v>
      </c>
      <c r="K34" s="804" t="s">
        <v>82</v>
      </c>
      <c r="L34" s="804" t="s">
        <v>38</v>
      </c>
      <c r="M34" s="791" t="s">
        <v>82</v>
      </c>
      <c r="N34" s="795">
        <f>P34</f>
        <v>10500</v>
      </c>
      <c r="O34" s="791" t="s">
        <v>82</v>
      </c>
      <c r="P34" s="795">
        <v>10500</v>
      </c>
      <c r="Q34" s="773" t="s">
        <v>83</v>
      </c>
      <c r="R34" s="773" t="s">
        <v>84</v>
      </c>
    </row>
    <row r="35" spans="1:18" ht="40.5" customHeight="1" x14ac:dyDescent="0.25">
      <c r="A35" s="813"/>
      <c r="B35" s="790"/>
      <c r="C35" s="790"/>
      <c r="D35" s="790"/>
      <c r="E35" s="790"/>
      <c r="F35" s="790"/>
      <c r="G35" s="805"/>
      <c r="H35" s="289" t="s">
        <v>587</v>
      </c>
      <c r="I35" s="283" t="s">
        <v>786</v>
      </c>
      <c r="J35" s="790"/>
      <c r="K35" s="805"/>
      <c r="L35" s="805"/>
      <c r="M35" s="792"/>
      <c r="N35" s="796"/>
      <c r="O35" s="792"/>
      <c r="P35" s="796"/>
      <c r="Q35" s="790"/>
      <c r="R35" s="790"/>
    </row>
    <row r="36" spans="1:18" ht="119.25" customHeight="1" x14ac:dyDescent="0.25">
      <c r="A36" s="814"/>
      <c r="B36" s="774"/>
      <c r="C36" s="774"/>
      <c r="D36" s="774"/>
      <c r="E36" s="774"/>
      <c r="F36" s="774"/>
      <c r="G36" s="806"/>
      <c r="H36" s="289" t="s">
        <v>94</v>
      </c>
      <c r="I36" s="283">
        <v>3</v>
      </c>
      <c r="J36" s="774"/>
      <c r="K36" s="806"/>
      <c r="L36" s="806"/>
      <c r="M36" s="803"/>
      <c r="N36" s="797"/>
      <c r="O36" s="803"/>
      <c r="P36" s="797"/>
      <c r="Q36" s="774"/>
      <c r="R36" s="774"/>
    </row>
    <row r="37" spans="1:18" s="213" customFormat="1" x14ac:dyDescent="0.25">
      <c r="A37" s="214"/>
      <c r="B37" s="214"/>
      <c r="C37" s="214"/>
      <c r="D37" s="214"/>
      <c r="E37" s="214"/>
      <c r="F37" s="214"/>
      <c r="G37" s="214"/>
      <c r="H37" s="214"/>
      <c r="I37" s="214"/>
      <c r="J37" s="214"/>
      <c r="K37" s="214"/>
      <c r="L37" s="214"/>
      <c r="M37" s="214"/>
      <c r="N37" s="214"/>
      <c r="O37" s="214"/>
      <c r="P37" s="214"/>
      <c r="Q37" s="214"/>
      <c r="R37" s="214"/>
    </row>
    <row r="38" spans="1:18" x14ac:dyDescent="0.25">
      <c r="N38" s="810"/>
      <c r="O38" s="811" t="s">
        <v>35</v>
      </c>
      <c r="P38" s="811"/>
      <c r="Q38" s="811"/>
    </row>
    <row r="39" spans="1:18" ht="30" customHeight="1" x14ac:dyDescent="0.25">
      <c r="N39" s="810"/>
      <c r="O39" s="811" t="s">
        <v>36</v>
      </c>
      <c r="P39" s="810" t="s">
        <v>37</v>
      </c>
      <c r="Q39" s="810"/>
    </row>
    <row r="40" spans="1:18" ht="21" customHeight="1" x14ac:dyDescent="0.25">
      <c r="N40" s="810"/>
      <c r="O40" s="811"/>
      <c r="P40" s="212">
        <v>2020</v>
      </c>
      <c r="Q40" s="212">
        <v>2021</v>
      </c>
    </row>
    <row r="41" spans="1:18" ht="33.75" customHeight="1" x14ac:dyDescent="0.25">
      <c r="N41" s="220" t="s">
        <v>729</v>
      </c>
      <c r="O41" s="222">
        <v>11</v>
      </c>
      <c r="P41" s="223">
        <f>O6+O8+O31</f>
        <v>147546.43</v>
      </c>
      <c r="Q41" s="223">
        <f>P12+P15+P18+P20+P23+P27+P29+P31+P34</f>
        <v>195250</v>
      </c>
    </row>
    <row r="43" spans="1:18" x14ac:dyDescent="0.25">
      <c r="Q43" s="144"/>
    </row>
  </sheetData>
  <mergeCells count="196">
    <mergeCell ref="O34:O36"/>
    <mergeCell ref="R20:R22"/>
    <mergeCell ref="F20:F22"/>
    <mergeCell ref="D20:D22"/>
    <mergeCell ref="A20:A22"/>
    <mergeCell ref="R34:R36"/>
    <mergeCell ref="N38:N40"/>
    <mergeCell ref="O38:Q38"/>
    <mergeCell ref="O39:O40"/>
    <mergeCell ref="P39:Q39"/>
    <mergeCell ref="A34:A36"/>
    <mergeCell ref="B34:B36"/>
    <mergeCell ref="J20:J22"/>
    <mergeCell ref="C20:C22"/>
    <mergeCell ref="A31:A33"/>
    <mergeCell ref="B31:B33"/>
    <mergeCell ref="G29:G30"/>
    <mergeCell ref="J29:J30"/>
    <mergeCell ref="K29:K30"/>
    <mergeCell ref="O31:O33"/>
    <mergeCell ref="P31:P33"/>
    <mergeCell ref="P34:P36"/>
    <mergeCell ref="Q34:Q36"/>
    <mergeCell ref="L34:L36"/>
    <mergeCell ref="M34:M36"/>
    <mergeCell ref="N31:N33"/>
    <mergeCell ref="G34:G36"/>
    <mergeCell ref="J34:J36"/>
    <mergeCell ref="K34:K36"/>
    <mergeCell ref="C31:C33"/>
    <mergeCell ref="D31:D33"/>
    <mergeCell ref="E31:E33"/>
    <mergeCell ref="C34:C36"/>
    <mergeCell ref="D34:D36"/>
    <mergeCell ref="E34:E36"/>
    <mergeCell ref="F31:F33"/>
    <mergeCell ref="G31:G33"/>
    <mergeCell ref="J31:J33"/>
    <mergeCell ref="K31:K33"/>
    <mergeCell ref="F34:F36"/>
    <mergeCell ref="N34:N36"/>
    <mergeCell ref="Q31:Q33"/>
    <mergeCell ref="R31:R33"/>
    <mergeCell ref="L31:L33"/>
    <mergeCell ref="M31:M33"/>
    <mergeCell ref="O29:O30"/>
    <mergeCell ref="P29:P30"/>
    <mergeCell ref="Q29:Q30"/>
    <mergeCell ref="A1:F1"/>
    <mergeCell ref="A2:F2"/>
    <mergeCell ref="A29:A30"/>
    <mergeCell ref="B29:B30"/>
    <mergeCell ref="C29:C30"/>
    <mergeCell ref="D29:D30"/>
    <mergeCell ref="E29:E30"/>
    <mergeCell ref="F29:F30"/>
    <mergeCell ref="O27:O28"/>
    <mergeCell ref="P27:P28"/>
    <mergeCell ref="G27:G28"/>
    <mergeCell ref="J27:J28"/>
    <mergeCell ref="K27:K28"/>
    <mergeCell ref="Q27:Q28"/>
    <mergeCell ref="R27:R28"/>
    <mergeCell ref="L27:L28"/>
    <mergeCell ref="M27:M28"/>
    <mergeCell ref="R29:R30"/>
    <mergeCell ref="L29:L30"/>
    <mergeCell ref="M29:M30"/>
    <mergeCell ref="N29:N30"/>
    <mergeCell ref="C23:C26"/>
    <mergeCell ref="D23:D26"/>
    <mergeCell ref="E23:E26"/>
    <mergeCell ref="F23:F26"/>
    <mergeCell ref="R23:R26"/>
    <mergeCell ref="O23:O26"/>
    <mergeCell ref="P23:P26"/>
    <mergeCell ref="Q23:Q26"/>
    <mergeCell ref="L23:L26"/>
    <mergeCell ref="M23:M26"/>
    <mergeCell ref="N23:N26"/>
    <mergeCell ref="R18:R19"/>
    <mergeCell ref="F18:F19"/>
    <mergeCell ref="G18:G19"/>
    <mergeCell ref="J18:J19"/>
    <mergeCell ref="K18:K19"/>
    <mergeCell ref="L18:L19"/>
    <mergeCell ref="M18:M19"/>
    <mergeCell ref="A27:A28"/>
    <mergeCell ref="B27:B28"/>
    <mergeCell ref="C27:C28"/>
    <mergeCell ref="D27:D28"/>
    <mergeCell ref="E27:E28"/>
    <mergeCell ref="F27:F28"/>
    <mergeCell ref="G23:G26"/>
    <mergeCell ref="J23:J26"/>
    <mergeCell ref="K23:K26"/>
    <mergeCell ref="A23:A26"/>
    <mergeCell ref="B23:B26"/>
    <mergeCell ref="N27:N28"/>
    <mergeCell ref="A18:A19"/>
    <mergeCell ref="B18:B19"/>
    <mergeCell ref="C18:C19"/>
    <mergeCell ref="D18:D19"/>
    <mergeCell ref="E18:E19"/>
    <mergeCell ref="B20:B22"/>
    <mergeCell ref="P20:P22"/>
    <mergeCell ref="Q20:Q22"/>
    <mergeCell ref="N18:N19"/>
    <mergeCell ref="O18:O19"/>
    <mergeCell ref="P18:P19"/>
    <mergeCell ref="L20:L22"/>
    <mergeCell ref="M20:M22"/>
    <mergeCell ref="N20:N22"/>
    <mergeCell ref="K20:K22"/>
    <mergeCell ref="E20:E22"/>
    <mergeCell ref="G20:G22"/>
    <mergeCell ref="Q18:Q19"/>
    <mergeCell ref="O20:O22"/>
    <mergeCell ref="A15:A17"/>
    <mergeCell ref="B15:B17"/>
    <mergeCell ref="C15:C17"/>
    <mergeCell ref="D15:D17"/>
    <mergeCell ref="E15:E17"/>
    <mergeCell ref="F15:F17"/>
    <mergeCell ref="R12:R14"/>
    <mergeCell ref="O12:O14"/>
    <mergeCell ref="A12:A14"/>
    <mergeCell ref="B12:B14"/>
    <mergeCell ref="C12:C14"/>
    <mergeCell ref="D12:D14"/>
    <mergeCell ref="E12:E14"/>
    <mergeCell ref="F12:F14"/>
    <mergeCell ref="G12:G14"/>
    <mergeCell ref="J12:J14"/>
    <mergeCell ref="K12:K14"/>
    <mergeCell ref="L12:L14"/>
    <mergeCell ref="M12:M14"/>
    <mergeCell ref="N12:N14"/>
    <mergeCell ref="P12:P14"/>
    <mergeCell ref="Q12:Q14"/>
    <mergeCell ref="M15:M17"/>
    <mergeCell ref="N15:N17"/>
    <mergeCell ref="R8:R11"/>
    <mergeCell ref="B8:B11"/>
    <mergeCell ref="C8:C11"/>
    <mergeCell ref="D8:D11"/>
    <mergeCell ref="E8:E11"/>
    <mergeCell ref="F8:F11"/>
    <mergeCell ref="G8:G11"/>
    <mergeCell ref="J8:J11"/>
    <mergeCell ref="R15:R17"/>
    <mergeCell ref="G15:G17"/>
    <mergeCell ref="J15:J17"/>
    <mergeCell ref="K15:K17"/>
    <mergeCell ref="L15:L17"/>
    <mergeCell ref="O15:O17"/>
    <mergeCell ref="P15:P17"/>
    <mergeCell ref="Q15:Q17"/>
    <mergeCell ref="A8:A11"/>
    <mergeCell ref="K8:K11"/>
    <mergeCell ref="L8:L11"/>
    <mergeCell ref="M8:M11"/>
    <mergeCell ref="N8:N11"/>
    <mergeCell ref="O8:O11"/>
    <mergeCell ref="P8:P11"/>
    <mergeCell ref="Q8:Q11"/>
    <mergeCell ref="F3:F4"/>
    <mergeCell ref="Q6:Q7"/>
    <mergeCell ref="A3:A4"/>
    <mergeCell ref="B3:B4"/>
    <mergeCell ref="C3:C4"/>
    <mergeCell ref="D3:D4"/>
    <mergeCell ref="E3:E4"/>
    <mergeCell ref="R3:R4"/>
    <mergeCell ref="A6:A7"/>
    <mergeCell ref="B6:B7"/>
    <mergeCell ref="C6:C7"/>
    <mergeCell ref="D6:D7"/>
    <mergeCell ref="E6:E7"/>
    <mergeCell ref="F6:F7"/>
    <mergeCell ref="G6:G7"/>
    <mergeCell ref="J6:J7"/>
    <mergeCell ref="G3:G4"/>
    <mergeCell ref="R6:R7"/>
    <mergeCell ref="K3:L3"/>
    <mergeCell ref="M3:N3"/>
    <mergeCell ref="O3:P3"/>
    <mergeCell ref="H3:I3"/>
    <mergeCell ref="J3:J4"/>
    <mergeCell ref="K6:K7"/>
    <mergeCell ref="Q3:Q4"/>
    <mergeCell ref="L6:L7"/>
    <mergeCell ref="M6:M7"/>
    <mergeCell ref="N6:N7"/>
    <mergeCell ref="O6:O7"/>
    <mergeCell ref="P6:P7"/>
  </mergeCells>
  <pageMargins left="0.70866141732283472" right="0.70866141732283472" top="0.74803149606299213" bottom="0.74803149606299213" header="0.31496062992125984" footer="0.31496062992125984"/>
  <pageSetup paperSize="8"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706DC-0B69-4D5D-A59E-8CDFF453F85D}">
  <sheetPr>
    <pageSetUpPr fitToPage="1"/>
  </sheetPr>
  <dimension ref="A2:U128"/>
  <sheetViews>
    <sheetView topLeftCell="A112" zoomScale="60" zoomScaleNormal="60" workbookViewId="0">
      <selection activeCell="E131" sqref="E131"/>
    </sheetView>
  </sheetViews>
  <sheetFormatPr defaultRowHeight="21" x14ac:dyDescent="0.35"/>
  <cols>
    <col min="1" max="1" width="6" style="403" customWidth="1"/>
    <col min="2" max="2" width="9.140625" style="354"/>
    <col min="3" max="3" width="11.42578125" style="354" customWidth="1"/>
    <col min="4" max="4" width="9.7109375" style="354" customWidth="1"/>
    <col min="5" max="5" width="27" style="354" customWidth="1"/>
    <col min="6" max="6" width="78.5703125" style="354" customWidth="1"/>
    <col min="7" max="7" width="22" style="354" customWidth="1"/>
    <col min="8" max="9" width="20.7109375" style="354" customWidth="1"/>
    <col min="10" max="10" width="29.7109375" style="354" customWidth="1"/>
    <col min="11" max="12" width="19.5703125" style="354" customWidth="1"/>
    <col min="13" max="13" width="20.140625" style="380" customWidth="1"/>
    <col min="14" max="14" width="19.42578125" style="380" customWidth="1"/>
    <col min="15" max="15" width="17.85546875" style="380" customWidth="1"/>
    <col min="16" max="16" width="24.5703125" style="380" customWidth="1"/>
    <col min="17" max="17" width="21.42578125" style="354" customWidth="1"/>
    <col min="18" max="18" width="27.5703125" style="354" customWidth="1"/>
    <col min="19" max="19" width="18.140625" style="354" customWidth="1"/>
    <col min="20" max="20" width="20.7109375" style="354" customWidth="1"/>
    <col min="21" max="255" width="9.140625" style="354"/>
    <col min="256" max="256" width="4.7109375" style="354" bestFit="1" customWidth="1"/>
    <col min="257" max="257" width="9.7109375" style="354" bestFit="1" customWidth="1"/>
    <col min="258" max="258" width="10" style="354" bestFit="1" customWidth="1"/>
    <col min="259" max="259" width="9.140625" style="354"/>
    <col min="260" max="260" width="22.85546875" style="354" customWidth="1"/>
    <col min="261" max="261" width="59.7109375" style="354" bestFit="1" customWidth="1"/>
    <col min="262" max="262" width="57.85546875" style="354" bestFit="1" customWidth="1"/>
    <col min="263" max="263" width="35.28515625" style="354" bestFit="1" customWidth="1"/>
    <col min="264" max="264" width="28.140625" style="354" bestFit="1" customWidth="1"/>
    <col min="265" max="265" width="33.140625" style="354" bestFit="1" customWidth="1"/>
    <col min="266" max="266" width="26" style="354" bestFit="1" customWidth="1"/>
    <col min="267" max="267" width="19.140625" style="354" bestFit="1" customWidth="1"/>
    <col min="268" max="268" width="10.42578125" style="354" customWidth="1"/>
    <col min="269" max="269" width="11.85546875" style="354" customWidth="1"/>
    <col min="270" max="270" width="14.7109375" style="354" customWidth="1"/>
    <col min="271" max="271" width="9" style="354" bestFit="1" customWidth="1"/>
    <col min="272" max="511" width="9.140625" style="354"/>
    <col min="512" max="512" width="4.7109375" style="354" bestFit="1" customWidth="1"/>
    <col min="513" max="513" width="9.7109375" style="354" bestFit="1" customWidth="1"/>
    <col min="514" max="514" width="10" style="354" bestFit="1" customWidth="1"/>
    <col min="515" max="515" width="9.140625" style="354"/>
    <col min="516" max="516" width="22.85546875" style="354" customWidth="1"/>
    <col min="517" max="517" width="59.7109375" style="354" bestFit="1" customWidth="1"/>
    <col min="518" max="518" width="57.85546875" style="354" bestFit="1" customWidth="1"/>
    <col min="519" max="519" width="35.28515625" style="354" bestFit="1" customWidth="1"/>
    <col min="520" max="520" width="28.140625" style="354" bestFit="1" customWidth="1"/>
    <col min="521" max="521" width="33.140625" style="354" bestFit="1" customWidth="1"/>
    <col min="522" max="522" width="26" style="354" bestFit="1" customWidth="1"/>
    <col min="523" max="523" width="19.140625" style="354" bestFit="1" customWidth="1"/>
    <col min="524" max="524" width="10.42578125" style="354" customWidth="1"/>
    <col min="525" max="525" width="11.85546875" style="354" customWidth="1"/>
    <col min="526" max="526" width="14.7109375" style="354" customWidth="1"/>
    <col min="527" max="527" width="9" style="354" bestFit="1" customWidth="1"/>
    <col min="528" max="767" width="9.140625" style="354"/>
    <col min="768" max="768" width="4.7109375" style="354" bestFit="1" customWidth="1"/>
    <col min="769" max="769" width="9.7109375" style="354" bestFit="1" customWidth="1"/>
    <col min="770" max="770" width="10" style="354" bestFit="1" customWidth="1"/>
    <col min="771" max="771" width="9.140625" style="354"/>
    <col min="772" max="772" width="22.85546875" style="354" customWidth="1"/>
    <col min="773" max="773" width="59.7109375" style="354" bestFit="1" customWidth="1"/>
    <col min="774" max="774" width="57.85546875" style="354" bestFit="1" customWidth="1"/>
    <col min="775" max="775" width="35.28515625" style="354" bestFit="1" customWidth="1"/>
    <col min="776" max="776" width="28.140625" style="354" bestFit="1" customWidth="1"/>
    <col min="777" max="777" width="33.140625" style="354" bestFit="1" customWidth="1"/>
    <col min="778" max="778" width="26" style="354" bestFit="1" customWidth="1"/>
    <col min="779" max="779" width="19.140625" style="354" bestFit="1" customWidth="1"/>
    <col min="780" max="780" width="10.42578125" style="354" customWidth="1"/>
    <col min="781" max="781" width="11.85546875" style="354" customWidth="1"/>
    <col min="782" max="782" width="14.7109375" style="354" customWidth="1"/>
    <col min="783" max="783" width="9" style="354" bestFit="1" customWidth="1"/>
    <col min="784" max="1023" width="9.140625" style="354"/>
    <col min="1024" max="1024" width="4.7109375" style="354" bestFit="1" customWidth="1"/>
    <col min="1025" max="1025" width="9.7109375" style="354" bestFit="1" customWidth="1"/>
    <col min="1026" max="1026" width="10" style="354" bestFit="1" customWidth="1"/>
    <col min="1027" max="1027" width="9.140625" style="354"/>
    <col min="1028" max="1028" width="22.85546875" style="354" customWidth="1"/>
    <col min="1029" max="1029" width="59.7109375" style="354" bestFit="1" customWidth="1"/>
    <col min="1030" max="1030" width="57.85546875" style="354" bestFit="1" customWidth="1"/>
    <col min="1031" max="1031" width="35.28515625" style="354" bestFit="1" customWidth="1"/>
    <col min="1032" max="1032" width="28.140625" style="354" bestFit="1" customWidth="1"/>
    <col min="1033" max="1033" width="33.140625" style="354" bestFit="1" customWidth="1"/>
    <col min="1034" max="1034" width="26" style="354" bestFit="1" customWidth="1"/>
    <col min="1035" max="1035" width="19.140625" style="354" bestFit="1" customWidth="1"/>
    <col min="1036" max="1036" width="10.42578125" style="354" customWidth="1"/>
    <col min="1037" max="1037" width="11.85546875" style="354" customWidth="1"/>
    <col min="1038" max="1038" width="14.7109375" style="354" customWidth="1"/>
    <col min="1039" max="1039" width="9" style="354" bestFit="1" customWidth="1"/>
    <col min="1040" max="1279" width="9.140625" style="354"/>
    <col min="1280" max="1280" width="4.7109375" style="354" bestFit="1" customWidth="1"/>
    <col min="1281" max="1281" width="9.7109375" style="354" bestFit="1" customWidth="1"/>
    <col min="1282" max="1282" width="10" style="354" bestFit="1" customWidth="1"/>
    <col min="1283" max="1283" width="9.140625" style="354"/>
    <col min="1284" max="1284" width="22.85546875" style="354" customWidth="1"/>
    <col min="1285" max="1285" width="59.7109375" style="354" bestFit="1" customWidth="1"/>
    <col min="1286" max="1286" width="57.85546875" style="354" bestFit="1" customWidth="1"/>
    <col min="1287" max="1287" width="35.28515625" style="354" bestFit="1" customWidth="1"/>
    <col min="1288" max="1288" width="28.140625" style="354" bestFit="1" customWidth="1"/>
    <col min="1289" max="1289" width="33.140625" style="354" bestFit="1" customWidth="1"/>
    <col min="1290" max="1290" width="26" style="354" bestFit="1" customWidth="1"/>
    <col min="1291" max="1291" width="19.140625" style="354" bestFit="1" customWidth="1"/>
    <col min="1292" max="1292" width="10.42578125" style="354" customWidth="1"/>
    <col min="1293" max="1293" width="11.85546875" style="354" customWidth="1"/>
    <col min="1294" max="1294" width="14.7109375" style="354" customWidth="1"/>
    <col min="1295" max="1295" width="9" style="354" bestFit="1" customWidth="1"/>
    <col min="1296" max="1535" width="9.140625" style="354"/>
    <col min="1536" max="1536" width="4.7109375" style="354" bestFit="1" customWidth="1"/>
    <col min="1537" max="1537" width="9.7109375" style="354" bestFit="1" customWidth="1"/>
    <col min="1538" max="1538" width="10" style="354" bestFit="1" customWidth="1"/>
    <col min="1539" max="1539" width="9.140625" style="354"/>
    <col min="1540" max="1540" width="22.85546875" style="354" customWidth="1"/>
    <col min="1541" max="1541" width="59.7109375" style="354" bestFit="1" customWidth="1"/>
    <col min="1542" max="1542" width="57.85546875" style="354" bestFit="1" customWidth="1"/>
    <col min="1543" max="1543" width="35.28515625" style="354" bestFit="1" customWidth="1"/>
    <col min="1544" max="1544" width="28.140625" style="354" bestFit="1" customWidth="1"/>
    <col min="1545" max="1545" width="33.140625" style="354" bestFit="1" customWidth="1"/>
    <col min="1546" max="1546" width="26" style="354" bestFit="1" customWidth="1"/>
    <col min="1547" max="1547" width="19.140625" style="354" bestFit="1" customWidth="1"/>
    <col min="1548" max="1548" width="10.42578125" style="354" customWidth="1"/>
    <col min="1549" max="1549" width="11.85546875" style="354" customWidth="1"/>
    <col min="1550" max="1550" width="14.7109375" style="354" customWidth="1"/>
    <col min="1551" max="1551" width="9" style="354" bestFit="1" customWidth="1"/>
    <col min="1552" max="1791" width="9.140625" style="354"/>
    <col min="1792" max="1792" width="4.7109375" style="354" bestFit="1" customWidth="1"/>
    <col min="1793" max="1793" width="9.7109375" style="354" bestFit="1" customWidth="1"/>
    <col min="1794" max="1794" width="10" style="354" bestFit="1" customWidth="1"/>
    <col min="1795" max="1795" width="9.140625" style="354"/>
    <col min="1796" max="1796" width="22.85546875" style="354" customWidth="1"/>
    <col min="1797" max="1797" width="59.7109375" style="354" bestFit="1" customWidth="1"/>
    <col min="1798" max="1798" width="57.85546875" style="354" bestFit="1" customWidth="1"/>
    <col min="1799" max="1799" width="35.28515625" style="354" bestFit="1" customWidth="1"/>
    <col min="1800" max="1800" width="28.140625" style="354" bestFit="1" customWidth="1"/>
    <col min="1801" max="1801" width="33.140625" style="354" bestFit="1" customWidth="1"/>
    <col min="1802" max="1802" width="26" style="354" bestFit="1" customWidth="1"/>
    <col min="1803" max="1803" width="19.140625" style="354" bestFit="1" customWidth="1"/>
    <col min="1804" max="1804" width="10.42578125" style="354" customWidth="1"/>
    <col min="1805" max="1805" width="11.85546875" style="354" customWidth="1"/>
    <col min="1806" max="1806" width="14.7109375" style="354" customWidth="1"/>
    <col min="1807" max="1807" width="9" style="354" bestFit="1" customWidth="1"/>
    <col min="1808" max="2047" width="9.140625" style="354"/>
    <col min="2048" max="2048" width="4.7109375" style="354" bestFit="1" customWidth="1"/>
    <col min="2049" max="2049" width="9.7109375" style="354" bestFit="1" customWidth="1"/>
    <col min="2050" max="2050" width="10" style="354" bestFit="1" customWidth="1"/>
    <col min="2051" max="2051" width="9.140625" style="354"/>
    <col min="2052" max="2052" width="22.85546875" style="354" customWidth="1"/>
    <col min="2053" max="2053" width="59.7109375" style="354" bestFit="1" customWidth="1"/>
    <col min="2054" max="2054" width="57.85546875" style="354" bestFit="1" customWidth="1"/>
    <col min="2055" max="2055" width="35.28515625" style="354" bestFit="1" customWidth="1"/>
    <col min="2056" max="2056" width="28.140625" style="354" bestFit="1" customWidth="1"/>
    <col min="2057" max="2057" width="33.140625" style="354" bestFit="1" customWidth="1"/>
    <col min="2058" max="2058" width="26" style="354" bestFit="1" customWidth="1"/>
    <col min="2059" max="2059" width="19.140625" style="354" bestFit="1" customWidth="1"/>
    <col min="2060" max="2060" width="10.42578125" style="354" customWidth="1"/>
    <col min="2061" max="2061" width="11.85546875" style="354" customWidth="1"/>
    <col min="2062" max="2062" width="14.7109375" style="354" customWidth="1"/>
    <col min="2063" max="2063" width="9" style="354" bestFit="1" customWidth="1"/>
    <col min="2064" max="2303" width="9.140625" style="354"/>
    <col min="2304" max="2304" width="4.7109375" style="354" bestFit="1" customWidth="1"/>
    <col min="2305" max="2305" width="9.7109375" style="354" bestFit="1" customWidth="1"/>
    <col min="2306" max="2306" width="10" style="354" bestFit="1" customWidth="1"/>
    <col min="2307" max="2307" width="9.140625" style="354"/>
    <col min="2308" max="2308" width="22.85546875" style="354" customWidth="1"/>
    <col min="2309" max="2309" width="59.7109375" style="354" bestFit="1" customWidth="1"/>
    <col min="2310" max="2310" width="57.85546875" style="354" bestFit="1" customWidth="1"/>
    <col min="2311" max="2311" width="35.28515625" style="354" bestFit="1" customWidth="1"/>
    <col min="2312" max="2312" width="28.140625" style="354" bestFit="1" customWidth="1"/>
    <col min="2313" max="2313" width="33.140625" style="354" bestFit="1" customWidth="1"/>
    <col min="2314" max="2314" width="26" style="354" bestFit="1" customWidth="1"/>
    <col min="2315" max="2315" width="19.140625" style="354" bestFit="1" customWidth="1"/>
    <col min="2316" max="2316" width="10.42578125" style="354" customWidth="1"/>
    <col min="2317" max="2317" width="11.85546875" style="354" customWidth="1"/>
    <col min="2318" max="2318" width="14.7109375" style="354" customWidth="1"/>
    <col min="2319" max="2319" width="9" style="354" bestFit="1" customWidth="1"/>
    <col min="2320" max="2559" width="9.140625" style="354"/>
    <col min="2560" max="2560" width="4.7109375" style="354" bestFit="1" customWidth="1"/>
    <col min="2561" max="2561" width="9.7109375" style="354" bestFit="1" customWidth="1"/>
    <col min="2562" max="2562" width="10" style="354" bestFit="1" customWidth="1"/>
    <col min="2563" max="2563" width="9.140625" style="354"/>
    <col min="2564" max="2564" width="22.85546875" style="354" customWidth="1"/>
    <col min="2565" max="2565" width="59.7109375" style="354" bestFit="1" customWidth="1"/>
    <col min="2566" max="2566" width="57.85546875" style="354" bestFit="1" customWidth="1"/>
    <col min="2567" max="2567" width="35.28515625" style="354" bestFit="1" customWidth="1"/>
    <col min="2568" max="2568" width="28.140625" style="354" bestFit="1" customWidth="1"/>
    <col min="2569" max="2569" width="33.140625" style="354" bestFit="1" customWidth="1"/>
    <col min="2570" max="2570" width="26" style="354" bestFit="1" customWidth="1"/>
    <col min="2571" max="2571" width="19.140625" style="354" bestFit="1" customWidth="1"/>
    <col min="2572" max="2572" width="10.42578125" style="354" customWidth="1"/>
    <col min="2573" max="2573" width="11.85546875" style="354" customWidth="1"/>
    <col min="2574" max="2574" width="14.7109375" style="354" customWidth="1"/>
    <col min="2575" max="2575" width="9" style="354" bestFit="1" customWidth="1"/>
    <col min="2576" max="2815" width="9.140625" style="354"/>
    <col min="2816" max="2816" width="4.7109375" style="354" bestFit="1" customWidth="1"/>
    <col min="2817" max="2817" width="9.7109375" style="354" bestFit="1" customWidth="1"/>
    <col min="2818" max="2818" width="10" style="354" bestFit="1" customWidth="1"/>
    <col min="2819" max="2819" width="9.140625" style="354"/>
    <col min="2820" max="2820" width="22.85546875" style="354" customWidth="1"/>
    <col min="2821" max="2821" width="59.7109375" style="354" bestFit="1" customWidth="1"/>
    <col min="2822" max="2822" width="57.85546875" style="354" bestFit="1" customWidth="1"/>
    <col min="2823" max="2823" width="35.28515625" style="354" bestFit="1" customWidth="1"/>
    <col min="2824" max="2824" width="28.140625" style="354" bestFit="1" customWidth="1"/>
    <col min="2825" max="2825" width="33.140625" style="354" bestFit="1" customWidth="1"/>
    <col min="2826" max="2826" width="26" style="354" bestFit="1" customWidth="1"/>
    <col min="2827" max="2827" width="19.140625" style="354" bestFit="1" customWidth="1"/>
    <col min="2828" max="2828" width="10.42578125" style="354" customWidth="1"/>
    <col min="2829" max="2829" width="11.85546875" style="354" customWidth="1"/>
    <col min="2830" max="2830" width="14.7109375" style="354" customWidth="1"/>
    <col min="2831" max="2831" width="9" style="354" bestFit="1" customWidth="1"/>
    <col min="2832" max="3071" width="9.140625" style="354"/>
    <col min="3072" max="3072" width="4.7109375" style="354" bestFit="1" customWidth="1"/>
    <col min="3073" max="3073" width="9.7109375" style="354" bestFit="1" customWidth="1"/>
    <col min="3074" max="3074" width="10" style="354" bestFit="1" customWidth="1"/>
    <col min="3075" max="3075" width="9.140625" style="354"/>
    <col min="3076" max="3076" width="22.85546875" style="354" customWidth="1"/>
    <col min="3077" max="3077" width="59.7109375" style="354" bestFit="1" customWidth="1"/>
    <col min="3078" max="3078" width="57.85546875" style="354" bestFit="1" customWidth="1"/>
    <col min="3079" max="3079" width="35.28515625" style="354" bestFit="1" customWidth="1"/>
    <col min="3080" max="3080" width="28.140625" style="354" bestFit="1" customWidth="1"/>
    <col min="3081" max="3081" width="33.140625" style="354" bestFit="1" customWidth="1"/>
    <col min="3082" max="3082" width="26" style="354" bestFit="1" customWidth="1"/>
    <col min="3083" max="3083" width="19.140625" style="354" bestFit="1" customWidth="1"/>
    <col min="3084" max="3084" width="10.42578125" style="354" customWidth="1"/>
    <col min="3085" max="3085" width="11.85546875" style="354" customWidth="1"/>
    <col min="3086" max="3086" width="14.7109375" style="354" customWidth="1"/>
    <col min="3087" max="3087" width="9" style="354" bestFit="1" customWidth="1"/>
    <col min="3088" max="3327" width="9.140625" style="354"/>
    <col min="3328" max="3328" width="4.7109375" style="354" bestFit="1" customWidth="1"/>
    <col min="3329" max="3329" width="9.7109375" style="354" bestFit="1" customWidth="1"/>
    <col min="3330" max="3330" width="10" style="354" bestFit="1" customWidth="1"/>
    <col min="3331" max="3331" width="9.140625" style="354"/>
    <col min="3332" max="3332" width="22.85546875" style="354" customWidth="1"/>
    <col min="3333" max="3333" width="59.7109375" style="354" bestFit="1" customWidth="1"/>
    <col min="3334" max="3334" width="57.85546875" style="354" bestFit="1" customWidth="1"/>
    <col min="3335" max="3335" width="35.28515625" style="354" bestFit="1" customWidth="1"/>
    <col min="3336" max="3336" width="28.140625" style="354" bestFit="1" customWidth="1"/>
    <col min="3337" max="3337" width="33.140625" style="354" bestFit="1" customWidth="1"/>
    <col min="3338" max="3338" width="26" style="354" bestFit="1" customWidth="1"/>
    <col min="3339" max="3339" width="19.140625" style="354" bestFit="1" customWidth="1"/>
    <col min="3340" max="3340" width="10.42578125" style="354" customWidth="1"/>
    <col min="3341" max="3341" width="11.85546875" style="354" customWidth="1"/>
    <col min="3342" max="3342" width="14.7109375" style="354" customWidth="1"/>
    <col min="3343" max="3343" width="9" style="354" bestFit="1" customWidth="1"/>
    <col min="3344" max="3583" width="9.140625" style="354"/>
    <col min="3584" max="3584" width="4.7109375" style="354" bestFit="1" customWidth="1"/>
    <col min="3585" max="3585" width="9.7109375" style="354" bestFit="1" customWidth="1"/>
    <col min="3586" max="3586" width="10" style="354" bestFit="1" customWidth="1"/>
    <col min="3587" max="3587" width="9.140625" style="354"/>
    <col min="3588" max="3588" width="22.85546875" style="354" customWidth="1"/>
    <col min="3589" max="3589" width="59.7109375" style="354" bestFit="1" customWidth="1"/>
    <col min="3590" max="3590" width="57.85546875" style="354" bestFit="1" customWidth="1"/>
    <col min="3591" max="3591" width="35.28515625" style="354" bestFit="1" customWidth="1"/>
    <col min="3592" max="3592" width="28.140625" style="354" bestFit="1" customWidth="1"/>
    <col min="3593" max="3593" width="33.140625" style="354" bestFit="1" customWidth="1"/>
    <col min="3594" max="3594" width="26" style="354" bestFit="1" customWidth="1"/>
    <col min="3595" max="3595" width="19.140625" style="354" bestFit="1" customWidth="1"/>
    <col min="3596" max="3596" width="10.42578125" style="354" customWidth="1"/>
    <col min="3597" max="3597" width="11.85546875" style="354" customWidth="1"/>
    <col min="3598" max="3598" width="14.7109375" style="354" customWidth="1"/>
    <col min="3599" max="3599" width="9" style="354" bestFit="1" customWidth="1"/>
    <col min="3600" max="3839" width="9.140625" style="354"/>
    <col min="3840" max="3840" width="4.7109375" style="354" bestFit="1" customWidth="1"/>
    <col min="3841" max="3841" width="9.7109375" style="354" bestFit="1" customWidth="1"/>
    <col min="3842" max="3842" width="10" style="354" bestFit="1" customWidth="1"/>
    <col min="3843" max="3843" width="9.140625" style="354"/>
    <col min="3844" max="3844" width="22.85546875" style="354" customWidth="1"/>
    <col min="3845" max="3845" width="59.7109375" style="354" bestFit="1" customWidth="1"/>
    <col min="3846" max="3846" width="57.85546875" style="354" bestFit="1" customWidth="1"/>
    <col min="3847" max="3847" width="35.28515625" style="354" bestFit="1" customWidth="1"/>
    <col min="3848" max="3848" width="28.140625" style="354" bestFit="1" customWidth="1"/>
    <col min="3849" max="3849" width="33.140625" style="354" bestFit="1" customWidth="1"/>
    <col min="3850" max="3850" width="26" style="354" bestFit="1" customWidth="1"/>
    <col min="3851" max="3851" width="19.140625" style="354" bestFit="1" customWidth="1"/>
    <col min="3852" max="3852" width="10.42578125" style="354" customWidth="1"/>
    <col min="3853" max="3853" width="11.85546875" style="354" customWidth="1"/>
    <col min="3854" max="3854" width="14.7109375" style="354" customWidth="1"/>
    <col min="3855" max="3855" width="9" style="354" bestFit="1" customWidth="1"/>
    <col min="3856" max="4095" width="9.140625" style="354"/>
    <col min="4096" max="4096" width="4.7109375" style="354" bestFit="1" customWidth="1"/>
    <col min="4097" max="4097" width="9.7109375" style="354" bestFit="1" customWidth="1"/>
    <col min="4098" max="4098" width="10" style="354" bestFit="1" customWidth="1"/>
    <col min="4099" max="4099" width="9.140625" style="354"/>
    <col min="4100" max="4100" width="22.85546875" style="354" customWidth="1"/>
    <col min="4101" max="4101" width="59.7109375" style="354" bestFit="1" customWidth="1"/>
    <col min="4102" max="4102" width="57.85546875" style="354" bestFit="1" customWidth="1"/>
    <col min="4103" max="4103" width="35.28515625" style="354" bestFit="1" customWidth="1"/>
    <col min="4104" max="4104" width="28.140625" style="354" bestFit="1" customWidth="1"/>
    <col min="4105" max="4105" width="33.140625" style="354" bestFit="1" customWidth="1"/>
    <col min="4106" max="4106" width="26" style="354" bestFit="1" customWidth="1"/>
    <col min="4107" max="4107" width="19.140625" style="354" bestFit="1" customWidth="1"/>
    <col min="4108" max="4108" width="10.42578125" style="354" customWidth="1"/>
    <col min="4109" max="4109" width="11.85546875" style="354" customWidth="1"/>
    <col min="4110" max="4110" width="14.7109375" style="354" customWidth="1"/>
    <col min="4111" max="4111" width="9" style="354" bestFit="1" customWidth="1"/>
    <col min="4112" max="4351" width="9.140625" style="354"/>
    <col min="4352" max="4352" width="4.7109375" style="354" bestFit="1" customWidth="1"/>
    <col min="4353" max="4353" width="9.7109375" style="354" bestFit="1" customWidth="1"/>
    <col min="4354" max="4354" width="10" style="354" bestFit="1" customWidth="1"/>
    <col min="4355" max="4355" width="9.140625" style="354"/>
    <col min="4356" max="4356" width="22.85546875" style="354" customWidth="1"/>
    <col min="4357" max="4357" width="59.7109375" style="354" bestFit="1" customWidth="1"/>
    <col min="4358" max="4358" width="57.85546875" style="354" bestFit="1" customWidth="1"/>
    <col min="4359" max="4359" width="35.28515625" style="354" bestFit="1" customWidth="1"/>
    <col min="4360" max="4360" width="28.140625" style="354" bestFit="1" customWidth="1"/>
    <col min="4361" max="4361" width="33.140625" style="354" bestFit="1" customWidth="1"/>
    <col min="4362" max="4362" width="26" style="354" bestFit="1" customWidth="1"/>
    <col min="4363" max="4363" width="19.140625" style="354" bestFit="1" customWidth="1"/>
    <col min="4364" max="4364" width="10.42578125" style="354" customWidth="1"/>
    <col min="4365" max="4365" width="11.85546875" style="354" customWidth="1"/>
    <col min="4366" max="4366" width="14.7109375" style="354" customWidth="1"/>
    <col min="4367" max="4367" width="9" style="354" bestFit="1" customWidth="1"/>
    <col min="4368" max="4607" width="9.140625" style="354"/>
    <col min="4608" max="4608" width="4.7109375" style="354" bestFit="1" customWidth="1"/>
    <col min="4609" max="4609" width="9.7109375" style="354" bestFit="1" customWidth="1"/>
    <col min="4610" max="4610" width="10" style="354" bestFit="1" customWidth="1"/>
    <col min="4611" max="4611" width="9.140625" style="354"/>
    <col min="4612" max="4612" width="22.85546875" style="354" customWidth="1"/>
    <col min="4613" max="4613" width="59.7109375" style="354" bestFit="1" customWidth="1"/>
    <col min="4614" max="4614" width="57.85546875" style="354" bestFit="1" customWidth="1"/>
    <col min="4615" max="4615" width="35.28515625" style="354" bestFit="1" customWidth="1"/>
    <col min="4616" max="4616" width="28.140625" style="354" bestFit="1" customWidth="1"/>
    <col min="4617" max="4617" width="33.140625" style="354" bestFit="1" customWidth="1"/>
    <col min="4618" max="4618" width="26" style="354" bestFit="1" customWidth="1"/>
    <col min="4619" max="4619" width="19.140625" style="354" bestFit="1" customWidth="1"/>
    <col min="4620" max="4620" width="10.42578125" style="354" customWidth="1"/>
    <col min="4621" max="4621" width="11.85546875" style="354" customWidth="1"/>
    <col min="4622" max="4622" width="14.7109375" style="354" customWidth="1"/>
    <col min="4623" max="4623" width="9" style="354" bestFit="1" customWidth="1"/>
    <col min="4624" max="4863" width="9.140625" style="354"/>
    <col min="4864" max="4864" width="4.7109375" style="354" bestFit="1" customWidth="1"/>
    <col min="4865" max="4865" width="9.7109375" style="354" bestFit="1" customWidth="1"/>
    <col min="4866" max="4866" width="10" style="354" bestFit="1" customWidth="1"/>
    <col min="4867" max="4867" width="9.140625" style="354"/>
    <col min="4868" max="4868" width="22.85546875" style="354" customWidth="1"/>
    <col min="4869" max="4869" width="59.7109375" style="354" bestFit="1" customWidth="1"/>
    <col min="4870" max="4870" width="57.85546875" style="354" bestFit="1" customWidth="1"/>
    <col min="4871" max="4871" width="35.28515625" style="354" bestFit="1" customWidth="1"/>
    <col min="4872" max="4872" width="28.140625" style="354" bestFit="1" customWidth="1"/>
    <col min="4873" max="4873" width="33.140625" style="354" bestFit="1" customWidth="1"/>
    <col min="4874" max="4874" width="26" style="354" bestFit="1" customWidth="1"/>
    <col min="4875" max="4875" width="19.140625" style="354" bestFit="1" customWidth="1"/>
    <col min="4876" max="4876" width="10.42578125" style="354" customWidth="1"/>
    <col min="4877" max="4877" width="11.85546875" style="354" customWidth="1"/>
    <col min="4878" max="4878" width="14.7109375" style="354" customWidth="1"/>
    <col min="4879" max="4879" width="9" style="354" bestFit="1" customWidth="1"/>
    <col min="4880" max="5119" width="9.140625" style="354"/>
    <col min="5120" max="5120" width="4.7109375" style="354" bestFit="1" customWidth="1"/>
    <col min="5121" max="5121" width="9.7109375" style="354" bestFit="1" customWidth="1"/>
    <col min="5122" max="5122" width="10" style="354" bestFit="1" customWidth="1"/>
    <col min="5123" max="5123" width="9.140625" style="354"/>
    <col min="5124" max="5124" width="22.85546875" style="354" customWidth="1"/>
    <col min="5125" max="5125" width="59.7109375" style="354" bestFit="1" customWidth="1"/>
    <col min="5126" max="5126" width="57.85546875" style="354" bestFit="1" customWidth="1"/>
    <col min="5127" max="5127" width="35.28515625" style="354" bestFit="1" customWidth="1"/>
    <col min="5128" max="5128" width="28.140625" style="354" bestFit="1" customWidth="1"/>
    <col min="5129" max="5129" width="33.140625" style="354" bestFit="1" customWidth="1"/>
    <col min="5130" max="5130" width="26" style="354" bestFit="1" customWidth="1"/>
    <col min="5131" max="5131" width="19.140625" style="354" bestFit="1" customWidth="1"/>
    <col min="5132" max="5132" width="10.42578125" style="354" customWidth="1"/>
    <col min="5133" max="5133" width="11.85546875" style="354" customWidth="1"/>
    <col min="5134" max="5134" width="14.7109375" style="354" customWidth="1"/>
    <col min="5135" max="5135" width="9" style="354" bestFit="1" customWidth="1"/>
    <col min="5136" max="5375" width="9.140625" style="354"/>
    <col min="5376" max="5376" width="4.7109375" style="354" bestFit="1" customWidth="1"/>
    <col min="5377" max="5377" width="9.7109375" style="354" bestFit="1" customWidth="1"/>
    <col min="5378" max="5378" width="10" style="354" bestFit="1" customWidth="1"/>
    <col min="5379" max="5379" width="9.140625" style="354"/>
    <col min="5380" max="5380" width="22.85546875" style="354" customWidth="1"/>
    <col min="5381" max="5381" width="59.7109375" style="354" bestFit="1" customWidth="1"/>
    <col min="5382" max="5382" width="57.85546875" style="354" bestFit="1" customWidth="1"/>
    <col min="5383" max="5383" width="35.28515625" style="354" bestFit="1" customWidth="1"/>
    <col min="5384" max="5384" width="28.140625" style="354" bestFit="1" customWidth="1"/>
    <col min="5385" max="5385" width="33.140625" style="354" bestFit="1" customWidth="1"/>
    <col min="5386" max="5386" width="26" style="354" bestFit="1" customWidth="1"/>
    <col min="5387" max="5387" width="19.140625" style="354" bestFit="1" customWidth="1"/>
    <col min="5388" max="5388" width="10.42578125" style="354" customWidth="1"/>
    <col min="5389" max="5389" width="11.85546875" style="354" customWidth="1"/>
    <col min="5390" max="5390" width="14.7109375" style="354" customWidth="1"/>
    <col min="5391" max="5391" width="9" style="354" bestFit="1" customWidth="1"/>
    <col min="5392" max="5631" width="9.140625" style="354"/>
    <col min="5632" max="5632" width="4.7109375" style="354" bestFit="1" customWidth="1"/>
    <col min="5633" max="5633" width="9.7109375" style="354" bestFit="1" customWidth="1"/>
    <col min="5634" max="5634" width="10" style="354" bestFit="1" customWidth="1"/>
    <col min="5635" max="5635" width="9.140625" style="354"/>
    <col min="5636" max="5636" width="22.85546875" style="354" customWidth="1"/>
    <col min="5637" max="5637" width="59.7109375" style="354" bestFit="1" customWidth="1"/>
    <col min="5638" max="5638" width="57.85546875" style="354" bestFit="1" customWidth="1"/>
    <col min="5639" max="5639" width="35.28515625" style="354" bestFit="1" customWidth="1"/>
    <col min="5640" max="5640" width="28.140625" style="354" bestFit="1" customWidth="1"/>
    <col min="5641" max="5641" width="33.140625" style="354" bestFit="1" customWidth="1"/>
    <col min="5642" max="5642" width="26" style="354" bestFit="1" customWidth="1"/>
    <col min="5643" max="5643" width="19.140625" style="354" bestFit="1" customWidth="1"/>
    <col min="5644" max="5644" width="10.42578125" style="354" customWidth="1"/>
    <col min="5645" max="5645" width="11.85546875" style="354" customWidth="1"/>
    <col min="5646" max="5646" width="14.7109375" style="354" customWidth="1"/>
    <col min="5647" max="5647" width="9" style="354" bestFit="1" customWidth="1"/>
    <col min="5648" max="5887" width="9.140625" style="354"/>
    <col min="5888" max="5888" width="4.7109375" style="354" bestFit="1" customWidth="1"/>
    <col min="5889" max="5889" width="9.7109375" style="354" bestFit="1" customWidth="1"/>
    <col min="5890" max="5890" width="10" style="354" bestFit="1" customWidth="1"/>
    <col min="5891" max="5891" width="9.140625" style="354"/>
    <col min="5892" max="5892" width="22.85546875" style="354" customWidth="1"/>
    <col min="5893" max="5893" width="59.7109375" style="354" bestFit="1" customWidth="1"/>
    <col min="5894" max="5894" width="57.85546875" style="354" bestFit="1" customWidth="1"/>
    <col min="5895" max="5895" width="35.28515625" style="354" bestFit="1" customWidth="1"/>
    <col min="5896" max="5896" width="28.140625" style="354" bestFit="1" customWidth="1"/>
    <col min="5897" max="5897" width="33.140625" style="354" bestFit="1" customWidth="1"/>
    <col min="5898" max="5898" width="26" style="354" bestFit="1" customWidth="1"/>
    <col min="5899" max="5899" width="19.140625" style="354" bestFit="1" customWidth="1"/>
    <col min="5900" max="5900" width="10.42578125" style="354" customWidth="1"/>
    <col min="5901" max="5901" width="11.85546875" style="354" customWidth="1"/>
    <col min="5902" max="5902" width="14.7109375" style="354" customWidth="1"/>
    <col min="5903" max="5903" width="9" style="354" bestFit="1" customWidth="1"/>
    <col min="5904" max="6143" width="9.140625" style="354"/>
    <col min="6144" max="6144" width="4.7109375" style="354" bestFit="1" customWidth="1"/>
    <col min="6145" max="6145" width="9.7109375" style="354" bestFit="1" customWidth="1"/>
    <col min="6146" max="6146" width="10" style="354" bestFit="1" customWidth="1"/>
    <col min="6147" max="6147" width="9.140625" style="354"/>
    <col min="6148" max="6148" width="22.85546875" style="354" customWidth="1"/>
    <col min="6149" max="6149" width="59.7109375" style="354" bestFit="1" customWidth="1"/>
    <col min="6150" max="6150" width="57.85546875" style="354" bestFit="1" customWidth="1"/>
    <col min="6151" max="6151" width="35.28515625" style="354" bestFit="1" customWidth="1"/>
    <col min="6152" max="6152" width="28.140625" style="354" bestFit="1" customWidth="1"/>
    <col min="6153" max="6153" width="33.140625" style="354" bestFit="1" customWidth="1"/>
    <col min="6154" max="6154" width="26" style="354" bestFit="1" customWidth="1"/>
    <col min="6155" max="6155" width="19.140625" style="354" bestFit="1" customWidth="1"/>
    <col min="6156" max="6156" width="10.42578125" style="354" customWidth="1"/>
    <col min="6157" max="6157" width="11.85546875" style="354" customWidth="1"/>
    <col min="6158" max="6158" width="14.7109375" style="354" customWidth="1"/>
    <col min="6159" max="6159" width="9" style="354" bestFit="1" customWidth="1"/>
    <col min="6160" max="6399" width="9.140625" style="354"/>
    <col min="6400" max="6400" width="4.7109375" style="354" bestFit="1" customWidth="1"/>
    <col min="6401" max="6401" width="9.7109375" style="354" bestFit="1" customWidth="1"/>
    <col min="6402" max="6402" width="10" style="354" bestFit="1" customWidth="1"/>
    <col min="6403" max="6403" width="9.140625" style="354"/>
    <col min="6404" max="6404" width="22.85546875" style="354" customWidth="1"/>
    <col min="6405" max="6405" width="59.7109375" style="354" bestFit="1" customWidth="1"/>
    <col min="6406" max="6406" width="57.85546875" style="354" bestFit="1" customWidth="1"/>
    <col min="6407" max="6407" width="35.28515625" style="354" bestFit="1" customWidth="1"/>
    <col min="6408" max="6408" width="28.140625" style="354" bestFit="1" customWidth="1"/>
    <col min="6409" max="6409" width="33.140625" style="354" bestFit="1" customWidth="1"/>
    <col min="6410" max="6410" width="26" style="354" bestFit="1" customWidth="1"/>
    <col min="6411" max="6411" width="19.140625" style="354" bestFit="1" customWidth="1"/>
    <col min="6412" max="6412" width="10.42578125" style="354" customWidth="1"/>
    <col min="6413" max="6413" width="11.85546875" style="354" customWidth="1"/>
    <col min="6414" max="6414" width="14.7109375" style="354" customWidth="1"/>
    <col min="6415" max="6415" width="9" style="354" bestFit="1" customWidth="1"/>
    <col min="6416" max="6655" width="9.140625" style="354"/>
    <col min="6656" max="6656" width="4.7109375" style="354" bestFit="1" customWidth="1"/>
    <col min="6657" max="6657" width="9.7109375" style="354" bestFit="1" customWidth="1"/>
    <col min="6658" max="6658" width="10" style="354" bestFit="1" customWidth="1"/>
    <col min="6659" max="6659" width="9.140625" style="354"/>
    <col min="6660" max="6660" width="22.85546875" style="354" customWidth="1"/>
    <col min="6661" max="6661" width="59.7109375" style="354" bestFit="1" customWidth="1"/>
    <col min="6662" max="6662" width="57.85546875" style="354" bestFit="1" customWidth="1"/>
    <col min="6663" max="6663" width="35.28515625" style="354" bestFit="1" customWidth="1"/>
    <col min="6664" max="6664" width="28.140625" style="354" bestFit="1" customWidth="1"/>
    <col min="6665" max="6665" width="33.140625" style="354" bestFit="1" customWidth="1"/>
    <col min="6666" max="6666" width="26" style="354" bestFit="1" customWidth="1"/>
    <col min="6667" max="6667" width="19.140625" style="354" bestFit="1" customWidth="1"/>
    <col min="6668" max="6668" width="10.42578125" style="354" customWidth="1"/>
    <col min="6669" max="6669" width="11.85546875" style="354" customWidth="1"/>
    <col min="6670" max="6670" width="14.7109375" style="354" customWidth="1"/>
    <col min="6671" max="6671" width="9" style="354" bestFit="1" customWidth="1"/>
    <col min="6672" max="6911" width="9.140625" style="354"/>
    <col min="6912" max="6912" width="4.7109375" style="354" bestFit="1" customWidth="1"/>
    <col min="6913" max="6913" width="9.7109375" style="354" bestFit="1" customWidth="1"/>
    <col min="6914" max="6914" width="10" style="354" bestFit="1" customWidth="1"/>
    <col min="6915" max="6915" width="9.140625" style="354"/>
    <col min="6916" max="6916" width="22.85546875" style="354" customWidth="1"/>
    <col min="6917" max="6917" width="59.7109375" style="354" bestFit="1" customWidth="1"/>
    <col min="6918" max="6918" width="57.85546875" style="354" bestFit="1" customWidth="1"/>
    <col min="6919" max="6919" width="35.28515625" style="354" bestFit="1" customWidth="1"/>
    <col min="6920" max="6920" width="28.140625" style="354" bestFit="1" customWidth="1"/>
    <col min="6921" max="6921" width="33.140625" style="354" bestFit="1" customWidth="1"/>
    <col min="6922" max="6922" width="26" style="354" bestFit="1" customWidth="1"/>
    <col min="6923" max="6923" width="19.140625" style="354" bestFit="1" customWidth="1"/>
    <col min="6924" max="6924" width="10.42578125" style="354" customWidth="1"/>
    <col min="6925" max="6925" width="11.85546875" style="354" customWidth="1"/>
    <col min="6926" max="6926" width="14.7109375" style="354" customWidth="1"/>
    <col min="6927" max="6927" width="9" style="354" bestFit="1" customWidth="1"/>
    <col min="6928" max="7167" width="9.140625" style="354"/>
    <col min="7168" max="7168" width="4.7109375" style="354" bestFit="1" customWidth="1"/>
    <col min="7169" max="7169" width="9.7109375" style="354" bestFit="1" customWidth="1"/>
    <col min="7170" max="7170" width="10" style="354" bestFit="1" customWidth="1"/>
    <col min="7171" max="7171" width="9.140625" style="354"/>
    <col min="7172" max="7172" width="22.85546875" style="354" customWidth="1"/>
    <col min="7173" max="7173" width="59.7109375" style="354" bestFit="1" customWidth="1"/>
    <col min="7174" max="7174" width="57.85546875" style="354" bestFit="1" customWidth="1"/>
    <col min="7175" max="7175" width="35.28515625" style="354" bestFit="1" customWidth="1"/>
    <col min="7176" max="7176" width="28.140625" style="354" bestFit="1" customWidth="1"/>
    <col min="7177" max="7177" width="33.140625" style="354" bestFit="1" customWidth="1"/>
    <col min="7178" max="7178" width="26" style="354" bestFit="1" customWidth="1"/>
    <col min="7179" max="7179" width="19.140625" style="354" bestFit="1" customWidth="1"/>
    <col min="7180" max="7180" width="10.42578125" style="354" customWidth="1"/>
    <col min="7181" max="7181" width="11.85546875" style="354" customWidth="1"/>
    <col min="7182" max="7182" width="14.7109375" style="354" customWidth="1"/>
    <col min="7183" max="7183" width="9" style="354" bestFit="1" customWidth="1"/>
    <col min="7184" max="7423" width="9.140625" style="354"/>
    <col min="7424" max="7424" width="4.7109375" style="354" bestFit="1" customWidth="1"/>
    <col min="7425" max="7425" width="9.7109375" style="354" bestFit="1" customWidth="1"/>
    <col min="7426" max="7426" width="10" style="354" bestFit="1" customWidth="1"/>
    <col min="7427" max="7427" width="9.140625" style="354"/>
    <col min="7428" max="7428" width="22.85546875" style="354" customWidth="1"/>
    <col min="7429" max="7429" width="59.7109375" style="354" bestFit="1" customWidth="1"/>
    <col min="7430" max="7430" width="57.85546875" style="354" bestFit="1" customWidth="1"/>
    <col min="7431" max="7431" width="35.28515625" style="354" bestFit="1" customWidth="1"/>
    <col min="7432" max="7432" width="28.140625" style="354" bestFit="1" customWidth="1"/>
    <col min="7433" max="7433" width="33.140625" style="354" bestFit="1" customWidth="1"/>
    <col min="7434" max="7434" width="26" style="354" bestFit="1" customWidth="1"/>
    <col min="7435" max="7435" width="19.140625" style="354" bestFit="1" customWidth="1"/>
    <col min="7436" max="7436" width="10.42578125" style="354" customWidth="1"/>
    <col min="7437" max="7437" width="11.85546875" style="354" customWidth="1"/>
    <col min="7438" max="7438" width="14.7109375" style="354" customWidth="1"/>
    <col min="7439" max="7439" width="9" style="354" bestFit="1" customWidth="1"/>
    <col min="7440" max="7679" width="9.140625" style="354"/>
    <col min="7680" max="7680" width="4.7109375" style="354" bestFit="1" customWidth="1"/>
    <col min="7681" max="7681" width="9.7109375" style="354" bestFit="1" customWidth="1"/>
    <col min="7682" max="7682" width="10" style="354" bestFit="1" customWidth="1"/>
    <col min="7683" max="7683" width="9.140625" style="354"/>
    <col min="7684" max="7684" width="22.85546875" style="354" customWidth="1"/>
    <col min="7685" max="7685" width="59.7109375" style="354" bestFit="1" customWidth="1"/>
    <col min="7686" max="7686" width="57.85546875" style="354" bestFit="1" customWidth="1"/>
    <col min="7687" max="7687" width="35.28515625" style="354" bestFit="1" customWidth="1"/>
    <col min="7688" max="7688" width="28.140625" style="354" bestFit="1" customWidth="1"/>
    <col min="7689" max="7689" width="33.140625" style="354" bestFit="1" customWidth="1"/>
    <col min="7690" max="7690" width="26" style="354" bestFit="1" customWidth="1"/>
    <col min="7691" max="7691" width="19.140625" style="354" bestFit="1" customWidth="1"/>
    <col min="7692" max="7692" width="10.42578125" style="354" customWidth="1"/>
    <col min="7693" max="7693" width="11.85546875" style="354" customWidth="1"/>
    <col min="7694" max="7694" width="14.7109375" style="354" customWidth="1"/>
    <col min="7695" max="7695" width="9" style="354" bestFit="1" customWidth="1"/>
    <col min="7696" max="7935" width="9.140625" style="354"/>
    <col min="7936" max="7936" width="4.7109375" style="354" bestFit="1" customWidth="1"/>
    <col min="7937" max="7937" width="9.7109375" style="354" bestFit="1" customWidth="1"/>
    <col min="7938" max="7938" width="10" style="354" bestFit="1" customWidth="1"/>
    <col min="7939" max="7939" width="9.140625" style="354"/>
    <col min="7940" max="7940" width="22.85546875" style="354" customWidth="1"/>
    <col min="7941" max="7941" width="59.7109375" style="354" bestFit="1" customWidth="1"/>
    <col min="7942" max="7942" width="57.85546875" style="354" bestFit="1" customWidth="1"/>
    <col min="7943" max="7943" width="35.28515625" style="354" bestFit="1" customWidth="1"/>
    <col min="7944" max="7944" width="28.140625" style="354" bestFit="1" customWidth="1"/>
    <col min="7945" max="7945" width="33.140625" style="354" bestFit="1" customWidth="1"/>
    <col min="7946" max="7946" width="26" style="354" bestFit="1" customWidth="1"/>
    <col min="7947" max="7947" width="19.140625" style="354" bestFit="1" customWidth="1"/>
    <col min="7948" max="7948" width="10.42578125" style="354" customWidth="1"/>
    <col min="7949" max="7949" width="11.85546875" style="354" customWidth="1"/>
    <col min="7950" max="7950" width="14.7109375" style="354" customWidth="1"/>
    <col min="7951" max="7951" width="9" style="354" bestFit="1" customWidth="1"/>
    <col min="7952" max="8191" width="9.140625" style="354"/>
    <col min="8192" max="8192" width="4.7109375" style="354" bestFit="1" customWidth="1"/>
    <col min="8193" max="8193" width="9.7109375" style="354" bestFit="1" customWidth="1"/>
    <col min="8194" max="8194" width="10" style="354" bestFit="1" customWidth="1"/>
    <col min="8195" max="8195" width="9.140625" style="354"/>
    <col min="8196" max="8196" width="22.85546875" style="354" customWidth="1"/>
    <col min="8197" max="8197" width="59.7109375" style="354" bestFit="1" customWidth="1"/>
    <col min="8198" max="8198" width="57.85546875" style="354" bestFit="1" customWidth="1"/>
    <col min="8199" max="8199" width="35.28515625" style="354" bestFit="1" customWidth="1"/>
    <col min="8200" max="8200" width="28.140625" style="354" bestFit="1" customWidth="1"/>
    <col min="8201" max="8201" width="33.140625" style="354" bestFit="1" customWidth="1"/>
    <col min="8202" max="8202" width="26" style="354" bestFit="1" customWidth="1"/>
    <col min="8203" max="8203" width="19.140625" style="354" bestFit="1" customWidth="1"/>
    <col min="8204" max="8204" width="10.42578125" style="354" customWidth="1"/>
    <col min="8205" max="8205" width="11.85546875" style="354" customWidth="1"/>
    <col min="8206" max="8206" width="14.7109375" style="354" customWidth="1"/>
    <col min="8207" max="8207" width="9" style="354" bestFit="1" customWidth="1"/>
    <col min="8208" max="8447" width="9.140625" style="354"/>
    <col min="8448" max="8448" width="4.7109375" style="354" bestFit="1" customWidth="1"/>
    <col min="8449" max="8449" width="9.7109375" style="354" bestFit="1" customWidth="1"/>
    <col min="8450" max="8450" width="10" style="354" bestFit="1" customWidth="1"/>
    <col min="8451" max="8451" width="9.140625" style="354"/>
    <col min="8452" max="8452" width="22.85546875" style="354" customWidth="1"/>
    <col min="8453" max="8453" width="59.7109375" style="354" bestFit="1" customWidth="1"/>
    <col min="8454" max="8454" width="57.85546875" style="354" bestFit="1" customWidth="1"/>
    <col min="8455" max="8455" width="35.28515625" style="354" bestFit="1" customWidth="1"/>
    <col min="8456" max="8456" width="28.140625" style="354" bestFit="1" customWidth="1"/>
    <col min="8457" max="8457" width="33.140625" style="354" bestFit="1" customWidth="1"/>
    <col min="8458" max="8458" width="26" style="354" bestFit="1" customWidth="1"/>
    <col min="8459" max="8459" width="19.140625" style="354" bestFit="1" customWidth="1"/>
    <col min="8460" max="8460" width="10.42578125" style="354" customWidth="1"/>
    <col min="8461" max="8461" width="11.85546875" style="354" customWidth="1"/>
    <col min="8462" max="8462" width="14.7109375" style="354" customWidth="1"/>
    <col min="8463" max="8463" width="9" style="354" bestFit="1" customWidth="1"/>
    <col min="8464" max="8703" width="9.140625" style="354"/>
    <col min="8704" max="8704" width="4.7109375" style="354" bestFit="1" customWidth="1"/>
    <col min="8705" max="8705" width="9.7109375" style="354" bestFit="1" customWidth="1"/>
    <col min="8706" max="8706" width="10" style="354" bestFit="1" customWidth="1"/>
    <col min="8707" max="8707" width="9.140625" style="354"/>
    <col min="8708" max="8708" width="22.85546875" style="354" customWidth="1"/>
    <col min="8709" max="8709" width="59.7109375" style="354" bestFit="1" customWidth="1"/>
    <col min="8710" max="8710" width="57.85546875" style="354" bestFit="1" customWidth="1"/>
    <col min="8711" max="8711" width="35.28515625" style="354" bestFit="1" customWidth="1"/>
    <col min="8712" max="8712" width="28.140625" style="354" bestFit="1" customWidth="1"/>
    <col min="8713" max="8713" width="33.140625" style="354" bestFit="1" customWidth="1"/>
    <col min="8714" max="8714" width="26" style="354" bestFit="1" customWidth="1"/>
    <col min="8715" max="8715" width="19.140625" style="354" bestFit="1" customWidth="1"/>
    <col min="8716" max="8716" width="10.42578125" style="354" customWidth="1"/>
    <col min="8717" max="8717" width="11.85546875" style="354" customWidth="1"/>
    <col min="8718" max="8718" width="14.7109375" style="354" customWidth="1"/>
    <col min="8719" max="8719" width="9" style="354" bestFit="1" customWidth="1"/>
    <col min="8720" max="8959" width="9.140625" style="354"/>
    <col min="8960" max="8960" width="4.7109375" style="354" bestFit="1" customWidth="1"/>
    <col min="8961" max="8961" width="9.7109375" style="354" bestFit="1" customWidth="1"/>
    <col min="8962" max="8962" width="10" style="354" bestFit="1" customWidth="1"/>
    <col min="8963" max="8963" width="9.140625" style="354"/>
    <col min="8964" max="8964" width="22.85546875" style="354" customWidth="1"/>
    <col min="8965" max="8965" width="59.7109375" style="354" bestFit="1" customWidth="1"/>
    <col min="8966" max="8966" width="57.85546875" style="354" bestFit="1" customWidth="1"/>
    <col min="8967" max="8967" width="35.28515625" style="354" bestFit="1" customWidth="1"/>
    <col min="8968" max="8968" width="28.140625" style="354" bestFit="1" customWidth="1"/>
    <col min="8969" max="8969" width="33.140625" style="354" bestFit="1" customWidth="1"/>
    <col min="8970" max="8970" width="26" style="354" bestFit="1" customWidth="1"/>
    <col min="8971" max="8971" width="19.140625" style="354" bestFit="1" customWidth="1"/>
    <col min="8972" max="8972" width="10.42578125" style="354" customWidth="1"/>
    <col min="8973" max="8973" width="11.85546875" style="354" customWidth="1"/>
    <col min="8974" max="8974" width="14.7109375" style="354" customWidth="1"/>
    <col min="8975" max="8975" width="9" style="354" bestFit="1" customWidth="1"/>
    <col min="8976" max="9215" width="9.140625" style="354"/>
    <col min="9216" max="9216" width="4.7109375" style="354" bestFit="1" customWidth="1"/>
    <col min="9217" max="9217" width="9.7109375" style="354" bestFit="1" customWidth="1"/>
    <col min="9218" max="9218" width="10" style="354" bestFit="1" customWidth="1"/>
    <col min="9219" max="9219" width="9.140625" style="354"/>
    <col min="9220" max="9220" width="22.85546875" style="354" customWidth="1"/>
    <col min="9221" max="9221" width="59.7109375" style="354" bestFit="1" customWidth="1"/>
    <col min="9222" max="9222" width="57.85546875" style="354" bestFit="1" customWidth="1"/>
    <col min="9223" max="9223" width="35.28515625" style="354" bestFit="1" customWidth="1"/>
    <col min="9224" max="9224" width="28.140625" style="354" bestFit="1" customWidth="1"/>
    <col min="9225" max="9225" width="33.140625" style="354" bestFit="1" customWidth="1"/>
    <col min="9226" max="9226" width="26" style="354" bestFit="1" customWidth="1"/>
    <col min="9227" max="9227" width="19.140625" style="354" bestFit="1" customWidth="1"/>
    <col min="9228" max="9228" width="10.42578125" style="354" customWidth="1"/>
    <col min="9229" max="9229" width="11.85546875" style="354" customWidth="1"/>
    <col min="9230" max="9230" width="14.7109375" style="354" customWidth="1"/>
    <col min="9231" max="9231" width="9" style="354" bestFit="1" customWidth="1"/>
    <col min="9232" max="9471" width="9.140625" style="354"/>
    <col min="9472" max="9472" width="4.7109375" style="354" bestFit="1" customWidth="1"/>
    <col min="9473" max="9473" width="9.7109375" style="354" bestFit="1" customWidth="1"/>
    <col min="9474" max="9474" width="10" style="354" bestFit="1" customWidth="1"/>
    <col min="9475" max="9475" width="9.140625" style="354"/>
    <col min="9476" max="9476" width="22.85546875" style="354" customWidth="1"/>
    <col min="9477" max="9477" width="59.7109375" style="354" bestFit="1" customWidth="1"/>
    <col min="9478" max="9478" width="57.85546875" style="354" bestFit="1" customWidth="1"/>
    <col min="9479" max="9479" width="35.28515625" style="354" bestFit="1" customWidth="1"/>
    <col min="9480" max="9480" width="28.140625" style="354" bestFit="1" customWidth="1"/>
    <col min="9481" max="9481" width="33.140625" style="354" bestFit="1" customWidth="1"/>
    <col min="9482" max="9482" width="26" style="354" bestFit="1" customWidth="1"/>
    <col min="9483" max="9483" width="19.140625" style="354" bestFit="1" customWidth="1"/>
    <col min="9484" max="9484" width="10.42578125" style="354" customWidth="1"/>
    <col min="9485" max="9485" width="11.85546875" style="354" customWidth="1"/>
    <col min="9486" max="9486" width="14.7109375" style="354" customWidth="1"/>
    <col min="9487" max="9487" width="9" style="354" bestFit="1" customWidth="1"/>
    <col min="9488" max="9727" width="9.140625" style="354"/>
    <col min="9728" max="9728" width="4.7109375" style="354" bestFit="1" customWidth="1"/>
    <col min="9729" max="9729" width="9.7109375" style="354" bestFit="1" customWidth="1"/>
    <col min="9730" max="9730" width="10" style="354" bestFit="1" customWidth="1"/>
    <col min="9731" max="9731" width="9.140625" style="354"/>
    <col min="9732" max="9732" width="22.85546875" style="354" customWidth="1"/>
    <col min="9733" max="9733" width="59.7109375" style="354" bestFit="1" customWidth="1"/>
    <col min="9734" max="9734" width="57.85546875" style="354" bestFit="1" customWidth="1"/>
    <col min="9735" max="9735" width="35.28515625" style="354" bestFit="1" customWidth="1"/>
    <col min="9736" max="9736" width="28.140625" style="354" bestFit="1" customWidth="1"/>
    <col min="9737" max="9737" width="33.140625" style="354" bestFit="1" customWidth="1"/>
    <col min="9738" max="9738" width="26" style="354" bestFit="1" customWidth="1"/>
    <col min="9739" max="9739" width="19.140625" style="354" bestFit="1" customWidth="1"/>
    <col min="9740" max="9740" width="10.42578125" style="354" customWidth="1"/>
    <col min="9741" max="9741" width="11.85546875" style="354" customWidth="1"/>
    <col min="9742" max="9742" width="14.7109375" style="354" customWidth="1"/>
    <col min="9743" max="9743" width="9" style="354" bestFit="1" customWidth="1"/>
    <col min="9744" max="9983" width="9.140625" style="354"/>
    <col min="9984" max="9984" width="4.7109375" style="354" bestFit="1" customWidth="1"/>
    <col min="9985" max="9985" width="9.7109375" style="354" bestFit="1" customWidth="1"/>
    <col min="9986" max="9986" width="10" style="354" bestFit="1" customWidth="1"/>
    <col min="9987" max="9987" width="9.140625" style="354"/>
    <col min="9988" max="9988" width="22.85546875" style="354" customWidth="1"/>
    <col min="9989" max="9989" width="59.7109375" style="354" bestFit="1" customWidth="1"/>
    <col min="9990" max="9990" width="57.85546875" style="354" bestFit="1" customWidth="1"/>
    <col min="9991" max="9991" width="35.28515625" style="354" bestFit="1" customWidth="1"/>
    <col min="9992" max="9992" width="28.140625" style="354" bestFit="1" customWidth="1"/>
    <col min="9993" max="9993" width="33.140625" style="354" bestFit="1" customWidth="1"/>
    <col min="9994" max="9994" width="26" style="354" bestFit="1" customWidth="1"/>
    <col min="9995" max="9995" width="19.140625" style="354" bestFit="1" customWidth="1"/>
    <col min="9996" max="9996" width="10.42578125" style="354" customWidth="1"/>
    <col min="9997" max="9997" width="11.85546875" style="354" customWidth="1"/>
    <col min="9998" max="9998" width="14.7109375" style="354" customWidth="1"/>
    <col min="9999" max="9999" width="9" style="354" bestFit="1" customWidth="1"/>
    <col min="10000" max="10239" width="9.140625" style="354"/>
    <col min="10240" max="10240" width="4.7109375" style="354" bestFit="1" customWidth="1"/>
    <col min="10241" max="10241" width="9.7109375" style="354" bestFit="1" customWidth="1"/>
    <col min="10242" max="10242" width="10" style="354" bestFit="1" customWidth="1"/>
    <col min="10243" max="10243" width="9.140625" style="354"/>
    <col min="10244" max="10244" width="22.85546875" style="354" customWidth="1"/>
    <col min="10245" max="10245" width="59.7109375" style="354" bestFit="1" customWidth="1"/>
    <col min="10246" max="10246" width="57.85546875" style="354" bestFit="1" customWidth="1"/>
    <col min="10247" max="10247" width="35.28515625" style="354" bestFit="1" customWidth="1"/>
    <col min="10248" max="10248" width="28.140625" style="354" bestFit="1" customWidth="1"/>
    <col min="10249" max="10249" width="33.140625" style="354" bestFit="1" customWidth="1"/>
    <col min="10250" max="10250" width="26" style="354" bestFit="1" customWidth="1"/>
    <col min="10251" max="10251" width="19.140625" style="354" bestFit="1" customWidth="1"/>
    <col min="10252" max="10252" width="10.42578125" style="354" customWidth="1"/>
    <col min="10253" max="10253" width="11.85546875" style="354" customWidth="1"/>
    <col min="10254" max="10254" width="14.7109375" style="354" customWidth="1"/>
    <col min="10255" max="10255" width="9" style="354" bestFit="1" customWidth="1"/>
    <col min="10256" max="10495" width="9.140625" style="354"/>
    <col min="10496" max="10496" width="4.7109375" style="354" bestFit="1" customWidth="1"/>
    <col min="10497" max="10497" width="9.7109375" style="354" bestFit="1" customWidth="1"/>
    <col min="10498" max="10498" width="10" style="354" bestFit="1" customWidth="1"/>
    <col min="10499" max="10499" width="9.140625" style="354"/>
    <col min="10500" max="10500" width="22.85546875" style="354" customWidth="1"/>
    <col min="10501" max="10501" width="59.7109375" style="354" bestFit="1" customWidth="1"/>
    <col min="10502" max="10502" width="57.85546875" style="354" bestFit="1" customWidth="1"/>
    <col min="10503" max="10503" width="35.28515625" style="354" bestFit="1" customWidth="1"/>
    <col min="10504" max="10504" width="28.140625" style="354" bestFit="1" customWidth="1"/>
    <col min="10505" max="10505" width="33.140625" style="354" bestFit="1" customWidth="1"/>
    <col min="10506" max="10506" width="26" style="354" bestFit="1" customWidth="1"/>
    <col min="10507" max="10507" width="19.140625" style="354" bestFit="1" customWidth="1"/>
    <col min="10508" max="10508" width="10.42578125" style="354" customWidth="1"/>
    <col min="10509" max="10509" width="11.85546875" style="354" customWidth="1"/>
    <col min="10510" max="10510" width="14.7109375" style="354" customWidth="1"/>
    <col min="10511" max="10511" width="9" style="354" bestFit="1" customWidth="1"/>
    <col min="10512" max="10751" width="9.140625" style="354"/>
    <col min="10752" max="10752" width="4.7109375" style="354" bestFit="1" customWidth="1"/>
    <col min="10753" max="10753" width="9.7109375" style="354" bestFit="1" customWidth="1"/>
    <col min="10754" max="10754" width="10" style="354" bestFit="1" customWidth="1"/>
    <col min="10755" max="10755" width="9.140625" style="354"/>
    <col min="10756" max="10756" width="22.85546875" style="354" customWidth="1"/>
    <col min="10757" max="10757" width="59.7109375" style="354" bestFit="1" customWidth="1"/>
    <col min="10758" max="10758" width="57.85546875" style="354" bestFit="1" customWidth="1"/>
    <col min="10759" max="10759" width="35.28515625" style="354" bestFit="1" customWidth="1"/>
    <col min="10760" max="10760" width="28.140625" style="354" bestFit="1" customWidth="1"/>
    <col min="10761" max="10761" width="33.140625" style="354" bestFit="1" customWidth="1"/>
    <col min="10762" max="10762" width="26" style="354" bestFit="1" customWidth="1"/>
    <col min="10763" max="10763" width="19.140625" style="354" bestFit="1" customWidth="1"/>
    <col min="10764" max="10764" width="10.42578125" style="354" customWidth="1"/>
    <col min="10765" max="10765" width="11.85546875" style="354" customWidth="1"/>
    <col min="10766" max="10766" width="14.7109375" style="354" customWidth="1"/>
    <col min="10767" max="10767" width="9" style="354" bestFit="1" customWidth="1"/>
    <col min="10768" max="11007" width="9.140625" style="354"/>
    <col min="11008" max="11008" width="4.7109375" style="354" bestFit="1" customWidth="1"/>
    <col min="11009" max="11009" width="9.7109375" style="354" bestFit="1" customWidth="1"/>
    <col min="11010" max="11010" width="10" style="354" bestFit="1" customWidth="1"/>
    <col min="11011" max="11011" width="9.140625" style="354"/>
    <col min="11012" max="11012" width="22.85546875" style="354" customWidth="1"/>
    <col min="11013" max="11013" width="59.7109375" style="354" bestFit="1" customWidth="1"/>
    <col min="11014" max="11014" width="57.85546875" style="354" bestFit="1" customWidth="1"/>
    <col min="11015" max="11015" width="35.28515625" style="354" bestFit="1" customWidth="1"/>
    <col min="11016" max="11016" width="28.140625" style="354" bestFit="1" customWidth="1"/>
    <col min="11017" max="11017" width="33.140625" style="354" bestFit="1" customWidth="1"/>
    <col min="11018" max="11018" width="26" style="354" bestFit="1" customWidth="1"/>
    <col min="11019" max="11019" width="19.140625" style="354" bestFit="1" customWidth="1"/>
    <col min="11020" max="11020" width="10.42578125" style="354" customWidth="1"/>
    <col min="11021" max="11021" width="11.85546875" style="354" customWidth="1"/>
    <col min="11022" max="11022" width="14.7109375" style="354" customWidth="1"/>
    <col min="11023" max="11023" width="9" style="354" bestFit="1" customWidth="1"/>
    <col min="11024" max="11263" width="9.140625" style="354"/>
    <col min="11264" max="11264" width="4.7109375" style="354" bestFit="1" customWidth="1"/>
    <col min="11265" max="11265" width="9.7109375" style="354" bestFit="1" customWidth="1"/>
    <col min="11266" max="11266" width="10" style="354" bestFit="1" customWidth="1"/>
    <col min="11267" max="11267" width="9.140625" style="354"/>
    <col min="11268" max="11268" width="22.85546875" style="354" customWidth="1"/>
    <col min="11269" max="11269" width="59.7109375" style="354" bestFit="1" customWidth="1"/>
    <col min="11270" max="11270" width="57.85546875" style="354" bestFit="1" customWidth="1"/>
    <col min="11271" max="11271" width="35.28515625" style="354" bestFit="1" customWidth="1"/>
    <col min="11272" max="11272" width="28.140625" style="354" bestFit="1" customWidth="1"/>
    <col min="11273" max="11273" width="33.140625" style="354" bestFit="1" customWidth="1"/>
    <col min="11274" max="11274" width="26" style="354" bestFit="1" customWidth="1"/>
    <col min="11275" max="11275" width="19.140625" style="354" bestFit="1" customWidth="1"/>
    <col min="11276" max="11276" width="10.42578125" style="354" customWidth="1"/>
    <col min="11277" max="11277" width="11.85546875" style="354" customWidth="1"/>
    <col min="11278" max="11278" width="14.7109375" style="354" customWidth="1"/>
    <col min="11279" max="11279" width="9" style="354" bestFit="1" customWidth="1"/>
    <col min="11280" max="11519" width="9.140625" style="354"/>
    <col min="11520" max="11520" width="4.7109375" style="354" bestFit="1" customWidth="1"/>
    <col min="11521" max="11521" width="9.7109375" style="354" bestFit="1" customWidth="1"/>
    <col min="11522" max="11522" width="10" style="354" bestFit="1" customWidth="1"/>
    <col min="11523" max="11523" width="9.140625" style="354"/>
    <col min="11524" max="11524" width="22.85546875" style="354" customWidth="1"/>
    <col min="11525" max="11525" width="59.7109375" style="354" bestFit="1" customWidth="1"/>
    <col min="11526" max="11526" width="57.85546875" style="354" bestFit="1" customWidth="1"/>
    <col min="11527" max="11527" width="35.28515625" style="354" bestFit="1" customWidth="1"/>
    <col min="11528" max="11528" width="28.140625" style="354" bestFit="1" customWidth="1"/>
    <col min="11529" max="11529" width="33.140625" style="354" bestFit="1" customWidth="1"/>
    <col min="11530" max="11530" width="26" style="354" bestFit="1" customWidth="1"/>
    <col min="11531" max="11531" width="19.140625" style="354" bestFit="1" customWidth="1"/>
    <col min="11532" max="11532" width="10.42578125" style="354" customWidth="1"/>
    <col min="11533" max="11533" width="11.85546875" style="354" customWidth="1"/>
    <col min="11534" max="11534" width="14.7109375" style="354" customWidth="1"/>
    <col min="11535" max="11535" width="9" style="354" bestFit="1" customWidth="1"/>
    <col min="11536" max="11775" width="9.140625" style="354"/>
    <col min="11776" max="11776" width="4.7109375" style="354" bestFit="1" customWidth="1"/>
    <col min="11777" max="11777" width="9.7109375" style="354" bestFit="1" customWidth="1"/>
    <col min="11778" max="11778" width="10" style="354" bestFit="1" customWidth="1"/>
    <col min="11779" max="11779" width="9.140625" style="354"/>
    <col min="11780" max="11780" width="22.85546875" style="354" customWidth="1"/>
    <col min="11781" max="11781" width="59.7109375" style="354" bestFit="1" customWidth="1"/>
    <col min="11782" max="11782" width="57.85546875" style="354" bestFit="1" customWidth="1"/>
    <col min="11783" max="11783" width="35.28515625" style="354" bestFit="1" customWidth="1"/>
    <col min="11784" max="11784" width="28.140625" style="354" bestFit="1" customWidth="1"/>
    <col min="11785" max="11785" width="33.140625" style="354" bestFit="1" customWidth="1"/>
    <col min="11786" max="11786" width="26" style="354" bestFit="1" customWidth="1"/>
    <col min="11787" max="11787" width="19.140625" style="354" bestFit="1" customWidth="1"/>
    <col min="11788" max="11788" width="10.42578125" style="354" customWidth="1"/>
    <col min="11789" max="11789" width="11.85546875" style="354" customWidth="1"/>
    <col min="11790" max="11790" width="14.7109375" style="354" customWidth="1"/>
    <col min="11791" max="11791" width="9" style="354" bestFit="1" customWidth="1"/>
    <col min="11792" max="12031" width="9.140625" style="354"/>
    <col min="12032" max="12032" width="4.7109375" style="354" bestFit="1" customWidth="1"/>
    <col min="12033" max="12033" width="9.7109375" style="354" bestFit="1" customWidth="1"/>
    <col min="12034" max="12034" width="10" style="354" bestFit="1" customWidth="1"/>
    <col min="12035" max="12035" width="9.140625" style="354"/>
    <col min="12036" max="12036" width="22.85546875" style="354" customWidth="1"/>
    <col min="12037" max="12037" width="59.7109375" style="354" bestFit="1" customWidth="1"/>
    <col min="12038" max="12038" width="57.85546875" style="354" bestFit="1" customWidth="1"/>
    <col min="12039" max="12039" width="35.28515625" style="354" bestFit="1" customWidth="1"/>
    <col min="12040" max="12040" width="28.140625" style="354" bestFit="1" customWidth="1"/>
    <col min="12041" max="12041" width="33.140625" style="354" bestFit="1" customWidth="1"/>
    <col min="12042" max="12042" width="26" style="354" bestFit="1" customWidth="1"/>
    <col min="12043" max="12043" width="19.140625" style="354" bestFit="1" customWidth="1"/>
    <col min="12044" max="12044" width="10.42578125" style="354" customWidth="1"/>
    <col min="12045" max="12045" width="11.85546875" style="354" customWidth="1"/>
    <col min="12046" max="12046" width="14.7109375" style="354" customWidth="1"/>
    <col min="12047" max="12047" width="9" style="354" bestFit="1" customWidth="1"/>
    <col min="12048" max="12287" width="9.140625" style="354"/>
    <col min="12288" max="12288" width="4.7109375" style="354" bestFit="1" customWidth="1"/>
    <col min="12289" max="12289" width="9.7109375" style="354" bestFit="1" customWidth="1"/>
    <col min="12290" max="12290" width="10" style="354" bestFit="1" customWidth="1"/>
    <col min="12291" max="12291" width="9.140625" style="354"/>
    <col min="12292" max="12292" width="22.85546875" style="354" customWidth="1"/>
    <col min="12293" max="12293" width="59.7109375" style="354" bestFit="1" customWidth="1"/>
    <col min="12294" max="12294" width="57.85546875" style="354" bestFit="1" customWidth="1"/>
    <col min="12295" max="12295" width="35.28515625" style="354" bestFit="1" customWidth="1"/>
    <col min="12296" max="12296" width="28.140625" style="354" bestFit="1" customWidth="1"/>
    <col min="12297" max="12297" width="33.140625" style="354" bestFit="1" customWidth="1"/>
    <col min="12298" max="12298" width="26" style="354" bestFit="1" customWidth="1"/>
    <col min="12299" max="12299" width="19.140625" style="354" bestFit="1" customWidth="1"/>
    <col min="12300" max="12300" width="10.42578125" style="354" customWidth="1"/>
    <col min="12301" max="12301" width="11.85546875" style="354" customWidth="1"/>
    <col min="12302" max="12302" width="14.7109375" style="354" customWidth="1"/>
    <col min="12303" max="12303" width="9" style="354" bestFit="1" customWidth="1"/>
    <col min="12304" max="12543" width="9.140625" style="354"/>
    <col min="12544" max="12544" width="4.7109375" style="354" bestFit="1" customWidth="1"/>
    <col min="12545" max="12545" width="9.7109375" style="354" bestFit="1" customWidth="1"/>
    <col min="12546" max="12546" width="10" style="354" bestFit="1" customWidth="1"/>
    <col min="12547" max="12547" width="9.140625" style="354"/>
    <col min="12548" max="12548" width="22.85546875" style="354" customWidth="1"/>
    <col min="12549" max="12549" width="59.7109375" style="354" bestFit="1" customWidth="1"/>
    <col min="12550" max="12550" width="57.85546875" style="354" bestFit="1" customWidth="1"/>
    <col min="12551" max="12551" width="35.28515625" style="354" bestFit="1" customWidth="1"/>
    <col min="12552" max="12552" width="28.140625" style="354" bestFit="1" customWidth="1"/>
    <col min="12553" max="12553" width="33.140625" style="354" bestFit="1" customWidth="1"/>
    <col min="12554" max="12554" width="26" style="354" bestFit="1" customWidth="1"/>
    <col min="12555" max="12555" width="19.140625" style="354" bestFit="1" customWidth="1"/>
    <col min="12556" max="12556" width="10.42578125" style="354" customWidth="1"/>
    <col min="12557" max="12557" width="11.85546875" style="354" customWidth="1"/>
    <col min="12558" max="12558" width="14.7109375" style="354" customWidth="1"/>
    <col min="12559" max="12559" width="9" style="354" bestFit="1" customWidth="1"/>
    <col min="12560" max="12799" width="9.140625" style="354"/>
    <col min="12800" max="12800" width="4.7109375" style="354" bestFit="1" customWidth="1"/>
    <col min="12801" max="12801" width="9.7109375" style="354" bestFit="1" customWidth="1"/>
    <col min="12802" max="12802" width="10" style="354" bestFit="1" customWidth="1"/>
    <col min="12803" max="12803" width="9.140625" style="354"/>
    <col min="12804" max="12804" width="22.85546875" style="354" customWidth="1"/>
    <col min="12805" max="12805" width="59.7109375" style="354" bestFit="1" customWidth="1"/>
    <col min="12806" max="12806" width="57.85546875" style="354" bestFit="1" customWidth="1"/>
    <col min="12807" max="12807" width="35.28515625" style="354" bestFit="1" customWidth="1"/>
    <col min="12808" max="12808" width="28.140625" style="354" bestFit="1" customWidth="1"/>
    <col min="12809" max="12809" width="33.140625" style="354" bestFit="1" customWidth="1"/>
    <col min="12810" max="12810" width="26" style="354" bestFit="1" customWidth="1"/>
    <col min="12811" max="12811" width="19.140625" style="354" bestFit="1" customWidth="1"/>
    <col min="12812" max="12812" width="10.42578125" style="354" customWidth="1"/>
    <col min="12813" max="12813" width="11.85546875" style="354" customWidth="1"/>
    <col min="12814" max="12814" width="14.7109375" style="354" customWidth="1"/>
    <col min="12815" max="12815" width="9" style="354" bestFit="1" customWidth="1"/>
    <col min="12816" max="13055" width="9.140625" style="354"/>
    <col min="13056" max="13056" width="4.7109375" style="354" bestFit="1" customWidth="1"/>
    <col min="13057" max="13057" width="9.7109375" style="354" bestFit="1" customWidth="1"/>
    <col min="13058" max="13058" width="10" style="354" bestFit="1" customWidth="1"/>
    <col min="13059" max="13059" width="9.140625" style="354"/>
    <col min="13060" max="13060" width="22.85546875" style="354" customWidth="1"/>
    <col min="13061" max="13061" width="59.7109375" style="354" bestFit="1" customWidth="1"/>
    <col min="13062" max="13062" width="57.85546875" style="354" bestFit="1" customWidth="1"/>
    <col min="13063" max="13063" width="35.28515625" style="354" bestFit="1" customWidth="1"/>
    <col min="13064" max="13064" width="28.140625" style="354" bestFit="1" customWidth="1"/>
    <col min="13065" max="13065" width="33.140625" style="354" bestFit="1" customWidth="1"/>
    <col min="13066" max="13066" width="26" style="354" bestFit="1" customWidth="1"/>
    <col min="13067" max="13067" width="19.140625" style="354" bestFit="1" customWidth="1"/>
    <col min="13068" max="13068" width="10.42578125" style="354" customWidth="1"/>
    <col min="13069" max="13069" width="11.85546875" style="354" customWidth="1"/>
    <col min="13070" max="13070" width="14.7109375" style="354" customWidth="1"/>
    <col min="13071" max="13071" width="9" style="354" bestFit="1" customWidth="1"/>
    <col min="13072" max="13311" width="9.140625" style="354"/>
    <col min="13312" max="13312" width="4.7109375" style="354" bestFit="1" customWidth="1"/>
    <col min="13313" max="13313" width="9.7109375" style="354" bestFit="1" customWidth="1"/>
    <col min="13314" max="13314" width="10" style="354" bestFit="1" customWidth="1"/>
    <col min="13315" max="13315" width="9.140625" style="354"/>
    <col min="13316" max="13316" width="22.85546875" style="354" customWidth="1"/>
    <col min="13317" max="13317" width="59.7109375" style="354" bestFit="1" customWidth="1"/>
    <col min="13318" max="13318" width="57.85546875" style="354" bestFit="1" customWidth="1"/>
    <col min="13319" max="13319" width="35.28515625" style="354" bestFit="1" customWidth="1"/>
    <col min="13320" max="13320" width="28.140625" style="354" bestFit="1" customWidth="1"/>
    <col min="13321" max="13321" width="33.140625" style="354" bestFit="1" customWidth="1"/>
    <col min="13322" max="13322" width="26" style="354" bestFit="1" customWidth="1"/>
    <col min="13323" max="13323" width="19.140625" style="354" bestFit="1" customWidth="1"/>
    <col min="13324" max="13324" width="10.42578125" style="354" customWidth="1"/>
    <col min="13325" max="13325" width="11.85546875" style="354" customWidth="1"/>
    <col min="13326" max="13326" width="14.7109375" style="354" customWidth="1"/>
    <col min="13327" max="13327" width="9" style="354" bestFit="1" customWidth="1"/>
    <col min="13328" max="13567" width="9.140625" style="354"/>
    <col min="13568" max="13568" width="4.7109375" style="354" bestFit="1" customWidth="1"/>
    <col min="13569" max="13569" width="9.7109375" style="354" bestFit="1" customWidth="1"/>
    <col min="13570" max="13570" width="10" style="354" bestFit="1" customWidth="1"/>
    <col min="13571" max="13571" width="9.140625" style="354"/>
    <col min="13572" max="13572" width="22.85546875" style="354" customWidth="1"/>
    <col min="13573" max="13573" width="59.7109375" style="354" bestFit="1" customWidth="1"/>
    <col min="13574" max="13574" width="57.85546875" style="354" bestFit="1" customWidth="1"/>
    <col min="13575" max="13575" width="35.28515625" style="354" bestFit="1" customWidth="1"/>
    <col min="13576" max="13576" width="28.140625" style="354" bestFit="1" customWidth="1"/>
    <col min="13577" max="13577" width="33.140625" style="354" bestFit="1" customWidth="1"/>
    <col min="13578" max="13578" width="26" style="354" bestFit="1" customWidth="1"/>
    <col min="13579" max="13579" width="19.140625" style="354" bestFit="1" customWidth="1"/>
    <col min="13580" max="13580" width="10.42578125" style="354" customWidth="1"/>
    <col min="13581" max="13581" width="11.85546875" style="354" customWidth="1"/>
    <col min="13582" max="13582" width="14.7109375" style="354" customWidth="1"/>
    <col min="13583" max="13583" width="9" style="354" bestFit="1" customWidth="1"/>
    <col min="13584" max="13823" width="9.140625" style="354"/>
    <col min="13824" max="13824" width="4.7109375" style="354" bestFit="1" customWidth="1"/>
    <col min="13825" max="13825" width="9.7109375" style="354" bestFit="1" customWidth="1"/>
    <col min="13826" max="13826" width="10" style="354" bestFit="1" customWidth="1"/>
    <col min="13827" max="13827" width="9.140625" style="354"/>
    <col min="13828" max="13828" width="22.85546875" style="354" customWidth="1"/>
    <col min="13829" max="13829" width="59.7109375" style="354" bestFit="1" customWidth="1"/>
    <col min="13830" max="13830" width="57.85546875" style="354" bestFit="1" customWidth="1"/>
    <col min="13831" max="13831" width="35.28515625" style="354" bestFit="1" customWidth="1"/>
    <col min="13832" max="13832" width="28.140625" style="354" bestFit="1" customWidth="1"/>
    <col min="13833" max="13833" width="33.140625" style="354" bestFit="1" customWidth="1"/>
    <col min="13834" max="13834" width="26" style="354" bestFit="1" customWidth="1"/>
    <col min="13835" max="13835" width="19.140625" style="354" bestFit="1" customWidth="1"/>
    <col min="13836" max="13836" width="10.42578125" style="354" customWidth="1"/>
    <col min="13837" max="13837" width="11.85546875" style="354" customWidth="1"/>
    <col min="13838" max="13838" width="14.7109375" style="354" customWidth="1"/>
    <col min="13839" max="13839" width="9" style="354" bestFit="1" customWidth="1"/>
    <col min="13840" max="14079" width="9.140625" style="354"/>
    <col min="14080" max="14080" width="4.7109375" style="354" bestFit="1" customWidth="1"/>
    <col min="14081" max="14081" width="9.7109375" style="354" bestFit="1" customWidth="1"/>
    <col min="14082" max="14082" width="10" style="354" bestFit="1" customWidth="1"/>
    <col min="14083" max="14083" width="9.140625" style="354"/>
    <col min="14084" max="14084" width="22.85546875" style="354" customWidth="1"/>
    <col min="14085" max="14085" width="59.7109375" style="354" bestFit="1" customWidth="1"/>
    <col min="14086" max="14086" width="57.85546875" style="354" bestFit="1" customWidth="1"/>
    <col min="14087" max="14087" width="35.28515625" style="354" bestFit="1" customWidth="1"/>
    <col min="14088" max="14088" width="28.140625" style="354" bestFit="1" customWidth="1"/>
    <col min="14089" max="14089" width="33.140625" style="354" bestFit="1" customWidth="1"/>
    <col min="14090" max="14090" width="26" style="354" bestFit="1" customWidth="1"/>
    <col min="14091" max="14091" width="19.140625" style="354" bestFit="1" customWidth="1"/>
    <col min="14092" max="14092" width="10.42578125" style="354" customWidth="1"/>
    <col min="14093" max="14093" width="11.85546875" style="354" customWidth="1"/>
    <col min="14094" max="14094" width="14.7109375" style="354" customWidth="1"/>
    <col min="14095" max="14095" width="9" style="354" bestFit="1" customWidth="1"/>
    <col min="14096" max="14335" width="9.140625" style="354"/>
    <col min="14336" max="14336" width="4.7109375" style="354" bestFit="1" customWidth="1"/>
    <col min="14337" max="14337" width="9.7109375" style="354" bestFit="1" customWidth="1"/>
    <col min="14338" max="14338" width="10" style="354" bestFit="1" customWidth="1"/>
    <col min="14339" max="14339" width="9.140625" style="354"/>
    <col min="14340" max="14340" width="22.85546875" style="354" customWidth="1"/>
    <col min="14341" max="14341" width="59.7109375" style="354" bestFit="1" customWidth="1"/>
    <col min="14342" max="14342" width="57.85546875" style="354" bestFit="1" customWidth="1"/>
    <col min="14343" max="14343" width="35.28515625" style="354" bestFit="1" customWidth="1"/>
    <col min="14344" max="14344" width="28.140625" style="354" bestFit="1" customWidth="1"/>
    <col min="14345" max="14345" width="33.140625" style="354" bestFit="1" customWidth="1"/>
    <col min="14346" max="14346" width="26" style="354" bestFit="1" customWidth="1"/>
    <col min="14347" max="14347" width="19.140625" style="354" bestFit="1" customWidth="1"/>
    <col min="14348" max="14348" width="10.42578125" style="354" customWidth="1"/>
    <col min="14349" max="14349" width="11.85546875" style="354" customWidth="1"/>
    <col min="14350" max="14350" width="14.7109375" style="354" customWidth="1"/>
    <col min="14351" max="14351" width="9" style="354" bestFit="1" customWidth="1"/>
    <col min="14352" max="14591" width="9.140625" style="354"/>
    <col min="14592" max="14592" width="4.7109375" style="354" bestFit="1" customWidth="1"/>
    <col min="14593" max="14593" width="9.7109375" style="354" bestFit="1" customWidth="1"/>
    <col min="14594" max="14594" width="10" style="354" bestFit="1" customWidth="1"/>
    <col min="14595" max="14595" width="9.140625" style="354"/>
    <col min="14596" max="14596" width="22.85546875" style="354" customWidth="1"/>
    <col min="14597" max="14597" width="59.7109375" style="354" bestFit="1" customWidth="1"/>
    <col min="14598" max="14598" width="57.85546875" style="354" bestFit="1" customWidth="1"/>
    <col min="14599" max="14599" width="35.28515625" style="354" bestFit="1" customWidth="1"/>
    <col min="14600" max="14600" width="28.140625" style="354" bestFit="1" customWidth="1"/>
    <col min="14601" max="14601" width="33.140625" style="354" bestFit="1" customWidth="1"/>
    <col min="14602" max="14602" width="26" style="354" bestFit="1" customWidth="1"/>
    <col min="14603" max="14603" width="19.140625" style="354" bestFit="1" customWidth="1"/>
    <col min="14604" max="14604" width="10.42578125" style="354" customWidth="1"/>
    <col min="14605" max="14605" width="11.85546875" style="354" customWidth="1"/>
    <col min="14606" max="14606" width="14.7109375" style="354" customWidth="1"/>
    <col min="14607" max="14607" width="9" style="354" bestFit="1" customWidth="1"/>
    <col min="14608" max="14847" width="9.140625" style="354"/>
    <col min="14848" max="14848" width="4.7109375" style="354" bestFit="1" customWidth="1"/>
    <col min="14849" max="14849" width="9.7109375" style="354" bestFit="1" customWidth="1"/>
    <col min="14850" max="14850" width="10" style="354" bestFit="1" customWidth="1"/>
    <col min="14851" max="14851" width="9.140625" style="354"/>
    <col min="14852" max="14852" width="22.85546875" style="354" customWidth="1"/>
    <col min="14853" max="14853" width="59.7109375" style="354" bestFit="1" customWidth="1"/>
    <col min="14854" max="14854" width="57.85546875" style="354" bestFit="1" customWidth="1"/>
    <col min="14855" max="14855" width="35.28515625" style="354" bestFit="1" customWidth="1"/>
    <col min="14856" max="14856" width="28.140625" style="354" bestFit="1" customWidth="1"/>
    <col min="14857" max="14857" width="33.140625" style="354" bestFit="1" customWidth="1"/>
    <col min="14858" max="14858" width="26" style="354" bestFit="1" customWidth="1"/>
    <col min="14859" max="14859" width="19.140625" style="354" bestFit="1" customWidth="1"/>
    <col min="14860" max="14860" width="10.42578125" style="354" customWidth="1"/>
    <col min="14861" max="14861" width="11.85546875" style="354" customWidth="1"/>
    <col min="14862" max="14862" width="14.7109375" style="354" customWidth="1"/>
    <col min="14863" max="14863" width="9" style="354" bestFit="1" customWidth="1"/>
    <col min="14864" max="15103" width="9.140625" style="354"/>
    <col min="15104" max="15104" width="4.7109375" style="354" bestFit="1" customWidth="1"/>
    <col min="15105" max="15105" width="9.7109375" style="354" bestFit="1" customWidth="1"/>
    <col min="15106" max="15106" width="10" style="354" bestFit="1" customWidth="1"/>
    <col min="15107" max="15107" width="9.140625" style="354"/>
    <col min="15108" max="15108" width="22.85546875" style="354" customWidth="1"/>
    <col min="15109" max="15109" width="59.7109375" style="354" bestFit="1" customWidth="1"/>
    <col min="15110" max="15110" width="57.85546875" style="354" bestFit="1" customWidth="1"/>
    <col min="15111" max="15111" width="35.28515625" style="354" bestFit="1" customWidth="1"/>
    <col min="15112" max="15112" width="28.140625" style="354" bestFit="1" customWidth="1"/>
    <col min="15113" max="15113" width="33.140625" style="354" bestFit="1" customWidth="1"/>
    <col min="15114" max="15114" width="26" style="354" bestFit="1" customWidth="1"/>
    <col min="15115" max="15115" width="19.140625" style="354" bestFit="1" customWidth="1"/>
    <col min="15116" max="15116" width="10.42578125" style="354" customWidth="1"/>
    <col min="15117" max="15117" width="11.85546875" style="354" customWidth="1"/>
    <col min="15118" max="15118" width="14.7109375" style="354" customWidth="1"/>
    <col min="15119" max="15119" width="9" style="354" bestFit="1" customWidth="1"/>
    <col min="15120" max="15359" width="9.140625" style="354"/>
    <col min="15360" max="15360" width="4.7109375" style="354" bestFit="1" customWidth="1"/>
    <col min="15361" max="15361" width="9.7109375" style="354" bestFit="1" customWidth="1"/>
    <col min="15362" max="15362" width="10" style="354" bestFit="1" customWidth="1"/>
    <col min="15363" max="15363" width="9.140625" style="354"/>
    <col min="15364" max="15364" width="22.85546875" style="354" customWidth="1"/>
    <col min="15365" max="15365" width="59.7109375" style="354" bestFit="1" customWidth="1"/>
    <col min="15366" max="15366" width="57.85546875" style="354" bestFit="1" customWidth="1"/>
    <col min="15367" max="15367" width="35.28515625" style="354" bestFit="1" customWidth="1"/>
    <col min="15368" max="15368" width="28.140625" style="354" bestFit="1" customWidth="1"/>
    <col min="15369" max="15369" width="33.140625" style="354" bestFit="1" customWidth="1"/>
    <col min="15370" max="15370" width="26" style="354" bestFit="1" customWidth="1"/>
    <col min="15371" max="15371" width="19.140625" style="354" bestFit="1" customWidth="1"/>
    <col min="15372" max="15372" width="10.42578125" style="354" customWidth="1"/>
    <col min="15373" max="15373" width="11.85546875" style="354" customWidth="1"/>
    <col min="15374" max="15374" width="14.7109375" style="354" customWidth="1"/>
    <col min="15375" max="15375" width="9" style="354" bestFit="1" customWidth="1"/>
    <col min="15376" max="15615" width="9.140625" style="354"/>
    <col min="15616" max="15616" width="4.7109375" style="354" bestFit="1" customWidth="1"/>
    <col min="15617" max="15617" width="9.7109375" style="354" bestFit="1" customWidth="1"/>
    <col min="15618" max="15618" width="10" style="354" bestFit="1" customWidth="1"/>
    <col min="15619" max="15619" width="9.140625" style="354"/>
    <col min="15620" max="15620" width="22.85546875" style="354" customWidth="1"/>
    <col min="15621" max="15621" width="59.7109375" style="354" bestFit="1" customWidth="1"/>
    <col min="15622" max="15622" width="57.85546875" style="354" bestFit="1" customWidth="1"/>
    <col min="15623" max="15623" width="35.28515625" style="354" bestFit="1" customWidth="1"/>
    <col min="15624" max="15624" width="28.140625" style="354" bestFit="1" customWidth="1"/>
    <col min="15625" max="15625" width="33.140625" style="354" bestFit="1" customWidth="1"/>
    <col min="15626" max="15626" width="26" style="354" bestFit="1" customWidth="1"/>
    <col min="15627" max="15627" width="19.140625" style="354" bestFit="1" customWidth="1"/>
    <col min="15628" max="15628" width="10.42578125" style="354" customWidth="1"/>
    <col min="15629" max="15629" width="11.85546875" style="354" customWidth="1"/>
    <col min="15630" max="15630" width="14.7109375" style="354" customWidth="1"/>
    <col min="15631" max="15631" width="9" style="354" bestFit="1" customWidth="1"/>
    <col min="15632" max="15871" width="9.140625" style="354"/>
    <col min="15872" max="15872" width="4.7109375" style="354" bestFit="1" customWidth="1"/>
    <col min="15873" max="15873" width="9.7109375" style="354" bestFit="1" customWidth="1"/>
    <col min="15874" max="15874" width="10" style="354" bestFit="1" customWidth="1"/>
    <col min="15875" max="15875" width="9.140625" style="354"/>
    <col min="15876" max="15876" width="22.85546875" style="354" customWidth="1"/>
    <col min="15877" max="15877" width="59.7109375" style="354" bestFit="1" customWidth="1"/>
    <col min="15878" max="15878" width="57.85546875" style="354" bestFit="1" customWidth="1"/>
    <col min="15879" max="15879" width="35.28515625" style="354" bestFit="1" customWidth="1"/>
    <col min="15880" max="15880" width="28.140625" style="354" bestFit="1" customWidth="1"/>
    <col min="15881" max="15881" width="33.140625" style="354" bestFit="1" customWidth="1"/>
    <col min="15882" max="15882" width="26" style="354" bestFit="1" customWidth="1"/>
    <col min="15883" max="15883" width="19.140625" style="354" bestFit="1" customWidth="1"/>
    <col min="15884" max="15884" width="10.42578125" style="354" customWidth="1"/>
    <col min="15885" max="15885" width="11.85546875" style="354" customWidth="1"/>
    <col min="15886" max="15886" width="14.7109375" style="354" customWidth="1"/>
    <col min="15887" max="15887" width="9" style="354" bestFit="1" customWidth="1"/>
    <col min="15888" max="16127" width="9.140625" style="354"/>
    <col min="16128" max="16128" width="4.7109375" style="354" bestFit="1" customWidth="1"/>
    <col min="16129" max="16129" width="9.7109375" style="354" bestFit="1" customWidth="1"/>
    <col min="16130" max="16130" width="10" style="354" bestFit="1" customWidth="1"/>
    <col min="16131" max="16131" width="9.140625" style="354"/>
    <col min="16132" max="16132" width="22.85546875" style="354" customWidth="1"/>
    <col min="16133" max="16133" width="59.7109375" style="354" bestFit="1" customWidth="1"/>
    <col min="16134" max="16134" width="57.85546875" style="354" bestFit="1" customWidth="1"/>
    <col min="16135" max="16135" width="35.28515625" style="354" bestFit="1" customWidth="1"/>
    <col min="16136" max="16136" width="28.140625" style="354" bestFit="1" customWidth="1"/>
    <col min="16137" max="16137" width="33.140625" style="354" bestFit="1" customWidth="1"/>
    <col min="16138" max="16138" width="26" style="354" bestFit="1" customWidth="1"/>
    <col min="16139" max="16139" width="19.140625" style="354" bestFit="1" customWidth="1"/>
    <col min="16140" max="16140" width="10.42578125" style="354" customWidth="1"/>
    <col min="16141" max="16141" width="11.85546875" style="354" customWidth="1"/>
    <col min="16142" max="16142" width="14.7109375" style="354" customWidth="1"/>
    <col min="16143" max="16143" width="9" style="354" bestFit="1" customWidth="1"/>
    <col min="16144" max="16384" width="9.140625" style="354"/>
  </cols>
  <sheetData>
    <row r="2" spans="1:21" x14ac:dyDescent="0.35">
      <c r="A2" s="403" t="s">
        <v>1206</v>
      </c>
      <c r="J2" s="411"/>
    </row>
    <row r="4" spans="1:21" s="378" customFormat="1" ht="59.25" customHeight="1" x14ac:dyDescent="0.2">
      <c r="A4" s="1057" t="s">
        <v>0</v>
      </c>
      <c r="B4" s="1053" t="s">
        <v>1</v>
      </c>
      <c r="C4" s="1053" t="s">
        <v>2</v>
      </c>
      <c r="D4" s="1053" t="s">
        <v>3</v>
      </c>
      <c r="E4" s="1053" t="s">
        <v>4</v>
      </c>
      <c r="F4" s="1054" t="s">
        <v>5</v>
      </c>
      <c r="G4" s="1053" t="s">
        <v>6</v>
      </c>
      <c r="H4" s="1053" t="s">
        <v>7</v>
      </c>
      <c r="I4" s="1053"/>
      <c r="J4" s="1054" t="s">
        <v>8</v>
      </c>
      <c r="K4" s="1055" t="s">
        <v>1207</v>
      </c>
      <c r="L4" s="1055"/>
      <c r="M4" s="1056" t="s">
        <v>1208</v>
      </c>
      <c r="N4" s="1056"/>
      <c r="O4" s="1056" t="s">
        <v>11</v>
      </c>
      <c r="P4" s="1056"/>
      <c r="Q4" s="1053" t="s">
        <v>1209</v>
      </c>
      <c r="R4" s="1053" t="s">
        <v>13</v>
      </c>
    </row>
    <row r="5" spans="1:21" s="378" customFormat="1" ht="35.25" customHeight="1" x14ac:dyDescent="0.2">
      <c r="A5" s="1057"/>
      <c r="B5" s="1053"/>
      <c r="C5" s="1053"/>
      <c r="D5" s="1053"/>
      <c r="E5" s="1053"/>
      <c r="F5" s="1054"/>
      <c r="G5" s="1053"/>
      <c r="H5" s="590" t="s">
        <v>14</v>
      </c>
      <c r="I5" s="590" t="s">
        <v>15</v>
      </c>
      <c r="J5" s="1054"/>
      <c r="K5" s="590">
        <v>2020</v>
      </c>
      <c r="L5" s="590">
        <v>2021</v>
      </c>
      <c r="M5" s="410">
        <v>2020</v>
      </c>
      <c r="N5" s="410">
        <v>2021</v>
      </c>
      <c r="O5" s="410">
        <v>2020</v>
      </c>
      <c r="P5" s="410">
        <v>2021</v>
      </c>
      <c r="Q5" s="1053"/>
      <c r="R5" s="1053"/>
    </row>
    <row r="6" spans="1:21" s="378" customFormat="1" ht="23.25" customHeight="1" x14ac:dyDescent="0.2">
      <c r="A6" s="591" t="s">
        <v>16</v>
      </c>
      <c r="B6" s="590" t="s">
        <v>17</v>
      </c>
      <c r="C6" s="590" t="s">
        <v>18</v>
      </c>
      <c r="D6" s="590" t="s">
        <v>19</v>
      </c>
      <c r="E6" s="592" t="s">
        <v>20</v>
      </c>
      <c r="F6" s="592" t="s">
        <v>21</v>
      </c>
      <c r="G6" s="592" t="s">
        <v>22</v>
      </c>
      <c r="H6" s="590" t="s">
        <v>23</v>
      </c>
      <c r="I6" s="590" t="s">
        <v>24</v>
      </c>
      <c r="J6" s="592" t="s">
        <v>25</v>
      </c>
      <c r="K6" s="590" t="s">
        <v>26</v>
      </c>
      <c r="L6" s="590" t="s">
        <v>27</v>
      </c>
      <c r="M6" s="589" t="s">
        <v>28</v>
      </c>
      <c r="N6" s="589" t="s">
        <v>29</v>
      </c>
      <c r="O6" s="589" t="s">
        <v>30</v>
      </c>
      <c r="P6" s="589" t="s">
        <v>31</v>
      </c>
      <c r="Q6" s="592" t="s">
        <v>32</v>
      </c>
      <c r="R6" s="590" t="s">
        <v>33</v>
      </c>
    </row>
    <row r="7" spans="1:21" s="408" customFormat="1" ht="35.25" customHeight="1" x14ac:dyDescent="0.25">
      <c r="A7" s="984">
        <v>1</v>
      </c>
      <c r="B7" s="984">
        <v>1</v>
      </c>
      <c r="C7" s="984">
        <v>4</v>
      </c>
      <c r="D7" s="982">
        <v>5</v>
      </c>
      <c r="E7" s="982" t="s">
        <v>1210</v>
      </c>
      <c r="F7" s="982" t="s">
        <v>1211</v>
      </c>
      <c r="G7" s="982" t="s">
        <v>48</v>
      </c>
      <c r="H7" s="683" t="s">
        <v>192</v>
      </c>
      <c r="I7" s="683">
        <v>4</v>
      </c>
      <c r="J7" s="982" t="s">
        <v>1212</v>
      </c>
      <c r="K7" s="982"/>
      <c r="L7" s="982" t="s">
        <v>1213</v>
      </c>
      <c r="M7" s="995"/>
      <c r="N7" s="995">
        <v>156221.43</v>
      </c>
      <c r="O7" s="995"/>
      <c r="P7" s="995">
        <v>156221.43</v>
      </c>
      <c r="Q7" s="982" t="s">
        <v>894</v>
      </c>
      <c r="R7" s="982" t="s">
        <v>1214</v>
      </c>
      <c r="S7" s="409"/>
      <c r="T7" s="409"/>
    </row>
    <row r="8" spans="1:21" s="408" customFormat="1" ht="42.75" customHeight="1" x14ac:dyDescent="0.25">
      <c r="A8" s="984"/>
      <c r="B8" s="984"/>
      <c r="C8" s="984"/>
      <c r="D8" s="982"/>
      <c r="E8" s="982"/>
      <c r="F8" s="982"/>
      <c r="G8" s="982"/>
      <c r="H8" s="746" t="s">
        <v>1215</v>
      </c>
      <c r="I8" s="683" t="s">
        <v>1216</v>
      </c>
      <c r="J8" s="982"/>
      <c r="K8" s="982"/>
      <c r="L8" s="982"/>
      <c r="M8" s="995"/>
      <c r="N8" s="995"/>
      <c r="O8" s="995"/>
      <c r="P8" s="995"/>
      <c r="Q8" s="982"/>
      <c r="R8" s="982"/>
      <c r="S8" s="409"/>
      <c r="T8" s="409"/>
    </row>
    <row r="9" spans="1:21" s="408" customFormat="1" ht="42.75" customHeight="1" x14ac:dyDescent="0.25">
      <c r="A9" s="984"/>
      <c r="B9" s="984"/>
      <c r="C9" s="984"/>
      <c r="D9" s="982"/>
      <c r="E9" s="982"/>
      <c r="F9" s="982"/>
      <c r="G9" s="982"/>
      <c r="H9" s="746" t="s">
        <v>1217</v>
      </c>
      <c r="I9" s="683" t="s">
        <v>1218</v>
      </c>
      <c r="J9" s="982"/>
      <c r="K9" s="982"/>
      <c r="L9" s="982"/>
      <c r="M9" s="995"/>
      <c r="N9" s="995"/>
      <c r="O9" s="995"/>
      <c r="P9" s="995"/>
      <c r="Q9" s="982"/>
      <c r="R9" s="982"/>
      <c r="S9" s="409"/>
      <c r="T9" s="409"/>
    </row>
    <row r="10" spans="1:21" s="408" customFormat="1" ht="39" customHeight="1" x14ac:dyDescent="0.25">
      <c r="A10" s="984"/>
      <c r="B10" s="984"/>
      <c r="C10" s="984"/>
      <c r="D10" s="982"/>
      <c r="E10" s="982"/>
      <c r="F10" s="982"/>
      <c r="G10" s="982"/>
      <c r="H10" s="746" t="s">
        <v>1219</v>
      </c>
      <c r="I10" s="683" t="s">
        <v>1220</v>
      </c>
      <c r="J10" s="982"/>
      <c r="K10" s="982"/>
      <c r="L10" s="982"/>
      <c r="M10" s="995"/>
      <c r="N10" s="995"/>
      <c r="O10" s="995"/>
      <c r="P10" s="995"/>
      <c r="Q10" s="982"/>
      <c r="R10" s="982"/>
      <c r="S10" s="409"/>
      <c r="T10" s="409"/>
    </row>
    <row r="11" spans="1:21" ht="46.5" customHeight="1" x14ac:dyDescent="0.25">
      <c r="A11" s="984"/>
      <c r="B11" s="984"/>
      <c r="C11" s="984"/>
      <c r="D11" s="982"/>
      <c r="E11" s="982"/>
      <c r="F11" s="982"/>
      <c r="G11" s="982"/>
      <c r="H11" s="746" t="s">
        <v>1221</v>
      </c>
      <c r="I11" s="683" t="s">
        <v>1218</v>
      </c>
      <c r="J11" s="982"/>
      <c r="K11" s="982"/>
      <c r="L11" s="982"/>
      <c r="M11" s="995"/>
      <c r="N11" s="995"/>
      <c r="O11" s="995"/>
      <c r="P11" s="995"/>
      <c r="Q11" s="982"/>
      <c r="R11" s="982"/>
    </row>
    <row r="12" spans="1:21" ht="68.25" customHeight="1" x14ac:dyDescent="0.25">
      <c r="A12" s="984">
        <v>2</v>
      </c>
      <c r="B12" s="984">
        <v>1</v>
      </c>
      <c r="C12" s="984">
        <v>4</v>
      </c>
      <c r="D12" s="982">
        <v>5</v>
      </c>
      <c r="E12" s="982" t="s">
        <v>1222</v>
      </c>
      <c r="F12" s="982" t="s">
        <v>1223</v>
      </c>
      <c r="G12" s="982" t="s">
        <v>194</v>
      </c>
      <c r="H12" s="683" t="s">
        <v>50</v>
      </c>
      <c r="I12" s="683">
        <v>1</v>
      </c>
      <c r="J12" s="982" t="s">
        <v>1224</v>
      </c>
      <c r="K12" s="982" t="s">
        <v>45</v>
      </c>
      <c r="L12" s="982" t="s">
        <v>34</v>
      </c>
      <c r="M12" s="995">
        <v>4068.25</v>
      </c>
      <c r="N12" s="995">
        <v>113545.85</v>
      </c>
      <c r="O12" s="995">
        <v>4068.25</v>
      </c>
      <c r="P12" s="995">
        <v>113545.85</v>
      </c>
      <c r="Q12" s="982" t="s">
        <v>894</v>
      </c>
      <c r="R12" s="1007" t="s">
        <v>815</v>
      </c>
    </row>
    <row r="13" spans="1:21" s="364" customFormat="1" ht="52.5" customHeight="1" x14ac:dyDescent="0.25">
      <c r="A13" s="984"/>
      <c r="B13" s="984"/>
      <c r="C13" s="984"/>
      <c r="D13" s="982"/>
      <c r="E13" s="982"/>
      <c r="F13" s="982"/>
      <c r="G13" s="982"/>
      <c r="H13" s="683" t="s">
        <v>1225</v>
      </c>
      <c r="I13" s="683">
        <v>110</v>
      </c>
      <c r="J13" s="982"/>
      <c r="K13" s="982"/>
      <c r="L13" s="982"/>
      <c r="M13" s="995"/>
      <c r="N13" s="995"/>
      <c r="O13" s="995"/>
      <c r="P13" s="995"/>
      <c r="Q13" s="982"/>
      <c r="R13" s="1007"/>
      <c r="S13" s="354"/>
      <c r="T13" s="354"/>
      <c r="U13" s="354"/>
    </row>
    <row r="14" spans="1:21" s="364" customFormat="1" ht="61.5" customHeight="1" x14ac:dyDescent="0.25">
      <c r="A14" s="984"/>
      <c r="B14" s="984"/>
      <c r="C14" s="984"/>
      <c r="D14" s="982"/>
      <c r="E14" s="982"/>
      <c r="F14" s="982"/>
      <c r="G14" s="982"/>
      <c r="H14" s="683" t="s">
        <v>1226</v>
      </c>
      <c r="I14" s="683" t="s">
        <v>1227</v>
      </c>
      <c r="J14" s="982"/>
      <c r="K14" s="982"/>
      <c r="L14" s="982"/>
      <c r="M14" s="995"/>
      <c r="N14" s="995"/>
      <c r="O14" s="995"/>
      <c r="P14" s="995"/>
      <c r="Q14" s="982"/>
      <c r="R14" s="1007"/>
      <c r="S14" s="354"/>
      <c r="T14" s="354"/>
      <c r="U14" s="354"/>
    </row>
    <row r="15" spans="1:21" ht="81.75" customHeight="1" x14ac:dyDescent="0.25">
      <c r="A15" s="984">
        <v>3</v>
      </c>
      <c r="B15" s="984">
        <v>1</v>
      </c>
      <c r="C15" s="984">
        <v>4</v>
      </c>
      <c r="D15" s="982">
        <v>5</v>
      </c>
      <c r="E15" s="982" t="s">
        <v>1228</v>
      </c>
      <c r="F15" s="982" t="s">
        <v>1229</v>
      </c>
      <c r="G15" s="982" t="s">
        <v>48</v>
      </c>
      <c r="H15" s="683" t="s">
        <v>192</v>
      </c>
      <c r="I15" s="683">
        <v>2</v>
      </c>
      <c r="J15" s="982" t="s">
        <v>1230</v>
      </c>
      <c r="K15" s="982" t="s">
        <v>45</v>
      </c>
      <c r="L15" s="982"/>
      <c r="M15" s="995">
        <v>56700.73</v>
      </c>
      <c r="N15" s="995"/>
      <c r="O15" s="995">
        <v>56700.73</v>
      </c>
      <c r="P15" s="995"/>
      <c r="Q15" s="982" t="s">
        <v>894</v>
      </c>
      <c r="R15" s="1007" t="s">
        <v>815</v>
      </c>
    </row>
    <row r="16" spans="1:21" ht="60.75" customHeight="1" x14ac:dyDescent="0.25">
      <c r="A16" s="984"/>
      <c r="B16" s="984"/>
      <c r="C16" s="984"/>
      <c r="D16" s="982"/>
      <c r="E16" s="982"/>
      <c r="F16" s="982"/>
      <c r="G16" s="982"/>
      <c r="H16" s="683" t="s">
        <v>1231</v>
      </c>
      <c r="I16" s="683" t="s">
        <v>1232</v>
      </c>
      <c r="J16" s="982"/>
      <c r="K16" s="982"/>
      <c r="L16" s="982"/>
      <c r="M16" s="995"/>
      <c r="N16" s="995"/>
      <c r="O16" s="995"/>
      <c r="P16" s="995"/>
      <c r="Q16" s="982"/>
      <c r="R16" s="1007"/>
    </row>
    <row r="17" spans="1:18" ht="45" customHeight="1" x14ac:dyDescent="0.25">
      <c r="A17" s="984">
        <v>4</v>
      </c>
      <c r="B17" s="984">
        <v>1</v>
      </c>
      <c r="C17" s="984">
        <v>4</v>
      </c>
      <c r="D17" s="982">
        <v>2</v>
      </c>
      <c r="E17" s="982" t="s">
        <v>1233</v>
      </c>
      <c r="F17" s="982" t="s">
        <v>1234</v>
      </c>
      <c r="G17" s="982" t="s">
        <v>194</v>
      </c>
      <c r="H17" s="683" t="s">
        <v>50</v>
      </c>
      <c r="I17" s="683">
        <v>1</v>
      </c>
      <c r="J17" s="982" t="s">
        <v>1235</v>
      </c>
      <c r="K17" s="982" t="s">
        <v>38</v>
      </c>
      <c r="L17" s="982" t="s">
        <v>34</v>
      </c>
      <c r="M17" s="995">
        <v>4068.25</v>
      </c>
      <c r="N17" s="995">
        <v>83052.7</v>
      </c>
      <c r="O17" s="995">
        <v>4068.25</v>
      </c>
      <c r="P17" s="995">
        <v>83052.7</v>
      </c>
      <c r="Q17" s="982" t="s">
        <v>894</v>
      </c>
      <c r="R17" s="1007" t="s">
        <v>815</v>
      </c>
    </row>
    <row r="18" spans="1:18" ht="53.25" customHeight="1" x14ac:dyDescent="0.25">
      <c r="A18" s="984"/>
      <c r="B18" s="984"/>
      <c r="C18" s="984"/>
      <c r="D18" s="982"/>
      <c r="E18" s="982"/>
      <c r="F18" s="982"/>
      <c r="G18" s="982"/>
      <c r="H18" s="683" t="s">
        <v>1236</v>
      </c>
      <c r="I18" s="683" t="s">
        <v>1237</v>
      </c>
      <c r="J18" s="982"/>
      <c r="K18" s="982"/>
      <c r="L18" s="982"/>
      <c r="M18" s="995"/>
      <c r="N18" s="995"/>
      <c r="O18" s="995"/>
      <c r="P18" s="995"/>
      <c r="Q18" s="982"/>
      <c r="R18" s="1007"/>
    </row>
    <row r="19" spans="1:18" ht="60" customHeight="1" x14ac:dyDescent="0.25">
      <c r="A19" s="984"/>
      <c r="B19" s="984"/>
      <c r="C19" s="984"/>
      <c r="D19" s="982"/>
      <c r="E19" s="982"/>
      <c r="F19" s="982"/>
      <c r="G19" s="982"/>
      <c r="H19" s="683" t="s">
        <v>1238</v>
      </c>
      <c r="I19" s="683" t="s">
        <v>1239</v>
      </c>
      <c r="J19" s="982"/>
      <c r="K19" s="982"/>
      <c r="L19" s="982"/>
      <c r="M19" s="995"/>
      <c r="N19" s="995"/>
      <c r="O19" s="995"/>
      <c r="P19" s="995"/>
      <c r="Q19" s="982"/>
      <c r="R19" s="1007"/>
    </row>
    <row r="20" spans="1:18" ht="42" customHeight="1" x14ac:dyDescent="0.25">
      <c r="A20" s="984">
        <v>5</v>
      </c>
      <c r="B20" s="984">
        <v>1</v>
      </c>
      <c r="C20" s="984">
        <v>4</v>
      </c>
      <c r="D20" s="982">
        <v>2</v>
      </c>
      <c r="E20" s="982" t="s">
        <v>1240</v>
      </c>
      <c r="F20" s="982" t="s">
        <v>1241</v>
      </c>
      <c r="G20" s="982" t="s">
        <v>1242</v>
      </c>
      <c r="H20" s="683" t="s">
        <v>1243</v>
      </c>
      <c r="I20" s="683">
        <v>4</v>
      </c>
      <c r="J20" s="982" t="s">
        <v>1244</v>
      </c>
      <c r="K20" s="982" t="s">
        <v>34</v>
      </c>
      <c r="L20" s="982" t="s">
        <v>34</v>
      </c>
      <c r="M20" s="995">
        <v>5276.53</v>
      </c>
      <c r="N20" s="995">
        <v>48733.77</v>
      </c>
      <c r="O20" s="995">
        <v>5276.53</v>
      </c>
      <c r="P20" s="995">
        <v>48733.77</v>
      </c>
      <c r="Q20" s="982" t="s">
        <v>894</v>
      </c>
      <c r="R20" s="1007" t="s">
        <v>815</v>
      </c>
    </row>
    <row r="21" spans="1:18" ht="47.25" customHeight="1" x14ac:dyDescent="0.25">
      <c r="A21" s="984"/>
      <c r="B21" s="984"/>
      <c r="C21" s="984"/>
      <c r="D21" s="982"/>
      <c r="E21" s="982"/>
      <c r="F21" s="982"/>
      <c r="G21" s="982"/>
      <c r="H21" s="683" t="s">
        <v>1245</v>
      </c>
      <c r="I21" s="683" t="s">
        <v>1246</v>
      </c>
      <c r="J21" s="982"/>
      <c r="K21" s="982"/>
      <c r="L21" s="982"/>
      <c r="M21" s="995"/>
      <c r="N21" s="995"/>
      <c r="O21" s="995"/>
      <c r="P21" s="995"/>
      <c r="Q21" s="982"/>
      <c r="R21" s="1007"/>
    </row>
    <row r="22" spans="1:18" ht="48" customHeight="1" x14ac:dyDescent="0.25">
      <c r="A22" s="984"/>
      <c r="B22" s="984"/>
      <c r="C22" s="984"/>
      <c r="D22" s="982"/>
      <c r="E22" s="982"/>
      <c r="F22" s="982"/>
      <c r="G22" s="982"/>
      <c r="H22" s="683" t="s">
        <v>1247</v>
      </c>
      <c r="I22" s="683" t="s">
        <v>1248</v>
      </c>
      <c r="J22" s="982"/>
      <c r="K22" s="982"/>
      <c r="L22" s="982"/>
      <c r="M22" s="995"/>
      <c r="N22" s="995"/>
      <c r="O22" s="995"/>
      <c r="P22" s="995"/>
      <c r="Q22" s="982"/>
      <c r="R22" s="1007"/>
    </row>
    <row r="23" spans="1:18" ht="45.75" customHeight="1" x14ac:dyDescent="0.25">
      <c r="A23" s="984"/>
      <c r="B23" s="984"/>
      <c r="C23" s="984"/>
      <c r="D23" s="982"/>
      <c r="E23" s="982"/>
      <c r="F23" s="982"/>
      <c r="G23" s="982"/>
      <c r="H23" s="683" t="s">
        <v>1249</v>
      </c>
      <c r="I23" s="683" t="s">
        <v>1250</v>
      </c>
      <c r="J23" s="982"/>
      <c r="K23" s="982"/>
      <c r="L23" s="982"/>
      <c r="M23" s="995"/>
      <c r="N23" s="995"/>
      <c r="O23" s="995"/>
      <c r="P23" s="995"/>
      <c r="Q23" s="982"/>
      <c r="R23" s="1007"/>
    </row>
    <row r="24" spans="1:18" ht="39.75" customHeight="1" x14ac:dyDescent="0.25">
      <c r="A24" s="984"/>
      <c r="B24" s="984"/>
      <c r="C24" s="984"/>
      <c r="D24" s="982"/>
      <c r="E24" s="982"/>
      <c r="F24" s="982"/>
      <c r="G24" s="982"/>
      <c r="H24" s="683" t="s">
        <v>1251</v>
      </c>
      <c r="I24" s="683" t="s">
        <v>1252</v>
      </c>
      <c r="J24" s="982"/>
      <c r="K24" s="982"/>
      <c r="L24" s="982"/>
      <c r="M24" s="995"/>
      <c r="N24" s="995"/>
      <c r="O24" s="995"/>
      <c r="P24" s="995"/>
      <c r="Q24" s="982"/>
      <c r="R24" s="1007"/>
    </row>
    <row r="25" spans="1:18" ht="155.25" customHeight="1" x14ac:dyDescent="0.25">
      <c r="A25" s="984">
        <v>6</v>
      </c>
      <c r="B25" s="984">
        <v>1</v>
      </c>
      <c r="C25" s="984">
        <v>4</v>
      </c>
      <c r="D25" s="982">
        <v>5</v>
      </c>
      <c r="E25" s="982" t="s">
        <v>1253</v>
      </c>
      <c r="F25" s="982" t="s">
        <v>1254</v>
      </c>
      <c r="G25" s="983" t="s">
        <v>1255</v>
      </c>
      <c r="H25" s="683" t="s">
        <v>1256</v>
      </c>
      <c r="I25" s="683">
        <v>1</v>
      </c>
      <c r="J25" s="982" t="s">
        <v>1257</v>
      </c>
      <c r="K25" s="982"/>
      <c r="L25" s="982" t="s">
        <v>1213</v>
      </c>
      <c r="M25" s="995"/>
      <c r="N25" s="995">
        <v>11732.16</v>
      </c>
      <c r="O25" s="995"/>
      <c r="P25" s="995">
        <v>11732.16</v>
      </c>
      <c r="Q25" s="982" t="s">
        <v>894</v>
      </c>
      <c r="R25" s="982" t="s">
        <v>815</v>
      </c>
    </row>
    <row r="26" spans="1:18" ht="159.75" customHeight="1" x14ac:dyDescent="0.25">
      <c r="A26" s="984"/>
      <c r="B26" s="984"/>
      <c r="C26" s="984"/>
      <c r="D26" s="982"/>
      <c r="E26" s="982"/>
      <c r="F26" s="982"/>
      <c r="G26" s="997"/>
      <c r="H26" s="683" t="s">
        <v>585</v>
      </c>
      <c r="I26" s="683">
        <v>34</v>
      </c>
      <c r="J26" s="982"/>
      <c r="K26" s="982"/>
      <c r="L26" s="982"/>
      <c r="M26" s="995"/>
      <c r="N26" s="995"/>
      <c r="O26" s="995"/>
      <c r="P26" s="995"/>
      <c r="Q26" s="982"/>
      <c r="R26" s="984"/>
    </row>
    <row r="27" spans="1:18" ht="57.75" customHeight="1" x14ac:dyDescent="0.25">
      <c r="A27" s="985">
        <v>7</v>
      </c>
      <c r="B27" s="985">
        <v>1</v>
      </c>
      <c r="C27" s="985">
        <v>4</v>
      </c>
      <c r="D27" s="983">
        <v>2</v>
      </c>
      <c r="E27" s="983" t="s">
        <v>1258</v>
      </c>
      <c r="F27" s="983" t="s">
        <v>1259</v>
      </c>
      <c r="G27" s="1052" t="s">
        <v>1260</v>
      </c>
      <c r="H27" s="683" t="s">
        <v>878</v>
      </c>
      <c r="I27" s="683">
        <v>1</v>
      </c>
      <c r="J27" s="983" t="s">
        <v>1261</v>
      </c>
      <c r="K27" s="983" t="s">
        <v>115</v>
      </c>
      <c r="L27" s="983"/>
      <c r="M27" s="996">
        <v>21086.400000000001</v>
      </c>
      <c r="N27" s="996"/>
      <c r="O27" s="996">
        <v>21086.400000000001</v>
      </c>
      <c r="P27" s="996"/>
      <c r="Q27" s="983" t="s">
        <v>1262</v>
      </c>
      <c r="R27" s="998" t="s">
        <v>1263</v>
      </c>
    </row>
    <row r="28" spans="1:18" s="364" customFormat="1" ht="56.25" customHeight="1" x14ac:dyDescent="0.25">
      <c r="A28" s="1003"/>
      <c r="B28" s="1003"/>
      <c r="C28" s="1003"/>
      <c r="D28" s="990"/>
      <c r="E28" s="990"/>
      <c r="F28" s="990"/>
      <c r="G28" s="1052"/>
      <c r="H28" s="683" t="s">
        <v>1264</v>
      </c>
      <c r="I28" s="683">
        <v>365</v>
      </c>
      <c r="J28" s="990"/>
      <c r="K28" s="990"/>
      <c r="L28" s="990"/>
      <c r="M28" s="1001"/>
      <c r="N28" s="1001"/>
      <c r="O28" s="1001"/>
      <c r="P28" s="1001"/>
      <c r="Q28" s="990"/>
      <c r="R28" s="999"/>
    </row>
    <row r="29" spans="1:18" s="364" customFormat="1" ht="75" customHeight="1" x14ac:dyDescent="0.25">
      <c r="A29" s="1004"/>
      <c r="B29" s="1004"/>
      <c r="C29" s="1004"/>
      <c r="D29" s="997"/>
      <c r="E29" s="997"/>
      <c r="F29" s="997"/>
      <c r="G29" s="683" t="s">
        <v>1265</v>
      </c>
      <c r="H29" s="683" t="s">
        <v>57</v>
      </c>
      <c r="I29" s="683">
        <v>1</v>
      </c>
      <c r="J29" s="997"/>
      <c r="K29" s="997"/>
      <c r="L29" s="997"/>
      <c r="M29" s="1002"/>
      <c r="N29" s="1002"/>
      <c r="O29" s="1002"/>
      <c r="P29" s="1002"/>
      <c r="Q29" s="997"/>
      <c r="R29" s="997"/>
    </row>
    <row r="30" spans="1:18" s="364" customFormat="1" ht="49.9" customHeight="1" x14ac:dyDescent="0.25">
      <c r="A30" s="984">
        <v>8</v>
      </c>
      <c r="B30" s="984">
        <v>1</v>
      </c>
      <c r="C30" s="984">
        <v>4</v>
      </c>
      <c r="D30" s="982">
        <v>2</v>
      </c>
      <c r="E30" s="982" t="s">
        <v>929</v>
      </c>
      <c r="F30" s="982" t="s">
        <v>1266</v>
      </c>
      <c r="G30" s="982" t="s">
        <v>1267</v>
      </c>
      <c r="H30" s="683" t="s">
        <v>50</v>
      </c>
      <c r="I30" s="683">
        <v>1</v>
      </c>
      <c r="J30" s="982" t="s">
        <v>1268</v>
      </c>
      <c r="K30" s="982" t="s">
        <v>1269</v>
      </c>
      <c r="L30" s="982"/>
      <c r="M30" s="995">
        <v>159189.37</v>
      </c>
      <c r="N30" s="995"/>
      <c r="O30" s="995">
        <v>159189.37</v>
      </c>
      <c r="P30" s="995"/>
      <c r="Q30" s="982" t="s">
        <v>1262</v>
      </c>
      <c r="R30" s="1007" t="s">
        <v>1263</v>
      </c>
    </row>
    <row r="31" spans="1:18" ht="49.9" customHeight="1" x14ac:dyDescent="0.25">
      <c r="A31" s="984"/>
      <c r="B31" s="984"/>
      <c r="C31" s="984"/>
      <c r="D31" s="982"/>
      <c r="E31" s="982"/>
      <c r="F31" s="982"/>
      <c r="G31" s="982"/>
      <c r="H31" s="683" t="s">
        <v>55</v>
      </c>
      <c r="I31" s="683">
        <v>74</v>
      </c>
      <c r="J31" s="982"/>
      <c r="K31" s="982"/>
      <c r="L31" s="982"/>
      <c r="M31" s="982"/>
      <c r="N31" s="995"/>
      <c r="O31" s="982"/>
      <c r="P31" s="995"/>
      <c r="Q31" s="982"/>
      <c r="R31" s="1007"/>
    </row>
    <row r="32" spans="1:18" ht="49.9" customHeight="1" x14ac:dyDescent="0.25">
      <c r="A32" s="984"/>
      <c r="B32" s="984"/>
      <c r="C32" s="984"/>
      <c r="D32" s="982"/>
      <c r="E32" s="982"/>
      <c r="F32" s="982"/>
      <c r="G32" s="983" t="s">
        <v>1270</v>
      </c>
      <c r="H32" s="683" t="s">
        <v>1271</v>
      </c>
      <c r="I32" s="683">
        <v>13</v>
      </c>
      <c r="J32" s="982"/>
      <c r="K32" s="982"/>
      <c r="L32" s="982"/>
      <c r="M32" s="982"/>
      <c r="N32" s="995"/>
      <c r="O32" s="982"/>
      <c r="P32" s="995"/>
      <c r="Q32" s="982"/>
      <c r="R32" s="1007"/>
    </row>
    <row r="33" spans="1:18" ht="78" customHeight="1" x14ac:dyDescent="0.25">
      <c r="A33" s="984"/>
      <c r="B33" s="984"/>
      <c r="C33" s="984"/>
      <c r="D33" s="982"/>
      <c r="E33" s="982"/>
      <c r="F33" s="982"/>
      <c r="G33" s="997"/>
      <c r="H33" s="683" t="s">
        <v>1272</v>
      </c>
      <c r="I33" s="693" t="s">
        <v>1273</v>
      </c>
      <c r="J33" s="982"/>
      <c r="K33" s="982"/>
      <c r="L33" s="982"/>
      <c r="M33" s="982"/>
      <c r="N33" s="995"/>
      <c r="O33" s="982"/>
      <c r="P33" s="995"/>
      <c r="Q33" s="982"/>
      <c r="R33" s="1007"/>
    </row>
    <row r="34" spans="1:18" ht="81" customHeight="1" x14ac:dyDescent="0.25">
      <c r="A34" s="984"/>
      <c r="B34" s="984"/>
      <c r="C34" s="984"/>
      <c r="D34" s="982"/>
      <c r="E34" s="982"/>
      <c r="F34" s="982"/>
      <c r="G34" s="983" t="s">
        <v>1274</v>
      </c>
      <c r="H34" s="683" t="s">
        <v>57</v>
      </c>
      <c r="I34" s="693" t="s">
        <v>160</v>
      </c>
      <c r="J34" s="982"/>
      <c r="K34" s="982"/>
      <c r="L34" s="982"/>
      <c r="M34" s="982"/>
      <c r="N34" s="995"/>
      <c r="O34" s="982"/>
      <c r="P34" s="995"/>
      <c r="Q34" s="982"/>
      <c r="R34" s="1007"/>
    </row>
    <row r="35" spans="1:18" ht="85.5" customHeight="1" x14ac:dyDescent="0.25">
      <c r="A35" s="984"/>
      <c r="B35" s="984"/>
      <c r="C35" s="984"/>
      <c r="D35" s="982"/>
      <c r="E35" s="982"/>
      <c r="F35" s="982"/>
      <c r="G35" s="997"/>
      <c r="H35" s="683" t="s">
        <v>1275</v>
      </c>
      <c r="I35" s="683">
        <v>83</v>
      </c>
      <c r="J35" s="982"/>
      <c r="K35" s="982"/>
      <c r="L35" s="982"/>
      <c r="M35" s="982"/>
      <c r="N35" s="995"/>
      <c r="O35" s="982"/>
      <c r="P35" s="995"/>
      <c r="Q35" s="982"/>
      <c r="R35" s="1007"/>
    </row>
    <row r="36" spans="1:18" ht="77.25" customHeight="1" x14ac:dyDescent="0.25">
      <c r="A36" s="984"/>
      <c r="B36" s="984"/>
      <c r="C36" s="984"/>
      <c r="D36" s="982"/>
      <c r="E36" s="982"/>
      <c r="F36" s="982"/>
      <c r="G36" s="683" t="s">
        <v>1276</v>
      </c>
      <c r="H36" s="683" t="s">
        <v>1277</v>
      </c>
      <c r="I36" s="586">
        <v>1</v>
      </c>
      <c r="J36" s="982"/>
      <c r="K36" s="982"/>
      <c r="L36" s="982"/>
      <c r="M36" s="982"/>
      <c r="N36" s="995"/>
      <c r="O36" s="982"/>
      <c r="P36" s="995"/>
      <c r="Q36" s="982"/>
      <c r="R36" s="1007"/>
    </row>
    <row r="37" spans="1:18" ht="69" customHeight="1" x14ac:dyDescent="0.25">
      <c r="A37" s="984">
        <v>9</v>
      </c>
      <c r="B37" s="984">
        <v>1</v>
      </c>
      <c r="C37" s="984">
        <v>4</v>
      </c>
      <c r="D37" s="982">
        <v>2</v>
      </c>
      <c r="E37" s="982" t="s">
        <v>1278</v>
      </c>
      <c r="F37" s="982" t="s">
        <v>1279</v>
      </c>
      <c r="G37" s="982" t="s">
        <v>1280</v>
      </c>
      <c r="H37" s="687" t="s">
        <v>878</v>
      </c>
      <c r="I37" s="687">
        <v>3</v>
      </c>
      <c r="J37" s="983" t="s">
        <v>1281</v>
      </c>
      <c r="K37" s="984" t="s">
        <v>1282</v>
      </c>
      <c r="L37" s="984"/>
      <c r="M37" s="1005">
        <v>2000</v>
      </c>
      <c r="N37" s="1049"/>
      <c r="O37" s="1005">
        <v>2000</v>
      </c>
      <c r="P37" s="1049"/>
      <c r="Q37" s="1019" t="s">
        <v>1262</v>
      </c>
      <c r="R37" s="982" t="s">
        <v>1263</v>
      </c>
    </row>
    <row r="38" spans="1:18" ht="60" customHeight="1" x14ac:dyDescent="0.25">
      <c r="A38" s="984"/>
      <c r="B38" s="984"/>
      <c r="C38" s="984"/>
      <c r="D38" s="982"/>
      <c r="E38" s="982"/>
      <c r="F38" s="982"/>
      <c r="G38" s="982"/>
      <c r="H38" s="683" t="s">
        <v>1283</v>
      </c>
      <c r="I38" s="683">
        <v>360</v>
      </c>
      <c r="J38" s="997"/>
      <c r="K38" s="984"/>
      <c r="L38" s="984"/>
      <c r="M38" s="1005"/>
      <c r="N38" s="1049"/>
      <c r="O38" s="1005"/>
      <c r="P38" s="1049"/>
      <c r="Q38" s="1019"/>
      <c r="R38" s="984"/>
    </row>
    <row r="39" spans="1:18" ht="60.75" customHeight="1" x14ac:dyDescent="0.25">
      <c r="A39" s="984">
        <v>10</v>
      </c>
      <c r="B39" s="984">
        <v>1</v>
      </c>
      <c r="C39" s="984">
        <v>4</v>
      </c>
      <c r="D39" s="982">
        <v>2</v>
      </c>
      <c r="E39" s="982" t="s">
        <v>1284</v>
      </c>
      <c r="F39" s="982" t="s">
        <v>1285</v>
      </c>
      <c r="G39" s="683" t="s">
        <v>1286</v>
      </c>
      <c r="H39" s="683" t="s">
        <v>1287</v>
      </c>
      <c r="I39" s="683">
        <v>3</v>
      </c>
      <c r="J39" s="982" t="s">
        <v>1288</v>
      </c>
      <c r="K39" s="982" t="s">
        <v>38</v>
      </c>
      <c r="L39" s="982" t="s">
        <v>34</v>
      </c>
      <c r="M39" s="995">
        <v>43483</v>
      </c>
      <c r="N39" s="995">
        <v>28088.75</v>
      </c>
      <c r="O39" s="995">
        <v>43483</v>
      </c>
      <c r="P39" s="995">
        <v>28088.75</v>
      </c>
      <c r="Q39" s="982" t="s">
        <v>1289</v>
      </c>
      <c r="R39" s="1007" t="s">
        <v>843</v>
      </c>
    </row>
    <row r="40" spans="1:18" ht="60" customHeight="1" x14ac:dyDescent="0.25">
      <c r="A40" s="984"/>
      <c r="B40" s="984"/>
      <c r="C40" s="984"/>
      <c r="D40" s="982"/>
      <c r="E40" s="982"/>
      <c r="F40" s="982"/>
      <c r="G40" s="683" t="s">
        <v>1290</v>
      </c>
      <c r="H40" s="683" t="s">
        <v>1291</v>
      </c>
      <c r="I40" s="683">
        <v>3</v>
      </c>
      <c r="J40" s="982"/>
      <c r="K40" s="982"/>
      <c r="L40" s="982"/>
      <c r="M40" s="995"/>
      <c r="N40" s="995"/>
      <c r="O40" s="995"/>
      <c r="P40" s="995"/>
      <c r="Q40" s="982"/>
      <c r="R40" s="1007"/>
    </row>
    <row r="41" spans="1:18" ht="59.25" customHeight="1" x14ac:dyDescent="0.25">
      <c r="A41" s="984"/>
      <c r="B41" s="984"/>
      <c r="C41" s="984"/>
      <c r="D41" s="982"/>
      <c r="E41" s="982"/>
      <c r="F41" s="982"/>
      <c r="G41" s="683" t="s">
        <v>1292</v>
      </c>
      <c r="H41" s="683" t="s">
        <v>1293</v>
      </c>
      <c r="I41" s="683">
        <v>344</v>
      </c>
      <c r="J41" s="982"/>
      <c r="K41" s="982"/>
      <c r="L41" s="982"/>
      <c r="M41" s="995"/>
      <c r="N41" s="995"/>
      <c r="O41" s="995"/>
      <c r="P41" s="995"/>
      <c r="Q41" s="982"/>
      <c r="R41" s="1007"/>
    </row>
    <row r="42" spans="1:18" ht="52.5" customHeight="1" x14ac:dyDescent="0.25">
      <c r="A42" s="984"/>
      <c r="B42" s="984"/>
      <c r="C42" s="984"/>
      <c r="D42" s="982"/>
      <c r="E42" s="982"/>
      <c r="F42" s="982"/>
      <c r="G42" s="982" t="s">
        <v>1294</v>
      </c>
      <c r="H42" s="683" t="s">
        <v>1295</v>
      </c>
      <c r="I42" s="683">
        <v>3</v>
      </c>
      <c r="J42" s="982"/>
      <c r="K42" s="982"/>
      <c r="L42" s="982"/>
      <c r="M42" s="995"/>
      <c r="N42" s="995"/>
      <c r="O42" s="995"/>
      <c r="P42" s="995"/>
      <c r="Q42" s="982"/>
      <c r="R42" s="1007"/>
    </row>
    <row r="43" spans="1:18" ht="65.25" customHeight="1" x14ac:dyDescent="0.25">
      <c r="A43" s="984"/>
      <c r="B43" s="984"/>
      <c r="C43" s="984"/>
      <c r="D43" s="982"/>
      <c r="E43" s="982"/>
      <c r="F43" s="982"/>
      <c r="G43" s="982"/>
      <c r="H43" s="683" t="s">
        <v>1272</v>
      </c>
      <c r="I43" s="586">
        <v>1500</v>
      </c>
      <c r="J43" s="982"/>
      <c r="K43" s="982"/>
      <c r="L43" s="982"/>
      <c r="M43" s="995"/>
      <c r="N43" s="995"/>
      <c r="O43" s="995"/>
      <c r="P43" s="995"/>
      <c r="Q43" s="982"/>
      <c r="R43" s="1007"/>
    </row>
    <row r="44" spans="1:18" ht="75.75" customHeight="1" x14ac:dyDescent="0.25">
      <c r="A44" s="984">
        <v>11</v>
      </c>
      <c r="B44" s="984">
        <v>1</v>
      </c>
      <c r="C44" s="984">
        <v>4</v>
      </c>
      <c r="D44" s="982">
        <v>2</v>
      </c>
      <c r="E44" s="982" t="s">
        <v>1296</v>
      </c>
      <c r="F44" s="1050" t="s">
        <v>1297</v>
      </c>
      <c r="G44" s="982" t="s">
        <v>1298</v>
      </c>
      <c r="H44" s="683" t="s">
        <v>1299</v>
      </c>
      <c r="I44" s="683">
        <v>2</v>
      </c>
      <c r="J44" s="983" t="s">
        <v>1300</v>
      </c>
      <c r="K44" s="982"/>
      <c r="L44" s="982" t="s">
        <v>1301</v>
      </c>
      <c r="M44" s="995"/>
      <c r="N44" s="995">
        <v>28460</v>
      </c>
      <c r="O44" s="995"/>
      <c r="P44" s="995">
        <v>28460</v>
      </c>
      <c r="Q44" s="982" t="s">
        <v>1302</v>
      </c>
      <c r="R44" s="1007" t="s">
        <v>1303</v>
      </c>
    </row>
    <row r="45" spans="1:18" ht="75.75" customHeight="1" x14ac:dyDescent="0.25">
      <c r="A45" s="984"/>
      <c r="B45" s="984"/>
      <c r="C45" s="984"/>
      <c r="D45" s="982"/>
      <c r="E45" s="982"/>
      <c r="F45" s="1051"/>
      <c r="G45" s="982"/>
      <c r="H45" s="683" t="s">
        <v>1293</v>
      </c>
      <c r="I45" s="683">
        <v>47</v>
      </c>
      <c r="J45" s="997"/>
      <c r="K45" s="982"/>
      <c r="L45" s="982"/>
      <c r="M45" s="995"/>
      <c r="N45" s="995"/>
      <c r="O45" s="995"/>
      <c r="P45" s="995"/>
      <c r="Q45" s="982"/>
      <c r="R45" s="1007"/>
    </row>
    <row r="46" spans="1:18" ht="68.25" customHeight="1" x14ac:dyDescent="0.25">
      <c r="A46" s="1037">
        <v>12</v>
      </c>
      <c r="B46" s="1037">
        <v>1</v>
      </c>
      <c r="C46" s="1037">
        <v>4</v>
      </c>
      <c r="D46" s="1034">
        <v>2</v>
      </c>
      <c r="E46" s="1034" t="s">
        <v>1304</v>
      </c>
      <c r="F46" s="1034" t="s">
        <v>1305</v>
      </c>
      <c r="G46" s="1034" t="s">
        <v>1306</v>
      </c>
      <c r="H46" s="406" t="s">
        <v>50</v>
      </c>
      <c r="I46" s="406">
        <v>1</v>
      </c>
      <c r="J46" s="1034" t="s">
        <v>1307</v>
      </c>
      <c r="K46" s="1034" t="s">
        <v>1308</v>
      </c>
      <c r="L46" s="1034"/>
      <c r="M46" s="1030">
        <v>61445.71</v>
      </c>
      <c r="N46" s="1030"/>
      <c r="O46" s="1030">
        <v>61445.71</v>
      </c>
      <c r="P46" s="1030"/>
      <c r="Q46" s="1034" t="s">
        <v>1302</v>
      </c>
      <c r="R46" s="1034" t="s">
        <v>1303</v>
      </c>
    </row>
    <row r="47" spans="1:18" ht="49.9" customHeight="1" x14ac:dyDescent="0.25">
      <c r="A47" s="1038"/>
      <c r="B47" s="1038"/>
      <c r="C47" s="1038"/>
      <c r="D47" s="1035"/>
      <c r="E47" s="1035"/>
      <c r="F47" s="1035"/>
      <c r="G47" s="1035"/>
      <c r="H47" s="406" t="s">
        <v>585</v>
      </c>
      <c r="I47" s="406">
        <v>352</v>
      </c>
      <c r="J47" s="1035"/>
      <c r="K47" s="1035"/>
      <c r="L47" s="1035"/>
      <c r="M47" s="1031"/>
      <c r="N47" s="1031"/>
      <c r="O47" s="1031"/>
      <c r="P47" s="1031"/>
      <c r="Q47" s="1035"/>
      <c r="R47" s="1035"/>
    </row>
    <row r="48" spans="1:18" ht="49.9" customHeight="1" x14ac:dyDescent="0.25">
      <c r="A48" s="1038"/>
      <c r="B48" s="1038"/>
      <c r="C48" s="1038"/>
      <c r="D48" s="1035"/>
      <c r="E48" s="1035"/>
      <c r="F48" s="1035"/>
      <c r="G48" s="1036"/>
      <c r="H48" s="406" t="s">
        <v>1309</v>
      </c>
      <c r="I48" s="406">
        <v>300</v>
      </c>
      <c r="J48" s="1035"/>
      <c r="K48" s="1035"/>
      <c r="L48" s="1035"/>
      <c r="M48" s="1031"/>
      <c r="N48" s="1031"/>
      <c r="O48" s="1031"/>
      <c r="P48" s="1031"/>
      <c r="Q48" s="1035"/>
      <c r="R48" s="1035"/>
    </row>
    <row r="49" spans="1:18" ht="50.25" customHeight="1" x14ac:dyDescent="0.25">
      <c r="A49" s="1039"/>
      <c r="B49" s="1039"/>
      <c r="C49" s="1039"/>
      <c r="D49" s="1036"/>
      <c r="E49" s="1036"/>
      <c r="F49" s="1036"/>
      <c r="G49" s="406" t="s">
        <v>1310</v>
      </c>
      <c r="H49" s="406" t="s">
        <v>57</v>
      </c>
      <c r="I49" s="406">
        <v>1</v>
      </c>
      <c r="J49" s="1036"/>
      <c r="K49" s="1036"/>
      <c r="L49" s="1036"/>
      <c r="M49" s="1032"/>
      <c r="N49" s="1032"/>
      <c r="O49" s="1032"/>
      <c r="P49" s="1032"/>
      <c r="Q49" s="1036"/>
      <c r="R49" s="1036"/>
    </row>
    <row r="50" spans="1:18" ht="102.75" customHeight="1" x14ac:dyDescent="0.25">
      <c r="A50" s="984">
        <v>13</v>
      </c>
      <c r="B50" s="982">
        <v>1</v>
      </c>
      <c r="C50" s="982">
        <v>4</v>
      </c>
      <c r="D50" s="982">
        <v>2</v>
      </c>
      <c r="E50" s="982" t="s">
        <v>1311</v>
      </c>
      <c r="F50" s="982" t="s">
        <v>1312</v>
      </c>
      <c r="G50" s="982" t="s">
        <v>1313</v>
      </c>
      <c r="H50" s="683" t="s">
        <v>222</v>
      </c>
      <c r="I50" s="683">
        <v>5</v>
      </c>
      <c r="J50" s="1019" t="s">
        <v>1314</v>
      </c>
      <c r="K50" s="1048" t="s">
        <v>45</v>
      </c>
      <c r="L50" s="982" t="s">
        <v>34</v>
      </c>
      <c r="M50" s="1005">
        <v>44640</v>
      </c>
      <c r="N50" s="995">
        <v>24600</v>
      </c>
      <c r="O50" s="1005">
        <v>44640</v>
      </c>
      <c r="P50" s="995">
        <v>24600</v>
      </c>
      <c r="Q50" s="982" t="s">
        <v>894</v>
      </c>
      <c r="R50" s="982" t="s">
        <v>815</v>
      </c>
    </row>
    <row r="51" spans="1:18" ht="88.5" customHeight="1" x14ac:dyDescent="0.25">
      <c r="A51" s="984"/>
      <c r="B51" s="982"/>
      <c r="C51" s="982"/>
      <c r="D51" s="982"/>
      <c r="E51" s="982"/>
      <c r="F51" s="982"/>
      <c r="G51" s="982"/>
      <c r="H51" s="683" t="s">
        <v>1315</v>
      </c>
      <c r="I51" s="683">
        <v>6000</v>
      </c>
      <c r="J51" s="1019"/>
      <c r="K51" s="1048"/>
      <c r="L51" s="982"/>
      <c r="M51" s="1005"/>
      <c r="N51" s="995"/>
      <c r="O51" s="1005"/>
      <c r="P51" s="995"/>
      <c r="Q51" s="982"/>
      <c r="R51" s="982"/>
    </row>
    <row r="52" spans="1:18" ht="149.25" customHeight="1" x14ac:dyDescent="0.25">
      <c r="A52" s="982">
        <v>14</v>
      </c>
      <c r="B52" s="982">
        <v>1</v>
      </c>
      <c r="C52" s="982">
        <v>4</v>
      </c>
      <c r="D52" s="982">
        <v>2</v>
      </c>
      <c r="E52" s="982" t="s">
        <v>1316</v>
      </c>
      <c r="F52" s="1047" t="s">
        <v>1317</v>
      </c>
      <c r="G52" s="982" t="s">
        <v>193</v>
      </c>
      <c r="H52" s="693" t="s">
        <v>57</v>
      </c>
      <c r="I52" s="683">
        <v>1</v>
      </c>
      <c r="J52" s="982" t="s">
        <v>1318</v>
      </c>
      <c r="K52" s="982" t="s">
        <v>45</v>
      </c>
      <c r="L52" s="982" t="s">
        <v>34</v>
      </c>
      <c r="M52" s="1046"/>
      <c r="N52" s="1046">
        <v>18107.939999999999</v>
      </c>
      <c r="O52" s="1046"/>
      <c r="P52" s="995">
        <v>18107.939999999999</v>
      </c>
      <c r="Q52" s="995" t="s">
        <v>894</v>
      </c>
      <c r="R52" s="995" t="s">
        <v>815</v>
      </c>
    </row>
    <row r="53" spans="1:18" s="364" customFormat="1" ht="159.75" customHeight="1" x14ac:dyDescent="0.25">
      <c r="A53" s="982"/>
      <c r="B53" s="982"/>
      <c r="C53" s="982"/>
      <c r="D53" s="982"/>
      <c r="E53" s="982"/>
      <c r="F53" s="1047"/>
      <c r="G53" s="982"/>
      <c r="H53" s="693" t="s">
        <v>1319</v>
      </c>
      <c r="I53" s="683">
        <v>6</v>
      </c>
      <c r="J53" s="982"/>
      <c r="K53" s="982"/>
      <c r="L53" s="982"/>
      <c r="M53" s="1046"/>
      <c r="N53" s="1046"/>
      <c r="O53" s="1046"/>
      <c r="P53" s="995"/>
      <c r="Q53" s="995"/>
      <c r="R53" s="995"/>
    </row>
    <row r="54" spans="1:18" ht="77.25" customHeight="1" x14ac:dyDescent="0.25">
      <c r="A54" s="984">
        <v>15</v>
      </c>
      <c r="B54" s="984">
        <v>1</v>
      </c>
      <c r="C54" s="984">
        <v>4</v>
      </c>
      <c r="D54" s="982">
        <v>2</v>
      </c>
      <c r="E54" s="982" t="s">
        <v>1320</v>
      </c>
      <c r="F54" s="982" t="s">
        <v>1321</v>
      </c>
      <c r="G54" s="982" t="s">
        <v>1322</v>
      </c>
      <c r="H54" s="683" t="s">
        <v>1323</v>
      </c>
      <c r="I54" s="683">
        <v>2000</v>
      </c>
      <c r="J54" s="982" t="s">
        <v>1324</v>
      </c>
      <c r="K54" s="982" t="s">
        <v>1325</v>
      </c>
      <c r="L54" s="982" t="s">
        <v>1326</v>
      </c>
      <c r="M54" s="995">
        <v>7969.99</v>
      </c>
      <c r="N54" s="995"/>
      <c r="O54" s="995">
        <v>7969.99</v>
      </c>
      <c r="P54" s="995"/>
      <c r="Q54" s="982" t="s">
        <v>894</v>
      </c>
      <c r="R54" s="1007" t="s">
        <v>815</v>
      </c>
    </row>
    <row r="55" spans="1:18" ht="97.5" customHeight="1" x14ac:dyDescent="0.25">
      <c r="A55" s="984"/>
      <c r="B55" s="984"/>
      <c r="C55" s="984"/>
      <c r="D55" s="982"/>
      <c r="E55" s="982"/>
      <c r="F55" s="982"/>
      <c r="G55" s="982"/>
      <c r="H55" s="683" t="s">
        <v>1327</v>
      </c>
      <c r="I55" s="683">
        <v>1000</v>
      </c>
      <c r="J55" s="982"/>
      <c r="K55" s="982"/>
      <c r="L55" s="982"/>
      <c r="M55" s="995"/>
      <c r="N55" s="995"/>
      <c r="O55" s="995"/>
      <c r="P55" s="995"/>
      <c r="Q55" s="982"/>
      <c r="R55" s="1007"/>
    </row>
    <row r="56" spans="1:18" ht="90.75" customHeight="1" x14ac:dyDescent="0.25">
      <c r="A56" s="984"/>
      <c r="B56" s="984"/>
      <c r="C56" s="984"/>
      <c r="D56" s="982"/>
      <c r="E56" s="982"/>
      <c r="F56" s="982"/>
      <c r="G56" s="982"/>
      <c r="H56" s="683" t="s">
        <v>1328</v>
      </c>
      <c r="I56" s="683">
        <v>1000</v>
      </c>
      <c r="J56" s="982"/>
      <c r="K56" s="982"/>
      <c r="L56" s="982"/>
      <c r="M56" s="995"/>
      <c r="N56" s="995"/>
      <c r="O56" s="995"/>
      <c r="P56" s="995"/>
      <c r="Q56" s="982"/>
      <c r="R56" s="1007"/>
    </row>
    <row r="57" spans="1:18" ht="175.5" customHeight="1" x14ac:dyDescent="0.25">
      <c r="A57" s="586">
        <v>16</v>
      </c>
      <c r="B57" s="586">
        <v>1</v>
      </c>
      <c r="C57" s="586">
        <v>4</v>
      </c>
      <c r="D57" s="683">
        <v>2</v>
      </c>
      <c r="E57" s="683" t="s">
        <v>1329</v>
      </c>
      <c r="F57" s="407" t="s">
        <v>1330</v>
      </c>
      <c r="G57" s="683" t="s">
        <v>1331</v>
      </c>
      <c r="H57" s="683" t="s">
        <v>1331</v>
      </c>
      <c r="I57" s="683">
        <v>1</v>
      </c>
      <c r="J57" s="683" t="s">
        <v>1332</v>
      </c>
      <c r="K57" s="683" t="s">
        <v>45</v>
      </c>
      <c r="L57" s="683"/>
      <c r="M57" s="684">
        <v>51820</v>
      </c>
      <c r="N57" s="684"/>
      <c r="O57" s="684">
        <v>51820</v>
      </c>
      <c r="P57" s="684"/>
      <c r="Q57" s="683" t="s">
        <v>1302</v>
      </c>
      <c r="R57" s="405" t="s">
        <v>1333</v>
      </c>
    </row>
    <row r="58" spans="1:18" ht="57" customHeight="1" x14ac:dyDescent="0.25">
      <c r="A58" s="1045" t="s">
        <v>1334</v>
      </c>
      <c r="B58" s="984">
        <v>1</v>
      </c>
      <c r="C58" s="984">
        <v>4</v>
      </c>
      <c r="D58" s="982">
        <v>2</v>
      </c>
      <c r="E58" s="982" t="s">
        <v>1335</v>
      </c>
      <c r="F58" s="982" t="s">
        <v>1336</v>
      </c>
      <c r="G58" s="983" t="s">
        <v>1337</v>
      </c>
      <c r="H58" s="586" t="s">
        <v>1243</v>
      </c>
      <c r="I58" s="683">
        <v>3</v>
      </c>
      <c r="J58" s="982" t="s">
        <v>1338</v>
      </c>
      <c r="K58" s="982" t="s">
        <v>45</v>
      </c>
      <c r="L58" s="982" t="s">
        <v>34</v>
      </c>
      <c r="M58" s="995">
        <v>72094.58</v>
      </c>
      <c r="N58" s="1044">
        <v>78331.350000000006</v>
      </c>
      <c r="O58" s="995">
        <v>72094.58</v>
      </c>
      <c r="P58" s="1005">
        <v>78331.350000000006</v>
      </c>
      <c r="Q58" s="982" t="s">
        <v>820</v>
      </c>
      <c r="R58" s="982" t="s">
        <v>1339</v>
      </c>
    </row>
    <row r="59" spans="1:18" ht="51.75" customHeight="1" x14ac:dyDescent="0.25">
      <c r="A59" s="1045"/>
      <c r="B59" s="984"/>
      <c r="C59" s="984"/>
      <c r="D59" s="982"/>
      <c r="E59" s="982"/>
      <c r="F59" s="982"/>
      <c r="G59" s="997"/>
      <c r="H59" s="683" t="s">
        <v>1293</v>
      </c>
      <c r="I59" s="683">
        <v>32</v>
      </c>
      <c r="J59" s="982"/>
      <c r="K59" s="982"/>
      <c r="L59" s="982"/>
      <c r="M59" s="995"/>
      <c r="N59" s="1044"/>
      <c r="O59" s="995"/>
      <c r="P59" s="1005"/>
      <c r="Q59" s="982"/>
      <c r="R59" s="982"/>
    </row>
    <row r="60" spans="1:18" ht="42" customHeight="1" x14ac:dyDescent="0.25">
      <c r="A60" s="1045"/>
      <c r="B60" s="984"/>
      <c r="C60" s="984"/>
      <c r="D60" s="982"/>
      <c r="E60" s="982"/>
      <c r="F60" s="982"/>
      <c r="G60" s="983" t="s">
        <v>728</v>
      </c>
      <c r="H60" s="683" t="s">
        <v>1340</v>
      </c>
      <c r="I60" s="683">
        <v>1</v>
      </c>
      <c r="J60" s="982"/>
      <c r="K60" s="982"/>
      <c r="L60" s="982"/>
      <c r="M60" s="995"/>
      <c r="N60" s="1044"/>
      <c r="O60" s="995"/>
      <c r="P60" s="1005"/>
      <c r="Q60" s="982"/>
      <c r="R60" s="982"/>
    </row>
    <row r="61" spans="1:18" ht="69" customHeight="1" x14ac:dyDescent="0.25">
      <c r="A61" s="1045"/>
      <c r="B61" s="984"/>
      <c r="C61" s="984"/>
      <c r="D61" s="982"/>
      <c r="E61" s="982"/>
      <c r="F61" s="982"/>
      <c r="G61" s="997"/>
      <c r="H61" s="586" t="s">
        <v>822</v>
      </c>
      <c r="I61" s="683">
        <v>150</v>
      </c>
      <c r="J61" s="982"/>
      <c r="K61" s="982"/>
      <c r="L61" s="982"/>
      <c r="M61" s="995"/>
      <c r="N61" s="1044"/>
      <c r="O61" s="995"/>
      <c r="P61" s="1005"/>
      <c r="Q61" s="982"/>
      <c r="R61" s="982"/>
    </row>
    <row r="62" spans="1:18" ht="38.25" customHeight="1" x14ac:dyDescent="0.25">
      <c r="A62" s="1045"/>
      <c r="B62" s="984"/>
      <c r="C62" s="984"/>
      <c r="D62" s="982"/>
      <c r="E62" s="982"/>
      <c r="F62" s="982"/>
      <c r="G62" s="983" t="s">
        <v>1341</v>
      </c>
      <c r="H62" s="586" t="s">
        <v>192</v>
      </c>
      <c r="I62" s="683">
        <v>3</v>
      </c>
      <c r="J62" s="982"/>
      <c r="K62" s="982"/>
      <c r="L62" s="982"/>
      <c r="M62" s="995"/>
      <c r="N62" s="1044"/>
      <c r="O62" s="995"/>
      <c r="P62" s="1005"/>
      <c r="Q62" s="982"/>
      <c r="R62" s="982"/>
    </row>
    <row r="63" spans="1:18" ht="30" customHeight="1" x14ac:dyDescent="0.25">
      <c r="A63" s="1045"/>
      <c r="B63" s="984"/>
      <c r="C63" s="984"/>
      <c r="D63" s="982"/>
      <c r="E63" s="982"/>
      <c r="F63" s="982"/>
      <c r="G63" s="997"/>
      <c r="H63" s="586" t="s">
        <v>585</v>
      </c>
      <c r="I63" s="683">
        <v>124</v>
      </c>
      <c r="J63" s="982"/>
      <c r="K63" s="982"/>
      <c r="L63" s="982"/>
      <c r="M63" s="995"/>
      <c r="N63" s="1044"/>
      <c r="O63" s="995"/>
      <c r="P63" s="1005"/>
      <c r="Q63" s="982"/>
      <c r="R63" s="982"/>
    </row>
    <row r="64" spans="1:18" ht="34.5" customHeight="1" x14ac:dyDescent="0.25">
      <c r="A64" s="1045"/>
      <c r="B64" s="984"/>
      <c r="C64" s="984"/>
      <c r="D64" s="982"/>
      <c r="E64" s="982"/>
      <c r="F64" s="982"/>
      <c r="G64" s="983" t="s">
        <v>1342</v>
      </c>
      <c r="H64" s="686" t="s">
        <v>44</v>
      </c>
      <c r="I64" s="688">
        <v>2</v>
      </c>
      <c r="J64" s="982"/>
      <c r="K64" s="982"/>
      <c r="L64" s="982"/>
      <c r="M64" s="995"/>
      <c r="N64" s="1044"/>
      <c r="O64" s="995"/>
      <c r="P64" s="1005"/>
      <c r="Q64" s="982"/>
      <c r="R64" s="982"/>
    </row>
    <row r="65" spans="1:18" ht="60" customHeight="1" x14ac:dyDescent="0.25">
      <c r="A65" s="1045"/>
      <c r="B65" s="984"/>
      <c r="C65" s="984"/>
      <c r="D65" s="982"/>
      <c r="E65" s="982"/>
      <c r="F65" s="982"/>
      <c r="G65" s="997"/>
      <c r="H65" s="586" t="s">
        <v>585</v>
      </c>
      <c r="I65" s="683">
        <v>57</v>
      </c>
      <c r="J65" s="982"/>
      <c r="K65" s="982"/>
      <c r="L65" s="982"/>
      <c r="M65" s="995"/>
      <c r="N65" s="1044"/>
      <c r="O65" s="995"/>
      <c r="P65" s="1005"/>
      <c r="Q65" s="982"/>
      <c r="R65" s="982"/>
    </row>
    <row r="66" spans="1:18" ht="48" customHeight="1" x14ac:dyDescent="0.25">
      <c r="A66" s="1045"/>
      <c r="B66" s="984"/>
      <c r="C66" s="984"/>
      <c r="D66" s="982"/>
      <c r="E66" s="982"/>
      <c r="F66" s="982"/>
      <c r="G66" s="983" t="s">
        <v>1343</v>
      </c>
      <c r="H66" s="586" t="s">
        <v>1243</v>
      </c>
      <c r="I66" s="683">
        <v>6</v>
      </c>
      <c r="J66" s="982"/>
      <c r="K66" s="982"/>
      <c r="L66" s="982"/>
      <c r="M66" s="995"/>
      <c r="N66" s="1044"/>
      <c r="O66" s="995"/>
      <c r="P66" s="1005"/>
      <c r="Q66" s="982"/>
      <c r="R66" s="982"/>
    </row>
    <row r="67" spans="1:18" ht="65.25" customHeight="1" x14ac:dyDescent="0.25">
      <c r="A67" s="1045"/>
      <c r="B67" s="984"/>
      <c r="C67" s="984"/>
      <c r="D67" s="982"/>
      <c r="E67" s="982"/>
      <c r="F67" s="982"/>
      <c r="G67" s="997"/>
      <c r="H67" s="683" t="s">
        <v>1344</v>
      </c>
      <c r="I67" s="683">
        <v>188</v>
      </c>
      <c r="J67" s="982"/>
      <c r="K67" s="982"/>
      <c r="L67" s="982"/>
      <c r="M67" s="995"/>
      <c r="N67" s="1044"/>
      <c r="O67" s="995"/>
      <c r="P67" s="1005"/>
      <c r="Q67" s="982"/>
      <c r="R67" s="982"/>
    </row>
    <row r="68" spans="1:18" ht="60" customHeight="1" x14ac:dyDescent="0.25">
      <c r="A68" s="1045"/>
      <c r="B68" s="984"/>
      <c r="C68" s="984"/>
      <c r="D68" s="982"/>
      <c r="E68" s="982"/>
      <c r="F68" s="982"/>
      <c r="G68" s="982" t="s">
        <v>818</v>
      </c>
      <c r="H68" s="683" t="s">
        <v>819</v>
      </c>
      <c r="I68" s="683">
        <v>1</v>
      </c>
      <c r="J68" s="982"/>
      <c r="K68" s="982"/>
      <c r="L68" s="982"/>
      <c r="M68" s="995"/>
      <c r="N68" s="1044"/>
      <c r="O68" s="995"/>
      <c r="P68" s="1005"/>
      <c r="Q68" s="982"/>
      <c r="R68" s="982"/>
    </row>
    <row r="69" spans="1:18" ht="40.5" customHeight="1" x14ac:dyDescent="0.25">
      <c r="A69" s="1045"/>
      <c r="B69" s="984"/>
      <c r="C69" s="984"/>
      <c r="D69" s="982"/>
      <c r="E69" s="982"/>
      <c r="F69" s="982"/>
      <c r="G69" s="982"/>
      <c r="H69" s="586" t="s">
        <v>822</v>
      </c>
      <c r="I69" s="683">
        <v>4250</v>
      </c>
      <c r="J69" s="982"/>
      <c r="K69" s="982"/>
      <c r="L69" s="982"/>
      <c r="M69" s="995"/>
      <c r="N69" s="1044"/>
      <c r="O69" s="995"/>
      <c r="P69" s="1005"/>
      <c r="Q69" s="982"/>
      <c r="R69" s="982"/>
    </row>
    <row r="70" spans="1:18" ht="64.5" customHeight="1" x14ac:dyDescent="0.25">
      <c r="A70" s="983">
        <v>18</v>
      </c>
      <c r="B70" s="983">
        <v>1</v>
      </c>
      <c r="C70" s="983">
        <v>4</v>
      </c>
      <c r="D70" s="983">
        <v>2</v>
      </c>
      <c r="E70" s="983" t="s">
        <v>1345</v>
      </c>
      <c r="F70" s="983" t="s">
        <v>1346</v>
      </c>
      <c r="G70" s="683" t="s">
        <v>1166</v>
      </c>
      <c r="H70" s="683" t="s">
        <v>1347</v>
      </c>
      <c r="I70" s="683">
        <v>5</v>
      </c>
      <c r="J70" s="983" t="s">
        <v>1348</v>
      </c>
      <c r="K70" s="983" t="s">
        <v>38</v>
      </c>
      <c r="L70" s="983" t="s">
        <v>475</v>
      </c>
      <c r="M70" s="996">
        <v>59901</v>
      </c>
      <c r="N70" s="996">
        <v>21148</v>
      </c>
      <c r="O70" s="996">
        <v>59901</v>
      </c>
      <c r="P70" s="996">
        <v>21148</v>
      </c>
      <c r="Q70" s="983" t="s">
        <v>820</v>
      </c>
      <c r="R70" s="998" t="s">
        <v>1339</v>
      </c>
    </row>
    <row r="71" spans="1:18" ht="57.75" customHeight="1" x14ac:dyDescent="0.25">
      <c r="A71" s="990"/>
      <c r="B71" s="990"/>
      <c r="C71" s="990"/>
      <c r="D71" s="990"/>
      <c r="E71" s="990"/>
      <c r="F71" s="990"/>
      <c r="G71" s="983" t="s">
        <v>1349</v>
      </c>
      <c r="H71" s="683" t="s">
        <v>50</v>
      </c>
      <c r="I71" s="683">
        <v>1</v>
      </c>
      <c r="J71" s="990"/>
      <c r="K71" s="990"/>
      <c r="L71" s="990"/>
      <c r="M71" s="1001"/>
      <c r="N71" s="1001"/>
      <c r="O71" s="1001"/>
      <c r="P71" s="1001"/>
      <c r="Q71" s="990"/>
      <c r="R71" s="999"/>
    </row>
    <row r="72" spans="1:18" ht="67.5" customHeight="1" x14ac:dyDescent="0.25">
      <c r="A72" s="990"/>
      <c r="B72" s="990"/>
      <c r="C72" s="990"/>
      <c r="D72" s="990"/>
      <c r="E72" s="990"/>
      <c r="F72" s="990"/>
      <c r="G72" s="997"/>
      <c r="H72" s="683" t="s">
        <v>51</v>
      </c>
      <c r="I72" s="683" t="s">
        <v>1350</v>
      </c>
      <c r="J72" s="990"/>
      <c r="K72" s="990"/>
      <c r="L72" s="990"/>
      <c r="M72" s="1001"/>
      <c r="N72" s="1001"/>
      <c r="O72" s="1001"/>
      <c r="P72" s="1001"/>
      <c r="Q72" s="990"/>
      <c r="R72" s="999"/>
    </row>
    <row r="73" spans="1:18" ht="55.5" customHeight="1" x14ac:dyDescent="0.25">
      <c r="A73" s="997"/>
      <c r="B73" s="997"/>
      <c r="C73" s="997"/>
      <c r="D73" s="997"/>
      <c r="E73" s="997"/>
      <c r="F73" s="997"/>
      <c r="G73" s="683" t="s">
        <v>1351</v>
      </c>
      <c r="H73" s="683" t="s">
        <v>1352</v>
      </c>
      <c r="I73" s="683" t="s">
        <v>1353</v>
      </c>
      <c r="J73" s="997"/>
      <c r="K73" s="997"/>
      <c r="L73" s="997"/>
      <c r="M73" s="1002"/>
      <c r="N73" s="1002"/>
      <c r="O73" s="1002"/>
      <c r="P73" s="1002"/>
      <c r="Q73" s="997"/>
      <c r="R73" s="1000"/>
    </row>
    <row r="74" spans="1:18" ht="30.75" customHeight="1" x14ac:dyDescent="0.25">
      <c r="A74" s="983">
        <v>19</v>
      </c>
      <c r="B74" s="983">
        <v>1</v>
      </c>
      <c r="C74" s="983">
        <v>4</v>
      </c>
      <c r="D74" s="983">
        <v>2</v>
      </c>
      <c r="E74" s="983" t="s">
        <v>1354</v>
      </c>
      <c r="F74" s="983" t="s">
        <v>1355</v>
      </c>
      <c r="G74" s="983" t="s">
        <v>1356</v>
      </c>
      <c r="H74" s="683" t="s">
        <v>585</v>
      </c>
      <c r="I74" s="683">
        <v>184</v>
      </c>
      <c r="J74" s="983" t="s">
        <v>1357</v>
      </c>
      <c r="K74" s="983" t="s">
        <v>38</v>
      </c>
      <c r="L74" s="983" t="s">
        <v>34</v>
      </c>
      <c r="M74" s="996">
        <v>69727.199999999997</v>
      </c>
      <c r="N74" s="996">
        <v>34944.76</v>
      </c>
      <c r="O74" s="996">
        <v>69727.199999999997</v>
      </c>
      <c r="P74" s="996">
        <v>34944.76</v>
      </c>
      <c r="Q74" s="983" t="s">
        <v>820</v>
      </c>
      <c r="R74" s="998" t="s">
        <v>1358</v>
      </c>
    </row>
    <row r="75" spans="1:18" ht="39.75" customHeight="1" x14ac:dyDescent="0.25">
      <c r="A75" s="990"/>
      <c r="B75" s="990"/>
      <c r="C75" s="990"/>
      <c r="D75" s="990"/>
      <c r="E75" s="990"/>
      <c r="F75" s="990"/>
      <c r="G75" s="997"/>
      <c r="H75" s="683" t="s">
        <v>1243</v>
      </c>
      <c r="I75" s="683">
        <v>5</v>
      </c>
      <c r="J75" s="990"/>
      <c r="K75" s="990"/>
      <c r="L75" s="990"/>
      <c r="M75" s="1001"/>
      <c r="N75" s="1001"/>
      <c r="O75" s="1001"/>
      <c r="P75" s="1001"/>
      <c r="Q75" s="990"/>
      <c r="R75" s="999"/>
    </row>
    <row r="76" spans="1:18" ht="42" customHeight="1" x14ac:dyDescent="0.25">
      <c r="A76" s="990"/>
      <c r="B76" s="990"/>
      <c r="C76" s="990"/>
      <c r="D76" s="990"/>
      <c r="E76" s="990"/>
      <c r="F76" s="990"/>
      <c r="G76" s="983" t="s">
        <v>1359</v>
      </c>
      <c r="H76" s="683" t="s">
        <v>585</v>
      </c>
      <c r="I76" s="683">
        <v>20</v>
      </c>
      <c r="J76" s="990"/>
      <c r="K76" s="990"/>
      <c r="L76" s="990"/>
      <c r="M76" s="1001"/>
      <c r="N76" s="1001"/>
      <c r="O76" s="1001"/>
      <c r="P76" s="1001"/>
      <c r="Q76" s="990"/>
      <c r="R76" s="999"/>
    </row>
    <row r="77" spans="1:18" ht="39.75" customHeight="1" x14ac:dyDescent="0.25">
      <c r="A77" s="990"/>
      <c r="B77" s="990"/>
      <c r="C77" s="990"/>
      <c r="D77" s="990"/>
      <c r="E77" s="990"/>
      <c r="F77" s="990"/>
      <c r="G77" s="997"/>
      <c r="H77" s="683" t="s">
        <v>1243</v>
      </c>
      <c r="I77" s="683">
        <v>1</v>
      </c>
      <c r="J77" s="990"/>
      <c r="K77" s="990"/>
      <c r="L77" s="990"/>
      <c r="M77" s="1001"/>
      <c r="N77" s="1001"/>
      <c r="O77" s="1001"/>
      <c r="P77" s="1001"/>
      <c r="Q77" s="990"/>
      <c r="R77" s="999"/>
    </row>
    <row r="78" spans="1:18" ht="70.5" customHeight="1" x14ac:dyDescent="0.25">
      <c r="A78" s="990"/>
      <c r="B78" s="990"/>
      <c r="C78" s="990"/>
      <c r="D78" s="990"/>
      <c r="E78" s="990"/>
      <c r="F78" s="990"/>
      <c r="G78" s="683" t="s">
        <v>1360</v>
      </c>
      <c r="H78" s="683" t="s">
        <v>822</v>
      </c>
      <c r="I78" s="683" t="s">
        <v>1361</v>
      </c>
      <c r="J78" s="990"/>
      <c r="K78" s="990"/>
      <c r="L78" s="990"/>
      <c r="M78" s="1001"/>
      <c r="N78" s="1001"/>
      <c r="O78" s="1001"/>
      <c r="P78" s="1001"/>
      <c r="Q78" s="990"/>
      <c r="R78" s="999"/>
    </row>
    <row r="79" spans="1:18" ht="30" x14ac:dyDescent="0.25">
      <c r="A79" s="990"/>
      <c r="B79" s="990"/>
      <c r="C79" s="990"/>
      <c r="D79" s="990"/>
      <c r="E79" s="990"/>
      <c r="F79" s="990"/>
      <c r="G79" s="983" t="s">
        <v>1362</v>
      </c>
      <c r="H79" s="683" t="s">
        <v>1283</v>
      </c>
      <c r="I79" s="683">
        <v>136</v>
      </c>
      <c r="J79" s="990"/>
      <c r="K79" s="990"/>
      <c r="L79" s="990"/>
      <c r="M79" s="1001"/>
      <c r="N79" s="1001"/>
      <c r="O79" s="1001"/>
      <c r="P79" s="1001"/>
      <c r="Q79" s="990"/>
      <c r="R79" s="999"/>
    </row>
    <row r="80" spans="1:18" ht="32.25" customHeight="1" x14ac:dyDescent="0.25">
      <c r="A80" s="990"/>
      <c r="B80" s="990"/>
      <c r="C80" s="990"/>
      <c r="D80" s="990"/>
      <c r="E80" s="990"/>
      <c r="F80" s="990"/>
      <c r="G80" s="997"/>
      <c r="H80" s="683" t="s">
        <v>50</v>
      </c>
      <c r="I80" s="683">
        <v>1</v>
      </c>
      <c r="J80" s="990"/>
      <c r="K80" s="990"/>
      <c r="L80" s="990"/>
      <c r="M80" s="1001"/>
      <c r="N80" s="1001"/>
      <c r="O80" s="1001"/>
      <c r="P80" s="1001"/>
      <c r="Q80" s="990"/>
      <c r="R80" s="999"/>
    </row>
    <row r="81" spans="1:18" ht="33" customHeight="1" x14ac:dyDescent="0.25">
      <c r="A81" s="990"/>
      <c r="B81" s="990"/>
      <c r="C81" s="990"/>
      <c r="D81" s="990"/>
      <c r="E81" s="990"/>
      <c r="F81" s="990"/>
      <c r="G81" s="983" t="s">
        <v>1363</v>
      </c>
      <c r="H81" s="683" t="s">
        <v>585</v>
      </c>
      <c r="I81" s="683">
        <v>40</v>
      </c>
      <c r="J81" s="990"/>
      <c r="K81" s="990"/>
      <c r="L81" s="990"/>
      <c r="M81" s="1001"/>
      <c r="N81" s="1001"/>
      <c r="O81" s="1001"/>
      <c r="P81" s="1001"/>
      <c r="Q81" s="990"/>
      <c r="R81" s="999"/>
    </row>
    <row r="82" spans="1:18" ht="36.75" customHeight="1" x14ac:dyDescent="0.25">
      <c r="A82" s="990"/>
      <c r="B82" s="990"/>
      <c r="C82" s="990"/>
      <c r="D82" s="990"/>
      <c r="E82" s="990"/>
      <c r="F82" s="990"/>
      <c r="G82" s="997"/>
      <c r="H82" s="683" t="s">
        <v>192</v>
      </c>
      <c r="I82" s="683">
        <v>1</v>
      </c>
      <c r="J82" s="990"/>
      <c r="K82" s="990"/>
      <c r="L82" s="990"/>
      <c r="M82" s="1001"/>
      <c r="N82" s="1001"/>
      <c r="O82" s="1001"/>
      <c r="P82" s="1001"/>
      <c r="Q82" s="990"/>
      <c r="R82" s="999"/>
    </row>
    <row r="83" spans="1:18" ht="38.25" customHeight="1" x14ac:dyDescent="0.25">
      <c r="A83" s="990"/>
      <c r="B83" s="990"/>
      <c r="C83" s="990"/>
      <c r="D83" s="990"/>
      <c r="E83" s="990"/>
      <c r="F83" s="990"/>
      <c r="G83" s="683" t="s">
        <v>1364</v>
      </c>
      <c r="H83" s="683" t="s">
        <v>1365</v>
      </c>
      <c r="I83" s="683">
        <v>1</v>
      </c>
      <c r="J83" s="990"/>
      <c r="K83" s="990"/>
      <c r="L83" s="990"/>
      <c r="M83" s="1001"/>
      <c r="N83" s="1001"/>
      <c r="O83" s="1001"/>
      <c r="P83" s="1001"/>
      <c r="Q83" s="990"/>
      <c r="R83" s="999"/>
    </row>
    <row r="84" spans="1:18" ht="111.75" customHeight="1" x14ac:dyDescent="0.25">
      <c r="A84" s="997"/>
      <c r="B84" s="997"/>
      <c r="C84" s="997"/>
      <c r="D84" s="997"/>
      <c r="E84" s="997"/>
      <c r="F84" s="997"/>
      <c r="G84" s="683" t="s">
        <v>1366</v>
      </c>
      <c r="H84" s="683" t="s">
        <v>1367</v>
      </c>
      <c r="I84" s="683">
        <v>1</v>
      </c>
      <c r="J84" s="997"/>
      <c r="K84" s="997"/>
      <c r="L84" s="997"/>
      <c r="M84" s="1002"/>
      <c r="N84" s="1002"/>
      <c r="O84" s="1002"/>
      <c r="P84" s="1002"/>
      <c r="Q84" s="997"/>
      <c r="R84" s="1000"/>
    </row>
    <row r="85" spans="1:18" ht="45.75" customHeight="1" x14ac:dyDescent="0.25">
      <c r="A85" s="982">
        <v>20</v>
      </c>
      <c r="B85" s="982">
        <v>1</v>
      </c>
      <c r="C85" s="982">
        <v>4</v>
      </c>
      <c r="D85" s="982">
        <v>2</v>
      </c>
      <c r="E85" s="982" t="s">
        <v>1368</v>
      </c>
      <c r="F85" s="982" t="s">
        <v>1369</v>
      </c>
      <c r="G85" s="683" t="s">
        <v>1370</v>
      </c>
      <c r="H85" s="683" t="s">
        <v>1365</v>
      </c>
      <c r="I85" s="683">
        <v>1</v>
      </c>
      <c r="J85" s="982" t="s">
        <v>1371</v>
      </c>
      <c r="K85" s="982" t="s">
        <v>38</v>
      </c>
      <c r="L85" s="982" t="s">
        <v>475</v>
      </c>
      <c r="M85" s="995">
        <v>60000</v>
      </c>
      <c r="N85" s="995">
        <v>3940.49</v>
      </c>
      <c r="O85" s="995">
        <v>60000</v>
      </c>
      <c r="P85" s="995">
        <v>3940.49</v>
      </c>
      <c r="Q85" s="982" t="s">
        <v>820</v>
      </c>
      <c r="R85" s="1007" t="s">
        <v>1339</v>
      </c>
    </row>
    <row r="86" spans="1:18" ht="54.75" customHeight="1" x14ac:dyDescent="0.25">
      <c r="A86" s="982"/>
      <c r="B86" s="982"/>
      <c r="C86" s="982"/>
      <c r="D86" s="982"/>
      <c r="E86" s="982"/>
      <c r="F86" s="982"/>
      <c r="G86" s="983" t="s">
        <v>380</v>
      </c>
      <c r="H86" s="683" t="s">
        <v>1243</v>
      </c>
      <c r="I86" s="683">
        <v>1</v>
      </c>
      <c r="J86" s="982"/>
      <c r="K86" s="982"/>
      <c r="L86" s="982"/>
      <c r="M86" s="995"/>
      <c r="N86" s="995"/>
      <c r="O86" s="995"/>
      <c r="P86" s="995"/>
      <c r="Q86" s="982"/>
      <c r="R86" s="1007"/>
    </row>
    <row r="87" spans="1:18" ht="40.5" customHeight="1" x14ac:dyDescent="0.25">
      <c r="A87" s="982"/>
      <c r="B87" s="982"/>
      <c r="C87" s="982"/>
      <c r="D87" s="982"/>
      <c r="E87" s="982"/>
      <c r="F87" s="982"/>
      <c r="G87" s="997"/>
      <c r="H87" s="683" t="s">
        <v>1283</v>
      </c>
      <c r="I87" s="683">
        <v>15</v>
      </c>
      <c r="J87" s="982"/>
      <c r="K87" s="982"/>
      <c r="L87" s="982"/>
      <c r="M87" s="995"/>
      <c r="N87" s="995"/>
      <c r="O87" s="995"/>
      <c r="P87" s="995"/>
      <c r="Q87" s="982"/>
      <c r="R87" s="1007"/>
    </row>
    <row r="88" spans="1:18" ht="63" customHeight="1" x14ac:dyDescent="0.25">
      <c r="A88" s="982"/>
      <c r="B88" s="982"/>
      <c r="C88" s="982"/>
      <c r="D88" s="982"/>
      <c r="E88" s="982"/>
      <c r="F88" s="982"/>
      <c r="G88" s="982" t="s">
        <v>1372</v>
      </c>
      <c r="H88" s="683" t="s">
        <v>50</v>
      </c>
      <c r="I88" s="683">
        <v>1</v>
      </c>
      <c r="J88" s="982"/>
      <c r="K88" s="982"/>
      <c r="L88" s="982"/>
      <c r="M88" s="995"/>
      <c r="N88" s="995"/>
      <c r="O88" s="995"/>
      <c r="P88" s="995"/>
      <c r="Q88" s="982"/>
      <c r="R88" s="1007"/>
    </row>
    <row r="89" spans="1:18" ht="67.5" customHeight="1" x14ac:dyDescent="0.25">
      <c r="A89" s="982"/>
      <c r="B89" s="982"/>
      <c r="C89" s="982"/>
      <c r="D89" s="982"/>
      <c r="E89" s="982"/>
      <c r="F89" s="982"/>
      <c r="G89" s="982"/>
      <c r="H89" s="683" t="s">
        <v>1283</v>
      </c>
      <c r="I89" s="683" t="s">
        <v>1373</v>
      </c>
      <c r="J89" s="982"/>
      <c r="K89" s="982"/>
      <c r="L89" s="982"/>
      <c r="M89" s="995"/>
      <c r="N89" s="995"/>
      <c r="O89" s="995"/>
      <c r="P89" s="995"/>
      <c r="Q89" s="982"/>
      <c r="R89" s="1007"/>
    </row>
    <row r="90" spans="1:18" ht="39.75" customHeight="1" x14ac:dyDescent="0.25">
      <c r="A90" s="985">
        <v>21</v>
      </c>
      <c r="B90" s="985">
        <v>1</v>
      </c>
      <c r="C90" s="985">
        <v>4</v>
      </c>
      <c r="D90" s="983">
        <v>2</v>
      </c>
      <c r="E90" s="983" t="s">
        <v>1374</v>
      </c>
      <c r="F90" s="983" t="s">
        <v>1375</v>
      </c>
      <c r="G90" s="985" t="s">
        <v>48</v>
      </c>
      <c r="H90" s="683" t="s">
        <v>55</v>
      </c>
      <c r="I90" s="683">
        <v>120</v>
      </c>
      <c r="J90" s="983" t="s">
        <v>1376</v>
      </c>
      <c r="K90" s="983" t="s">
        <v>38</v>
      </c>
      <c r="L90" s="983" t="s">
        <v>38</v>
      </c>
      <c r="M90" s="996">
        <v>74118</v>
      </c>
      <c r="N90" s="996">
        <v>75722.28</v>
      </c>
      <c r="O90" s="996">
        <v>74118</v>
      </c>
      <c r="P90" s="996">
        <v>75722.28</v>
      </c>
      <c r="Q90" s="983" t="s">
        <v>1377</v>
      </c>
      <c r="R90" s="983" t="s">
        <v>1303</v>
      </c>
    </row>
    <row r="91" spans="1:18" ht="39.75" customHeight="1" x14ac:dyDescent="0.25">
      <c r="A91" s="1003"/>
      <c r="B91" s="1003"/>
      <c r="C91" s="1003"/>
      <c r="D91" s="990"/>
      <c r="E91" s="990"/>
      <c r="F91" s="990"/>
      <c r="G91" s="1004"/>
      <c r="H91" s="683" t="s">
        <v>48</v>
      </c>
      <c r="I91" s="683">
        <v>2</v>
      </c>
      <c r="J91" s="990"/>
      <c r="K91" s="990"/>
      <c r="L91" s="990"/>
      <c r="M91" s="1001"/>
      <c r="N91" s="1001"/>
      <c r="O91" s="1001"/>
      <c r="P91" s="1001"/>
      <c r="Q91" s="990"/>
      <c r="R91" s="990"/>
    </row>
    <row r="92" spans="1:18" ht="52.5" customHeight="1" x14ac:dyDescent="0.25">
      <c r="A92" s="1003"/>
      <c r="B92" s="1003"/>
      <c r="C92" s="1003"/>
      <c r="D92" s="990"/>
      <c r="E92" s="990"/>
      <c r="F92" s="990"/>
      <c r="G92" s="985" t="s">
        <v>1378</v>
      </c>
      <c r="H92" s="683" t="s">
        <v>585</v>
      </c>
      <c r="I92" s="683">
        <v>20</v>
      </c>
      <c r="J92" s="990"/>
      <c r="K92" s="990"/>
      <c r="L92" s="990"/>
      <c r="M92" s="1001"/>
      <c r="N92" s="1001"/>
      <c r="O92" s="1001"/>
      <c r="P92" s="1001"/>
      <c r="Q92" s="990"/>
      <c r="R92" s="990"/>
    </row>
    <row r="93" spans="1:18" ht="45.75" customHeight="1" x14ac:dyDescent="0.25">
      <c r="A93" s="1003"/>
      <c r="B93" s="1003"/>
      <c r="C93" s="1003"/>
      <c r="D93" s="990"/>
      <c r="E93" s="990"/>
      <c r="F93" s="990"/>
      <c r="G93" s="1004"/>
      <c r="H93" s="683" t="s">
        <v>1379</v>
      </c>
      <c r="I93" s="683">
        <v>1</v>
      </c>
      <c r="J93" s="990"/>
      <c r="K93" s="990"/>
      <c r="L93" s="990"/>
      <c r="M93" s="1001"/>
      <c r="N93" s="1001"/>
      <c r="O93" s="1001"/>
      <c r="P93" s="1001"/>
      <c r="Q93" s="990"/>
      <c r="R93" s="990"/>
    </row>
    <row r="94" spans="1:18" ht="43.5" customHeight="1" x14ac:dyDescent="0.25">
      <c r="A94" s="1003"/>
      <c r="B94" s="1003"/>
      <c r="C94" s="1003"/>
      <c r="D94" s="990"/>
      <c r="E94" s="990"/>
      <c r="F94" s="990"/>
      <c r="G94" s="586" t="s">
        <v>54</v>
      </c>
      <c r="H94" s="683" t="s">
        <v>888</v>
      </c>
      <c r="I94" s="683">
        <v>1</v>
      </c>
      <c r="J94" s="990"/>
      <c r="K94" s="990"/>
      <c r="L94" s="990"/>
      <c r="M94" s="1001"/>
      <c r="N94" s="1001"/>
      <c r="O94" s="1001"/>
      <c r="P94" s="1001"/>
      <c r="Q94" s="990"/>
      <c r="R94" s="990"/>
    </row>
    <row r="95" spans="1:18" ht="55.5" customHeight="1" x14ac:dyDescent="0.25">
      <c r="A95" s="1003"/>
      <c r="B95" s="1003"/>
      <c r="C95" s="1003"/>
      <c r="D95" s="990"/>
      <c r="E95" s="990"/>
      <c r="F95" s="990"/>
      <c r="G95" s="586" t="s">
        <v>1166</v>
      </c>
      <c r="H95" s="683" t="s">
        <v>1380</v>
      </c>
      <c r="I95" s="683">
        <v>2</v>
      </c>
      <c r="J95" s="990"/>
      <c r="K95" s="990"/>
      <c r="L95" s="990"/>
      <c r="M95" s="1001"/>
      <c r="N95" s="1001"/>
      <c r="O95" s="1001"/>
      <c r="P95" s="1001"/>
      <c r="Q95" s="990"/>
      <c r="R95" s="990"/>
    </row>
    <row r="96" spans="1:18" ht="80.25" customHeight="1" x14ac:dyDescent="0.25">
      <c r="A96" s="985">
        <v>22</v>
      </c>
      <c r="B96" s="985">
        <v>1</v>
      </c>
      <c r="C96" s="985">
        <v>4</v>
      </c>
      <c r="D96" s="985">
        <v>2</v>
      </c>
      <c r="E96" s="983" t="s">
        <v>1381</v>
      </c>
      <c r="F96" s="983" t="s">
        <v>1382</v>
      </c>
      <c r="G96" s="982" t="s">
        <v>1260</v>
      </c>
      <c r="H96" s="683" t="s">
        <v>878</v>
      </c>
      <c r="I96" s="683">
        <v>1</v>
      </c>
      <c r="J96" s="983" t="s">
        <v>1383</v>
      </c>
      <c r="K96" s="983" t="s">
        <v>38</v>
      </c>
      <c r="L96" s="983"/>
      <c r="M96" s="996">
        <v>19731.400000000001</v>
      </c>
      <c r="N96" s="996"/>
      <c r="O96" s="996">
        <v>19731.400000000001</v>
      </c>
      <c r="P96" s="996"/>
      <c r="Q96" s="983" t="s">
        <v>1262</v>
      </c>
      <c r="R96" s="998" t="s">
        <v>1263</v>
      </c>
    </row>
    <row r="97" spans="1:18" ht="89.25" customHeight="1" x14ac:dyDescent="0.25">
      <c r="A97" s="1003"/>
      <c r="B97" s="1003"/>
      <c r="C97" s="1003"/>
      <c r="D97" s="1003"/>
      <c r="E97" s="990"/>
      <c r="F97" s="990"/>
      <c r="G97" s="982"/>
      <c r="H97" s="683" t="s">
        <v>55</v>
      </c>
      <c r="I97" s="683">
        <v>179</v>
      </c>
      <c r="J97" s="990"/>
      <c r="K97" s="990"/>
      <c r="L97" s="990"/>
      <c r="M97" s="1001"/>
      <c r="N97" s="1001"/>
      <c r="O97" s="1001"/>
      <c r="P97" s="1001"/>
      <c r="Q97" s="990"/>
      <c r="R97" s="999"/>
    </row>
    <row r="98" spans="1:18" ht="52.5" customHeight="1" x14ac:dyDescent="0.25">
      <c r="A98" s="1004"/>
      <c r="B98" s="1004"/>
      <c r="C98" s="1004"/>
      <c r="D98" s="1004"/>
      <c r="E98" s="997"/>
      <c r="F98" s="997"/>
      <c r="G98" s="683" t="s">
        <v>892</v>
      </c>
      <c r="H98" s="683" t="s">
        <v>222</v>
      </c>
      <c r="I98" s="683">
        <v>1</v>
      </c>
      <c r="J98" s="997"/>
      <c r="K98" s="997"/>
      <c r="L98" s="997"/>
      <c r="M98" s="1002"/>
      <c r="N98" s="1002"/>
      <c r="O98" s="1002"/>
      <c r="P98" s="1002"/>
      <c r="Q98" s="997"/>
      <c r="R98" s="1000"/>
    </row>
    <row r="99" spans="1:18" ht="63" customHeight="1" x14ac:dyDescent="0.25">
      <c r="A99" s="984">
        <v>23</v>
      </c>
      <c r="B99" s="984">
        <v>1</v>
      </c>
      <c r="C99" s="984">
        <v>4</v>
      </c>
      <c r="D99" s="982">
        <v>2</v>
      </c>
      <c r="E99" s="982" t="s">
        <v>1384</v>
      </c>
      <c r="F99" s="982" t="s">
        <v>1385</v>
      </c>
      <c r="G99" s="983" t="s">
        <v>1386</v>
      </c>
      <c r="H99" s="683" t="s">
        <v>878</v>
      </c>
      <c r="I99" s="683">
        <v>1</v>
      </c>
      <c r="J99" s="982" t="s">
        <v>1387</v>
      </c>
      <c r="K99" s="982" t="s">
        <v>38</v>
      </c>
      <c r="L99" s="982"/>
      <c r="M99" s="995">
        <v>18135</v>
      </c>
      <c r="N99" s="995"/>
      <c r="O99" s="995">
        <v>18135</v>
      </c>
      <c r="P99" s="995"/>
      <c r="Q99" s="982" t="s">
        <v>1262</v>
      </c>
      <c r="R99" s="982" t="s">
        <v>1263</v>
      </c>
    </row>
    <row r="100" spans="1:18" ht="55.5" customHeight="1" x14ac:dyDescent="0.25">
      <c r="A100" s="984"/>
      <c r="B100" s="984"/>
      <c r="C100" s="984"/>
      <c r="D100" s="982"/>
      <c r="E100" s="982"/>
      <c r="F100" s="982"/>
      <c r="G100" s="997"/>
      <c r="H100" s="683" t="s">
        <v>55</v>
      </c>
      <c r="I100" s="683">
        <v>83</v>
      </c>
      <c r="J100" s="982"/>
      <c r="K100" s="982"/>
      <c r="L100" s="982"/>
      <c r="M100" s="995"/>
      <c r="N100" s="995"/>
      <c r="O100" s="995"/>
      <c r="P100" s="995"/>
      <c r="Q100" s="982"/>
      <c r="R100" s="984"/>
    </row>
    <row r="101" spans="1:18" ht="54.75" customHeight="1" x14ac:dyDescent="0.25">
      <c r="A101" s="984"/>
      <c r="B101" s="984"/>
      <c r="C101" s="984"/>
      <c r="D101" s="982"/>
      <c r="E101" s="982"/>
      <c r="F101" s="982"/>
      <c r="G101" s="983" t="s">
        <v>54</v>
      </c>
      <c r="H101" s="683" t="s">
        <v>191</v>
      </c>
      <c r="I101" s="683">
        <v>1</v>
      </c>
      <c r="J101" s="982"/>
      <c r="K101" s="982"/>
      <c r="L101" s="982"/>
      <c r="M101" s="995"/>
      <c r="N101" s="995"/>
      <c r="O101" s="995"/>
      <c r="P101" s="995"/>
      <c r="Q101" s="982"/>
      <c r="R101" s="984"/>
    </row>
    <row r="102" spans="1:18" ht="48" customHeight="1" x14ac:dyDescent="0.25">
      <c r="A102" s="984"/>
      <c r="B102" s="984"/>
      <c r="C102" s="984"/>
      <c r="D102" s="982"/>
      <c r="E102" s="982"/>
      <c r="F102" s="982"/>
      <c r="G102" s="997"/>
      <c r="H102" s="683" t="s">
        <v>822</v>
      </c>
      <c r="I102" s="683">
        <v>1000</v>
      </c>
      <c r="J102" s="982"/>
      <c r="K102" s="982"/>
      <c r="L102" s="982"/>
      <c r="M102" s="995"/>
      <c r="N102" s="995"/>
      <c r="O102" s="995"/>
      <c r="P102" s="995"/>
      <c r="Q102" s="982"/>
      <c r="R102" s="984"/>
    </row>
    <row r="103" spans="1:18" ht="147.75" customHeight="1" x14ac:dyDescent="0.25">
      <c r="A103" s="985">
        <v>24</v>
      </c>
      <c r="B103" s="985">
        <v>1</v>
      </c>
      <c r="C103" s="984">
        <v>4</v>
      </c>
      <c r="D103" s="1042">
        <v>2</v>
      </c>
      <c r="E103" s="982" t="s">
        <v>1388</v>
      </c>
      <c r="F103" s="1042" t="s">
        <v>1389</v>
      </c>
      <c r="G103" s="983" t="s">
        <v>1390</v>
      </c>
      <c r="H103" s="687" t="s">
        <v>1391</v>
      </c>
      <c r="I103" s="687">
        <v>1</v>
      </c>
      <c r="J103" s="983" t="s">
        <v>1392</v>
      </c>
      <c r="K103" s="983" t="s">
        <v>38</v>
      </c>
      <c r="L103" s="985" t="s">
        <v>45</v>
      </c>
      <c r="M103" s="996">
        <v>73800</v>
      </c>
      <c r="N103" s="1005">
        <v>82225.5</v>
      </c>
      <c r="O103" s="996">
        <v>73800</v>
      </c>
      <c r="P103" s="1005">
        <v>82225.5</v>
      </c>
      <c r="Q103" s="982" t="s">
        <v>820</v>
      </c>
      <c r="R103" s="1007" t="s">
        <v>1339</v>
      </c>
    </row>
    <row r="104" spans="1:18" ht="121.5" customHeight="1" x14ac:dyDescent="0.25">
      <c r="A104" s="1004"/>
      <c r="B104" s="1004"/>
      <c r="C104" s="984"/>
      <c r="D104" s="1043"/>
      <c r="E104" s="982"/>
      <c r="F104" s="1043"/>
      <c r="G104" s="997"/>
      <c r="H104" s="683" t="s">
        <v>1393</v>
      </c>
      <c r="I104" s="683">
        <v>1</v>
      </c>
      <c r="J104" s="997"/>
      <c r="K104" s="997"/>
      <c r="L104" s="1004"/>
      <c r="M104" s="1002"/>
      <c r="N104" s="1005"/>
      <c r="O104" s="1002"/>
      <c r="P104" s="1005"/>
      <c r="Q104" s="982"/>
      <c r="R104" s="1007"/>
    </row>
    <row r="105" spans="1:18" ht="66.75" customHeight="1" x14ac:dyDescent="0.25">
      <c r="A105" s="984">
        <v>25</v>
      </c>
      <c r="B105" s="984">
        <v>1</v>
      </c>
      <c r="C105" s="984">
        <v>4</v>
      </c>
      <c r="D105" s="982">
        <v>2</v>
      </c>
      <c r="E105" s="982" t="s">
        <v>1394</v>
      </c>
      <c r="F105" s="982" t="s">
        <v>1395</v>
      </c>
      <c r="G105" s="982" t="s">
        <v>1396</v>
      </c>
      <c r="H105" s="683" t="s">
        <v>192</v>
      </c>
      <c r="I105" s="687">
        <v>1</v>
      </c>
      <c r="J105" s="982" t="s">
        <v>1397</v>
      </c>
      <c r="K105" s="982" t="s">
        <v>38</v>
      </c>
      <c r="L105" s="982" t="s">
        <v>88</v>
      </c>
      <c r="M105" s="995">
        <v>20000</v>
      </c>
      <c r="N105" s="995">
        <v>0</v>
      </c>
      <c r="O105" s="995">
        <v>20000</v>
      </c>
      <c r="P105" s="995">
        <v>0</v>
      </c>
      <c r="Q105" s="982" t="s">
        <v>820</v>
      </c>
      <c r="R105" s="1007" t="s">
        <v>1398</v>
      </c>
    </row>
    <row r="106" spans="1:18" ht="61.5" customHeight="1" x14ac:dyDescent="0.25">
      <c r="A106" s="984"/>
      <c r="B106" s="984"/>
      <c r="C106" s="984"/>
      <c r="D106" s="982"/>
      <c r="E106" s="982"/>
      <c r="F106" s="982"/>
      <c r="G106" s="982"/>
      <c r="H106" s="683" t="s">
        <v>1293</v>
      </c>
      <c r="I106" s="683">
        <v>201</v>
      </c>
      <c r="J106" s="982"/>
      <c r="K106" s="982"/>
      <c r="L106" s="982"/>
      <c r="M106" s="995"/>
      <c r="N106" s="995"/>
      <c r="O106" s="995"/>
      <c r="P106" s="995"/>
      <c r="Q106" s="982"/>
      <c r="R106" s="1007"/>
    </row>
    <row r="107" spans="1:18" ht="93" customHeight="1" x14ac:dyDescent="0.25">
      <c r="A107" s="984">
        <v>26</v>
      </c>
      <c r="B107" s="984">
        <v>1</v>
      </c>
      <c r="C107" s="984">
        <v>4</v>
      </c>
      <c r="D107" s="982">
        <v>2</v>
      </c>
      <c r="E107" s="982" t="s">
        <v>1399</v>
      </c>
      <c r="F107" s="982" t="s">
        <v>1400</v>
      </c>
      <c r="G107" s="982" t="s">
        <v>818</v>
      </c>
      <c r="H107" s="683" t="s">
        <v>191</v>
      </c>
      <c r="I107" s="683">
        <v>1</v>
      </c>
      <c r="J107" s="1041" t="s">
        <v>1401</v>
      </c>
      <c r="K107" s="984" t="s">
        <v>38</v>
      </c>
      <c r="L107" s="984"/>
      <c r="M107" s="1005">
        <v>14775.6</v>
      </c>
      <c r="N107" s="1005"/>
      <c r="O107" s="1005">
        <v>14775.6</v>
      </c>
      <c r="P107" s="1005"/>
      <c r="Q107" s="982" t="s">
        <v>820</v>
      </c>
      <c r="R107" s="982" t="s">
        <v>821</v>
      </c>
    </row>
    <row r="108" spans="1:18" ht="77.25" customHeight="1" x14ac:dyDescent="0.25">
      <c r="A108" s="984"/>
      <c r="B108" s="984"/>
      <c r="C108" s="984"/>
      <c r="D108" s="982"/>
      <c r="E108" s="982"/>
      <c r="F108" s="982"/>
      <c r="G108" s="982"/>
      <c r="H108" s="683" t="s">
        <v>822</v>
      </c>
      <c r="I108" s="683">
        <v>3000</v>
      </c>
      <c r="J108" s="1041"/>
      <c r="K108" s="984"/>
      <c r="L108" s="984"/>
      <c r="M108" s="1005"/>
      <c r="N108" s="1005"/>
      <c r="O108" s="1005"/>
      <c r="P108" s="1005"/>
      <c r="Q108" s="982"/>
      <c r="R108" s="982"/>
    </row>
    <row r="109" spans="1:18" ht="60.75" customHeight="1" x14ac:dyDescent="0.25">
      <c r="A109" s="1003">
        <v>27</v>
      </c>
      <c r="B109" s="1003">
        <v>1</v>
      </c>
      <c r="C109" s="1003">
        <v>4</v>
      </c>
      <c r="D109" s="990">
        <v>2</v>
      </c>
      <c r="E109" s="990" t="s">
        <v>1402</v>
      </c>
      <c r="F109" s="990" t="s">
        <v>1403</v>
      </c>
      <c r="G109" s="990" t="s">
        <v>1404</v>
      </c>
      <c r="H109" s="688" t="s">
        <v>878</v>
      </c>
      <c r="I109" s="752">
        <v>1</v>
      </c>
      <c r="J109" s="990" t="s">
        <v>1405</v>
      </c>
      <c r="K109" s="990"/>
      <c r="L109" s="990" t="s">
        <v>52</v>
      </c>
      <c r="M109" s="1040"/>
      <c r="N109" s="1001">
        <v>87109.51</v>
      </c>
      <c r="O109" s="1001"/>
      <c r="P109" s="1001">
        <v>87109.51</v>
      </c>
      <c r="Q109" s="990" t="s">
        <v>1262</v>
      </c>
      <c r="R109" s="999" t="s">
        <v>1263</v>
      </c>
    </row>
    <row r="110" spans="1:18" ht="74.25" customHeight="1" x14ac:dyDescent="0.25">
      <c r="A110" s="1003"/>
      <c r="B110" s="1003"/>
      <c r="C110" s="1003"/>
      <c r="D110" s="990"/>
      <c r="E110" s="990"/>
      <c r="F110" s="990"/>
      <c r="G110" s="990"/>
      <c r="H110" s="753" t="s">
        <v>1264</v>
      </c>
      <c r="I110" s="753" t="s">
        <v>1406</v>
      </c>
      <c r="J110" s="990"/>
      <c r="K110" s="990"/>
      <c r="L110" s="990"/>
      <c r="M110" s="1040"/>
      <c r="N110" s="1001"/>
      <c r="O110" s="1001"/>
      <c r="P110" s="1001"/>
      <c r="Q110" s="990"/>
      <c r="R110" s="999"/>
    </row>
    <row r="111" spans="1:18" ht="76.5" customHeight="1" x14ac:dyDescent="0.25">
      <c r="A111" s="1003"/>
      <c r="B111" s="1003"/>
      <c r="C111" s="1003"/>
      <c r="D111" s="990"/>
      <c r="E111" s="990"/>
      <c r="F111" s="990"/>
      <c r="G111" s="687" t="s">
        <v>1407</v>
      </c>
      <c r="H111" s="685" t="s">
        <v>57</v>
      </c>
      <c r="I111" s="685">
        <v>1</v>
      </c>
      <c r="J111" s="990"/>
      <c r="K111" s="691"/>
      <c r="L111" s="990"/>
      <c r="M111" s="689"/>
      <c r="N111" s="990"/>
      <c r="O111" s="690"/>
      <c r="P111" s="990"/>
      <c r="Q111" s="990"/>
      <c r="R111" s="990"/>
    </row>
    <row r="112" spans="1:18" ht="46.5" customHeight="1" x14ac:dyDescent="0.25">
      <c r="A112" s="1037">
        <v>28</v>
      </c>
      <c r="B112" s="1037">
        <v>1</v>
      </c>
      <c r="C112" s="1037">
        <v>4</v>
      </c>
      <c r="D112" s="1034">
        <v>2</v>
      </c>
      <c r="E112" s="1034" t="s">
        <v>1408</v>
      </c>
      <c r="F112" s="1034" t="s">
        <v>1409</v>
      </c>
      <c r="G112" s="1034" t="s">
        <v>1306</v>
      </c>
      <c r="H112" s="406" t="s">
        <v>50</v>
      </c>
      <c r="I112" s="406">
        <v>1</v>
      </c>
      <c r="J112" s="1034" t="s">
        <v>1307</v>
      </c>
      <c r="K112" s="1034"/>
      <c r="L112" s="1034" t="s">
        <v>1308</v>
      </c>
      <c r="M112" s="1030"/>
      <c r="N112" s="1030">
        <v>95828.22</v>
      </c>
      <c r="O112" s="1030"/>
      <c r="P112" s="1030">
        <v>95828.22</v>
      </c>
      <c r="Q112" s="1034" t="s">
        <v>1302</v>
      </c>
      <c r="R112" s="1034" t="s">
        <v>1303</v>
      </c>
    </row>
    <row r="113" spans="1:18" ht="54.75" customHeight="1" x14ac:dyDescent="0.25">
      <c r="A113" s="1038"/>
      <c r="B113" s="1038"/>
      <c r="C113" s="1038"/>
      <c r="D113" s="1035"/>
      <c r="E113" s="1035"/>
      <c r="F113" s="1035"/>
      <c r="G113" s="1035"/>
      <c r="H113" s="406" t="s">
        <v>585</v>
      </c>
      <c r="I113" s="406">
        <v>683</v>
      </c>
      <c r="J113" s="1035"/>
      <c r="K113" s="1035"/>
      <c r="L113" s="1035"/>
      <c r="M113" s="1031"/>
      <c r="N113" s="1031"/>
      <c r="O113" s="1031"/>
      <c r="P113" s="1031"/>
      <c r="Q113" s="1035"/>
      <c r="R113" s="1035"/>
    </row>
    <row r="114" spans="1:18" ht="46.5" customHeight="1" x14ac:dyDescent="0.25">
      <c r="A114" s="1038"/>
      <c r="B114" s="1038"/>
      <c r="C114" s="1038"/>
      <c r="D114" s="1035"/>
      <c r="E114" s="1035"/>
      <c r="F114" s="1035"/>
      <c r="G114" s="1036"/>
      <c r="H114" s="406" t="s">
        <v>1309</v>
      </c>
      <c r="I114" s="406">
        <v>350</v>
      </c>
      <c r="J114" s="1035"/>
      <c r="K114" s="1035"/>
      <c r="L114" s="1035"/>
      <c r="M114" s="1031"/>
      <c r="N114" s="1031"/>
      <c r="O114" s="1031"/>
      <c r="P114" s="1031"/>
      <c r="Q114" s="1035"/>
      <c r="R114" s="1035"/>
    </row>
    <row r="115" spans="1:18" ht="47.25" customHeight="1" x14ac:dyDescent="0.25">
      <c r="A115" s="1039"/>
      <c r="B115" s="1039"/>
      <c r="C115" s="1039"/>
      <c r="D115" s="1036"/>
      <c r="E115" s="1036"/>
      <c r="F115" s="1036"/>
      <c r="G115" s="406" t="s">
        <v>1310</v>
      </c>
      <c r="H115" s="406" t="s">
        <v>57</v>
      </c>
      <c r="I115" s="406">
        <v>1</v>
      </c>
      <c r="J115" s="1036"/>
      <c r="K115" s="1036"/>
      <c r="L115" s="1036"/>
      <c r="M115" s="1032"/>
      <c r="N115" s="1032"/>
      <c r="O115" s="1032"/>
      <c r="P115" s="1032"/>
      <c r="Q115" s="1036"/>
      <c r="R115" s="1036"/>
    </row>
    <row r="116" spans="1:18" ht="234.75" customHeight="1" x14ac:dyDescent="0.25">
      <c r="A116" s="586">
        <v>29</v>
      </c>
      <c r="B116" s="586">
        <v>1</v>
      </c>
      <c r="C116" s="586">
        <v>4</v>
      </c>
      <c r="D116" s="683">
        <v>2</v>
      </c>
      <c r="E116" s="683" t="s">
        <v>1410</v>
      </c>
      <c r="F116" s="683" t="s">
        <v>1411</v>
      </c>
      <c r="G116" s="683" t="s">
        <v>1412</v>
      </c>
      <c r="H116" s="683" t="s">
        <v>1412</v>
      </c>
      <c r="I116" s="683">
        <v>1</v>
      </c>
      <c r="J116" s="683" t="s">
        <v>1413</v>
      </c>
      <c r="K116" s="683"/>
      <c r="L116" s="683" t="s">
        <v>34</v>
      </c>
      <c r="M116" s="684"/>
      <c r="N116" s="684">
        <v>80910</v>
      </c>
      <c r="O116" s="684"/>
      <c r="P116" s="684">
        <v>80910</v>
      </c>
      <c r="Q116" s="683" t="s">
        <v>1302</v>
      </c>
      <c r="R116" s="405" t="s">
        <v>1333</v>
      </c>
    </row>
    <row r="117" spans="1:18" ht="45" customHeight="1" x14ac:dyDescent="0.25">
      <c r="A117" s="985">
        <v>30</v>
      </c>
      <c r="B117" s="985">
        <v>1</v>
      </c>
      <c r="C117" s="985">
        <v>4</v>
      </c>
      <c r="D117" s="985">
        <v>2</v>
      </c>
      <c r="E117" s="983" t="s">
        <v>1414</v>
      </c>
      <c r="F117" s="983" t="s">
        <v>1415</v>
      </c>
      <c r="G117" s="982" t="s">
        <v>1416</v>
      </c>
      <c r="H117" s="683" t="s">
        <v>878</v>
      </c>
      <c r="I117" s="683">
        <v>1</v>
      </c>
      <c r="J117" s="983" t="s">
        <v>1383</v>
      </c>
      <c r="K117" s="983"/>
      <c r="L117" s="983" t="s">
        <v>38</v>
      </c>
      <c r="M117" s="996"/>
      <c r="N117" s="996">
        <v>64405.04</v>
      </c>
      <c r="O117" s="996"/>
      <c r="P117" s="996">
        <v>64405.04</v>
      </c>
      <c r="Q117" s="983" t="s">
        <v>1262</v>
      </c>
      <c r="R117" s="998" t="s">
        <v>1263</v>
      </c>
    </row>
    <row r="118" spans="1:18" ht="60" customHeight="1" x14ac:dyDescent="0.25">
      <c r="A118" s="1003"/>
      <c r="B118" s="1003"/>
      <c r="C118" s="1003"/>
      <c r="D118" s="1003"/>
      <c r="E118" s="990"/>
      <c r="F118" s="990"/>
      <c r="G118" s="982"/>
      <c r="H118" s="683" t="s">
        <v>55</v>
      </c>
      <c r="I118" s="683" t="s">
        <v>1417</v>
      </c>
      <c r="J118" s="990"/>
      <c r="K118" s="990"/>
      <c r="L118" s="990"/>
      <c r="M118" s="1001"/>
      <c r="N118" s="1001"/>
      <c r="O118" s="1001"/>
      <c r="P118" s="1001"/>
      <c r="Q118" s="990"/>
      <c r="R118" s="999"/>
    </row>
    <row r="119" spans="1:18" ht="43.5" customHeight="1" x14ac:dyDescent="0.25">
      <c r="A119" s="1003"/>
      <c r="B119" s="1003"/>
      <c r="C119" s="1003"/>
      <c r="D119" s="1003"/>
      <c r="E119" s="990"/>
      <c r="F119" s="990"/>
      <c r="G119" s="983" t="s">
        <v>1418</v>
      </c>
      <c r="H119" s="683" t="s">
        <v>403</v>
      </c>
      <c r="I119" s="683">
        <v>1</v>
      </c>
      <c r="J119" s="990"/>
      <c r="K119" s="990"/>
      <c r="L119" s="990"/>
      <c r="M119" s="1001"/>
      <c r="N119" s="1001"/>
      <c r="O119" s="1001"/>
      <c r="P119" s="1001"/>
      <c r="Q119" s="990"/>
      <c r="R119" s="999"/>
    </row>
    <row r="120" spans="1:18" ht="52.5" customHeight="1" x14ac:dyDescent="0.25">
      <c r="A120" s="1004"/>
      <c r="B120" s="1004"/>
      <c r="C120" s="1004"/>
      <c r="D120" s="1004"/>
      <c r="E120" s="997"/>
      <c r="F120" s="997"/>
      <c r="G120" s="997"/>
      <c r="H120" s="683" t="s">
        <v>585</v>
      </c>
      <c r="I120" s="683">
        <v>40</v>
      </c>
      <c r="J120" s="997"/>
      <c r="K120" s="997"/>
      <c r="L120" s="997"/>
      <c r="M120" s="997"/>
      <c r="N120" s="997"/>
      <c r="O120" s="997"/>
      <c r="P120" s="997"/>
      <c r="Q120" s="997"/>
      <c r="R120" s="997"/>
    </row>
    <row r="122" spans="1:18" x14ac:dyDescent="0.35">
      <c r="M122" s="969"/>
      <c r="N122" s="1033" t="s">
        <v>35</v>
      </c>
      <c r="O122" s="1033"/>
      <c r="P122" s="1033"/>
    </row>
    <row r="123" spans="1:18" x14ac:dyDescent="0.35">
      <c r="M123" s="969"/>
      <c r="N123" s="826" t="s">
        <v>36</v>
      </c>
      <c r="O123" s="969" t="s">
        <v>37</v>
      </c>
      <c r="P123" s="969"/>
      <c r="R123" s="380"/>
    </row>
    <row r="124" spans="1:18" x14ac:dyDescent="0.35">
      <c r="M124" s="969"/>
      <c r="N124" s="828"/>
      <c r="O124" s="393">
        <v>2020</v>
      </c>
      <c r="P124" s="393">
        <v>2021</v>
      </c>
      <c r="R124" s="380"/>
    </row>
    <row r="125" spans="1:18" x14ac:dyDescent="0.35">
      <c r="K125" s="380"/>
      <c r="M125" s="575" t="s">
        <v>729</v>
      </c>
      <c r="N125" s="601">
        <v>30</v>
      </c>
      <c r="O125" s="379">
        <f>O12+O15+O17+O20+O27+O30+O37+O39+O46+O50+O54+O57+O58+O70+O74+O85+O90+O96+O99+O103+O105+O107</f>
        <v>944031.01</v>
      </c>
      <c r="P125" s="379">
        <f>P7+P12+P17+P20+P25+P39+P44+P50+P52+P58+P70+P74+P85+P90+P103+P105+P109+P112+P116+P117</f>
        <v>1137107.75</v>
      </c>
    </row>
    <row r="126" spans="1:18" x14ac:dyDescent="0.35">
      <c r="P126" s="404"/>
    </row>
    <row r="127" spans="1:18" x14ac:dyDescent="0.35">
      <c r="M127" s="354"/>
      <c r="O127" s="354"/>
      <c r="P127" s="354"/>
    </row>
    <row r="128" spans="1:18" x14ac:dyDescent="0.35">
      <c r="M128" s="354"/>
      <c r="N128" s="354"/>
      <c r="O128" s="354"/>
      <c r="P128" s="354"/>
    </row>
  </sheetData>
  <mergeCells count="480">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 ref="A12:A14"/>
    <mergeCell ref="B12:B14"/>
    <mergeCell ref="C12:C14"/>
    <mergeCell ref="D12:D14"/>
    <mergeCell ref="E12:E14"/>
    <mergeCell ref="F12:F14"/>
    <mergeCell ref="G12:G14"/>
    <mergeCell ref="J12:J14"/>
    <mergeCell ref="K7:K11"/>
    <mergeCell ref="L7:L11"/>
    <mergeCell ref="M7:M11"/>
    <mergeCell ref="N7:N11"/>
    <mergeCell ref="O7:O11"/>
    <mergeCell ref="P7:P11"/>
    <mergeCell ref="Q12:Q14"/>
    <mergeCell ref="R12:R14"/>
    <mergeCell ref="A15:A16"/>
    <mergeCell ref="B15:B16"/>
    <mergeCell ref="C15:C16"/>
    <mergeCell ref="D15:D16"/>
    <mergeCell ref="E15:E16"/>
    <mergeCell ref="F15:F16"/>
    <mergeCell ref="G15:G16"/>
    <mergeCell ref="J15:J16"/>
    <mergeCell ref="K12:K14"/>
    <mergeCell ref="L12:L14"/>
    <mergeCell ref="M12:M14"/>
    <mergeCell ref="N12:N14"/>
    <mergeCell ref="O12:O14"/>
    <mergeCell ref="P12:P14"/>
    <mergeCell ref="Q15:Q16"/>
    <mergeCell ref="R15:R16"/>
    <mergeCell ref="L15:L16"/>
    <mergeCell ref="A17:A19"/>
    <mergeCell ref="B17:B19"/>
    <mergeCell ref="C17:C19"/>
    <mergeCell ref="D17:D19"/>
    <mergeCell ref="E17:E19"/>
    <mergeCell ref="F17:F19"/>
    <mergeCell ref="G17:G19"/>
    <mergeCell ref="J17:J19"/>
    <mergeCell ref="K15:K16"/>
    <mergeCell ref="M15:M16"/>
    <mergeCell ref="N15:N16"/>
    <mergeCell ref="O15:O16"/>
    <mergeCell ref="P15:P16"/>
    <mergeCell ref="Q17:Q19"/>
    <mergeCell ref="R17:R19"/>
    <mergeCell ref="A20:A24"/>
    <mergeCell ref="B20:B24"/>
    <mergeCell ref="C20:C24"/>
    <mergeCell ref="D20:D24"/>
    <mergeCell ref="E20:E24"/>
    <mergeCell ref="F20:F24"/>
    <mergeCell ref="G20:G24"/>
    <mergeCell ref="J20:J24"/>
    <mergeCell ref="K17:K19"/>
    <mergeCell ref="L17:L19"/>
    <mergeCell ref="M17:M19"/>
    <mergeCell ref="N17:N19"/>
    <mergeCell ref="O17:O19"/>
    <mergeCell ref="P17:P19"/>
    <mergeCell ref="Q20:Q24"/>
    <mergeCell ref="R20:R24"/>
    <mergeCell ref="L20:L24"/>
    <mergeCell ref="M20:M24"/>
    <mergeCell ref="A25:A26"/>
    <mergeCell ref="B25:B26"/>
    <mergeCell ref="C25:C26"/>
    <mergeCell ref="D25:D26"/>
    <mergeCell ref="E25:E26"/>
    <mergeCell ref="F25:F26"/>
    <mergeCell ref="G25:G26"/>
    <mergeCell ref="J25:J26"/>
    <mergeCell ref="K20:K24"/>
    <mergeCell ref="N20:N24"/>
    <mergeCell ref="O20:O24"/>
    <mergeCell ref="P20:P24"/>
    <mergeCell ref="Q25:Q26"/>
    <mergeCell ref="R25:R26"/>
    <mergeCell ref="A27:A29"/>
    <mergeCell ref="B27:B29"/>
    <mergeCell ref="C27:C29"/>
    <mergeCell ref="D27:D29"/>
    <mergeCell ref="E27:E29"/>
    <mergeCell ref="F27:F29"/>
    <mergeCell ref="G27:G28"/>
    <mergeCell ref="J27:J29"/>
    <mergeCell ref="K25:K26"/>
    <mergeCell ref="L25:L26"/>
    <mergeCell ref="M25:M26"/>
    <mergeCell ref="N25:N26"/>
    <mergeCell ref="O25:O26"/>
    <mergeCell ref="P25:P26"/>
    <mergeCell ref="Q27:Q29"/>
    <mergeCell ref="R27:R29"/>
    <mergeCell ref="L27:L29"/>
    <mergeCell ref="M27:M29"/>
    <mergeCell ref="N27:N29"/>
    <mergeCell ref="A37:A38"/>
    <mergeCell ref="B37:B38"/>
    <mergeCell ref="C37:C38"/>
    <mergeCell ref="D37:D38"/>
    <mergeCell ref="E37:E38"/>
    <mergeCell ref="F37:F38"/>
    <mergeCell ref="K30:K36"/>
    <mergeCell ref="L30:L36"/>
    <mergeCell ref="M30:M36"/>
    <mergeCell ref="L37:L38"/>
    <mergeCell ref="M37:M38"/>
    <mergeCell ref="A30:A36"/>
    <mergeCell ref="B30:B36"/>
    <mergeCell ref="C30:C36"/>
    <mergeCell ref="D30:D36"/>
    <mergeCell ref="E30:E36"/>
    <mergeCell ref="F30:F36"/>
    <mergeCell ref="G30:G31"/>
    <mergeCell ref="J30:J36"/>
    <mergeCell ref="G37:G38"/>
    <mergeCell ref="J37:J38"/>
    <mergeCell ref="K37:K38"/>
    <mergeCell ref="O27:O29"/>
    <mergeCell ref="P27:P29"/>
    <mergeCell ref="Q30:Q36"/>
    <mergeCell ref="R30:R36"/>
    <mergeCell ref="G32:G33"/>
    <mergeCell ref="G34:G35"/>
    <mergeCell ref="N30:N36"/>
    <mergeCell ref="O30:O36"/>
    <mergeCell ref="P30:P36"/>
    <mergeCell ref="O37:O38"/>
    <mergeCell ref="P37:P38"/>
    <mergeCell ref="Q37:Q38"/>
    <mergeCell ref="R37:R38"/>
    <mergeCell ref="K27:K29"/>
    <mergeCell ref="L44:L45"/>
    <mergeCell ref="M44:M45"/>
    <mergeCell ref="N44:N45"/>
    <mergeCell ref="A39:A43"/>
    <mergeCell ref="B39:B43"/>
    <mergeCell ref="C39:C43"/>
    <mergeCell ref="D39:D43"/>
    <mergeCell ref="E39:E43"/>
    <mergeCell ref="F39:F43"/>
    <mergeCell ref="G44:G45"/>
    <mergeCell ref="J44:J45"/>
    <mergeCell ref="K44:K45"/>
    <mergeCell ref="N37:N38"/>
    <mergeCell ref="P39:P43"/>
    <mergeCell ref="Q39:Q43"/>
    <mergeCell ref="R39:R43"/>
    <mergeCell ref="G42:G43"/>
    <mergeCell ref="A44:A45"/>
    <mergeCell ref="B44:B45"/>
    <mergeCell ref="C44:C45"/>
    <mergeCell ref="D44:D45"/>
    <mergeCell ref="E44:E45"/>
    <mergeCell ref="F44:F45"/>
    <mergeCell ref="J39:J43"/>
    <mergeCell ref="K39:K43"/>
    <mergeCell ref="L39:L43"/>
    <mergeCell ref="M39:M43"/>
    <mergeCell ref="N39:N43"/>
    <mergeCell ref="O39:O43"/>
    <mergeCell ref="O44:O45"/>
    <mergeCell ref="P44:P45"/>
    <mergeCell ref="Q44:Q45"/>
    <mergeCell ref="R44:R45"/>
    <mergeCell ref="P46:P49"/>
    <mergeCell ref="Q46:Q49"/>
    <mergeCell ref="R46:R49"/>
    <mergeCell ref="A50:A51"/>
    <mergeCell ref="B50:B51"/>
    <mergeCell ref="C50:C51"/>
    <mergeCell ref="D50:D51"/>
    <mergeCell ref="E50:E51"/>
    <mergeCell ref="F50:F51"/>
    <mergeCell ref="G46:G48"/>
    <mergeCell ref="J46:J49"/>
    <mergeCell ref="K46:K49"/>
    <mergeCell ref="L46:L49"/>
    <mergeCell ref="M46:M49"/>
    <mergeCell ref="N46:N49"/>
    <mergeCell ref="O50:O51"/>
    <mergeCell ref="P50:P51"/>
    <mergeCell ref="Q50:Q51"/>
    <mergeCell ref="R50:R51"/>
    <mergeCell ref="L50:L51"/>
    <mergeCell ref="M50:M51"/>
    <mergeCell ref="N50:N51"/>
    <mergeCell ref="A46:A49"/>
    <mergeCell ref="B46:B49"/>
    <mergeCell ref="B52:B53"/>
    <mergeCell ref="C52:C53"/>
    <mergeCell ref="D52:D53"/>
    <mergeCell ref="E52:E53"/>
    <mergeCell ref="F52:F53"/>
    <mergeCell ref="G50:G51"/>
    <mergeCell ref="J50:J51"/>
    <mergeCell ref="K50:K51"/>
    <mergeCell ref="O46:O49"/>
    <mergeCell ref="C46:C49"/>
    <mergeCell ref="D46:D49"/>
    <mergeCell ref="E46:E49"/>
    <mergeCell ref="F46:F49"/>
    <mergeCell ref="O52:O53"/>
    <mergeCell ref="P52:P53"/>
    <mergeCell ref="Q52:Q53"/>
    <mergeCell ref="R52:R53"/>
    <mergeCell ref="A54:A56"/>
    <mergeCell ref="B54:B56"/>
    <mergeCell ref="C54:C56"/>
    <mergeCell ref="D54:D56"/>
    <mergeCell ref="E54:E56"/>
    <mergeCell ref="F54:F56"/>
    <mergeCell ref="G52:G53"/>
    <mergeCell ref="J52:J53"/>
    <mergeCell ref="K52:K53"/>
    <mergeCell ref="L52:L53"/>
    <mergeCell ref="M52:M53"/>
    <mergeCell ref="N52:N53"/>
    <mergeCell ref="O54:O56"/>
    <mergeCell ref="P54:P56"/>
    <mergeCell ref="Q54:Q56"/>
    <mergeCell ref="R54:R56"/>
    <mergeCell ref="L54:L56"/>
    <mergeCell ref="M54:M56"/>
    <mergeCell ref="N54:N56"/>
    <mergeCell ref="A52:A53"/>
    <mergeCell ref="A58:A69"/>
    <mergeCell ref="B58:B69"/>
    <mergeCell ref="C58:C69"/>
    <mergeCell ref="D58:D69"/>
    <mergeCell ref="E58:E69"/>
    <mergeCell ref="F58:F69"/>
    <mergeCell ref="G54:G56"/>
    <mergeCell ref="J54:J56"/>
    <mergeCell ref="K54:K56"/>
    <mergeCell ref="O58:O69"/>
    <mergeCell ref="P58:P69"/>
    <mergeCell ref="Q58:Q69"/>
    <mergeCell ref="R58:R69"/>
    <mergeCell ref="G60:G61"/>
    <mergeCell ref="G62:G63"/>
    <mergeCell ref="G64:G65"/>
    <mergeCell ref="G66:G67"/>
    <mergeCell ref="G68:G69"/>
    <mergeCell ref="G58:G59"/>
    <mergeCell ref="J58:J69"/>
    <mergeCell ref="K58:K69"/>
    <mergeCell ref="L58:L69"/>
    <mergeCell ref="M58:M69"/>
    <mergeCell ref="N58:N69"/>
    <mergeCell ref="P70:P73"/>
    <mergeCell ref="Q70:Q73"/>
    <mergeCell ref="R70:R73"/>
    <mergeCell ref="G71:G72"/>
    <mergeCell ref="A74:A84"/>
    <mergeCell ref="B74:B84"/>
    <mergeCell ref="C74:C84"/>
    <mergeCell ref="D74:D84"/>
    <mergeCell ref="E74:E84"/>
    <mergeCell ref="F74:F84"/>
    <mergeCell ref="J70:J73"/>
    <mergeCell ref="K70:K73"/>
    <mergeCell ref="L70:L73"/>
    <mergeCell ref="M70:M73"/>
    <mergeCell ref="N70:N73"/>
    <mergeCell ref="O70:O73"/>
    <mergeCell ref="A70:A73"/>
    <mergeCell ref="B70:B73"/>
    <mergeCell ref="C70:C73"/>
    <mergeCell ref="D70:D73"/>
    <mergeCell ref="E70:E73"/>
    <mergeCell ref="F70:F73"/>
    <mergeCell ref="O74:O84"/>
    <mergeCell ref="P74:P84"/>
    <mergeCell ref="Q74:Q84"/>
    <mergeCell ref="R74:R84"/>
    <mergeCell ref="G76:G77"/>
    <mergeCell ref="G79:G80"/>
    <mergeCell ref="G81:G82"/>
    <mergeCell ref="G74:G75"/>
    <mergeCell ref="J74:J84"/>
    <mergeCell ref="K74:K84"/>
    <mergeCell ref="L74:L84"/>
    <mergeCell ref="M74:M84"/>
    <mergeCell ref="N74:N84"/>
    <mergeCell ref="P85:P89"/>
    <mergeCell ref="Q85:Q89"/>
    <mergeCell ref="R85:R89"/>
    <mergeCell ref="G86:G87"/>
    <mergeCell ref="G88:G89"/>
    <mergeCell ref="A90:A95"/>
    <mergeCell ref="B90:B95"/>
    <mergeCell ref="C90:C95"/>
    <mergeCell ref="D90:D95"/>
    <mergeCell ref="E90:E95"/>
    <mergeCell ref="J85:J89"/>
    <mergeCell ref="K85:K89"/>
    <mergeCell ref="L85:L89"/>
    <mergeCell ref="M85:M89"/>
    <mergeCell ref="N85:N89"/>
    <mergeCell ref="O85:O89"/>
    <mergeCell ref="A85:A89"/>
    <mergeCell ref="B85:B89"/>
    <mergeCell ref="C85:C89"/>
    <mergeCell ref="D85:D89"/>
    <mergeCell ref="E85:E89"/>
    <mergeCell ref="F85:F89"/>
    <mergeCell ref="N90:N95"/>
    <mergeCell ref="O90:O95"/>
    <mergeCell ref="P99:P102"/>
    <mergeCell ref="P90:P95"/>
    <mergeCell ref="Q90:Q95"/>
    <mergeCell ref="R90:R95"/>
    <mergeCell ref="G92:G93"/>
    <mergeCell ref="F90:F95"/>
    <mergeCell ref="G90:G91"/>
    <mergeCell ref="J90:J95"/>
    <mergeCell ref="K90:K95"/>
    <mergeCell ref="L90:L95"/>
    <mergeCell ref="M90:M95"/>
    <mergeCell ref="M103:M104"/>
    <mergeCell ref="O96:O98"/>
    <mergeCell ref="P96:P98"/>
    <mergeCell ref="Q96:Q98"/>
    <mergeCell ref="R96:R98"/>
    <mergeCell ref="A99:A102"/>
    <mergeCell ref="B99:B102"/>
    <mergeCell ref="C99:C102"/>
    <mergeCell ref="D99:D102"/>
    <mergeCell ref="E99:E102"/>
    <mergeCell ref="F99:F102"/>
    <mergeCell ref="G96:G97"/>
    <mergeCell ref="J96:J98"/>
    <mergeCell ref="K96:K98"/>
    <mergeCell ref="L96:L98"/>
    <mergeCell ref="M96:M98"/>
    <mergeCell ref="N96:N98"/>
    <mergeCell ref="A96:A98"/>
    <mergeCell ref="B96:B98"/>
    <mergeCell ref="C96:C98"/>
    <mergeCell ref="D96:D98"/>
    <mergeCell ref="E96:E98"/>
    <mergeCell ref="F96:F98"/>
    <mergeCell ref="O99:O102"/>
    <mergeCell ref="F103:F104"/>
    <mergeCell ref="G103:G104"/>
    <mergeCell ref="J103:J104"/>
    <mergeCell ref="K103:K104"/>
    <mergeCell ref="Q99:Q102"/>
    <mergeCell ref="R99:R102"/>
    <mergeCell ref="G101:G102"/>
    <mergeCell ref="A103:A104"/>
    <mergeCell ref="B103:B104"/>
    <mergeCell ref="C103:C104"/>
    <mergeCell ref="D103:D104"/>
    <mergeCell ref="E103:E104"/>
    <mergeCell ref="G99:G100"/>
    <mergeCell ref="J99:J102"/>
    <mergeCell ref="K99:K102"/>
    <mergeCell ref="L99:L102"/>
    <mergeCell ref="M99:M102"/>
    <mergeCell ref="N99:N102"/>
    <mergeCell ref="N103:N104"/>
    <mergeCell ref="O103:O104"/>
    <mergeCell ref="P103:P104"/>
    <mergeCell ref="Q103:Q104"/>
    <mergeCell ref="R103:R104"/>
    <mergeCell ref="L103:L104"/>
    <mergeCell ref="Q105:Q106"/>
    <mergeCell ref="R105:R106"/>
    <mergeCell ref="A107:A108"/>
    <mergeCell ref="B107:B108"/>
    <mergeCell ref="C107:C108"/>
    <mergeCell ref="D107:D108"/>
    <mergeCell ref="E107:E108"/>
    <mergeCell ref="F105:F106"/>
    <mergeCell ref="G105:G106"/>
    <mergeCell ref="J105:J106"/>
    <mergeCell ref="K105:K106"/>
    <mergeCell ref="L105:L106"/>
    <mergeCell ref="M105:M106"/>
    <mergeCell ref="N107:N108"/>
    <mergeCell ref="O107:O108"/>
    <mergeCell ref="P107:P108"/>
    <mergeCell ref="Q107:Q108"/>
    <mergeCell ref="R107:R108"/>
    <mergeCell ref="L107:L108"/>
    <mergeCell ref="M107:M108"/>
    <mergeCell ref="A105:A106"/>
    <mergeCell ref="B105:B106"/>
    <mergeCell ref="C105:C106"/>
    <mergeCell ref="D105:D106"/>
    <mergeCell ref="D109:D111"/>
    <mergeCell ref="E109:E111"/>
    <mergeCell ref="F107:F108"/>
    <mergeCell ref="G107:G108"/>
    <mergeCell ref="J107:J108"/>
    <mergeCell ref="K107:K108"/>
    <mergeCell ref="N105:N106"/>
    <mergeCell ref="O105:O106"/>
    <mergeCell ref="P105:P106"/>
    <mergeCell ref="E105:E106"/>
    <mergeCell ref="N109:N111"/>
    <mergeCell ref="O109:O110"/>
    <mergeCell ref="P109:P111"/>
    <mergeCell ref="Q109:Q111"/>
    <mergeCell ref="R109:R111"/>
    <mergeCell ref="A112:A115"/>
    <mergeCell ref="B112:B115"/>
    <mergeCell ref="C112:C115"/>
    <mergeCell ref="D112:D115"/>
    <mergeCell ref="E112:E115"/>
    <mergeCell ref="F109:F111"/>
    <mergeCell ref="G109:G110"/>
    <mergeCell ref="J109:J111"/>
    <mergeCell ref="K109:K110"/>
    <mergeCell ref="L109:L111"/>
    <mergeCell ref="M109:M110"/>
    <mergeCell ref="P112:P115"/>
    <mergeCell ref="Q112:Q115"/>
    <mergeCell ref="R112:R115"/>
    <mergeCell ref="L112:L115"/>
    <mergeCell ref="M112:M115"/>
    <mergeCell ref="A109:A111"/>
    <mergeCell ref="B109:B111"/>
    <mergeCell ref="C109:C111"/>
    <mergeCell ref="A117:A120"/>
    <mergeCell ref="B117:B120"/>
    <mergeCell ref="C117:C120"/>
    <mergeCell ref="D117:D120"/>
    <mergeCell ref="E117:E120"/>
    <mergeCell ref="F112:F115"/>
    <mergeCell ref="G112:G114"/>
    <mergeCell ref="J112:J115"/>
    <mergeCell ref="K112:K115"/>
    <mergeCell ref="G119:G120"/>
    <mergeCell ref="F117:F120"/>
    <mergeCell ref="G117:G118"/>
    <mergeCell ref="J117:J120"/>
    <mergeCell ref="K117:K120"/>
    <mergeCell ref="Q117:Q120"/>
    <mergeCell ref="R117:R120"/>
    <mergeCell ref="L117:L120"/>
    <mergeCell ref="M117:M120"/>
    <mergeCell ref="N112:N115"/>
    <mergeCell ref="O112:O115"/>
    <mergeCell ref="M122:M124"/>
    <mergeCell ref="N122:P122"/>
    <mergeCell ref="N123:N124"/>
    <mergeCell ref="O123:P123"/>
    <mergeCell ref="N117:N120"/>
    <mergeCell ref="O117:O120"/>
    <mergeCell ref="P117:P120"/>
  </mergeCells>
  <pageMargins left="0.23622047244094491" right="0.23622047244094491" top="0.55118110236220474" bottom="0.51181102362204722" header="0.31496062992125984" footer="0.31496062992125984"/>
  <pageSetup paperSize="8" scale="3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2952D-DE2A-4079-A67C-D35F64BE32BE}">
  <sheetPr>
    <pageSetUpPr fitToPage="1"/>
  </sheetPr>
  <dimension ref="A2:S106"/>
  <sheetViews>
    <sheetView topLeftCell="A90" zoomScale="70" zoomScaleNormal="70" workbookViewId="0">
      <selection activeCell="E131" sqref="E131"/>
    </sheetView>
  </sheetViews>
  <sheetFormatPr defaultRowHeight="15" x14ac:dyDescent="0.25"/>
  <cols>
    <col min="1" max="1" width="4.7109375" style="354" customWidth="1"/>
    <col min="2" max="2" width="8.85546875" style="354" customWidth="1"/>
    <col min="3" max="3" width="11.42578125" style="354" customWidth="1"/>
    <col min="4" max="4" width="9.7109375" style="354" customWidth="1"/>
    <col min="5" max="5" width="45.7109375" style="354" customWidth="1"/>
    <col min="6" max="6" width="61.42578125" style="354" customWidth="1"/>
    <col min="7" max="7" width="35.7109375" style="354" customWidth="1"/>
    <col min="8" max="8" width="22.5703125" style="354" customWidth="1"/>
    <col min="9" max="9" width="12.140625" style="354" customWidth="1"/>
    <col min="10" max="10" width="32.140625" style="354" customWidth="1"/>
    <col min="11" max="11" width="12.140625" style="354" customWidth="1"/>
    <col min="12" max="12" width="12.7109375" style="354" customWidth="1"/>
    <col min="13" max="13" width="17.85546875" style="354" customWidth="1"/>
    <col min="14" max="14" width="17.28515625" style="354" customWidth="1"/>
    <col min="15" max="16" width="18" style="354" customWidth="1"/>
    <col min="17" max="17" width="21.28515625" style="354" customWidth="1"/>
    <col min="18" max="18" width="23.5703125"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8.85546875" style="354" bestFit="1" customWidth="1"/>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8.85546875" style="354" bestFit="1" customWidth="1"/>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8.85546875" style="354" bestFit="1" customWidth="1"/>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8.85546875" style="354" bestFit="1" customWidth="1"/>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8.85546875" style="354" bestFit="1" customWidth="1"/>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8.85546875" style="354" bestFit="1" customWidth="1"/>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8.85546875" style="354" bestFit="1" customWidth="1"/>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8.85546875" style="354" bestFit="1" customWidth="1"/>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8.85546875" style="354" bestFit="1" customWidth="1"/>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8.85546875" style="354" bestFit="1" customWidth="1"/>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8.85546875" style="354" bestFit="1" customWidth="1"/>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8.85546875" style="354" bestFit="1" customWidth="1"/>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8.85546875" style="354" bestFit="1" customWidth="1"/>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8.85546875" style="354" bestFit="1" customWidth="1"/>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8.85546875" style="354" bestFit="1" customWidth="1"/>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8.85546875" style="354" bestFit="1" customWidth="1"/>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8.85546875" style="354" bestFit="1" customWidth="1"/>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8.85546875" style="354" bestFit="1" customWidth="1"/>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8.85546875" style="354" bestFit="1" customWidth="1"/>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8.85546875" style="354" bestFit="1" customWidth="1"/>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8.85546875" style="354" bestFit="1" customWidth="1"/>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8.85546875" style="354" bestFit="1" customWidth="1"/>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8.85546875" style="354" bestFit="1" customWidth="1"/>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8.85546875" style="354" bestFit="1" customWidth="1"/>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8.85546875" style="354" bestFit="1" customWidth="1"/>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8.85546875" style="354" bestFit="1" customWidth="1"/>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8.85546875" style="354" bestFit="1" customWidth="1"/>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8.85546875" style="354" bestFit="1" customWidth="1"/>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8.85546875" style="354" bestFit="1" customWidth="1"/>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8.85546875" style="354" bestFit="1" customWidth="1"/>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8.85546875" style="354" bestFit="1" customWidth="1"/>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8.85546875" style="354" bestFit="1" customWidth="1"/>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8.85546875" style="354" bestFit="1" customWidth="1"/>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8.85546875" style="354" bestFit="1" customWidth="1"/>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8.85546875" style="354" bestFit="1" customWidth="1"/>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8.85546875" style="354" bestFit="1" customWidth="1"/>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8.85546875" style="354" bestFit="1" customWidth="1"/>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8.85546875" style="354" bestFit="1" customWidth="1"/>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8.85546875" style="354" bestFit="1" customWidth="1"/>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8.85546875" style="354" bestFit="1" customWidth="1"/>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8.85546875" style="354" bestFit="1" customWidth="1"/>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8.85546875" style="354" bestFit="1" customWidth="1"/>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8.85546875" style="354" bestFit="1" customWidth="1"/>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8.85546875" style="354" bestFit="1" customWidth="1"/>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8.85546875" style="354" bestFit="1" customWidth="1"/>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8.85546875" style="354" bestFit="1" customWidth="1"/>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8.85546875" style="354" bestFit="1" customWidth="1"/>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8.85546875" style="354" bestFit="1" customWidth="1"/>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8.85546875" style="354" bestFit="1" customWidth="1"/>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8.85546875" style="354" bestFit="1" customWidth="1"/>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8.85546875" style="354" bestFit="1" customWidth="1"/>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8.85546875" style="354" bestFit="1" customWidth="1"/>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8.85546875" style="354" bestFit="1" customWidth="1"/>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8.85546875" style="354" bestFit="1" customWidth="1"/>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8.85546875" style="354" bestFit="1" customWidth="1"/>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8.85546875" style="354" bestFit="1" customWidth="1"/>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8.85546875" style="354" bestFit="1" customWidth="1"/>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8.85546875" style="354" bestFit="1" customWidth="1"/>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8.85546875" style="354" bestFit="1" customWidth="1"/>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8.85546875" style="354" bestFit="1" customWidth="1"/>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8.85546875" style="354" bestFit="1" customWidth="1"/>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8.85546875" style="354" bestFit="1" customWidth="1"/>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8.85546875" style="354" bestFit="1" customWidth="1"/>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2" spans="1:19" x14ac:dyDescent="0.25">
      <c r="A2" s="423" t="s">
        <v>1419</v>
      </c>
      <c r="F2" s="356"/>
    </row>
    <row r="3" spans="1:19" x14ac:dyDescent="0.25">
      <c r="M3" s="380"/>
      <c r="N3" s="380"/>
      <c r="O3" s="380"/>
      <c r="P3" s="380"/>
    </row>
    <row r="4" spans="1:19" s="378" customFormat="1" ht="56.2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377"/>
    </row>
    <row r="5" spans="1:19" s="378" customFormat="1" x14ac:dyDescent="0.2">
      <c r="A5" s="846"/>
      <c r="B5" s="848"/>
      <c r="C5" s="848"/>
      <c r="D5" s="848"/>
      <c r="E5" s="846"/>
      <c r="F5" s="846"/>
      <c r="G5" s="846"/>
      <c r="H5" s="395" t="s">
        <v>14</v>
      </c>
      <c r="I5" s="395" t="s">
        <v>15</v>
      </c>
      <c r="J5" s="846"/>
      <c r="K5" s="396">
        <v>2020</v>
      </c>
      <c r="L5" s="396">
        <v>2021</v>
      </c>
      <c r="M5" s="355">
        <v>2020</v>
      </c>
      <c r="N5" s="355">
        <v>2021</v>
      </c>
      <c r="O5" s="355">
        <v>2020</v>
      </c>
      <c r="P5" s="355">
        <v>2021</v>
      </c>
      <c r="Q5" s="846"/>
      <c r="R5" s="848"/>
      <c r="S5" s="377"/>
    </row>
    <row r="6" spans="1:19" s="378" customFormat="1" x14ac:dyDescent="0.2">
      <c r="A6" s="394" t="s">
        <v>16</v>
      </c>
      <c r="B6" s="395" t="s">
        <v>17</v>
      </c>
      <c r="C6" s="395" t="s">
        <v>18</v>
      </c>
      <c r="D6" s="395" t="s">
        <v>19</v>
      </c>
      <c r="E6" s="394" t="s">
        <v>20</v>
      </c>
      <c r="F6" s="394" t="s">
        <v>21</v>
      </c>
      <c r="G6" s="394" t="s">
        <v>22</v>
      </c>
      <c r="H6" s="395" t="s">
        <v>23</v>
      </c>
      <c r="I6" s="395" t="s">
        <v>24</v>
      </c>
      <c r="J6" s="394" t="s">
        <v>25</v>
      </c>
      <c r="K6" s="396" t="s">
        <v>26</v>
      </c>
      <c r="L6" s="396" t="s">
        <v>27</v>
      </c>
      <c r="M6" s="397" t="s">
        <v>28</v>
      </c>
      <c r="N6" s="397" t="s">
        <v>29</v>
      </c>
      <c r="O6" s="397" t="s">
        <v>30</v>
      </c>
      <c r="P6" s="397" t="s">
        <v>31</v>
      </c>
      <c r="Q6" s="394" t="s">
        <v>32</v>
      </c>
      <c r="R6" s="395" t="s">
        <v>33</v>
      </c>
      <c r="S6" s="377"/>
    </row>
    <row r="7" spans="1:19" s="356" customFormat="1" ht="135" x14ac:dyDescent="0.25">
      <c r="A7" s="533">
        <v>1</v>
      </c>
      <c r="B7" s="532">
        <v>1</v>
      </c>
      <c r="C7" s="533">
        <v>4</v>
      </c>
      <c r="D7" s="532">
        <v>2</v>
      </c>
      <c r="E7" s="536" t="s">
        <v>1420</v>
      </c>
      <c r="F7" s="536" t="s">
        <v>1421</v>
      </c>
      <c r="G7" s="532" t="s">
        <v>223</v>
      </c>
      <c r="H7" s="542" t="s">
        <v>1422</v>
      </c>
      <c r="I7" s="422" t="s">
        <v>1423</v>
      </c>
      <c r="J7" s="532" t="s">
        <v>1424</v>
      </c>
      <c r="K7" s="539" t="s">
        <v>34</v>
      </c>
      <c r="L7" s="539"/>
      <c r="M7" s="534">
        <v>58523.15</v>
      </c>
      <c r="N7" s="533"/>
      <c r="O7" s="534">
        <v>58523.15</v>
      </c>
      <c r="P7" s="534"/>
      <c r="Q7" s="532" t="s">
        <v>1425</v>
      </c>
      <c r="R7" s="532" t="s">
        <v>1426</v>
      </c>
      <c r="S7" s="359"/>
    </row>
    <row r="8" spans="1:19" s="356" customFormat="1" ht="315" x14ac:dyDescent="0.25">
      <c r="A8" s="533">
        <v>2</v>
      </c>
      <c r="B8" s="533">
        <v>1</v>
      </c>
      <c r="C8" s="533">
        <v>4</v>
      </c>
      <c r="D8" s="532">
        <v>2</v>
      </c>
      <c r="E8" s="536" t="s">
        <v>1427</v>
      </c>
      <c r="F8" s="536" t="s">
        <v>1428</v>
      </c>
      <c r="G8" s="532" t="s">
        <v>1429</v>
      </c>
      <c r="H8" s="542" t="s">
        <v>1430</v>
      </c>
      <c r="I8" s="422" t="s">
        <v>1431</v>
      </c>
      <c r="J8" s="532" t="s">
        <v>1432</v>
      </c>
      <c r="K8" s="539" t="s">
        <v>34</v>
      </c>
      <c r="L8" s="539"/>
      <c r="M8" s="534">
        <v>41476.85</v>
      </c>
      <c r="N8" s="533"/>
      <c r="O8" s="534">
        <v>41476.85</v>
      </c>
      <c r="P8" s="534"/>
      <c r="Q8" s="532" t="s">
        <v>1425</v>
      </c>
      <c r="R8" s="532" t="s">
        <v>1426</v>
      </c>
      <c r="S8" s="359"/>
    </row>
    <row r="9" spans="1:19" ht="210" x14ac:dyDescent="0.25">
      <c r="A9" s="533">
        <v>3</v>
      </c>
      <c r="B9" s="533">
        <v>1</v>
      </c>
      <c r="C9" s="533">
        <v>4</v>
      </c>
      <c r="D9" s="532">
        <v>5</v>
      </c>
      <c r="E9" s="536" t="s">
        <v>1433</v>
      </c>
      <c r="F9" s="536" t="s">
        <v>1434</v>
      </c>
      <c r="G9" s="532" t="s">
        <v>1435</v>
      </c>
      <c r="H9" s="542" t="s">
        <v>1436</v>
      </c>
      <c r="I9" s="422" t="s">
        <v>1437</v>
      </c>
      <c r="J9" s="532" t="s">
        <v>1438</v>
      </c>
      <c r="K9" s="539" t="s">
        <v>34</v>
      </c>
      <c r="L9" s="539"/>
      <c r="M9" s="534">
        <v>44570</v>
      </c>
      <c r="N9" s="533"/>
      <c r="O9" s="534">
        <v>44570</v>
      </c>
      <c r="P9" s="534"/>
      <c r="Q9" s="532" t="s">
        <v>1425</v>
      </c>
      <c r="R9" s="532" t="s">
        <v>1426</v>
      </c>
      <c r="S9" s="360"/>
    </row>
    <row r="10" spans="1:19" ht="225" x14ac:dyDescent="0.25">
      <c r="A10" s="533">
        <v>4</v>
      </c>
      <c r="B10" s="533">
        <v>1</v>
      </c>
      <c r="C10" s="533">
        <v>4</v>
      </c>
      <c r="D10" s="532">
        <v>5</v>
      </c>
      <c r="E10" s="536" t="s">
        <v>1439</v>
      </c>
      <c r="F10" s="536" t="s">
        <v>1440</v>
      </c>
      <c r="G10" s="532" t="s">
        <v>1441</v>
      </c>
      <c r="H10" s="542" t="s">
        <v>1442</v>
      </c>
      <c r="I10" s="422" t="s">
        <v>1443</v>
      </c>
      <c r="J10" s="532" t="s">
        <v>1444</v>
      </c>
      <c r="K10" s="539" t="s">
        <v>34</v>
      </c>
      <c r="L10" s="539"/>
      <c r="M10" s="534">
        <v>81253.52</v>
      </c>
      <c r="N10" s="533"/>
      <c r="O10" s="534">
        <v>81253.52</v>
      </c>
      <c r="P10" s="534"/>
      <c r="Q10" s="532" t="s">
        <v>1425</v>
      </c>
      <c r="R10" s="532" t="s">
        <v>1426</v>
      </c>
      <c r="S10" s="360"/>
    </row>
    <row r="11" spans="1:19" ht="225" x14ac:dyDescent="0.25">
      <c r="A11" s="533">
        <v>5</v>
      </c>
      <c r="B11" s="533">
        <v>1</v>
      </c>
      <c r="C11" s="533">
        <v>4</v>
      </c>
      <c r="D11" s="532">
        <v>5</v>
      </c>
      <c r="E11" s="536" t="s">
        <v>1445</v>
      </c>
      <c r="F11" s="536" t="s">
        <v>1446</v>
      </c>
      <c r="G11" s="532" t="s">
        <v>194</v>
      </c>
      <c r="H11" s="542" t="s">
        <v>1447</v>
      </c>
      <c r="I11" s="422" t="s">
        <v>1448</v>
      </c>
      <c r="J11" s="532" t="s">
        <v>1449</v>
      </c>
      <c r="K11" s="539" t="s">
        <v>34</v>
      </c>
      <c r="L11" s="539"/>
      <c r="M11" s="534">
        <v>6098</v>
      </c>
      <c r="N11" s="533"/>
      <c r="O11" s="534">
        <v>6098</v>
      </c>
      <c r="P11" s="534"/>
      <c r="Q11" s="532" t="s">
        <v>1425</v>
      </c>
      <c r="R11" s="532" t="s">
        <v>1426</v>
      </c>
      <c r="S11" s="360"/>
    </row>
    <row r="12" spans="1:19" ht="210" x14ac:dyDescent="0.25">
      <c r="A12" s="533">
        <v>6</v>
      </c>
      <c r="B12" s="533">
        <v>1</v>
      </c>
      <c r="C12" s="533">
        <v>4</v>
      </c>
      <c r="D12" s="532">
        <v>5</v>
      </c>
      <c r="E12" s="536" t="s">
        <v>1450</v>
      </c>
      <c r="F12" s="536" t="s">
        <v>1451</v>
      </c>
      <c r="G12" s="532" t="s">
        <v>1452</v>
      </c>
      <c r="H12" s="542" t="s">
        <v>1453</v>
      </c>
      <c r="I12" s="422" t="s">
        <v>1454</v>
      </c>
      <c r="J12" s="532" t="s">
        <v>1455</v>
      </c>
      <c r="K12" s="539" t="s">
        <v>161</v>
      </c>
      <c r="L12" s="539"/>
      <c r="M12" s="534">
        <v>4199.9799999999996</v>
      </c>
      <c r="N12" s="533"/>
      <c r="O12" s="534">
        <v>4199.9799999999996</v>
      </c>
      <c r="P12" s="534"/>
      <c r="Q12" s="532" t="s">
        <v>1425</v>
      </c>
      <c r="R12" s="532" t="s">
        <v>1426</v>
      </c>
    </row>
    <row r="13" spans="1:19" ht="255" x14ac:dyDescent="0.25">
      <c r="A13" s="533">
        <v>7</v>
      </c>
      <c r="B13" s="533">
        <v>1</v>
      </c>
      <c r="C13" s="533">
        <v>4</v>
      </c>
      <c r="D13" s="532">
        <v>2</v>
      </c>
      <c r="E13" s="536" t="s">
        <v>1456</v>
      </c>
      <c r="F13" s="536" t="s">
        <v>1457</v>
      </c>
      <c r="G13" s="532" t="s">
        <v>1458</v>
      </c>
      <c r="H13" s="542" t="s">
        <v>1459</v>
      </c>
      <c r="I13" s="422" t="s">
        <v>1460</v>
      </c>
      <c r="J13" s="532" t="s">
        <v>1461</v>
      </c>
      <c r="K13" s="539" t="s">
        <v>161</v>
      </c>
      <c r="L13" s="539"/>
      <c r="M13" s="534">
        <v>35000</v>
      </c>
      <c r="N13" s="533"/>
      <c r="O13" s="534">
        <v>35000</v>
      </c>
      <c r="P13" s="534"/>
      <c r="Q13" s="532" t="s">
        <v>1425</v>
      </c>
      <c r="R13" s="532" t="s">
        <v>1426</v>
      </c>
    </row>
    <row r="14" spans="1:19" ht="195" x14ac:dyDescent="0.25">
      <c r="A14" s="533">
        <v>8</v>
      </c>
      <c r="B14" s="533">
        <v>1</v>
      </c>
      <c r="C14" s="533">
        <v>4</v>
      </c>
      <c r="D14" s="532">
        <v>2</v>
      </c>
      <c r="E14" s="536" t="s">
        <v>1462</v>
      </c>
      <c r="F14" s="536" t="s">
        <v>1463</v>
      </c>
      <c r="G14" s="532" t="s">
        <v>1464</v>
      </c>
      <c r="H14" s="542" t="s">
        <v>1465</v>
      </c>
      <c r="I14" s="422" t="s">
        <v>1466</v>
      </c>
      <c r="J14" s="532" t="s">
        <v>1467</v>
      </c>
      <c r="K14" s="539" t="s">
        <v>161</v>
      </c>
      <c r="L14" s="539"/>
      <c r="M14" s="534">
        <v>4930.17</v>
      </c>
      <c r="N14" s="533"/>
      <c r="O14" s="534">
        <v>4930.17</v>
      </c>
      <c r="P14" s="534"/>
      <c r="Q14" s="532" t="s">
        <v>1425</v>
      </c>
      <c r="R14" s="532" t="s">
        <v>1426</v>
      </c>
    </row>
    <row r="15" spans="1:19" ht="345" x14ac:dyDescent="0.25">
      <c r="A15" s="533">
        <v>9</v>
      </c>
      <c r="B15" s="533">
        <v>1</v>
      </c>
      <c r="C15" s="533">
        <v>4</v>
      </c>
      <c r="D15" s="532">
        <v>2</v>
      </c>
      <c r="E15" s="536" t="s">
        <v>1468</v>
      </c>
      <c r="F15" s="536" t="s">
        <v>1469</v>
      </c>
      <c r="G15" s="532" t="s">
        <v>1470</v>
      </c>
      <c r="H15" s="542" t="s">
        <v>1471</v>
      </c>
      <c r="I15" s="422" t="s">
        <v>1472</v>
      </c>
      <c r="J15" s="532" t="s">
        <v>1473</v>
      </c>
      <c r="K15" s="539" t="s">
        <v>161</v>
      </c>
      <c r="L15" s="539"/>
      <c r="M15" s="534">
        <v>27000</v>
      </c>
      <c r="N15" s="533"/>
      <c r="O15" s="534">
        <v>27000</v>
      </c>
      <c r="P15" s="534"/>
      <c r="Q15" s="532" t="s">
        <v>1425</v>
      </c>
      <c r="R15" s="532" t="s">
        <v>1426</v>
      </c>
    </row>
    <row r="16" spans="1:19" ht="270" x14ac:dyDescent="0.25">
      <c r="A16" s="533">
        <v>10</v>
      </c>
      <c r="B16" s="533">
        <v>1</v>
      </c>
      <c r="C16" s="533">
        <v>4</v>
      </c>
      <c r="D16" s="532">
        <v>2</v>
      </c>
      <c r="E16" s="536" t="s">
        <v>1474</v>
      </c>
      <c r="F16" s="536" t="s">
        <v>1475</v>
      </c>
      <c r="G16" s="532" t="s">
        <v>1476</v>
      </c>
      <c r="H16" s="542" t="s">
        <v>1477</v>
      </c>
      <c r="I16" s="422" t="s">
        <v>1478</v>
      </c>
      <c r="J16" s="532" t="s">
        <v>1479</v>
      </c>
      <c r="K16" s="539" t="s">
        <v>52</v>
      </c>
      <c r="L16" s="539"/>
      <c r="M16" s="534">
        <v>78000</v>
      </c>
      <c r="N16" s="533"/>
      <c r="O16" s="534">
        <v>78000</v>
      </c>
      <c r="P16" s="534"/>
      <c r="Q16" s="532" t="s">
        <v>1425</v>
      </c>
      <c r="R16" s="532" t="s">
        <v>1426</v>
      </c>
    </row>
    <row r="17" spans="1:19" ht="54.75" customHeight="1" x14ac:dyDescent="0.25">
      <c r="A17" s="834">
        <v>11</v>
      </c>
      <c r="B17" s="834">
        <v>1</v>
      </c>
      <c r="C17" s="834">
        <v>4</v>
      </c>
      <c r="D17" s="836">
        <v>5</v>
      </c>
      <c r="E17" s="962" t="s">
        <v>1439</v>
      </c>
      <c r="F17" s="962" t="s">
        <v>1480</v>
      </c>
      <c r="G17" s="836" t="s">
        <v>1481</v>
      </c>
      <c r="H17" s="536" t="s">
        <v>1482</v>
      </c>
      <c r="I17" s="554" t="s">
        <v>1483</v>
      </c>
      <c r="J17" s="836" t="s">
        <v>1444</v>
      </c>
      <c r="K17" s="874"/>
      <c r="L17" s="874" t="s">
        <v>34</v>
      </c>
      <c r="M17" s="852"/>
      <c r="N17" s="852">
        <v>134500</v>
      </c>
      <c r="O17" s="852"/>
      <c r="P17" s="852">
        <v>134500</v>
      </c>
      <c r="Q17" s="836" t="s">
        <v>1425</v>
      </c>
      <c r="R17" s="836" t="s">
        <v>1426</v>
      </c>
    </row>
    <row r="18" spans="1:19" ht="63" customHeight="1" x14ac:dyDescent="0.25">
      <c r="A18" s="881"/>
      <c r="B18" s="881"/>
      <c r="C18" s="881"/>
      <c r="D18" s="869"/>
      <c r="E18" s="963"/>
      <c r="F18" s="963"/>
      <c r="G18" s="869"/>
      <c r="H18" s="536" t="s">
        <v>1484</v>
      </c>
      <c r="I18" s="554" t="s">
        <v>1485</v>
      </c>
      <c r="J18" s="869"/>
      <c r="K18" s="875"/>
      <c r="L18" s="875"/>
      <c r="M18" s="884"/>
      <c r="N18" s="884"/>
      <c r="O18" s="884"/>
      <c r="P18" s="884"/>
      <c r="Q18" s="869"/>
      <c r="R18" s="869"/>
    </row>
    <row r="19" spans="1:19" ht="104.25" customHeight="1" x14ac:dyDescent="0.25">
      <c r="A19" s="835"/>
      <c r="B19" s="835"/>
      <c r="C19" s="835"/>
      <c r="D19" s="833"/>
      <c r="E19" s="838"/>
      <c r="F19" s="838"/>
      <c r="G19" s="833"/>
      <c r="H19" s="536" t="s">
        <v>1486</v>
      </c>
      <c r="I19" s="554" t="s">
        <v>1487</v>
      </c>
      <c r="J19" s="833"/>
      <c r="K19" s="886"/>
      <c r="L19" s="886"/>
      <c r="M19" s="853"/>
      <c r="N19" s="853"/>
      <c r="O19" s="853"/>
      <c r="P19" s="853"/>
      <c r="Q19" s="833"/>
      <c r="R19" s="833"/>
    </row>
    <row r="20" spans="1:19" ht="57.75" customHeight="1" x14ac:dyDescent="0.25">
      <c r="A20" s="834">
        <v>12</v>
      </c>
      <c r="B20" s="834">
        <v>1</v>
      </c>
      <c r="C20" s="834">
        <v>4</v>
      </c>
      <c r="D20" s="836">
        <v>5</v>
      </c>
      <c r="E20" s="962" t="s">
        <v>1488</v>
      </c>
      <c r="F20" s="962" t="s">
        <v>1489</v>
      </c>
      <c r="G20" s="836" t="s">
        <v>1490</v>
      </c>
      <c r="H20" s="536" t="s">
        <v>1491</v>
      </c>
      <c r="I20" s="554" t="s">
        <v>41</v>
      </c>
      <c r="J20" s="836" t="s">
        <v>1492</v>
      </c>
      <c r="K20" s="874"/>
      <c r="L20" s="874" t="s">
        <v>34</v>
      </c>
      <c r="M20" s="852"/>
      <c r="N20" s="852">
        <v>63960</v>
      </c>
      <c r="O20" s="852"/>
      <c r="P20" s="852">
        <v>63960</v>
      </c>
      <c r="Q20" s="836" t="s">
        <v>1425</v>
      </c>
      <c r="R20" s="836" t="s">
        <v>1426</v>
      </c>
    </row>
    <row r="21" spans="1:19" ht="60" customHeight="1" x14ac:dyDescent="0.25">
      <c r="A21" s="881"/>
      <c r="B21" s="881"/>
      <c r="C21" s="881"/>
      <c r="D21" s="869"/>
      <c r="E21" s="963"/>
      <c r="F21" s="963"/>
      <c r="G21" s="869"/>
      <c r="H21" s="536" t="s">
        <v>1493</v>
      </c>
      <c r="I21" s="554" t="s">
        <v>946</v>
      </c>
      <c r="J21" s="869"/>
      <c r="K21" s="875"/>
      <c r="L21" s="875"/>
      <c r="M21" s="884"/>
      <c r="N21" s="881"/>
      <c r="O21" s="884"/>
      <c r="P21" s="884"/>
      <c r="Q21" s="869"/>
      <c r="R21" s="869"/>
    </row>
    <row r="22" spans="1:19" ht="57.75" customHeight="1" x14ac:dyDescent="0.25">
      <c r="A22" s="881"/>
      <c r="B22" s="881"/>
      <c r="C22" s="881"/>
      <c r="D22" s="869"/>
      <c r="E22" s="963"/>
      <c r="F22" s="963"/>
      <c r="G22" s="869"/>
      <c r="H22" s="536" t="s">
        <v>1494</v>
      </c>
      <c r="I22" s="554" t="s">
        <v>41</v>
      </c>
      <c r="J22" s="869"/>
      <c r="K22" s="875"/>
      <c r="L22" s="875"/>
      <c r="M22" s="884"/>
      <c r="N22" s="881"/>
      <c r="O22" s="884"/>
      <c r="P22" s="884"/>
      <c r="Q22" s="869" t="s">
        <v>1425</v>
      </c>
      <c r="R22" s="869" t="s">
        <v>1426</v>
      </c>
    </row>
    <row r="23" spans="1:19" ht="57" customHeight="1" x14ac:dyDescent="0.25">
      <c r="A23" s="835"/>
      <c r="B23" s="835"/>
      <c r="C23" s="835"/>
      <c r="D23" s="833"/>
      <c r="E23" s="838"/>
      <c r="F23" s="838"/>
      <c r="G23" s="833"/>
      <c r="H23" s="536" t="s">
        <v>1495</v>
      </c>
      <c r="I23" s="554" t="s">
        <v>1496</v>
      </c>
      <c r="J23" s="833"/>
      <c r="K23" s="886"/>
      <c r="L23" s="886"/>
      <c r="M23" s="853"/>
      <c r="N23" s="835"/>
      <c r="O23" s="853"/>
      <c r="P23" s="853"/>
      <c r="Q23" s="833"/>
      <c r="R23" s="833"/>
    </row>
    <row r="24" spans="1:19" ht="97.5" customHeight="1" x14ac:dyDescent="0.25">
      <c r="A24" s="834">
        <v>13</v>
      </c>
      <c r="B24" s="834">
        <v>1</v>
      </c>
      <c r="C24" s="834">
        <v>4</v>
      </c>
      <c r="D24" s="836">
        <v>5</v>
      </c>
      <c r="E24" s="962" t="s">
        <v>1497</v>
      </c>
      <c r="F24" s="962" t="s">
        <v>1498</v>
      </c>
      <c r="G24" s="836" t="s">
        <v>1499</v>
      </c>
      <c r="H24" s="536" t="s">
        <v>1482</v>
      </c>
      <c r="I24" s="554" t="s">
        <v>41</v>
      </c>
      <c r="J24" s="836" t="s">
        <v>1500</v>
      </c>
      <c r="K24" s="874"/>
      <c r="L24" s="874" t="s">
        <v>34</v>
      </c>
      <c r="M24" s="852"/>
      <c r="N24" s="852">
        <v>34200</v>
      </c>
      <c r="O24" s="852"/>
      <c r="P24" s="852">
        <v>34200</v>
      </c>
      <c r="Q24" s="836" t="s">
        <v>1425</v>
      </c>
      <c r="R24" s="836" t="s">
        <v>1426</v>
      </c>
    </row>
    <row r="25" spans="1:19" ht="98.25" customHeight="1" x14ac:dyDescent="0.25">
      <c r="A25" s="835"/>
      <c r="B25" s="835"/>
      <c r="C25" s="835"/>
      <c r="D25" s="833"/>
      <c r="E25" s="838"/>
      <c r="F25" s="838"/>
      <c r="G25" s="833"/>
      <c r="H25" s="536" t="s">
        <v>1484</v>
      </c>
      <c r="I25" s="554" t="s">
        <v>945</v>
      </c>
      <c r="J25" s="833"/>
      <c r="K25" s="886"/>
      <c r="L25" s="886"/>
      <c r="M25" s="853"/>
      <c r="N25" s="853"/>
      <c r="O25" s="853"/>
      <c r="P25" s="853"/>
      <c r="Q25" s="833"/>
      <c r="R25" s="833"/>
    </row>
    <row r="26" spans="1:19" ht="87" customHeight="1" x14ac:dyDescent="0.25">
      <c r="A26" s="834">
        <v>14</v>
      </c>
      <c r="B26" s="834">
        <v>1</v>
      </c>
      <c r="C26" s="834">
        <v>4</v>
      </c>
      <c r="D26" s="836">
        <v>2</v>
      </c>
      <c r="E26" s="962" t="s">
        <v>1501</v>
      </c>
      <c r="F26" s="962" t="s">
        <v>1502</v>
      </c>
      <c r="G26" s="836" t="s">
        <v>223</v>
      </c>
      <c r="H26" s="536" t="s">
        <v>1503</v>
      </c>
      <c r="I26" s="554" t="s">
        <v>41</v>
      </c>
      <c r="J26" s="836" t="s">
        <v>1424</v>
      </c>
      <c r="K26" s="874"/>
      <c r="L26" s="874" t="s">
        <v>34</v>
      </c>
      <c r="M26" s="852"/>
      <c r="N26" s="852">
        <v>18221.689999999999</v>
      </c>
      <c r="O26" s="852"/>
      <c r="P26" s="852">
        <v>18221.689999999999</v>
      </c>
      <c r="Q26" s="836" t="s">
        <v>1425</v>
      </c>
      <c r="R26" s="836" t="s">
        <v>1426</v>
      </c>
      <c r="S26" s="380"/>
    </row>
    <row r="27" spans="1:19" ht="169.5" customHeight="1" x14ac:dyDescent="0.25">
      <c r="A27" s="835"/>
      <c r="B27" s="835"/>
      <c r="C27" s="835"/>
      <c r="D27" s="833"/>
      <c r="E27" s="838"/>
      <c r="F27" s="838"/>
      <c r="G27" s="833"/>
      <c r="H27" s="536" t="s">
        <v>1504</v>
      </c>
      <c r="I27" s="554" t="s">
        <v>199</v>
      </c>
      <c r="J27" s="833"/>
      <c r="K27" s="886"/>
      <c r="L27" s="886"/>
      <c r="M27" s="853"/>
      <c r="N27" s="853"/>
      <c r="O27" s="853"/>
      <c r="P27" s="853"/>
      <c r="Q27" s="833"/>
      <c r="R27" s="833"/>
    </row>
    <row r="28" spans="1:19" ht="69" customHeight="1" x14ac:dyDescent="0.25">
      <c r="A28" s="834">
        <v>15</v>
      </c>
      <c r="B28" s="834">
        <v>1</v>
      </c>
      <c r="C28" s="834">
        <v>4</v>
      </c>
      <c r="D28" s="836">
        <v>2</v>
      </c>
      <c r="E28" s="962" t="s">
        <v>1505</v>
      </c>
      <c r="F28" s="962" t="s">
        <v>1506</v>
      </c>
      <c r="G28" s="836" t="s">
        <v>44</v>
      </c>
      <c r="H28" s="536" t="s">
        <v>1507</v>
      </c>
      <c r="I28" s="554" t="s">
        <v>41</v>
      </c>
      <c r="J28" s="836" t="s">
        <v>1508</v>
      </c>
      <c r="K28" s="874"/>
      <c r="L28" s="874" t="s">
        <v>34</v>
      </c>
      <c r="M28" s="852"/>
      <c r="N28" s="852">
        <v>112875.2</v>
      </c>
      <c r="O28" s="852"/>
      <c r="P28" s="852">
        <v>112875.2</v>
      </c>
      <c r="Q28" s="836" t="s">
        <v>1425</v>
      </c>
      <c r="R28" s="836" t="s">
        <v>1426</v>
      </c>
    </row>
    <row r="29" spans="1:19" ht="126.75" customHeight="1" x14ac:dyDescent="0.25">
      <c r="A29" s="835"/>
      <c r="B29" s="835"/>
      <c r="C29" s="835"/>
      <c r="D29" s="833"/>
      <c r="E29" s="838"/>
      <c r="F29" s="838"/>
      <c r="G29" s="833"/>
      <c r="H29" s="536" t="s">
        <v>1493</v>
      </c>
      <c r="I29" s="554" t="s">
        <v>1509</v>
      </c>
      <c r="J29" s="833"/>
      <c r="K29" s="886"/>
      <c r="L29" s="886"/>
      <c r="M29" s="853"/>
      <c r="N29" s="853"/>
      <c r="O29" s="853"/>
      <c r="P29" s="853"/>
      <c r="Q29" s="833"/>
      <c r="R29" s="833"/>
    </row>
    <row r="30" spans="1:19" ht="336.75" customHeight="1" x14ac:dyDescent="0.25">
      <c r="A30" s="533">
        <v>16</v>
      </c>
      <c r="B30" s="533">
        <v>1</v>
      </c>
      <c r="C30" s="533">
        <v>4</v>
      </c>
      <c r="D30" s="532">
        <v>2</v>
      </c>
      <c r="E30" s="536" t="s">
        <v>1510</v>
      </c>
      <c r="F30" s="536" t="s">
        <v>1511</v>
      </c>
      <c r="G30" s="532" t="s">
        <v>776</v>
      </c>
      <c r="H30" s="536" t="s">
        <v>932</v>
      </c>
      <c r="I30" s="554" t="s">
        <v>390</v>
      </c>
      <c r="J30" s="532" t="s">
        <v>1512</v>
      </c>
      <c r="K30" s="539"/>
      <c r="L30" s="539" t="s">
        <v>34</v>
      </c>
      <c r="M30" s="534"/>
      <c r="N30" s="534">
        <v>103320</v>
      </c>
      <c r="O30" s="534"/>
      <c r="P30" s="534">
        <v>103320</v>
      </c>
      <c r="Q30" s="532" t="s">
        <v>1425</v>
      </c>
      <c r="R30" s="532" t="s">
        <v>1426</v>
      </c>
    </row>
    <row r="31" spans="1:19" ht="75" customHeight="1" x14ac:dyDescent="0.25">
      <c r="A31" s="834">
        <v>17</v>
      </c>
      <c r="B31" s="834">
        <v>1</v>
      </c>
      <c r="C31" s="834">
        <v>4</v>
      </c>
      <c r="D31" s="836">
        <v>5</v>
      </c>
      <c r="E31" s="962" t="s">
        <v>1513</v>
      </c>
      <c r="F31" s="962" t="s">
        <v>1514</v>
      </c>
      <c r="G31" s="836" t="s">
        <v>1515</v>
      </c>
      <c r="H31" s="536" t="s">
        <v>1516</v>
      </c>
      <c r="I31" s="554" t="s">
        <v>936</v>
      </c>
      <c r="J31" s="836" t="s">
        <v>1517</v>
      </c>
      <c r="K31" s="874"/>
      <c r="L31" s="874" t="s">
        <v>34</v>
      </c>
      <c r="M31" s="852"/>
      <c r="N31" s="852">
        <v>37340</v>
      </c>
      <c r="O31" s="852"/>
      <c r="P31" s="852">
        <v>37340</v>
      </c>
      <c r="Q31" s="836" t="s">
        <v>1425</v>
      </c>
      <c r="R31" s="836" t="s">
        <v>1426</v>
      </c>
    </row>
    <row r="32" spans="1:19" ht="84" customHeight="1" x14ac:dyDescent="0.25">
      <c r="A32" s="881"/>
      <c r="B32" s="881"/>
      <c r="C32" s="881"/>
      <c r="D32" s="869"/>
      <c r="E32" s="963"/>
      <c r="F32" s="963"/>
      <c r="G32" s="869"/>
      <c r="H32" s="536" t="s">
        <v>1518</v>
      </c>
      <c r="I32" s="554" t="s">
        <v>1519</v>
      </c>
      <c r="J32" s="869"/>
      <c r="K32" s="875"/>
      <c r="L32" s="875"/>
      <c r="M32" s="884"/>
      <c r="N32" s="884"/>
      <c r="O32" s="884"/>
      <c r="P32" s="884"/>
      <c r="Q32" s="869"/>
      <c r="R32" s="869"/>
    </row>
    <row r="33" spans="1:18" ht="90" customHeight="1" x14ac:dyDescent="0.25">
      <c r="A33" s="881"/>
      <c r="B33" s="881"/>
      <c r="C33" s="881"/>
      <c r="D33" s="869"/>
      <c r="E33" s="963"/>
      <c r="F33" s="963"/>
      <c r="G33" s="869"/>
      <c r="H33" s="536" t="s">
        <v>1507</v>
      </c>
      <c r="I33" s="554" t="s">
        <v>41</v>
      </c>
      <c r="J33" s="869"/>
      <c r="K33" s="875"/>
      <c r="L33" s="875"/>
      <c r="M33" s="884"/>
      <c r="N33" s="884"/>
      <c r="O33" s="884"/>
      <c r="P33" s="884"/>
      <c r="Q33" s="869"/>
      <c r="R33" s="869"/>
    </row>
    <row r="34" spans="1:18" ht="126" customHeight="1" x14ac:dyDescent="0.25">
      <c r="A34" s="835"/>
      <c r="B34" s="835"/>
      <c r="C34" s="835"/>
      <c r="D34" s="833"/>
      <c r="E34" s="838"/>
      <c r="F34" s="838"/>
      <c r="G34" s="833"/>
      <c r="H34" s="536" t="s">
        <v>1493</v>
      </c>
      <c r="I34" s="554" t="s">
        <v>1509</v>
      </c>
      <c r="J34" s="833"/>
      <c r="K34" s="886"/>
      <c r="L34" s="886"/>
      <c r="M34" s="853"/>
      <c r="N34" s="853"/>
      <c r="O34" s="853"/>
      <c r="P34" s="853"/>
      <c r="Q34" s="833"/>
      <c r="R34" s="833"/>
    </row>
    <row r="35" spans="1:18" ht="130.5" customHeight="1" x14ac:dyDescent="0.25">
      <c r="A35" s="834">
        <v>18</v>
      </c>
      <c r="B35" s="834">
        <v>1</v>
      </c>
      <c r="C35" s="834">
        <v>4</v>
      </c>
      <c r="D35" s="836">
        <v>2</v>
      </c>
      <c r="E35" s="962" t="s">
        <v>1520</v>
      </c>
      <c r="F35" s="962" t="s">
        <v>1521</v>
      </c>
      <c r="G35" s="836" t="s">
        <v>1522</v>
      </c>
      <c r="H35" s="536" t="s">
        <v>1516</v>
      </c>
      <c r="I35" s="554" t="s">
        <v>936</v>
      </c>
      <c r="J35" s="836" t="s">
        <v>1523</v>
      </c>
      <c r="K35" s="874"/>
      <c r="L35" s="874" t="s">
        <v>34</v>
      </c>
      <c r="M35" s="852"/>
      <c r="N35" s="852">
        <v>22000</v>
      </c>
      <c r="O35" s="852"/>
      <c r="P35" s="852">
        <v>22000</v>
      </c>
      <c r="Q35" s="836" t="s">
        <v>1425</v>
      </c>
      <c r="R35" s="836" t="s">
        <v>1426</v>
      </c>
    </row>
    <row r="36" spans="1:18" ht="147" customHeight="1" x14ac:dyDescent="0.25">
      <c r="A36" s="835"/>
      <c r="B36" s="835"/>
      <c r="C36" s="835"/>
      <c r="D36" s="833"/>
      <c r="E36" s="838"/>
      <c r="F36" s="838"/>
      <c r="G36" s="833"/>
      <c r="H36" s="536" t="s">
        <v>1518</v>
      </c>
      <c r="I36" s="554" t="s">
        <v>1524</v>
      </c>
      <c r="J36" s="833"/>
      <c r="K36" s="886"/>
      <c r="L36" s="886"/>
      <c r="M36" s="853"/>
      <c r="N36" s="853"/>
      <c r="O36" s="853"/>
      <c r="P36" s="853"/>
      <c r="Q36" s="833"/>
      <c r="R36" s="833"/>
    </row>
    <row r="37" spans="1:18" ht="117.75" customHeight="1" x14ac:dyDescent="0.25">
      <c r="A37" s="834">
        <v>19</v>
      </c>
      <c r="B37" s="834">
        <v>1</v>
      </c>
      <c r="C37" s="834">
        <v>4</v>
      </c>
      <c r="D37" s="836">
        <v>2</v>
      </c>
      <c r="E37" s="962" t="s">
        <v>1525</v>
      </c>
      <c r="F37" s="962" t="s">
        <v>1526</v>
      </c>
      <c r="G37" s="836" t="s">
        <v>1522</v>
      </c>
      <c r="H37" s="536" t="s">
        <v>1516</v>
      </c>
      <c r="I37" s="554" t="s">
        <v>936</v>
      </c>
      <c r="J37" s="836" t="s">
        <v>1527</v>
      </c>
      <c r="K37" s="874"/>
      <c r="L37" s="874" t="s">
        <v>34</v>
      </c>
      <c r="M37" s="852"/>
      <c r="N37" s="852">
        <v>17150</v>
      </c>
      <c r="O37" s="852"/>
      <c r="P37" s="852">
        <v>17150</v>
      </c>
      <c r="Q37" s="836" t="s">
        <v>1425</v>
      </c>
      <c r="R37" s="836" t="s">
        <v>1426</v>
      </c>
    </row>
    <row r="38" spans="1:18" ht="156" customHeight="1" x14ac:dyDescent="0.25">
      <c r="A38" s="835"/>
      <c r="B38" s="835"/>
      <c r="C38" s="835"/>
      <c r="D38" s="833"/>
      <c r="E38" s="838"/>
      <c r="F38" s="838"/>
      <c r="G38" s="833"/>
      <c r="H38" s="536" t="s">
        <v>1518</v>
      </c>
      <c r="I38" s="554" t="s">
        <v>1524</v>
      </c>
      <c r="J38" s="833"/>
      <c r="K38" s="886"/>
      <c r="L38" s="886"/>
      <c r="M38" s="853"/>
      <c r="N38" s="853"/>
      <c r="O38" s="853"/>
      <c r="P38" s="853"/>
      <c r="Q38" s="833"/>
      <c r="R38" s="833"/>
    </row>
    <row r="39" spans="1:18" ht="129.75" customHeight="1" x14ac:dyDescent="0.25">
      <c r="A39" s="834">
        <v>20</v>
      </c>
      <c r="B39" s="834">
        <v>1</v>
      </c>
      <c r="C39" s="834">
        <v>4</v>
      </c>
      <c r="D39" s="836">
        <v>2</v>
      </c>
      <c r="E39" s="962" t="s">
        <v>1528</v>
      </c>
      <c r="F39" s="962" t="s">
        <v>1529</v>
      </c>
      <c r="G39" s="836" t="s">
        <v>1522</v>
      </c>
      <c r="H39" s="536" t="s">
        <v>1516</v>
      </c>
      <c r="I39" s="554" t="s">
        <v>936</v>
      </c>
      <c r="J39" s="836" t="s">
        <v>1530</v>
      </c>
      <c r="K39" s="874"/>
      <c r="L39" s="874" t="s">
        <v>34</v>
      </c>
      <c r="M39" s="852"/>
      <c r="N39" s="852">
        <v>21320</v>
      </c>
      <c r="O39" s="852"/>
      <c r="P39" s="852">
        <v>21320</v>
      </c>
      <c r="Q39" s="836" t="s">
        <v>1425</v>
      </c>
      <c r="R39" s="836" t="s">
        <v>1426</v>
      </c>
    </row>
    <row r="40" spans="1:18" ht="140.25" customHeight="1" x14ac:dyDescent="0.25">
      <c r="A40" s="835"/>
      <c r="B40" s="835"/>
      <c r="C40" s="835"/>
      <c r="D40" s="833"/>
      <c r="E40" s="838"/>
      <c r="F40" s="838"/>
      <c r="G40" s="833"/>
      <c r="H40" s="536" t="s">
        <v>1518</v>
      </c>
      <c r="I40" s="554" t="s">
        <v>1524</v>
      </c>
      <c r="J40" s="833"/>
      <c r="K40" s="886"/>
      <c r="L40" s="886"/>
      <c r="M40" s="853"/>
      <c r="N40" s="853"/>
      <c r="O40" s="853"/>
      <c r="P40" s="853"/>
      <c r="Q40" s="833"/>
      <c r="R40" s="833"/>
    </row>
    <row r="41" spans="1:18" ht="126" customHeight="1" x14ac:dyDescent="0.25">
      <c r="A41" s="834">
        <v>21</v>
      </c>
      <c r="B41" s="834">
        <v>1</v>
      </c>
      <c r="C41" s="834">
        <v>4</v>
      </c>
      <c r="D41" s="836">
        <v>2</v>
      </c>
      <c r="E41" s="962" t="s">
        <v>1531</v>
      </c>
      <c r="F41" s="962" t="s">
        <v>1532</v>
      </c>
      <c r="G41" s="836" t="s">
        <v>1522</v>
      </c>
      <c r="H41" s="536" t="s">
        <v>1516</v>
      </c>
      <c r="I41" s="554" t="s">
        <v>936</v>
      </c>
      <c r="J41" s="836" t="s">
        <v>1533</v>
      </c>
      <c r="K41" s="874"/>
      <c r="L41" s="874" t="s">
        <v>34</v>
      </c>
      <c r="M41" s="852"/>
      <c r="N41" s="852">
        <v>18400</v>
      </c>
      <c r="O41" s="852"/>
      <c r="P41" s="852">
        <v>18400</v>
      </c>
      <c r="Q41" s="836" t="s">
        <v>1425</v>
      </c>
      <c r="R41" s="836" t="s">
        <v>1426</v>
      </c>
    </row>
    <row r="42" spans="1:18" ht="128.25" customHeight="1" x14ac:dyDescent="0.25">
      <c r="A42" s="835"/>
      <c r="B42" s="835"/>
      <c r="C42" s="835"/>
      <c r="D42" s="833"/>
      <c r="E42" s="838"/>
      <c r="F42" s="838"/>
      <c r="G42" s="833"/>
      <c r="H42" s="536" t="s">
        <v>1518</v>
      </c>
      <c r="I42" s="554" t="s">
        <v>1524</v>
      </c>
      <c r="J42" s="833"/>
      <c r="K42" s="886"/>
      <c r="L42" s="886"/>
      <c r="M42" s="853"/>
      <c r="N42" s="853"/>
      <c r="O42" s="853"/>
      <c r="P42" s="853"/>
      <c r="Q42" s="833"/>
      <c r="R42" s="833"/>
    </row>
    <row r="43" spans="1:18" ht="138" customHeight="1" x14ac:dyDescent="0.25">
      <c r="A43" s="834">
        <v>22</v>
      </c>
      <c r="B43" s="834">
        <v>1</v>
      </c>
      <c r="C43" s="834">
        <v>4</v>
      </c>
      <c r="D43" s="836">
        <v>2</v>
      </c>
      <c r="E43" s="962" t="s">
        <v>1534</v>
      </c>
      <c r="F43" s="962" t="s">
        <v>1535</v>
      </c>
      <c r="G43" s="836" t="s">
        <v>1522</v>
      </c>
      <c r="H43" s="536" t="s">
        <v>1516</v>
      </c>
      <c r="I43" s="554" t="s">
        <v>936</v>
      </c>
      <c r="J43" s="836" t="s">
        <v>1536</v>
      </c>
      <c r="K43" s="874"/>
      <c r="L43" s="874" t="s">
        <v>34</v>
      </c>
      <c r="M43" s="852"/>
      <c r="N43" s="852">
        <v>19710</v>
      </c>
      <c r="O43" s="852"/>
      <c r="P43" s="852">
        <v>19710</v>
      </c>
      <c r="Q43" s="836" t="s">
        <v>1425</v>
      </c>
      <c r="R43" s="836" t="s">
        <v>1426</v>
      </c>
    </row>
    <row r="44" spans="1:18" ht="138" customHeight="1" x14ac:dyDescent="0.25">
      <c r="A44" s="835"/>
      <c r="B44" s="835"/>
      <c r="C44" s="835"/>
      <c r="D44" s="833"/>
      <c r="E44" s="838"/>
      <c r="F44" s="838"/>
      <c r="G44" s="833"/>
      <c r="H44" s="536" t="s">
        <v>1518</v>
      </c>
      <c r="I44" s="554" t="s">
        <v>1524</v>
      </c>
      <c r="J44" s="833"/>
      <c r="K44" s="886"/>
      <c r="L44" s="886"/>
      <c r="M44" s="853"/>
      <c r="N44" s="853"/>
      <c r="O44" s="853"/>
      <c r="P44" s="853"/>
      <c r="Q44" s="833"/>
      <c r="R44" s="833"/>
    </row>
    <row r="45" spans="1:18" ht="120" customHeight="1" x14ac:dyDescent="0.25">
      <c r="A45" s="834">
        <v>23</v>
      </c>
      <c r="B45" s="834">
        <v>1</v>
      </c>
      <c r="C45" s="834">
        <v>4</v>
      </c>
      <c r="D45" s="836">
        <v>2</v>
      </c>
      <c r="E45" s="962" t="s">
        <v>1537</v>
      </c>
      <c r="F45" s="962" t="s">
        <v>1538</v>
      </c>
      <c r="G45" s="836" t="s">
        <v>1522</v>
      </c>
      <c r="H45" s="536" t="s">
        <v>1516</v>
      </c>
      <c r="I45" s="554" t="s">
        <v>936</v>
      </c>
      <c r="J45" s="836" t="s">
        <v>1539</v>
      </c>
      <c r="K45" s="874"/>
      <c r="L45" s="874" t="s">
        <v>34</v>
      </c>
      <c r="M45" s="852"/>
      <c r="N45" s="852">
        <v>22000</v>
      </c>
      <c r="O45" s="852"/>
      <c r="P45" s="852">
        <v>22000</v>
      </c>
      <c r="Q45" s="836" t="s">
        <v>1425</v>
      </c>
      <c r="R45" s="836" t="s">
        <v>1426</v>
      </c>
    </row>
    <row r="46" spans="1:18" ht="149.25" customHeight="1" x14ac:dyDescent="0.25">
      <c r="A46" s="835"/>
      <c r="B46" s="835"/>
      <c r="C46" s="835"/>
      <c r="D46" s="833"/>
      <c r="E46" s="838"/>
      <c r="F46" s="838"/>
      <c r="G46" s="833"/>
      <c r="H46" s="536" t="s">
        <v>1518</v>
      </c>
      <c r="I46" s="554" t="s">
        <v>1524</v>
      </c>
      <c r="J46" s="833"/>
      <c r="K46" s="886"/>
      <c r="L46" s="886"/>
      <c r="M46" s="853"/>
      <c r="N46" s="853"/>
      <c r="O46" s="853"/>
      <c r="P46" s="853"/>
      <c r="Q46" s="833"/>
      <c r="R46" s="833"/>
    </row>
    <row r="47" spans="1:18" ht="119.25" customHeight="1" x14ac:dyDescent="0.25">
      <c r="A47" s="834">
        <v>24</v>
      </c>
      <c r="B47" s="834">
        <v>1</v>
      </c>
      <c r="C47" s="834">
        <v>4</v>
      </c>
      <c r="D47" s="836">
        <v>2</v>
      </c>
      <c r="E47" s="962" t="s">
        <v>1540</v>
      </c>
      <c r="F47" s="962" t="s">
        <v>1541</v>
      </c>
      <c r="G47" s="836" t="s">
        <v>1522</v>
      </c>
      <c r="H47" s="536" t="s">
        <v>1516</v>
      </c>
      <c r="I47" s="554" t="s">
        <v>936</v>
      </c>
      <c r="J47" s="836" t="s">
        <v>1542</v>
      </c>
      <c r="K47" s="874"/>
      <c r="L47" s="874" t="s">
        <v>34</v>
      </c>
      <c r="M47" s="852"/>
      <c r="N47" s="852">
        <v>17400</v>
      </c>
      <c r="O47" s="852"/>
      <c r="P47" s="852">
        <v>17400</v>
      </c>
      <c r="Q47" s="836" t="s">
        <v>1425</v>
      </c>
      <c r="R47" s="836" t="s">
        <v>1426</v>
      </c>
    </row>
    <row r="48" spans="1:18" ht="151.5" customHeight="1" x14ac:dyDescent="0.25">
      <c r="A48" s="835"/>
      <c r="B48" s="835"/>
      <c r="C48" s="835"/>
      <c r="D48" s="833"/>
      <c r="E48" s="838"/>
      <c r="F48" s="838"/>
      <c r="G48" s="833"/>
      <c r="H48" s="536" t="s">
        <v>1518</v>
      </c>
      <c r="I48" s="554" t="s">
        <v>1524</v>
      </c>
      <c r="J48" s="833"/>
      <c r="K48" s="886"/>
      <c r="L48" s="886"/>
      <c r="M48" s="853"/>
      <c r="N48" s="853"/>
      <c r="O48" s="853"/>
      <c r="P48" s="853"/>
      <c r="Q48" s="833"/>
      <c r="R48" s="833"/>
    </row>
    <row r="49" spans="1:19" ht="139.5" customHeight="1" x14ac:dyDescent="0.25">
      <c r="A49" s="834">
        <v>25</v>
      </c>
      <c r="B49" s="834">
        <v>1</v>
      </c>
      <c r="C49" s="834">
        <v>4</v>
      </c>
      <c r="D49" s="836">
        <v>2</v>
      </c>
      <c r="E49" s="962" t="s">
        <v>1543</v>
      </c>
      <c r="F49" s="962" t="s">
        <v>1544</v>
      </c>
      <c r="G49" s="836" t="s">
        <v>1522</v>
      </c>
      <c r="H49" s="536" t="s">
        <v>1516</v>
      </c>
      <c r="I49" s="554" t="s">
        <v>936</v>
      </c>
      <c r="J49" s="836" t="s">
        <v>1545</v>
      </c>
      <c r="K49" s="874"/>
      <c r="L49" s="874" t="s">
        <v>34</v>
      </c>
      <c r="M49" s="852"/>
      <c r="N49" s="852">
        <v>22000</v>
      </c>
      <c r="O49" s="852"/>
      <c r="P49" s="852">
        <v>22000</v>
      </c>
      <c r="Q49" s="836" t="s">
        <v>1425</v>
      </c>
      <c r="R49" s="836" t="s">
        <v>1426</v>
      </c>
    </row>
    <row r="50" spans="1:19" ht="132.75" customHeight="1" x14ac:dyDescent="0.25">
      <c r="A50" s="835"/>
      <c r="B50" s="835"/>
      <c r="C50" s="835"/>
      <c r="D50" s="833"/>
      <c r="E50" s="838"/>
      <c r="F50" s="838"/>
      <c r="G50" s="833"/>
      <c r="H50" s="536" t="s">
        <v>1518</v>
      </c>
      <c r="I50" s="554" t="s">
        <v>1524</v>
      </c>
      <c r="J50" s="833"/>
      <c r="K50" s="886"/>
      <c r="L50" s="886"/>
      <c r="M50" s="853"/>
      <c r="N50" s="853"/>
      <c r="O50" s="853"/>
      <c r="P50" s="853"/>
      <c r="Q50" s="833"/>
      <c r="R50" s="833"/>
    </row>
    <row r="51" spans="1:19" ht="120" customHeight="1" x14ac:dyDescent="0.25">
      <c r="A51" s="834">
        <v>26</v>
      </c>
      <c r="B51" s="834">
        <v>1</v>
      </c>
      <c r="C51" s="834">
        <v>4</v>
      </c>
      <c r="D51" s="836">
        <v>2</v>
      </c>
      <c r="E51" s="962" t="s">
        <v>1546</v>
      </c>
      <c r="F51" s="962" t="s">
        <v>1547</v>
      </c>
      <c r="G51" s="836" t="s">
        <v>1522</v>
      </c>
      <c r="H51" s="536" t="s">
        <v>1516</v>
      </c>
      <c r="I51" s="554" t="s">
        <v>936</v>
      </c>
      <c r="J51" s="836" t="s">
        <v>1548</v>
      </c>
      <c r="K51" s="874"/>
      <c r="L51" s="874" t="s">
        <v>34</v>
      </c>
      <c r="M51" s="852"/>
      <c r="N51" s="852">
        <v>22000</v>
      </c>
      <c r="O51" s="852"/>
      <c r="P51" s="852">
        <v>22000</v>
      </c>
      <c r="Q51" s="836" t="s">
        <v>1425</v>
      </c>
      <c r="R51" s="836" t="s">
        <v>1426</v>
      </c>
    </row>
    <row r="52" spans="1:19" ht="156" customHeight="1" x14ac:dyDescent="0.25">
      <c r="A52" s="835"/>
      <c r="B52" s="835"/>
      <c r="C52" s="835"/>
      <c r="D52" s="833"/>
      <c r="E52" s="838"/>
      <c r="F52" s="838"/>
      <c r="G52" s="833"/>
      <c r="H52" s="536" t="s">
        <v>1518</v>
      </c>
      <c r="I52" s="554" t="s">
        <v>1524</v>
      </c>
      <c r="J52" s="833"/>
      <c r="K52" s="886"/>
      <c r="L52" s="886"/>
      <c r="M52" s="853"/>
      <c r="N52" s="853"/>
      <c r="O52" s="853"/>
      <c r="P52" s="853"/>
      <c r="Q52" s="833"/>
      <c r="R52" s="833"/>
    </row>
    <row r="53" spans="1:19" ht="121.5" customHeight="1" x14ac:dyDescent="0.25">
      <c r="A53" s="834">
        <v>27</v>
      </c>
      <c r="B53" s="834">
        <v>1</v>
      </c>
      <c r="C53" s="834">
        <v>4</v>
      </c>
      <c r="D53" s="836">
        <v>2</v>
      </c>
      <c r="E53" s="962" t="s">
        <v>1549</v>
      </c>
      <c r="F53" s="962" t="s">
        <v>1550</v>
      </c>
      <c r="G53" s="836" t="s">
        <v>1522</v>
      </c>
      <c r="H53" s="536" t="s">
        <v>1516</v>
      </c>
      <c r="I53" s="554" t="s">
        <v>936</v>
      </c>
      <c r="J53" s="836" t="s">
        <v>1551</v>
      </c>
      <c r="K53" s="874"/>
      <c r="L53" s="874" t="s">
        <v>34</v>
      </c>
      <c r="M53" s="852"/>
      <c r="N53" s="852">
        <v>22000</v>
      </c>
      <c r="O53" s="852"/>
      <c r="P53" s="852">
        <v>22000</v>
      </c>
      <c r="Q53" s="836" t="s">
        <v>1425</v>
      </c>
      <c r="R53" s="836" t="s">
        <v>1426</v>
      </c>
    </row>
    <row r="54" spans="1:19" ht="155.25" customHeight="1" x14ac:dyDescent="0.25">
      <c r="A54" s="835"/>
      <c r="B54" s="835"/>
      <c r="C54" s="835"/>
      <c r="D54" s="833"/>
      <c r="E54" s="838"/>
      <c r="F54" s="838"/>
      <c r="G54" s="833"/>
      <c r="H54" s="536" t="s">
        <v>1518</v>
      </c>
      <c r="I54" s="554" t="s">
        <v>1552</v>
      </c>
      <c r="J54" s="833"/>
      <c r="K54" s="886"/>
      <c r="L54" s="886"/>
      <c r="M54" s="853"/>
      <c r="N54" s="853"/>
      <c r="O54" s="853"/>
      <c r="P54" s="853"/>
      <c r="Q54" s="833"/>
      <c r="R54" s="833"/>
    </row>
    <row r="55" spans="1:19" ht="131.25" customHeight="1" x14ac:dyDescent="0.25">
      <c r="A55" s="834">
        <v>28</v>
      </c>
      <c r="B55" s="834">
        <v>1</v>
      </c>
      <c r="C55" s="834">
        <v>4</v>
      </c>
      <c r="D55" s="836">
        <v>2</v>
      </c>
      <c r="E55" s="962" t="s">
        <v>1553</v>
      </c>
      <c r="F55" s="962" t="s">
        <v>1554</v>
      </c>
      <c r="G55" s="836" t="s">
        <v>1522</v>
      </c>
      <c r="H55" s="536" t="s">
        <v>1516</v>
      </c>
      <c r="I55" s="554" t="s">
        <v>936</v>
      </c>
      <c r="J55" s="836" t="s">
        <v>1555</v>
      </c>
      <c r="K55" s="874"/>
      <c r="L55" s="874" t="s">
        <v>34</v>
      </c>
      <c r="M55" s="852"/>
      <c r="N55" s="852">
        <v>19367</v>
      </c>
      <c r="O55" s="852"/>
      <c r="P55" s="852">
        <v>19367</v>
      </c>
      <c r="Q55" s="836" t="s">
        <v>1425</v>
      </c>
      <c r="R55" s="836" t="s">
        <v>1426</v>
      </c>
    </row>
    <row r="56" spans="1:19" ht="141" customHeight="1" x14ac:dyDescent="0.25">
      <c r="A56" s="835"/>
      <c r="B56" s="835"/>
      <c r="C56" s="835"/>
      <c r="D56" s="833"/>
      <c r="E56" s="838"/>
      <c r="F56" s="838"/>
      <c r="G56" s="833"/>
      <c r="H56" s="536" t="s">
        <v>1518</v>
      </c>
      <c r="I56" s="554" t="s">
        <v>1524</v>
      </c>
      <c r="J56" s="833"/>
      <c r="K56" s="886"/>
      <c r="L56" s="886"/>
      <c r="M56" s="853"/>
      <c r="N56" s="853"/>
      <c r="O56" s="853"/>
      <c r="P56" s="853"/>
      <c r="Q56" s="833"/>
      <c r="R56" s="833"/>
    </row>
    <row r="57" spans="1:19" ht="137.25" customHeight="1" x14ac:dyDescent="0.25">
      <c r="A57" s="834">
        <v>29</v>
      </c>
      <c r="B57" s="834">
        <v>1</v>
      </c>
      <c r="C57" s="834">
        <v>4</v>
      </c>
      <c r="D57" s="836">
        <v>2</v>
      </c>
      <c r="E57" s="962" t="s">
        <v>1556</v>
      </c>
      <c r="F57" s="962" t="s">
        <v>1557</v>
      </c>
      <c r="G57" s="836" t="s">
        <v>1522</v>
      </c>
      <c r="H57" s="536" t="s">
        <v>1516</v>
      </c>
      <c r="I57" s="554" t="s">
        <v>936</v>
      </c>
      <c r="J57" s="836" t="s">
        <v>1558</v>
      </c>
      <c r="K57" s="874"/>
      <c r="L57" s="874" t="s">
        <v>34</v>
      </c>
      <c r="M57" s="852"/>
      <c r="N57" s="852">
        <v>19792</v>
      </c>
      <c r="O57" s="852"/>
      <c r="P57" s="852">
        <v>19792</v>
      </c>
      <c r="Q57" s="836" t="s">
        <v>1425</v>
      </c>
      <c r="R57" s="836" t="s">
        <v>1426</v>
      </c>
    </row>
    <row r="58" spans="1:19" ht="132" customHeight="1" x14ac:dyDescent="0.25">
      <c r="A58" s="835"/>
      <c r="B58" s="835"/>
      <c r="C58" s="835"/>
      <c r="D58" s="833"/>
      <c r="E58" s="838"/>
      <c r="F58" s="838"/>
      <c r="G58" s="833"/>
      <c r="H58" s="536" t="s">
        <v>1518</v>
      </c>
      <c r="I58" s="554" t="s">
        <v>1524</v>
      </c>
      <c r="J58" s="833"/>
      <c r="K58" s="886"/>
      <c r="L58" s="886"/>
      <c r="M58" s="853"/>
      <c r="N58" s="853"/>
      <c r="O58" s="853"/>
      <c r="P58" s="853"/>
      <c r="Q58" s="833"/>
      <c r="R58" s="833"/>
    </row>
    <row r="59" spans="1:19" ht="139.5" customHeight="1" x14ac:dyDescent="0.25">
      <c r="A59" s="834">
        <v>30</v>
      </c>
      <c r="B59" s="834">
        <v>1</v>
      </c>
      <c r="C59" s="834">
        <v>4</v>
      </c>
      <c r="D59" s="836">
        <v>2</v>
      </c>
      <c r="E59" s="962" t="s">
        <v>1559</v>
      </c>
      <c r="F59" s="962" t="s">
        <v>1560</v>
      </c>
      <c r="G59" s="836" t="s">
        <v>1522</v>
      </c>
      <c r="H59" s="536" t="s">
        <v>1516</v>
      </c>
      <c r="I59" s="554" t="s">
        <v>936</v>
      </c>
      <c r="J59" s="836" t="s">
        <v>1561</v>
      </c>
      <c r="K59" s="874"/>
      <c r="L59" s="874" t="s">
        <v>34</v>
      </c>
      <c r="M59" s="852"/>
      <c r="N59" s="852">
        <v>22000</v>
      </c>
      <c r="O59" s="852"/>
      <c r="P59" s="852">
        <v>22000</v>
      </c>
      <c r="Q59" s="836" t="s">
        <v>1425</v>
      </c>
      <c r="R59" s="836" t="s">
        <v>1426</v>
      </c>
    </row>
    <row r="60" spans="1:19" ht="138" customHeight="1" x14ac:dyDescent="0.25">
      <c r="A60" s="835"/>
      <c r="B60" s="835"/>
      <c r="C60" s="835"/>
      <c r="D60" s="833"/>
      <c r="E60" s="838"/>
      <c r="F60" s="838"/>
      <c r="G60" s="833"/>
      <c r="H60" s="536" t="s">
        <v>1518</v>
      </c>
      <c r="I60" s="554" t="s">
        <v>1524</v>
      </c>
      <c r="J60" s="833"/>
      <c r="K60" s="886"/>
      <c r="L60" s="886"/>
      <c r="M60" s="853"/>
      <c r="N60" s="853"/>
      <c r="O60" s="853"/>
      <c r="P60" s="853"/>
      <c r="Q60" s="833"/>
      <c r="R60" s="833"/>
    </row>
    <row r="61" spans="1:19" ht="117.75" customHeight="1" x14ac:dyDescent="0.25">
      <c r="A61" s="834">
        <v>31</v>
      </c>
      <c r="B61" s="834">
        <v>1</v>
      </c>
      <c r="C61" s="834">
        <v>4</v>
      </c>
      <c r="D61" s="836">
        <v>2</v>
      </c>
      <c r="E61" s="962" t="s">
        <v>1562</v>
      </c>
      <c r="F61" s="962" t="s">
        <v>1563</v>
      </c>
      <c r="G61" s="836" t="s">
        <v>1522</v>
      </c>
      <c r="H61" s="536" t="s">
        <v>1516</v>
      </c>
      <c r="I61" s="554" t="s">
        <v>936</v>
      </c>
      <c r="J61" s="836" t="s">
        <v>1564</v>
      </c>
      <c r="K61" s="874"/>
      <c r="L61" s="874" t="s">
        <v>34</v>
      </c>
      <c r="M61" s="852"/>
      <c r="N61" s="852">
        <v>20700</v>
      </c>
      <c r="O61" s="852"/>
      <c r="P61" s="852">
        <v>20700</v>
      </c>
      <c r="Q61" s="836" t="s">
        <v>1425</v>
      </c>
      <c r="R61" s="836" t="s">
        <v>1426</v>
      </c>
    </row>
    <row r="62" spans="1:19" ht="159.75" customHeight="1" x14ac:dyDescent="0.25">
      <c r="A62" s="835"/>
      <c r="B62" s="835"/>
      <c r="C62" s="835"/>
      <c r="D62" s="833"/>
      <c r="E62" s="838"/>
      <c r="F62" s="838"/>
      <c r="G62" s="833"/>
      <c r="H62" s="536" t="s">
        <v>1518</v>
      </c>
      <c r="I62" s="554" t="s">
        <v>1524</v>
      </c>
      <c r="J62" s="833"/>
      <c r="K62" s="886"/>
      <c r="L62" s="886"/>
      <c r="M62" s="853"/>
      <c r="N62" s="853"/>
      <c r="O62" s="853"/>
      <c r="P62" s="853"/>
      <c r="Q62" s="833"/>
      <c r="R62" s="833"/>
    </row>
    <row r="63" spans="1:19" ht="123.75" customHeight="1" x14ac:dyDescent="0.25">
      <c r="A63" s="834">
        <v>32</v>
      </c>
      <c r="B63" s="834">
        <v>1</v>
      </c>
      <c r="C63" s="834">
        <v>4</v>
      </c>
      <c r="D63" s="836">
        <v>2</v>
      </c>
      <c r="E63" s="962" t="s">
        <v>1565</v>
      </c>
      <c r="F63" s="962" t="s">
        <v>1566</v>
      </c>
      <c r="G63" s="836" t="s">
        <v>1522</v>
      </c>
      <c r="H63" s="536" t="s">
        <v>1516</v>
      </c>
      <c r="I63" s="554" t="s">
        <v>936</v>
      </c>
      <c r="J63" s="836" t="s">
        <v>1567</v>
      </c>
      <c r="K63" s="874"/>
      <c r="L63" s="874" t="s">
        <v>34</v>
      </c>
      <c r="M63" s="852"/>
      <c r="N63" s="852">
        <v>22000</v>
      </c>
      <c r="O63" s="852"/>
      <c r="P63" s="852">
        <v>22000</v>
      </c>
      <c r="Q63" s="836" t="s">
        <v>1425</v>
      </c>
      <c r="R63" s="836" t="s">
        <v>1426</v>
      </c>
    </row>
    <row r="64" spans="1:19" ht="154.5" customHeight="1" x14ac:dyDescent="0.25">
      <c r="A64" s="835"/>
      <c r="B64" s="835"/>
      <c r="C64" s="835"/>
      <c r="D64" s="833"/>
      <c r="E64" s="838"/>
      <c r="F64" s="838"/>
      <c r="G64" s="833"/>
      <c r="H64" s="536" t="s">
        <v>1518</v>
      </c>
      <c r="I64" s="554" t="s">
        <v>1568</v>
      </c>
      <c r="J64" s="833"/>
      <c r="K64" s="886"/>
      <c r="L64" s="886"/>
      <c r="M64" s="853"/>
      <c r="N64" s="853"/>
      <c r="O64" s="853"/>
      <c r="P64" s="853"/>
      <c r="Q64" s="833"/>
      <c r="R64" s="833"/>
      <c r="S64" s="380"/>
    </row>
    <row r="65" spans="1:18" ht="131.25" customHeight="1" x14ac:dyDescent="0.25">
      <c r="A65" s="834">
        <v>33</v>
      </c>
      <c r="B65" s="834">
        <v>1</v>
      </c>
      <c r="C65" s="834">
        <v>4</v>
      </c>
      <c r="D65" s="836">
        <v>2</v>
      </c>
      <c r="E65" s="962" t="s">
        <v>1569</v>
      </c>
      <c r="F65" s="962" t="s">
        <v>1570</v>
      </c>
      <c r="G65" s="836" t="s">
        <v>1522</v>
      </c>
      <c r="H65" s="536" t="s">
        <v>1516</v>
      </c>
      <c r="I65" s="554" t="s">
        <v>936</v>
      </c>
      <c r="J65" s="836" t="s">
        <v>1571</v>
      </c>
      <c r="K65" s="874"/>
      <c r="L65" s="874" t="s">
        <v>34</v>
      </c>
      <c r="M65" s="852"/>
      <c r="N65" s="852">
        <v>19335</v>
      </c>
      <c r="O65" s="852"/>
      <c r="P65" s="852">
        <v>19335</v>
      </c>
      <c r="Q65" s="836" t="s">
        <v>1425</v>
      </c>
      <c r="R65" s="836" t="s">
        <v>1426</v>
      </c>
    </row>
    <row r="66" spans="1:18" ht="140.25" customHeight="1" x14ac:dyDescent="0.25">
      <c r="A66" s="835"/>
      <c r="B66" s="835"/>
      <c r="C66" s="835"/>
      <c r="D66" s="833"/>
      <c r="E66" s="838"/>
      <c r="F66" s="838"/>
      <c r="G66" s="833"/>
      <c r="H66" s="536" t="s">
        <v>1518</v>
      </c>
      <c r="I66" s="554" t="s">
        <v>1524</v>
      </c>
      <c r="J66" s="833"/>
      <c r="K66" s="886"/>
      <c r="L66" s="886"/>
      <c r="M66" s="853"/>
      <c r="N66" s="853"/>
      <c r="O66" s="853"/>
      <c r="P66" s="853"/>
      <c r="Q66" s="833"/>
      <c r="R66" s="833"/>
    </row>
    <row r="67" spans="1:18" ht="140.25" customHeight="1" x14ac:dyDescent="0.25">
      <c r="A67" s="834">
        <v>34</v>
      </c>
      <c r="B67" s="834">
        <v>1</v>
      </c>
      <c r="C67" s="834">
        <v>4</v>
      </c>
      <c r="D67" s="836">
        <v>2</v>
      </c>
      <c r="E67" s="962" t="s">
        <v>1572</v>
      </c>
      <c r="F67" s="962" t="s">
        <v>1573</v>
      </c>
      <c r="G67" s="836" t="s">
        <v>1522</v>
      </c>
      <c r="H67" s="536" t="s">
        <v>1516</v>
      </c>
      <c r="I67" s="554" t="s">
        <v>936</v>
      </c>
      <c r="J67" s="836" t="s">
        <v>1574</v>
      </c>
      <c r="K67" s="874"/>
      <c r="L67" s="874" t="s">
        <v>34</v>
      </c>
      <c r="M67" s="852"/>
      <c r="N67" s="852">
        <v>22000</v>
      </c>
      <c r="O67" s="852"/>
      <c r="P67" s="852">
        <v>22000</v>
      </c>
      <c r="Q67" s="836" t="s">
        <v>1425</v>
      </c>
      <c r="R67" s="836" t="s">
        <v>1426</v>
      </c>
    </row>
    <row r="68" spans="1:18" ht="132.75" customHeight="1" x14ac:dyDescent="0.25">
      <c r="A68" s="835"/>
      <c r="B68" s="835"/>
      <c r="C68" s="835"/>
      <c r="D68" s="833"/>
      <c r="E68" s="838"/>
      <c r="F68" s="838"/>
      <c r="G68" s="833"/>
      <c r="H68" s="536" t="s">
        <v>1518</v>
      </c>
      <c r="I68" s="554" t="s">
        <v>1524</v>
      </c>
      <c r="J68" s="833"/>
      <c r="K68" s="886"/>
      <c r="L68" s="886"/>
      <c r="M68" s="853"/>
      <c r="N68" s="853"/>
      <c r="O68" s="853"/>
      <c r="P68" s="853"/>
      <c r="Q68" s="833"/>
      <c r="R68" s="833"/>
    </row>
    <row r="69" spans="1:18" ht="125.25" customHeight="1" x14ac:dyDescent="0.25">
      <c r="A69" s="834">
        <v>35</v>
      </c>
      <c r="B69" s="834">
        <v>1</v>
      </c>
      <c r="C69" s="834">
        <v>4</v>
      </c>
      <c r="D69" s="836">
        <v>2</v>
      </c>
      <c r="E69" s="962" t="s">
        <v>1575</v>
      </c>
      <c r="F69" s="962" t="s">
        <v>1576</v>
      </c>
      <c r="G69" s="836" t="s">
        <v>1522</v>
      </c>
      <c r="H69" s="536" t="s">
        <v>1516</v>
      </c>
      <c r="I69" s="554" t="s">
        <v>936</v>
      </c>
      <c r="J69" s="836" t="s">
        <v>1577</v>
      </c>
      <c r="K69" s="874"/>
      <c r="L69" s="874" t="s">
        <v>34</v>
      </c>
      <c r="M69" s="852"/>
      <c r="N69" s="852">
        <v>20250</v>
      </c>
      <c r="O69" s="852"/>
      <c r="P69" s="852">
        <v>20250</v>
      </c>
      <c r="Q69" s="836" t="s">
        <v>1425</v>
      </c>
      <c r="R69" s="836" t="s">
        <v>1426</v>
      </c>
    </row>
    <row r="70" spans="1:18" ht="146.25" customHeight="1" x14ac:dyDescent="0.25">
      <c r="A70" s="835"/>
      <c r="B70" s="835"/>
      <c r="C70" s="835"/>
      <c r="D70" s="833"/>
      <c r="E70" s="838"/>
      <c r="F70" s="838"/>
      <c r="G70" s="833"/>
      <c r="H70" s="536" t="s">
        <v>1518</v>
      </c>
      <c r="I70" s="554" t="s">
        <v>1524</v>
      </c>
      <c r="J70" s="833"/>
      <c r="K70" s="886"/>
      <c r="L70" s="886"/>
      <c r="M70" s="853"/>
      <c r="N70" s="853"/>
      <c r="O70" s="853"/>
      <c r="P70" s="853"/>
      <c r="Q70" s="833"/>
      <c r="R70" s="833"/>
    </row>
    <row r="71" spans="1:18" ht="132.75" customHeight="1" x14ac:dyDescent="0.25">
      <c r="A71" s="834">
        <v>36</v>
      </c>
      <c r="B71" s="834">
        <v>1</v>
      </c>
      <c r="C71" s="834">
        <v>4</v>
      </c>
      <c r="D71" s="836">
        <v>2</v>
      </c>
      <c r="E71" s="962" t="s">
        <v>1578</v>
      </c>
      <c r="F71" s="962" t="s">
        <v>1579</v>
      </c>
      <c r="G71" s="836" t="s">
        <v>1522</v>
      </c>
      <c r="H71" s="536" t="s">
        <v>1516</v>
      </c>
      <c r="I71" s="554" t="s">
        <v>936</v>
      </c>
      <c r="J71" s="836" t="s">
        <v>1580</v>
      </c>
      <c r="K71" s="874"/>
      <c r="L71" s="874" t="s">
        <v>34</v>
      </c>
      <c r="M71" s="852"/>
      <c r="N71" s="852">
        <v>21020</v>
      </c>
      <c r="O71" s="852"/>
      <c r="P71" s="852">
        <v>21020</v>
      </c>
      <c r="Q71" s="836" t="s">
        <v>1425</v>
      </c>
      <c r="R71" s="836" t="s">
        <v>1426</v>
      </c>
    </row>
    <row r="72" spans="1:18" ht="149.25" customHeight="1" x14ac:dyDescent="0.25">
      <c r="A72" s="835"/>
      <c r="B72" s="835"/>
      <c r="C72" s="835"/>
      <c r="D72" s="833"/>
      <c r="E72" s="838"/>
      <c r="F72" s="838"/>
      <c r="G72" s="833"/>
      <c r="H72" s="536" t="s">
        <v>1518</v>
      </c>
      <c r="I72" s="554" t="s">
        <v>1524</v>
      </c>
      <c r="J72" s="833"/>
      <c r="K72" s="886"/>
      <c r="L72" s="886"/>
      <c r="M72" s="853"/>
      <c r="N72" s="853"/>
      <c r="O72" s="853"/>
      <c r="P72" s="853"/>
      <c r="Q72" s="833"/>
      <c r="R72" s="833"/>
    </row>
    <row r="73" spans="1:18" ht="123.75" customHeight="1" x14ac:dyDescent="0.25">
      <c r="A73" s="834">
        <v>37</v>
      </c>
      <c r="B73" s="834">
        <v>1</v>
      </c>
      <c r="C73" s="834">
        <v>4</v>
      </c>
      <c r="D73" s="836">
        <v>2</v>
      </c>
      <c r="E73" s="962" t="s">
        <v>1581</v>
      </c>
      <c r="F73" s="962" t="s">
        <v>1582</v>
      </c>
      <c r="G73" s="836" t="s">
        <v>1522</v>
      </c>
      <c r="H73" s="536" t="s">
        <v>1516</v>
      </c>
      <c r="I73" s="554" t="s">
        <v>936</v>
      </c>
      <c r="J73" s="836" t="s">
        <v>1583</v>
      </c>
      <c r="K73" s="874"/>
      <c r="L73" s="874" t="s">
        <v>34</v>
      </c>
      <c r="M73" s="852"/>
      <c r="N73" s="852">
        <v>22000</v>
      </c>
      <c r="O73" s="852"/>
      <c r="P73" s="852">
        <v>22000</v>
      </c>
      <c r="Q73" s="836" t="s">
        <v>1425</v>
      </c>
      <c r="R73" s="836" t="s">
        <v>1426</v>
      </c>
    </row>
    <row r="74" spans="1:18" ht="130.5" customHeight="1" x14ac:dyDescent="0.25">
      <c r="A74" s="835"/>
      <c r="B74" s="835"/>
      <c r="C74" s="835"/>
      <c r="D74" s="833"/>
      <c r="E74" s="838"/>
      <c r="F74" s="838"/>
      <c r="G74" s="833"/>
      <c r="H74" s="536" t="s">
        <v>1518</v>
      </c>
      <c r="I74" s="554" t="s">
        <v>1524</v>
      </c>
      <c r="J74" s="833"/>
      <c r="K74" s="886"/>
      <c r="L74" s="886"/>
      <c r="M74" s="853"/>
      <c r="N74" s="853"/>
      <c r="O74" s="853"/>
      <c r="P74" s="853"/>
      <c r="Q74" s="833"/>
      <c r="R74" s="833"/>
    </row>
    <row r="75" spans="1:18" ht="131.25" customHeight="1" x14ac:dyDescent="0.25">
      <c r="A75" s="834">
        <v>38</v>
      </c>
      <c r="B75" s="834">
        <v>1</v>
      </c>
      <c r="C75" s="834">
        <v>4</v>
      </c>
      <c r="D75" s="836">
        <v>2</v>
      </c>
      <c r="E75" s="962" t="s">
        <v>1584</v>
      </c>
      <c r="F75" s="962" t="s">
        <v>1585</v>
      </c>
      <c r="G75" s="836" t="s">
        <v>1522</v>
      </c>
      <c r="H75" s="536" t="s">
        <v>1516</v>
      </c>
      <c r="I75" s="554" t="s">
        <v>936</v>
      </c>
      <c r="J75" s="836" t="s">
        <v>1586</v>
      </c>
      <c r="K75" s="874"/>
      <c r="L75" s="874" t="s">
        <v>34</v>
      </c>
      <c r="M75" s="852"/>
      <c r="N75" s="852">
        <v>20750</v>
      </c>
      <c r="O75" s="852"/>
      <c r="P75" s="852">
        <v>20750</v>
      </c>
      <c r="Q75" s="836" t="s">
        <v>1425</v>
      </c>
      <c r="R75" s="836" t="s">
        <v>1426</v>
      </c>
    </row>
    <row r="76" spans="1:18" ht="139.5" customHeight="1" x14ac:dyDescent="0.25">
      <c r="A76" s="835"/>
      <c r="B76" s="835"/>
      <c r="C76" s="835"/>
      <c r="D76" s="833"/>
      <c r="E76" s="838"/>
      <c r="F76" s="838"/>
      <c r="G76" s="833"/>
      <c r="H76" s="536" t="s">
        <v>1518</v>
      </c>
      <c r="I76" s="554" t="s">
        <v>1524</v>
      </c>
      <c r="J76" s="833"/>
      <c r="K76" s="886"/>
      <c r="L76" s="886"/>
      <c r="M76" s="853"/>
      <c r="N76" s="853"/>
      <c r="O76" s="853"/>
      <c r="P76" s="853"/>
      <c r="Q76" s="833"/>
      <c r="R76" s="833"/>
    </row>
    <row r="77" spans="1:18" ht="131.25" customHeight="1" x14ac:dyDescent="0.25">
      <c r="A77" s="834">
        <v>39</v>
      </c>
      <c r="B77" s="834">
        <v>1</v>
      </c>
      <c r="C77" s="834">
        <v>4</v>
      </c>
      <c r="D77" s="836">
        <v>2</v>
      </c>
      <c r="E77" s="962" t="s">
        <v>1587</v>
      </c>
      <c r="F77" s="962" t="s">
        <v>1588</v>
      </c>
      <c r="G77" s="836" t="s">
        <v>1522</v>
      </c>
      <c r="H77" s="536" t="s">
        <v>1516</v>
      </c>
      <c r="I77" s="554" t="s">
        <v>936</v>
      </c>
      <c r="J77" s="836" t="s">
        <v>1589</v>
      </c>
      <c r="K77" s="874"/>
      <c r="L77" s="874" t="s">
        <v>34</v>
      </c>
      <c r="M77" s="852"/>
      <c r="N77" s="852">
        <v>20410</v>
      </c>
      <c r="O77" s="852"/>
      <c r="P77" s="852">
        <v>20410</v>
      </c>
      <c r="Q77" s="836" t="s">
        <v>1425</v>
      </c>
      <c r="R77" s="836" t="s">
        <v>1426</v>
      </c>
    </row>
    <row r="78" spans="1:18" ht="140.25" customHeight="1" x14ac:dyDescent="0.25">
      <c r="A78" s="835"/>
      <c r="B78" s="835"/>
      <c r="C78" s="835"/>
      <c r="D78" s="833"/>
      <c r="E78" s="838"/>
      <c r="F78" s="838"/>
      <c r="G78" s="833"/>
      <c r="H78" s="536" t="s">
        <v>1518</v>
      </c>
      <c r="I78" s="554" t="s">
        <v>1524</v>
      </c>
      <c r="J78" s="833"/>
      <c r="K78" s="886"/>
      <c r="L78" s="886"/>
      <c r="M78" s="853"/>
      <c r="N78" s="853"/>
      <c r="O78" s="853"/>
      <c r="P78" s="853"/>
      <c r="Q78" s="833"/>
      <c r="R78" s="833"/>
    </row>
    <row r="79" spans="1:18" ht="139.5" customHeight="1" x14ac:dyDescent="0.25">
      <c r="A79" s="834">
        <v>40</v>
      </c>
      <c r="B79" s="834">
        <v>1</v>
      </c>
      <c r="C79" s="834">
        <v>4</v>
      </c>
      <c r="D79" s="836">
        <v>2</v>
      </c>
      <c r="E79" s="962" t="s">
        <v>1590</v>
      </c>
      <c r="F79" s="962" t="s">
        <v>1591</v>
      </c>
      <c r="G79" s="836" t="s">
        <v>1522</v>
      </c>
      <c r="H79" s="536" t="s">
        <v>1516</v>
      </c>
      <c r="I79" s="554" t="s">
        <v>936</v>
      </c>
      <c r="J79" s="836" t="s">
        <v>1592</v>
      </c>
      <c r="K79" s="874"/>
      <c r="L79" s="874" t="s">
        <v>34</v>
      </c>
      <c r="M79" s="852"/>
      <c r="N79" s="852">
        <v>18525</v>
      </c>
      <c r="O79" s="852"/>
      <c r="P79" s="852">
        <v>18525</v>
      </c>
      <c r="Q79" s="836" t="s">
        <v>1425</v>
      </c>
      <c r="R79" s="836" t="s">
        <v>1426</v>
      </c>
    </row>
    <row r="80" spans="1:18" ht="133.5" customHeight="1" x14ac:dyDescent="0.25">
      <c r="A80" s="835"/>
      <c r="B80" s="835"/>
      <c r="C80" s="835"/>
      <c r="D80" s="833"/>
      <c r="E80" s="838"/>
      <c r="F80" s="838"/>
      <c r="G80" s="833"/>
      <c r="H80" s="536" t="s">
        <v>1518</v>
      </c>
      <c r="I80" s="554" t="s">
        <v>1524</v>
      </c>
      <c r="J80" s="833"/>
      <c r="K80" s="886"/>
      <c r="L80" s="886"/>
      <c r="M80" s="853"/>
      <c r="N80" s="853"/>
      <c r="O80" s="853"/>
      <c r="P80" s="853"/>
      <c r="Q80" s="833"/>
      <c r="R80" s="833"/>
    </row>
    <row r="81" spans="1:18" ht="138.75" customHeight="1" x14ac:dyDescent="0.25">
      <c r="A81" s="834">
        <v>41</v>
      </c>
      <c r="B81" s="834">
        <v>1</v>
      </c>
      <c r="C81" s="834">
        <v>4</v>
      </c>
      <c r="D81" s="836">
        <v>2</v>
      </c>
      <c r="E81" s="962" t="s">
        <v>1593</v>
      </c>
      <c r="F81" s="962" t="s">
        <v>1594</v>
      </c>
      <c r="G81" s="836" t="s">
        <v>1522</v>
      </c>
      <c r="H81" s="536" t="s">
        <v>1516</v>
      </c>
      <c r="I81" s="554" t="s">
        <v>936</v>
      </c>
      <c r="J81" s="836" t="s">
        <v>1595</v>
      </c>
      <c r="K81" s="874"/>
      <c r="L81" s="874" t="s">
        <v>34</v>
      </c>
      <c r="M81" s="852"/>
      <c r="N81" s="852">
        <v>22000</v>
      </c>
      <c r="O81" s="852"/>
      <c r="P81" s="852">
        <v>22000</v>
      </c>
      <c r="Q81" s="836" t="s">
        <v>1425</v>
      </c>
      <c r="R81" s="836" t="s">
        <v>1426</v>
      </c>
    </row>
    <row r="82" spans="1:18" ht="141" customHeight="1" x14ac:dyDescent="0.25">
      <c r="A82" s="835"/>
      <c r="B82" s="835"/>
      <c r="C82" s="835"/>
      <c r="D82" s="833"/>
      <c r="E82" s="838"/>
      <c r="F82" s="838"/>
      <c r="G82" s="833"/>
      <c r="H82" s="536" t="s">
        <v>1518</v>
      </c>
      <c r="I82" s="554" t="s">
        <v>1524</v>
      </c>
      <c r="J82" s="833"/>
      <c r="K82" s="886"/>
      <c r="L82" s="886"/>
      <c r="M82" s="853"/>
      <c r="N82" s="853"/>
      <c r="O82" s="853"/>
      <c r="P82" s="853"/>
      <c r="Q82" s="833"/>
      <c r="R82" s="833"/>
    </row>
    <row r="83" spans="1:18" ht="127.5" customHeight="1" x14ac:dyDescent="0.25">
      <c r="A83" s="834">
        <v>42</v>
      </c>
      <c r="B83" s="834">
        <v>1</v>
      </c>
      <c r="C83" s="834">
        <v>4</v>
      </c>
      <c r="D83" s="836">
        <v>2</v>
      </c>
      <c r="E83" s="962" t="s">
        <v>1596</v>
      </c>
      <c r="F83" s="962" t="s">
        <v>1597</v>
      </c>
      <c r="G83" s="836" t="s">
        <v>1522</v>
      </c>
      <c r="H83" s="536" t="s">
        <v>1516</v>
      </c>
      <c r="I83" s="554" t="s">
        <v>936</v>
      </c>
      <c r="J83" s="836" t="s">
        <v>1598</v>
      </c>
      <c r="K83" s="874"/>
      <c r="L83" s="874" t="s">
        <v>34</v>
      </c>
      <c r="M83" s="852"/>
      <c r="N83" s="852">
        <v>19340</v>
      </c>
      <c r="O83" s="852"/>
      <c r="P83" s="852">
        <v>19340</v>
      </c>
      <c r="Q83" s="836" t="s">
        <v>1425</v>
      </c>
      <c r="R83" s="836" t="s">
        <v>1426</v>
      </c>
    </row>
    <row r="84" spans="1:18" ht="145.5" customHeight="1" x14ac:dyDescent="0.25">
      <c r="A84" s="835"/>
      <c r="B84" s="835"/>
      <c r="C84" s="835"/>
      <c r="D84" s="833"/>
      <c r="E84" s="838"/>
      <c r="F84" s="838"/>
      <c r="G84" s="833"/>
      <c r="H84" s="536" t="s">
        <v>1518</v>
      </c>
      <c r="I84" s="554" t="s">
        <v>1519</v>
      </c>
      <c r="J84" s="833"/>
      <c r="K84" s="886"/>
      <c r="L84" s="886"/>
      <c r="M84" s="853"/>
      <c r="N84" s="853"/>
      <c r="O84" s="853"/>
      <c r="P84" s="853"/>
      <c r="Q84" s="833"/>
      <c r="R84" s="833"/>
    </row>
    <row r="85" spans="1:18" ht="127.5" customHeight="1" x14ac:dyDescent="0.25">
      <c r="A85" s="834">
        <v>43</v>
      </c>
      <c r="B85" s="834">
        <v>1</v>
      </c>
      <c r="C85" s="834">
        <v>4</v>
      </c>
      <c r="D85" s="836">
        <v>2</v>
      </c>
      <c r="E85" s="962" t="s">
        <v>1599</v>
      </c>
      <c r="F85" s="962" t="s">
        <v>1600</v>
      </c>
      <c r="G85" s="836" t="s">
        <v>1522</v>
      </c>
      <c r="H85" s="536" t="s">
        <v>1516</v>
      </c>
      <c r="I85" s="554" t="s">
        <v>41</v>
      </c>
      <c r="J85" s="836" t="s">
        <v>1601</v>
      </c>
      <c r="K85" s="874"/>
      <c r="L85" s="874" t="s">
        <v>34</v>
      </c>
      <c r="M85" s="852"/>
      <c r="N85" s="852">
        <v>7000</v>
      </c>
      <c r="O85" s="852"/>
      <c r="P85" s="852">
        <v>7000</v>
      </c>
      <c r="Q85" s="836" t="s">
        <v>1425</v>
      </c>
      <c r="R85" s="836" t="s">
        <v>1426</v>
      </c>
    </row>
    <row r="86" spans="1:18" ht="105" customHeight="1" x14ac:dyDescent="0.25">
      <c r="A86" s="835"/>
      <c r="B86" s="835"/>
      <c r="C86" s="835"/>
      <c r="D86" s="833"/>
      <c r="E86" s="838"/>
      <c r="F86" s="838"/>
      <c r="G86" s="833"/>
      <c r="H86" s="536" t="s">
        <v>1518</v>
      </c>
      <c r="I86" s="554" t="s">
        <v>1496</v>
      </c>
      <c r="J86" s="833"/>
      <c r="K86" s="886"/>
      <c r="L86" s="886"/>
      <c r="M86" s="853"/>
      <c r="N86" s="853"/>
      <c r="O86" s="853"/>
      <c r="P86" s="853"/>
      <c r="Q86" s="833"/>
      <c r="R86" s="833"/>
    </row>
    <row r="87" spans="1:18" ht="114" customHeight="1" x14ac:dyDescent="0.25">
      <c r="A87" s="834">
        <v>44</v>
      </c>
      <c r="B87" s="834">
        <v>1</v>
      </c>
      <c r="C87" s="834">
        <v>4</v>
      </c>
      <c r="D87" s="836">
        <v>2</v>
      </c>
      <c r="E87" s="962" t="s">
        <v>1602</v>
      </c>
      <c r="F87" s="962" t="s">
        <v>1603</v>
      </c>
      <c r="G87" s="836" t="s">
        <v>1604</v>
      </c>
      <c r="H87" s="536" t="s">
        <v>1605</v>
      </c>
      <c r="I87" s="554" t="s">
        <v>41</v>
      </c>
      <c r="J87" s="836" t="s">
        <v>1606</v>
      </c>
      <c r="K87" s="874"/>
      <c r="L87" s="874" t="s">
        <v>34</v>
      </c>
      <c r="M87" s="852"/>
      <c r="N87" s="852">
        <v>20500</v>
      </c>
      <c r="O87" s="852"/>
      <c r="P87" s="852">
        <v>20500</v>
      </c>
      <c r="Q87" s="836" t="s">
        <v>1425</v>
      </c>
      <c r="R87" s="836" t="s">
        <v>1426</v>
      </c>
    </row>
    <row r="88" spans="1:18" ht="127.5" customHeight="1" x14ac:dyDescent="0.25">
      <c r="A88" s="835"/>
      <c r="B88" s="835"/>
      <c r="C88" s="835"/>
      <c r="D88" s="833"/>
      <c r="E88" s="838"/>
      <c r="F88" s="838"/>
      <c r="G88" s="833"/>
      <c r="H88" s="538" t="s">
        <v>1607</v>
      </c>
      <c r="I88" s="537" t="s">
        <v>1608</v>
      </c>
      <c r="J88" s="833"/>
      <c r="K88" s="886"/>
      <c r="L88" s="886"/>
      <c r="M88" s="853"/>
      <c r="N88" s="853"/>
      <c r="O88" s="853"/>
      <c r="P88" s="853"/>
      <c r="Q88" s="833"/>
      <c r="R88" s="833"/>
    </row>
    <row r="89" spans="1:18" ht="61.5" customHeight="1" x14ac:dyDescent="0.25">
      <c r="A89" s="836">
        <v>45</v>
      </c>
      <c r="B89" s="836">
        <v>1</v>
      </c>
      <c r="C89" s="836">
        <v>4</v>
      </c>
      <c r="D89" s="836">
        <v>2</v>
      </c>
      <c r="E89" s="962" t="s">
        <v>1609</v>
      </c>
      <c r="F89" s="962" t="s">
        <v>1610</v>
      </c>
      <c r="G89" s="836" t="s">
        <v>1611</v>
      </c>
      <c r="H89" s="536" t="s">
        <v>910</v>
      </c>
      <c r="I89" s="532">
        <v>1</v>
      </c>
      <c r="J89" s="836" t="s">
        <v>1612</v>
      </c>
      <c r="K89" s="836"/>
      <c r="L89" s="836" t="s">
        <v>34</v>
      </c>
      <c r="M89" s="856"/>
      <c r="N89" s="856">
        <v>57800</v>
      </c>
      <c r="O89" s="856"/>
      <c r="P89" s="856">
        <v>57800</v>
      </c>
      <c r="Q89" s="836" t="s">
        <v>1425</v>
      </c>
      <c r="R89" s="836" t="s">
        <v>1426</v>
      </c>
    </row>
    <row r="90" spans="1:18" ht="57.75" customHeight="1" x14ac:dyDescent="0.25">
      <c r="A90" s="869"/>
      <c r="B90" s="869"/>
      <c r="C90" s="869"/>
      <c r="D90" s="869"/>
      <c r="E90" s="963"/>
      <c r="F90" s="963"/>
      <c r="G90" s="869"/>
      <c r="H90" s="536" t="s">
        <v>913</v>
      </c>
      <c r="I90" s="532">
        <v>30</v>
      </c>
      <c r="J90" s="869"/>
      <c r="K90" s="869"/>
      <c r="L90" s="869"/>
      <c r="M90" s="871"/>
      <c r="N90" s="871"/>
      <c r="O90" s="871"/>
      <c r="P90" s="871"/>
      <c r="Q90" s="869"/>
      <c r="R90" s="869"/>
    </row>
    <row r="91" spans="1:18" ht="90" customHeight="1" x14ac:dyDescent="0.25">
      <c r="A91" s="869"/>
      <c r="B91" s="869"/>
      <c r="C91" s="869"/>
      <c r="D91" s="869"/>
      <c r="E91" s="963"/>
      <c r="F91" s="963"/>
      <c r="G91" s="869"/>
      <c r="H91" s="536" t="s">
        <v>469</v>
      </c>
      <c r="I91" s="532">
        <v>1</v>
      </c>
      <c r="J91" s="869"/>
      <c r="K91" s="869"/>
      <c r="L91" s="869"/>
      <c r="M91" s="871"/>
      <c r="N91" s="871"/>
      <c r="O91" s="871"/>
      <c r="P91" s="871"/>
      <c r="Q91" s="869"/>
      <c r="R91" s="869"/>
    </row>
    <row r="92" spans="1:18" ht="66" customHeight="1" x14ac:dyDescent="0.25">
      <c r="A92" s="869"/>
      <c r="B92" s="869"/>
      <c r="C92" s="869"/>
      <c r="D92" s="869"/>
      <c r="E92" s="963"/>
      <c r="F92" s="963"/>
      <c r="G92" s="869"/>
      <c r="H92" s="536" t="s">
        <v>1613</v>
      </c>
      <c r="I92" s="532">
        <v>1</v>
      </c>
      <c r="J92" s="869"/>
      <c r="K92" s="869"/>
      <c r="L92" s="869"/>
      <c r="M92" s="871"/>
      <c r="N92" s="871"/>
      <c r="O92" s="871"/>
      <c r="P92" s="871"/>
      <c r="Q92" s="869"/>
      <c r="R92" s="869"/>
    </row>
    <row r="93" spans="1:18" ht="71.25" customHeight="1" x14ac:dyDescent="0.25">
      <c r="A93" s="833"/>
      <c r="B93" s="833"/>
      <c r="C93" s="833"/>
      <c r="D93" s="833"/>
      <c r="E93" s="838"/>
      <c r="F93" s="838"/>
      <c r="G93" s="833"/>
      <c r="H93" s="536" t="s">
        <v>1614</v>
      </c>
      <c r="I93" s="421">
        <v>1000</v>
      </c>
      <c r="J93" s="833"/>
      <c r="K93" s="833"/>
      <c r="L93" s="833"/>
      <c r="M93" s="857"/>
      <c r="N93" s="857"/>
      <c r="O93" s="857"/>
      <c r="P93" s="857"/>
      <c r="Q93" s="833"/>
      <c r="R93" s="833"/>
    </row>
    <row r="94" spans="1:18" ht="43.5" customHeight="1" x14ac:dyDescent="0.25">
      <c r="A94" s="836">
        <v>46</v>
      </c>
      <c r="B94" s="836">
        <v>1</v>
      </c>
      <c r="C94" s="836">
        <v>4</v>
      </c>
      <c r="D94" s="836">
        <v>2</v>
      </c>
      <c r="E94" s="962" t="s">
        <v>1615</v>
      </c>
      <c r="F94" s="962" t="s">
        <v>1616</v>
      </c>
      <c r="G94" s="836" t="s">
        <v>194</v>
      </c>
      <c r="H94" s="536" t="s">
        <v>910</v>
      </c>
      <c r="I94" s="532">
        <v>1</v>
      </c>
      <c r="J94" s="836" t="s">
        <v>1432</v>
      </c>
      <c r="K94" s="836"/>
      <c r="L94" s="836" t="s">
        <v>34</v>
      </c>
      <c r="M94" s="856"/>
      <c r="N94" s="856">
        <v>24675</v>
      </c>
      <c r="O94" s="856"/>
      <c r="P94" s="856">
        <v>24675</v>
      </c>
      <c r="Q94" s="836" t="s">
        <v>1425</v>
      </c>
      <c r="R94" s="836" t="s">
        <v>1426</v>
      </c>
    </row>
    <row r="95" spans="1:18" ht="79.5" customHeight="1" x14ac:dyDescent="0.25">
      <c r="A95" s="833"/>
      <c r="B95" s="833"/>
      <c r="C95" s="833"/>
      <c r="D95" s="833"/>
      <c r="E95" s="838"/>
      <c r="F95" s="838"/>
      <c r="G95" s="833"/>
      <c r="H95" s="536" t="s">
        <v>913</v>
      </c>
      <c r="I95" s="532">
        <v>50</v>
      </c>
      <c r="J95" s="833"/>
      <c r="K95" s="833"/>
      <c r="L95" s="833"/>
      <c r="M95" s="857"/>
      <c r="N95" s="857"/>
      <c r="O95" s="857"/>
      <c r="P95" s="857"/>
      <c r="Q95" s="833"/>
      <c r="R95" s="833"/>
    </row>
    <row r="96" spans="1:18" ht="56.25" customHeight="1" x14ac:dyDescent="0.25">
      <c r="A96" s="836">
        <v>47</v>
      </c>
      <c r="B96" s="836">
        <v>1</v>
      </c>
      <c r="C96" s="836">
        <v>4</v>
      </c>
      <c r="D96" s="836">
        <v>2</v>
      </c>
      <c r="E96" s="962" t="s">
        <v>1617</v>
      </c>
      <c r="F96" s="962" t="s">
        <v>1618</v>
      </c>
      <c r="G96" s="836" t="s">
        <v>1619</v>
      </c>
      <c r="H96" s="536" t="s">
        <v>1620</v>
      </c>
      <c r="I96" s="532">
        <v>3</v>
      </c>
      <c r="J96" s="836" t="s">
        <v>1621</v>
      </c>
      <c r="K96" s="836"/>
      <c r="L96" s="836" t="s">
        <v>38</v>
      </c>
      <c r="M96" s="856"/>
      <c r="N96" s="856">
        <v>58139.11</v>
      </c>
      <c r="O96" s="856"/>
      <c r="P96" s="856">
        <v>58139.11</v>
      </c>
      <c r="Q96" s="836" t="s">
        <v>1425</v>
      </c>
      <c r="R96" s="836" t="s">
        <v>1426</v>
      </c>
    </row>
    <row r="97" spans="1:18" ht="54.75" customHeight="1" x14ac:dyDescent="0.25">
      <c r="A97" s="869"/>
      <c r="B97" s="869"/>
      <c r="C97" s="869"/>
      <c r="D97" s="869"/>
      <c r="E97" s="963"/>
      <c r="F97" s="963"/>
      <c r="G97" s="833"/>
      <c r="H97" s="536" t="s">
        <v>1622</v>
      </c>
      <c r="I97" s="532">
        <v>45</v>
      </c>
      <c r="J97" s="869"/>
      <c r="K97" s="869"/>
      <c r="L97" s="869"/>
      <c r="M97" s="871"/>
      <c r="N97" s="871"/>
      <c r="O97" s="871"/>
      <c r="P97" s="871"/>
      <c r="Q97" s="869"/>
      <c r="R97" s="869"/>
    </row>
    <row r="98" spans="1:18" ht="62.25" customHeight="1" x14ac:dyDescent="0.25">
      <c r="A98" s="869"/>
      <c r="B98" s="869"/>
      <c r="C98" s="869"/>
      <c r="D98" s="869"/>
      <c r="E98" s="963"/>
      <c r="F98" s="963"/>
      <c r="G98" s="836" t="s">
        <v>818</v>
      </c>
      <c r="H98" s="536" t="s">
        <v>1623</v>
      </c>
      <c r="I98" s="532">
        <v>1</v>
      </c>
      <c r="J98" s="869"/>
      <c r="K98" s="869"/>
      <c r="L98" s="869"/>
      <c r="M98" s="871"/>
      <c r="N98" s="871"/>
      <c r="O98" s="871"/>
      <c r="P98" s="871"/>
      <c r="Q98" s="869"/>
      <c r="R98" s="869"/>
    </row>
    <row r="99" spans="1:18" ht="51.75" customHeight="1" x14ac:dyDescent="0.25">
      <c r="A99" s="833"/>
      <c r="B99" s="833"/>
      <c r="C99" s="833"/>
      <c r="D99" s="833"/>
      <c r="E99" s="838"/>
      <c r="F99" s="838"/>
      <c r="G99" s="833"/>
      <c r="H99" s="536" t="s">
        <v>1614</v>
      </c>
      <c r="I99" s="421">
        <v>3000</v>
      </c>
      <c r="J99" s="833"/>
      <c r="K99" s="833"/>
      <c r="L99" s="833"/>
      <c r="M99" s="857"/>
      <c r="N99" s="857"/>
      <c r="O99" s="857"/>
      <c r="P99" s="857"/>
      <c r="Q99" s="833"/>
      <c r="R99" s="833"/>
    </row>
    <row r="100" spans="1:18" x14ac:dyDescent="0.25">
      <c r="A100" s="413"/>
      <c r="B100" s="413"/>
      <c r="C100" s="413"/>
      <c r="D100" s="413"/>
      <c r="E100" s="417"/>
      <c r="F100" s="417"/>
      <c r="G100" s="413"/>
      <c r="H100" s="417"/>
      <c r="I100" s="413"/>
      <c r="J100" s="413"/>
      <c r="K100" s="413"/>
      <c r="L100" s="413"/>
      <c r="M100" s="420"/>
      <c r="N100" s="419"/>
      <c r="O100" s="420"/>
      <c r="P100" s="419"/>
      <c r="Q100" s="413"/>
      <c r="R100" s="413"/>
    </row>
    <row r="101" spans="1:18" ht="15.75" x14ac:dyDescent="0.25">
      <c r="M101" s="969"/>
      <c r="N101" s="1033" t="s">
        <v>35</v>
      </c>
      <c r="O101" s="1033"/>
      <c r="P101" s="1033"/>
    </row>
    <row r="102" spans="1:18" x14ac:dyDescent="0.25">
      <c r="M102" s="969"/>
      <c r="N102" s="826" t="s">
        <v>36</v>
      </c>
      <c r="O102" s="969" t="s">
        <v>37</v>
      </c>
      <c r="P102" s="969"/>
    </row>
    <row r="103" spans="1:18" x14ac:dyDescent="0.25">
      <c r="M103" s="969"/>
      <c r="N103" s="828"/>
      <c r="O103" s="393">
        <v>2020</v>
      </c>
      <c r="P103" s="393">
        <v>2021</v>
      </c>
    </row>
    <row r="104" spans="1:18" x14ac:dyDescent="0.25">
      <c r="M104" s="398" t="s">
        <v>729</v>
      </c>
      <c r="N104" s="387">
        <v>47</v>
      </c>
      <c r="O104" s="412">
        <f>O16+O15+O14+O13+O12+O11+O10+O9+O8+O7</f>
        <v>381051.67</v>
      </c>
      <c r="P104" s="379">
        <f>P17+P20+P24+P26+P28+P30+P31+P35+P37+P39+P41+P43+P45+P47+P49+P51+P53+P55+P57+P59+P61+P63+P65+P67+P69+P71+P73+P75+P77+P79+P81+P83+P85+P87+P89+P94+P96</f>
        <v>1186000.0000000002</v>
      </c>
    </row>
    <row r="105" spans="1:18" x14ac:dyDescent="0.25">
      <c r="O105" s="380"/>
      <c r="P105" s="380"/>
    </row>
    <row r="106" spans="1:18" x14ac:dyDescent="0.25">
      <c r="O106" s="380"/>
    </row>
  </sheetData>
  <mergeCells count="595">
    <mergeCell ref="Q4:Q5"/>
    <mergeCell ref="R4:R5"/>
    <mergeCell ref="A17:A19"/>
    <mergeCell ref="B17:B19"/>
    <mergeCell ref="C17:C19"/>
    <mergeCell ref="D17:D19"/>
    <mergeCell ref="E17:E19"/>
    <mergeCell ref="F17:F19"/>
    <mergeCell ref="G17:G19"/>
    <mergeCell ref="J17:J19"/>
    <mergeCell ref="G4:G5"/>
    <mergeCell ref="H4:I4"/>
    <mergeCell ref="J4:J5"/>
    <mergeCell ref="K4:L4"/>
    <mergeCell ref="M4:N4"/>
    <mergeCell ref="O4:P4"/>
    <mergeCell ref="A4:A5"/>
    <mergeCell ref="B4:B5"/>
    <mergeCell ref="C4:C5"/>
    <mergeCell ref="D4:D5"/>
    <mergeCell ref="E4:E5"/>
    <mergeCell ref="F4:F5"/>
    <mergeCell ref="Q17:Q19"/>
    <mergeCell ref="R17:R19"/>
    <mergeCell ref="A20:A23"/>
    <mergeCell ref="B20:B23"/>
    <mergeCell ref="C20:C23"/>
    <mergeCell ref="D20:D23"/>
    <mergeCell ref="E20:E23"/>
    <mergeCell ref="F20:F23"/>
    <mergeCell ref="G20:G23"/>
    <mergeCell ref="J20:J23"/>
    <mergeCell ref="K17:K19"/>
    <mergeCell ref="L17:L19"/>
    <mergeCell ref="M17:M19"/>
    <mergeCell ref="N17:N19"/>
    <mergeCell ref="O17:O19"/>
    <mergeCell ref="P17:P19"/>
    <mergeCell ref="Q20:Q23"/>
    <mergeCell ref="R20:R23"/>
    <mergeCell ref="A24:A25"/>
    <mergeCell ref="B24:B25"/>
    <mergeCell ref="C24:C25"/>
    <mergeCell ref="D24:D25"/>
    <mergeCell ref="E24:E25"/>
    <mergeCell ref="F24:F25"/>
    <mergeCell ref="G24:G25"/>
    <mergeCell ref="J24:J25"/>
    <mergeCell ref="K20:K23"/>
    <mergeCell ref="L20:L23"/>
    <mergeCell ref="M20:M23"/>
    <mergeCell ref="N20:N23"/>
    <mergeCell ref="O20:O23"/>
    <mergeCell ref="P20:P23"/>
    <mergeCell ref="Q24:Q25"/>
    <mergeCell ref="R24:R25"/>
    <mergeCell ref="L24:L25"/>
    <mergeCell ref="A26:A27"/>
    <mergeCell ref="B26:B27"/>
    <mergeCell ref="C26:C27"/>
    <mergeCell ref="D26:D27"/>
    <mergeCell ref="E26:E27"/>
    <mergeCell ref="F26:F27"/>
    <mergeCell ref="G26:G27"/>
    <mergeCell ref="J26:J27"/>
    <mergeCell ref="K24:K25"/>
    <mergeCell ref="M24:M25"/>
    <mergeCell ref="N24:N25"/>
    <mergeCell ref="O24:O25"/>
    <mergeCell ref="P24:P25"/>
    <mergeCell ref="Q26:Q27"/>
    <mergeCell ref="R26:R27"/>
    <mergeCell ref="A28:A29"/>
    <mergeCell ref="B28:B29"/>
    <mergeCell ref="C28:C29"/>
    <mergeCell ref="D28:D29"/>
    <mergeCell ref="E28:E29"/>
    <mergeCell ref="F28:F29"/>
    <mergeCell ref="G28:G29"/>
    <mergeCell ref="J28:J29"/>
    <mergeCell ref="K26:K27"/>
    <mergeCell ref="L26:L27"/>
    <mergeCell ref="M26:M27"/>
    <mergeCell ref="N26:N27"/>
    <mergeCell ref="O26:O27"/>
    <mergeCell ref="P26:P27"/>
    <mergeCell ref="Q28:Q29"/>
    <mergeCell ref="R28:R29"/>
    <mergeCell ref="L28:L29"/>
    <mergeCell ref="M28:M29"/>
    <mergeCell ref="A31:A34"/>
    <mergeCell ref="B31:B34"/>
    <mergeCell ref="C31:C34"/>
    <mergeCell ref="D31:D34"/>
    <mergeCell ref="E31:E34"/>
    <mergeCell ref="F31:F34"/>
    <mergeCell ref="G31:G34"/>
    <mergeCell ref="J31:J34"/>
    <mergeCell ref="K28:K29"/>
    <mergeCell ref="N28:N29"/>
    <mergeCell ref="O28:O29"/>
    <mergeCell ref="P28:P29"/>
    <mergeCell ref="Q31:Q34"/>
    <mergeCell ref="R31:R34"/>
    <mergeCell ref="A35:A36"/>
    <mergeCell ref="B35:B36"/>
    <mergeCell ref="C35:C36"/>
    <mergeCell ref="D35:D36"/>
    <mergeCell ref="E35:E36"/>
    <mergeCell ref="F35:F36"/>
    <mergeCell ref="G35:G36"/>
    <mergeCell ref="J35:J36"/>
    <mergeCell ref="K31:K34"/>
    <mergeCell ref="L31:L34"/>
    <mergeCell ref="M31:M34"/>
    <mergeCell ref="N31:N34"/>
    <mergeCell ref="O31:O34"/>
    <mergeCell ref="P31:P34"/>
    <mergeCell ref="Q35:Q36"/>
    <mergeCell ref="R35:R36"/>
    <mergeCell ref="L35:L36"/>
    <mergeCell ref="M35:M36"/>
    <mergeCell ref="N35:N36"/>
    <mergeCell ref="A37:A38"/>
    <mergeCell ref="B37:B38"/>
    <mergeCell ref="C37:C38"/>
    <mergeCell ref="D37:D38"/>
    <mergeCell ref="E37:E38"/>
    <mergeCell ref="F37:F38"/>
    <mergeCell ref="G37:G38"/>
    <mergeCell ref="J37:J38"/>
    <mergeCell ref="K35:K36"/>
    <mergeCell ref="O35:O36"/>
    <mergeCell ref="P35:P36"/>
    <mergeCell ref="Q37:Q38"/>
    <mergeCell ref="R37:R38"/>
    <mergeCell ref="A39:A40"/>
    <mergeCell ref="B39:B40"/>
    <mergeCell ref="C39:C40"/>
    <mergeCell ref="D39:D40"/>
    <mergeCell ref="E39:E40"/>
    <mergeCell ref="F39:F40"/>
    <mergeCell ref="G39:G40"/>
    <mergeCell ref="J39:J40"/>
    <mergeCell ref="K37:K38"/>
    <mergeCell ref="L37:L38"/>
    <mergeCell ref="M37:M38"/>
    <mergeCell ref="N37:N38"/>
    <mergeCell ref="O37:O38"/>
    <mergeCell ref="P37:P38"/>
    <mergeCell ref="Q39:Q40"/>
    <mergeCell ref="R39:R40"/>
    <mergeCell ref="L39:L40"/>
    <mergeCell ref="M39:M40"/>
    <mergeCell ref="N39:N40"/>
    <mergeCell ref="O39:O40"/>
    <mergeCell ref="A41:A42"/>
    <mergeCell ref="B41:B42"/>
    <mergeCell ref="C41:C42"/>
    <mergeCell ref="D41:D42"/>
    <mergeCell ref="E41:E42"/>
    <mergeCell ref="F41:F42"/>
    <mergeCell ref="G41:G42"/>
    <mergeCell ref="J41:J42"/>
    <mergeCell ref="K39:K40"/>
    <mergeCell ref="P39:P40"/>
    <mergeCell ref="Q41:Q42"/>
    <mergeCell ref="R41:R42"/>
    <mergeCell ref="A43:A44"/>
    <mergeCell ref="B43:B44"/>
    <mergeCell ref="C43:C44"/>
    <mergeCell ref="D43:D44"/>
    <mergeCell ref="E43:E44"/>
    <mergeCell ref="F43:F44"/>
    <mergeCell ref="G43:G44"/>
    <mergeCell ref="J43:J44"/>
    <mergeCell ref="K41:K42"/>
    <mergeCell ref="L41:L42"/>
    <mergeCell ref="M41:M42"/>
    <mergeCell ref="N41:N42"/>
    <mergeCell ref="O41:O42"/>
    <mergeCell ref="P41:P42"/>
    <mergeCell ref="Q43:Q44"/>
    <mergeCell ref="R43:R44"/>
    <mergeCell ref="L43:L44"/>
    <mergeCell ref="M43:M44"/>
    <mergeCell ref="N43:N44"/>
    <mergeCell ref="O43:O44"/>
    <mergeCell ref="P43:P44"/>
    <mergeCell ref="A45:A46"/>
    <mergeCell ref="B45:B46"/>
    <mergeCell ref="C45:C46"/>
    <mergeCell ref="D45:D46"/>
    <mergeCell ref="E45:E46"/>
    <mergeCell ref="F45:F46"/>
    <mergeCell ref="G45:G46"/>
    <mergeCell ref="J45:J46"/>
    <mergeCell ref="K43:K44"/>
    <mergeCell ref="K47:K48"/>
    <mergeCell ref="Q45:Q46"/>
    <mergeCell ref="R45:R46"/>
    <mergeCell ref="A47:A48"/>
    <mergeCell ref="B47:B48"/>
    <mergeCell ref="C47:C48"/>
    <mergeCell ref="D47:D48"/>
    <mergeCell ref="E47:E48"/>
    <mergeCell ref="F47:F48"/>
    <mergeCell ref="G47:G48"/>
    <mergeCell ref="J47:J48"/>
    <mergeCell ref="K45:K46"/>
    <mergeCell ref="L45:L46"/>
    <mergeCell ref="M45:M46"/>
    <mergeCell ref="N45:N46"/>
    <mergeCell ref="O45:O46"/>
    <mergeCell ref="P45:P46"/>
    <mergeCell ref="Q47:Q48"/>
    <mergeCell ref="R47:R48"/>
    <mergeCell ref="L47:L48"/>
    <mergeCell ref="M47:M48"/>
    <mergeCell ref="N47:N48"/>
    <mergeCell ref="O47:O48"/>
    <mergeCell ref="P47:P48"/>
    <mergeCell ref="R49:R50"/>
    <mergeCell ref="A51:A52"/>
    <mergeCell ref="B51:B52"/>
    <mergeCell ref="C51:C52"/>
    <mergeCell ref="D51:D52"/>
    <mergeCell ref="E51:E52"/>
    <mergeCell ref="F51:F52"/>
    <mergeCell ref="G51:G52"/>
    <mergeCell ref="J51:J52"/>
    <mergeCell ref="K49:K50"/>
    <mergeCell ref="L49:L50"/>
    <mergeCell ref="M49:M50"/>
    <mergeCell ref="N49:N50"/>
    <mergeCell ref="O49:O50"/>
    <mergeCell ref="P49:P50"/>
    <mergeCell ref="Q51:Q52"/>
    <mergeCell ref="R51:R52"/>
    <mergeCell ref="L51:L52"/>
    <mergeCell ref="M51:M52"/>
    <mergeCell ref="N51:N52"/>
    <mergeCell ref="O51:O52"/>
    <mergeCell ref="P51:P52"/>
    <mergeCell ref="A49:A50"/>
    <mergeCell ref="B49:B50"/>
    <mergeCell ref="B53:B54"/>
    <mergeCell ref="C53:C54"/>
    <mergeCell ref="D53:D54"/>
    <mergeCell ref="E53:E54"/>
    <mergeCell ref="F53:F54"/>
    <mergeCell ref="G53:G54"/>
    <mergeCell ref="J53:J54"/>
    <mergeCell ref="K51:K52"/>
    <mergeCell ref="Q49:Q50"/>
    <mergeCell ref="C49:C50"/>
    <mergeCell ref="D49:D50"/>
    <mergeCell ref="E49:E50"/>
    <mergeCell ref="F49:F50"/>
    <mergeCell ref="G49:G50"/>
    <mergeCell ref="J49:J50"/>
    <mergeCell ref="Q53:Q54"/>
    <mergeCell ref="R53:R54"/>
    <mergeCell ref="A55:A56"/>
    <mergeCell ref="B55:B56"/>
    <mergeCell ref="C55:C56"/>
    <mergeCell ref="D55:D56"/>
    <mergeCell ref="E55:E56"/>
    <mergeCell ref="F55:F56"/>
    <mergeCell ref="G55:G56"/>
    <mergeCell ref="J55:J56"/>
    <mergeCell ref="K53:K54"/>
    <mergeCell ref="L53:L54"/>
    <mergeCell ref="M53:M54"/>
    <mergeCell ref="N53:N54"/>
    <mergeCell ref="O53:O54"/>
    <mergeCell ref="P53:P54"/>
    <mergeCell ref="Q55:Q56"/>
    <mergeCell ref="R55:R56"/>
    <mergeCell ref="L55:L56"/>
    <mergeCell ref="M55:M56"/>
    <mergeCell ref="N55:N56"/>
    <mergeCell ref="O55:O56"/>
    <mergeCell ref="P55:P56"/>
    <mergeCell ref="A53:A54"/>
    <mergeCell ref="A57:A58"/>
    <mergeCell ref="B57:B58"/>
    <mergeCell ref="C57:C58"/>
    <mergeCell ref="D57:D58"/>
    <mergeCell ref="E57:E58"/>
    <mergeCell ref="F57:F58"/>
    <mergeCell ref="G57:G58"/>
    <mergeCell ref="J57:J58"/>
    <mergeCell ref="K55:K56"/>
    <mergeCell ref="K59:K60"/>
    <mergeCell ref="Q57:Q58"/>
    <mergeCell ref="R57:R58"/>
    <mergeCell ref="A59:A60"/>
    <mergeCell ref="B59:B60"/>
    <mergeCell ref="C59:C60"/>
    <mergeCell ref="D59:D60"/>
    <mergeCell ref="E59:E60"/>
    <mergeCell ref="F59:F60"/>
    <mergeCell ref="G59:G60"/>
    <mergeCell ref="J59:J60"/>
    <mergeCell ref="K57:K58"/>
    <mergeCell ref="L57:L58"/>
    <mergeCell ref="M57:M58"/>
    <mergeCell ref="N57:N58"/>
    <mergeCell ref="O57:O58"/>
    <mergeCell ref="P57:P58"/>
    <mergeCell ref="Q59:Q60"/>
    <mergeCell ref="R59:R60"/>
    <mergeCell ref="L59:L60"/>
    <mergeCell ref="M59:M60"/>
    <mergeCell ref="N59:N60"/>
    <mergeCell ref="O59:O60"/>
    <mergeCell ref="P59:P60"/>
    <mergeCell ref="R61:R62"/>
    <mergeCell ref="A63:A64"/>
    <mergeCell ref="B63:B64"/>
    <mergeCell ref="C63:C64"/>
    <mergeCell ref="D63:D64"/>
    <mergeCell ref="E63:E64"/>
    <mergeCell ref="F63:F64"/>
    <mergeCell ref="G63:G64"/>
    <mergeCell ref="J63:J64"/>
    <mergeCell ref="K61:K62"/>
    <mergeCell ref="L61:L62"/>
    <mergeCell ref="M61:M62"/>
    <mergeCell ref="N61:N62"/>
    <mergeCell ref="O61:O62"/>
    <mergeCell ref="P61:P62"/>
    <mergeCell ref="Q63:Q64"/>
    <mergeCell ref="R63:R64"/>
    <mergeCell ref="L63:L64"/>
    <mergeCell ref="M63:M64"/>
    <mergeCell ref="N63:N64"/>
    <mergeCell ref="O63:O64"/>
    <mergeCell ref="P63:P64"/>
    <mergeCell ref="A61:A62"/>
    <mergeCell ref="B61:B62"/>
    <mergeCell ref="B65:B66"/>
    <mergeCell ref="C65:C66"/>
    <mergeCell ref="D65:D66"/>
    <mergeCell ref="E65:E66"/>
    <mergeCell ref="F65:F66"/>
    <mergeCell ref="G65:G66"/>
    <mergeCell ref="J65:J66"/>
    <mergeCell ref="K63:K64"/>
    <mergeCell ref="Q61:Q62"/>
    <mergeCell ref="C61:C62"/>
    <mergeCell ref="D61:D62"/>
    <mergeCell ref="E61:E62"/>
    <mergeCell ref="F61:F62"/>
    <mergeCell ref="G61:G62"/>
    <mergeCell ref="J61:J62"/>
    <mergeCell ref="Q65:Q66"/>
    <mergeCell ref="R65:R66"/>
    <mergeCell ref="A67:A68"/>
    <mergeCell ref="B67:B68"/>
    <mergeCell ref="C67:C68"/>
    <mergeCell ref="D67:D68"/>
    <mergeCell ref="E67:E68"/>
    <mergeCell ref="F67:F68"/>
    <mergeCell ref="G67:G68"/>
    <mergeCell ref="J67:J68"/>
    <mergeCell ref="K65:K66"/>
    <mergeCell ref="L65:L66"/>
    <mergeCell ref="M65:M66"/>
    <mergeCell ref="N65:N66"/>
    <mergeCell ref="O65:O66"/>
    <mergeCell ref="P65:P66"/>
    <mergeCell ref="Q67:Q68"/>
    <mergeCell ref="R67:R68"/>
    <mergeCell ref="L67:L68"/>
    <mergeCell ref="M67:M68"/>
    <mergeCell ref="N67:N68"/>
    <mergeCell ref="O67:O68"/>
    <mergeCell ref="P67:P68"/>
    <mergeCell ref="A65:A66"/>
    <mergeCell ref="A69:A70"/>
    <mergeCell ref="B69:B70"/>
    <mergeCell ref="C69:C70"/>
    <mergeCell ref="D69:D70"/>
    <mergeCell ref="E69:E70"/>
    <mergeCell ref="F69:F70"/>
    <mergeCell ref="G69:G70"/>
    <mergeCell ref="J69:J70"/>
    <mergeCell ref="K67:K68"/>
    <mergeCell ref="K71:K72"/>
    <mergeCell ref="Q69:Q70"/>
    <mergeCell ref="R69:R70"/>
    <mergeCell ref="A71:A72"/>
    <mergeCell ref="B71:B72"/>
    <mergeCell ref="C71:C72"/>
    <mergeCell ref="D71:D72"/>
    <mergeCell ref="E71:E72"/>
    <mergeCell ref="F71:F72"/>
    <mergeCell ref="G71:G72"/>
    <mergeCell ref="J71:J72"/>
    <mergeCell ref="K69:K70"/>
    <mergeCell ref="L69:L70"/>
    <mergeCell ref="M69:M70"/>
    <mergeCell ref="N69:N70"/>
    <mergeCell ref="O69:O70"/>
    <mergeCell ref="P69:P70"/>
    <mergeCell ref="Q71:Q72"/>
    <mergeCell ref="R71:R72"/>
    <mergeCell ref="L71:L72"/>
    <mergeCell ref="M71:M72"/>
    <mergeCell ref="N71:N72"/>
    <mergeCell ref="O71:O72"/>
    <mergeCell ref="P71:P72"/>
    <mergeCell ref="R73:R74"/>
    <mergeCell ref="A75:A76"/>
    <mergeCell ref="B75:B76"/>
    <mergeCell ref="C75:C76"/>
    <mergeCell ref="D75:D76"/>
    <mergeCell ref="E75:E76"/>
    <mergeCell ref="F75:F76"/>
    <mergeCell ref="G75:G76"/>
    <mergeCell ref="J75:J76"/>
    <mergeCell ref="K73:K74"/>
    <mergeCell ref="L73:L74"/>
    <mergeCell ref="M73:M74"/>
    <mergeCell ref="N73:N74"/>
    <mergeCell ref="O73:O74"/>
    <mergeCell ref="P73:P74"/>
    <mergeCell ref="Q75:Q76"/>
    <mergeCell ref="R75:R76"/>
    <mergeCell ref="L75:L76"/>
    <mergeCell ref="M75:M76"/>
    <mergeCell ref="N75:N76"/>
    <mergeCell ref="O75:O76"/>
    <mergeCell ref="P75:P76"/>
    <mergeCell ref="A73:A74"/>
    <mergeCell ref="B73:B74"/>
    <mergeCell ref="B77:B78"/>
    <mergeCell ref="C77:C78"/>
    <mergeCell ref="D77:D78"/>
    <mergeCell ref="E77:E78"/>
    <mergeCell ref="F77:F78"/>
    <mergeCell ref="G77:G78"/>
    <mergeCell ref="J77:J78"/>
    <mergeCell ref="K75:K76"/>
    <mergeCell ref="Q73:Q74"/>
    <mergeCell ref="C73:C74"/>
    <mergeCell ref="D73:D74"/>
    <mergeCell ref="E73:E74"/>
    <mergeCell ref="F73:F74"/>
    <mergeCell ref="G73:G74"/>
    <mergeCell ref="J73:J74"/>
    <mergeCell ref="Q77:Q78"/>
    <mergeCell ref="R77:R78"/>
    <mergeCell ref="A79:A80"/>
    <mergeCell ref="B79:B80"/>
    <mergeCell ref="C79:C80"/>
    <mergeCell ref="D79:D80"/>
    <mergeCell ref="E79:E80"/>
    <mergeCell ref="F79:F80"/>
    <mergeCell ref="G79:G80"/>
    <mergeCell ref="J79:J80"/>
    <mergeCell ref="K77:K78"/>
    <mergeCell ref="L77:L78"/>
    <mergeCell ref="M77:M78"/>
    <mergeCell ref="N77:N78"/>
    <mergeCell ref="O77:O78"/>
    <mergeCell ref="P77:P78"/>
    <mergeCell ref="Q79:Q80"/>
    <mergeCell ref="R79:R80"/>
    <mergeCell ref="L79:L80"/>
    <mergeCell ref="M79:M80"/>
    <mergeCell ref="N79:N80"/>
    <mergeCell ref="O79:O80"/>
    <mergeCell ref="P79:P80"/>
    <mergeCell ref="A77:A78"/>
    <mergeCell ref="A81:A82"/>
    <mergeCell ref="B81:B82"/>
    <mergeCell ref="C81:C82"/>
    <mergeCell ref="D81:D82"/>
    <mergeCell ref="E81:E82"/>
    <mergeCell ref="F81:F82"/>
    <mergeCell ref="G81:G82"/>
    <mergeCell ref="J81:J82"/>
    <mergeCell ref="K79:K80"/>
    <mergeCell ref="K83:K84"/>
    <mergeCell ref="Q81:Q82"/>
    <mergeCell ref="R81:R82"/>
    <mergeCell ref="A83:A84"/>
    <mergeCell ref="B83:B84"/>
    <mergeCell ref="C83:C84"/>
    <mergeCell ref="D83:D84"/>
    <mergeCell ref="E83:E84"/>
    <mergeCell ref="F83:F84"/>
    <mergeCell ref="G83:G84"/>
    <mergeCell ref="J83:J84"/>
    <mergeCell ref="K81:K82"/>
    <mergeCell ref="L81:L82"/>
    <mergeCell ref="M81:M82"/>
    <mergeCell ref="N81:N82"/>
    <mergeCell ref="O81:O82"/>
    <mergeCell ref="P81:P82"/>
    <mergeCell ref="Q83:Q84"/>
    <mergeCell ref="R83:R84"/>
    <mergeCell ref="L83:L84"/>
    <mergeCell ref="M83:M84"/>
    <mergeCell ref="N83:N84"/>
    <mergeCell ref="O83:O84"/>
    <mergeCell ref="P83:P84"/>
    <mergeCell ref="R85:R86"/>
    <mergeCell ref="A87:A88"/>
    <mergeCell ref="B87:B88"/>
    <mergeCell ref="C87:C88"/>
    <mergeCell ref="D87:D88"/>
    <mergeCell ref="E87:E88"/>
    <mergeCell ref="F87:F88"/>
    <mergeCell ref="G87:G88"/>
    <mergeCell ref="J87:J88"/>
    <mergeCell ref="K85:K86"/>
    <mergeCell ref="L85:L86"/>
    <mergeCell ref="M85:M86"/>
    <mergeCell ref="N85:N86"/>
    <mergeCell ref="O85:O86"/>
    <mergeCell ref="P85:P86"/>
    <mergeCell ref="Q87:Q88"/>
    <mergeCell ref="R87:R88"/>
    <mergeCell ref="L87:L88"/>
    <mergeCell ref="M87:M88"/>
    <mergeCell ref="N87:N88"/>
    <mergeCell ref="O87:O88"/>
    <mergeCell ref="P87:P88"/>
    <mergeCell ref="A85:A86"/>
    <mergeCell ref="B85:B86"/>
    <mergeCell ref="B89:B93"/>
    <mergeCell ref="C89:C93"/>
    <mergeCell ref="D89:D93"/>
    <mergeCell ref="E89:E93"/>
    <mergeCell ref="F89:F93"/>
    <mergeCell ref="G89:G93"/>
    <mergeCell ref="J89:J93"/>
    <mergeCell ref="K87:K88"/>
    <mergeCell ref="Q85:Q86"/>
    <mergeCell ref="C85:C86"/>
    <mergeCell ref="D85:D86"/>
    <mergeCell ref="E85:E86"/>
    <mergeCell ref="F85:F86"/>
    <mergeCell ref="G85:G86"/>
    <mergeCell ref="J85:J86"/>
    <mergeCell ref="Q89:Q93"/>
    <mergeCell ref="R89:R93"/>
    <mergeCell ref="A94:A95"/>
    <mergeCell ref="B94:B95"/>
    <mergeCell ref="C94:C95"/>
    <mergeCell ref="D94:D95"/>
    <mergeCell ref="E94:E95"/>
    <mergeCell ref="F94:F95"/>
    <mergeCell ref="G94:G95"/>
    <mergeCell ref="J94:J95"/>
    <mergeCell ref="K89:K93"/>
    <mergeCell ref="L89:L93"/>
    <mergeCell ref="M89:M93"/>
    <mergeCell ref="N89:N93"/>
    <mergeCell ref="O89:O93"/>
    <mergeCell ref="P89:P93"/>
    <mergeCell ref="Q94:Q95"/>
    <mergeCell ref="R94:R95"/>
    <mergeCell ref="L94:L95"/>
    <mergeCell ref="M94:M95"/>
    <mergeCell ref="N94:N95"/>
    <mergeCell ref="O94:O95"/>
    <mergeCell ref="P94:P95"/>
    <mergeCell ref="A89:A93"/>
    <mergeCell ref="A96:A99"/>
    <mergeCell ref="B96:B99"/>
    <mergeCell ref="C96:C99"/>
    <mergeCell ref="D96:D99"/>
    <mergeCell ref="E96:E99"/>
    <mergeCell ref="F96:F99"/>
    <mergeCell ref="G96:G97"/>
    <mergeCell ref="J96:J99"/>
    <mergeCell ref="K94:K95"/>
    <mergeCell ref="Q96:Q99"/>
    <mergeCell ref="R96:R99"/>
    <mergeCell ref="G98:G99"/>
    <mergeCell ref="M101:M103"/>
    <mergeCell ref="N101:P101"/>
    <mergeCell ref="N102:N103"/>
    <mergeCell ref="O102:P102"/>
    <mergeCell ref="K96:K99"/>
    <mergeCell ref="L96:L99"/>
    <mergeCell ref="M96:M99"/>
    <mergeCell ref="N96:N99"/>
    <mergeCell ref="O96:O99"/>
    <mergeCell ref="P96:P99"/>
  </mergeCells>
  <pageMargins left="3.937007874015748E-2" right="3.937007874015748E-2" top="0.15748031496062992" bottom="0.15748031496062992" header="0.31496062992125984" footer="0.31496062992125984"/>
  <pageSetup paperSize="9" scale="37" fitToHeight="0" orientation="landscape" r:id="rId1"/>
  <rowBreaks count="8" manualBreakCount="8">
    <brk id="23" max="16383" man="1"/>
    <brk id="36" max="17" man="1"/>
    <brk id="48" max="17" man="1"/>
    <brk id="62" max="17" man="1"/>
    <brk id="68" max="17" man="1"/>
    <brk id="74" max="17" man="1"/>
    <brk id="80" max="17" man="1"/>
    <brk id="86"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F411-A94B-43FF-B80D-6DE6F9056C6C}">
  <sheetPr>
    <pageSetUpPr fitToPage="1"/>
  </sheetPr>
  <dimension ref="A1:S147"/>
  <sheetViews>
    <sheetView topLeftCell="A44" zoomScale="60" zoomScaleNormal="60" workbookViewId="0">
      <selection activeCell="E131" sqref="E131"/>
    </sheetView>
  </sheetViews>
  <sheetFormatPr defaultColWidth="14.42578125" defaultRowHeight="15" x14ac:dyDescent="0.25"/>
  <cols>
    <col min="1" max="1" width="4.140625" style="354" customWidth="1"/>
    <col min="2" max="2" width="10.140625" style="357" customWidth="1"/>
    <col min="3" max="3" width="8.140625" style="357" customWidth="1"/>
    <col min="4" max="4" width="10" style="357" customWidth="1"/>
    <col min="5" max="5" width="38.42578125" style="354" customWidth="1"/>
    <col min="6" max="6" width="65.140625" style="424" customWidth="1"/>
    <col min="7" max="7" width="20" style="357" customWidth="1"/>
    <col min="8" max="8" width="18.42578125" style="366" customWidth="1"/>
    <col min="9" max="9" width="12.85546875" style="357" customWidth="1"/>
    <col min="10" max="10" width="28.140625" style="354" customWidth="1"/>
    <col min="11" max="11" width="10.5703125" style="354" customWidth="1"/>
    <col min="12" max="12" width="12.42578125" style="354" customWidth="1"/>
    <col min="13" max="13" width="14.5703125" style="354" customWidth="1"/>
    <col min="14" max="14" width="16.5703125" style="354" customWidth="1"/>
    <col min="15" max="15" width="16.42578125" style="354" customWidth="1"/>
    <col min="16" max="16" width="15.5703125" style="354" customWidth="1"/>
    <col min="17" max="17" width="18" style="354" customWidth="1"/>
    <col min="18" max="18" width="16.42578125" style="354" customWidth="1"/>
    <col min="19" max="19" width="14.42578125" style="364"/>
    <col min="20" max="16384" width="14.42578125" style="354"/>
  </cols>
  <sheetData>
    <row r="1" spans="1:19" ht="17.25" customHeight="1" x14ac:dyDescent="0.25"/>
    <row r="2" spans="1:19" ht="18.75" x14ac:dyDescent="0.3">
      <c r="A2" s="358" t="s">
        <v>1624</v>
      </c>
    </row>
    <row r="3" spans="1:19" ht="19.5" customHeight="1" x14ac:dyDescent="0.25">
      <c r="A3" s="425"/>
      <c r="B3" s="426"/>
      <c r="C3" s="426"/>
      <c r="D3" s="426"/>
      <c r="E3" s="425"/>
      <c r="F3" s="428"/>
      <c r="G3" s="429"/>
      <c r="H3" s="427"/>
      <c r="I3" s="429"/>
      <c r="J3" s="425"/>
      <c r="K3" s="425"/>
      <c r="L3" s="425"/>
      <c r="M3" s="443"/>
      <c r="N3" s="443"/>
      <c r="O3" s="443"/>
      <c r="P3" s="443"/>
      <c r="Q3" s="425"/>
      <c r="R3" s="425"/>
    </row>
    <row r="4" spans="1:19" ht="44.25" customHeight="1" x14ac:dyDescent="0.25">
      <c r="A4" s="1097" t="s">
        <v>0</v>
      </c>
      <c r="B4" s="1099" t="s">
        <v>1</v>
      </c>
      <c r="C4" s="1099" t="s">
        <v>2</v>
      </c>
      <c r="D4" s="1099" t="s">
        <v>3</v>
      </c>
      <c r="E4" s="1097" t="s">
        <v>4</v>
      </c>
      <c r="F4" s="1097" t="s">
        <v>5</v>
      </c>
      <c r="G4" s="1099" t="s">
        <v>6</v>
      </c>
      <c r="H4" s="1101" t="s">
        <v>7</v>
      </c>
      <c r="I4" s="1102"/>
      <c r="J4" s="1097" t="s">
        <v>8</v>
      </c>
      <c r="K4" s="1101" t="s">
        <v>9</v>
      </c>
      <c r="L4" s="1102"/>
      <c r="M4" s="1103" t="s">
        <v>10</v>
      </c>
      <c r="N4" s="1102"/>
      <c r="O4" s="1103" t="s">
        <v>11</v>
      </c>
      <c r="P4" s="1102"/>
      <c r="Q4" s="1097" t="s">
        <v>12</v>
      </c>
      <c r="R4" s="1099" t="s">
        <v>13</v>
      </c>
    </row>
    <row r="5" spans="1:19" ht="23.25" customHeight="1" x14ac:dyDescent="0.25">
      <c r="A5" s="1098"/>
      <c r="B5" s="1104"/>
      <c r="C5" s="1104"/>
      <c r="D5" s="1104"/>
      <c r="E5" s="1098"/>
      <c r="F5" s="1104"/>
      <c r="G5" s="1100"/>
      <c r="H5" s="437" t="s">
        <v>14</v>
      </c>
      <c r="I5" s="437" t="s">
        <v>15</v>
      </c>
      <c r="J5" s="1098"/>
      <c r="K5" s="440">
        <v>2020</v>
      </c>
      <c r="L5" s="440">
        <v>2021</v>
      </c>
      <c r="M5" s="442">
        <v>2020</v>
      </c>
      <c r="N5" s="442">
        <v>2021</v>
      </c>
      <c r="O5" s="442">
        <v>2020</v>
      </c>
      <c r="P5" s="442">
        <v>2021</v>
      </c>
      <c r="Q5" s="1098"/>
      <c r="R5" s="1098"/>
    </row>
    <row r="6" spans="1:19" s="357" customFormat="1" ht="20.25" customHeight="1" x14ac:dyDescent="0.25">
      <c r="A6" s="438" t="s">
        <v>16</v>
      </c>
      <c r="B6" s="437" t="s">
        <v>17</v>
      </c>
      <c r="C6" s="437" t="s">
        <v>18</v>
      </c>
      <c r="D6" s="437" t="s">
        <v>19</v>
      </c>
      <c r="E6" s="438" t="s">
        <v>20</v>
      </c>
      <c r="F6" s="441" t="s">
        <v>21</v>
      </c>
      <c r="G6" s="438" t="s">
        <v>22</v>
      </c>
      <c r="H6" s="437" t="s">
        <v>23</v>
      </c>
      <c r="I6" s="437" t="s">
        <v>24</v>
      </c>
      <c r="J6" s="438" t="s">
        <v>25</v>
      </c>
      <c r="K6" s="440" t="s">
        <v>26</v>
      </c>
      <c r="L6" s="440" t="s">
        <v>27</v>
      </c>
      <c r="M6" s="439" t="s">
        <v>28</v>
      </c>
      <c r="N6" s="439" t="s">
        <v>29</v>
      </c>
      <c r="O6" s="439" t="s">
        <v>30</v>
      </c>
      <c r="P6" s="439" t="s">
        <v>31</v>
      </c>
      <c r="Q6" s="438" t="s">
        <v>32</v>
      </c>
      <c r="R6" s="437" t="s">
        <v>33</v>
      </c>
      <c r="S6" s="488"/>
    </row>
    <row r="7" spans="1:19" s="372" customFormat="1" ht="38.25" customHeight="1" x14ac:dyDescent="0.25">
      <c r="A7" s="1087">
        <v>1</v>
      </c>
      <c r="B7" s="1087">
        <v>1</v>
      </c>
      <c r="C7" s="1087">
        <v>4</v>
      </c>
      <c r="D7" s="1087">
        <v>2</v>
      </c>
      <c r="E7" s="1087" t="s">
        <v>1625</v>
      </c>
      <c r="F7" s="1087" t="s">
        <v>1626</v>
      </c>
      <c r="G7" s="1087" t="s">
        <v>1627</v>
      </c>
      <c r="H7" s="436" t="s">
        <v>1628</v>
      </c>
      <c r="I7" s="544">
        <v>2</v>
      </c>
      <c r="J7" s="1087" t="s">
        <v>1629</v>
      </c>
      <c r="K7" s="1087" t="s">
        <v>1630</v>
      </c>
      <c r="L7" s="1089"/>
      <c r="M7" s="1090">
        <v>500000</v>
      </c>
      <c r="N7" s="1089"/>
      <c r="O7" s="1090">
        <v>250000</v>
      </c>
      <c r="P7" s="1089"/>
      <c r="Q7" s="1087" t="s">
        <v>1631</v>
      </c>
      <c r="R7" s="1087" t="s">
        <v>1632</v>
      </c>
    </row>
    <row r="8" spans="1:19" s="372" customFormat="1" ht="28.5" customHeight="1" x14ac:dyDescent="0.25">
      <c r="A8" s="1086"/>
      <c r="B8" s="1086"/>
      <c r="C8" s="1086"/>
      <c r="D8" s="1086"/>
      <c r="E8" s="1088"/>
      <c r="F8" s="1096"/>
      <c r="G8" s="1093"/>
      <c r="H8" s="436" t="s">
        <v>1633</v>
      </c>
      <c r="I8" s="544">
        <v>500</v>
      </c>
      <c r="J8" s="1088"/>
      <c r="K8" s="1088"/>
      <c r="L8" s="1088"/>
      <c r="M8" s="1088"/>
      <c r="N8" s="1088"/>
      <c r="O8" s="1088"/>
      <c r="P8" s="1088"/>
      <c r="Q8" s="1088"/>
      <c r="R8" s="1088"/>
    </row>
    <row r="9" spans="1:19" s="372" customFormat="1" ht="33" customHeight="1" x14ac:dyDescent="0.25">
      <c r="A9" s="1086"/>
      <c r="B9" s="1086"/>
      <c r="C9" s="1086"/>
      <c r="D9" s="1086"/>
      <c r="E9" s="1088"/>
      <c r="F9" s="1096"/>
      <c r="G9" s="1087" t="s">
        <v>1634</v>
      </c>
      <c r="H9" s="436" t="s">
        <v>1635</v>
      </c>
      <c r="I9" s="544">
        <v>2</v>
      </c>
      <c r="J9" s="1088"/>
      <c r="K9" s="1088"/>
      <c r="L9" s="1088"/>
      <c r="M9" s="1088"/>
      <c r="N9" s="1088"/>
      <c r="O9" s="1088"/>
      <c r="P9" s="1088"/>
      <c r="Q9" s="1088"/>
      <c r="R9" s="1088"/>
    </row>
    <row r="10" spans="1:19" s="372" customFormat="1" ht="33" customHeight="1" x14ac:dyDescent="0.25">
      <c r="A10" s="1086"/>
      <c r="B10" s="1086"/>
      <c r="C10" s="1086"/>
      <c r="D10" s="1086"/>
      <c r="E10" s="1088"/>
      <c r="F10" s="1096"/>
      <c r="G10" s="1093"/>
      <c r="H10" s="436" t="s">
        <v>1636</v>
      </c>
      <c r="I10" s="544">
        <v>30000</v>
      </c>
      <c r="J10" s="1088"/>
      <c r="K10" s="1088"/>
      <c r="L10" s="1088"/>
      <c r="M10" s="1088"/>
      <c r="N10" s="1088"/>
      <c r="O10" s="1088"/>
      <c r="P10" s="1088"/>
      <c r="Q10" s="1088"/>
      <c r="R10" s="1088"/>
    </row>
    <row r="11" spans="1:19" s="372" customFormat="1" ht="29.25" customHeight="1" x14ac:dyDescent="0.25">
      <c r="A11" s="1086"/>
      <c r="B11" s="1086"/>
      <c r="C11" s="1086"/>
      <c r="D11" s="1086"/>
      <c r="E11" s="1088"/>
      <c r="F11" s="1096"/>
      <c r="G11" s="1087" t="s">
        <v>1637</v>
      </c>
      <c r="H11" s="436" t="s">
        <v>1638</v>
      </c>
      <c r="I11" s="544">
        <v>15</v>
      </c>
      <c r="J11" s="1088"/>
      <c r="K11" s="1088"/>
      <c r="L11" s="1088"/>
      <c r="M11" s="1088"/>
      <c r="N11" s="1088"/>
      <c r="O11" s="1088"/>
      <c r="P11" s="1088"/>
      <c r="Q11" s="1088"/>
      <c r="R11" s="1088"/>
    </row>
    <row r="12" spans="1:19" s="372" customFormat="1" ht="30" customHeight="1" x14ac:dyDescent="0.25">
      <c r="A12" s="1086"/>
      <c r="B12" s="1086"/>
      <c r="C12" s="1086"/>
      <c r="D12" s="1086"/>
      <c r="E12" s="1088"/>
      <c r="F12" s="1096"/>
      <c r="G12" s="1094"/>
      <c r="H12" s="436" t="s">
        <v>1639</v>
      </c>
      <c r="I12" s="544">
        <v>500</v>
      </c>
      <c r="J12" s="1088"/>
      <c r="K12" s="1088"/>
      <c r="L12" s="1088"/>
      <c r="M12" s="1088"/>
      <c r="N12" s="1088"/>
      <c r="O12" s="1088"/>
      <c r="P12" s="1088"/>
      <c r="Q12" s="1088"/>
      <c r="R12" s="1088"/>
    </row>
    <row r="13" spans="1:19" s="434" customFormat="1" ht="96.75" customHeight="1" x14ac:dyDescent="0.2">
      <c r="A13" s="1085">
        <v>2</v>
      </c>
      <c r="B13" s="1085">
        <v>1</v>
      </c>
      <c r="C13" s="1085">
        <v>4</v>
      </c>
      <c r="D13" s="1085">
        <v>2</v>
      </c>
      <c r="E13" s="1095" t="s">
        <v>1640</v>
      </c>
      <c r="F13" s="1095" t="s">
        <v>1641</v>
      </c>
      <c r="G13" s="1085" t="s">
        <v>1642</v>
      </c>
      <c r="H13" s="436" t="s">
        <v>1643</v>
      </c>
      <c r="I13" s="544">
        <v>8</v>
      </c>
      <c r="J13" s="1087" t="s">
        <v>1644</v>
      </c>
      <c r="K13" s="1087" t="s">
        <v>1645</v>
      </c>
      <c r="L13" s="1092"/>
      <c r="M13" s="1091">
        <v>50000</v>
      </c>
      <c r="N13" s="1089"/>
      <c r="O13" s="1091">
        <v>50000</v>
      </c>
      <c r="P13" s="1089"/>
      <c r="Q13" s="1087" t="s">
        <v>1631</v>
      </c>
      <c r="R13" s="1087" t="s">
        <v>1632</v>
      </c>
    </row>
    <row r="14" spans="1:19" s="434" customFormat="1" ht="60" customHeight="1" x14ac:dyDescent="0.2">
      <c r="A14" s="1088"/>
      <c r="B14" s="1086"/>
      <c r="C14" s="1086"/>
      <c r="D14" s="1086"/>
      <c r="E14" s="1088"/>
      <c r="F14" s="1096"/>
      <c r="G14" s="1086"/>
      <c r="H14" s="435" t="s">
        <v>1646</v>
      </c>
      <c r="I14" s="540">
        <v>16</v>
      </c>
      <c r="J14" s="1088"/>
      <c r="K14" s="1088"/>
      <c r="L14" s="1088"/>
      <c r="M14" s="1088"/>
      <c r="N14" s="1088"/>
      <c r="O14" s="1088"/>
      <c r="P14" s="1088"/>
      <c r="Q14" s="1088"/>
      <c r="R14" s="1088"/>
    </row>
    <row r="15" spans="1:19" s="434" customFormat="1" ht="237" customHeight="1" x14ac:dyDescent="0.2">
      <c r="A15" s="533">
        <v>3</v>
      </c>
      <c r="B15" s="532">
        <v>1</v>
      </c>
      <c r="C15" s="533">
        <v>4</v>
      </c>
      <c r="D15" s="532">
        <v>2</v>
      </c>
      <c r="E15" s="532" t="s">
        <v>1647</v>
      </c>
      <c r="F15" s="542" t="s">
        <v>1648</v>
      </c>
      <c r="G15" s="532" t="s">
        <v>1342</v>
      </c>
      <c r="H15" s="536" t="s">
        <v>1633</v>
      </c>
      <c r="I15" s="554" t="s">
        <v>1509</v>
      </c>
      <c r="J15" s="532" t="s">
        <v>1649</v>
      </c>
      <c r="K15" s="539" t="s">
        <v>38</v>
      </c>
      <c r="L15" s="539"/>
      <c r="M15" s="534">
        <v>38680</v>
      </c>
      <c r="N15" s="533"/>
      <c r="O15" s="534">
        <v>38680</v>
      </c>
      <c r="P15" s="534"/>
      <c r="Q15" s="532" t="s">
        <v>1631</v>
      </c>
      <c r="R15" s="532" t="s">
        <v>1632</v>
      </c>
    </row>
    <row r="16" spans="1:19" s="389" customFormat="1" ht="59.25" customHeight="1" x14ac:dyDescent="0.25">
      <c r="A16" s="833">
        <v>4</v>
      </c>
      <c r="B16" s="833">
        <v>1</v>
      </c>
      <c r="C16" s="833">
        <v>4</v>
      </c>
      <c r="D16" s="833">
        <v>2</v>
      </c>
      <c r="E16" s="833" t="s">
        <v>1650</v>
      </c>
      <c r="F16" s="1083" t="s">
        <v>1651</v>
      </c>
      <c r="G16" s="869" t="s">
        <v>546</v>
      </c>
      <c r="H16" s="538" t="s">
        <v>1494</v>
      </c>
      <c r="I16" s="699">
        <v>12</v>
      </c>
      <c r="J16" s="869" t="s">
        <v>1652</v>
      </c>
      <c r="K16" s="869" t="s">
        <v>45</v>
      </c>
      <c r="L16" s="869"/>
      <c r="M16" s="1081">
        <v>44000</v>
      </c>
      <c r="N16" s="869"/>
      <c r="O16" s="884">
        <v>44000</v>
      </c>
      <c r="P16" s="869"/>
      <c r="Q16" s="869" t="s">
        <v>1631</v>
      </c>
      <c r="R16" s="869" t="s">
        <v>1632</v>
      </c>
    </row>
    <row r="17" spans="1:18" s="389" customFormat="1" ht="54" customHeight="1" x14ac:dyDescent="0.25">
      <c r="A17" s="880"/>
      <c r="B17" s="880"/>
      <c r="C17" s="880"/>
      <c r="D17" s="880"/>
      <c r="E17" s="880"/>
      <c r="F17" s="1084"/>
      <c r="G17" s="833"/>
      <c r="H17" s="536" t="s">
        <v>1633</v>
      </c>
      <c r="I17" s="532">
        <v>300</v>
      </c>
      <c r="J17" s="869"/>
      <c r="K17" s="869"/>
      <c r="L17" s="869"/>
      <c r="M17" s="1081"/>
      <c r="N17" s="869"/>
      <c r="O17" s="884"/>
      <c r="P17" s="869"/>
      <c r="Q17" s="869"/>
      <c r="R17" s="869"/>
    </row>
    <row r="18" spans="1:18" s="372" customFormat="1" ht="97.35" customHeight="1" x14ac:dyDescent="0.25">
      <c r="A18" s="880"/>
      <c r="B18" s="880"/>
      <c r="C18" s="880"/>
      <c r="D18" s="880"/>
      <c r="E18" s="880"/>
      <c r="F18" s="1084"/>
      <c r="G18" s="532" t="s">
        <v>1653</v>
      </c>
      <c r="H18" s="536" t="s">
        <v>36</v>
      </c>
      <c r="I18" s="532">
        <v>1</v>
      </c>
      <c r="J18" s="833"/>
      <c r="K18" s="833"/>
      <c r="L18" s="833"/>
      <c r="M18" s="1082"/>
      <c r="N18" s="833"/>
      <c r="O18" s="853"/>
      <c r="P18" s="833"/>
      <c r="Q18" s="833"/>
      <c r="R18" s="833"/>
    </row>
    <row r="19" spans="1:18" s="372" customFormat="1" ht="73.5" customHeight="1" x14ac:dyDescent="0.25">
      <c r="A19" s="879">
        <v>5</v>
      </c>
      <c r="B19" s="879">
        <v>1</v>
      </c>
      <c r="C19" s="879">
        <v>4</v>
      </c>
      <c r="D19" s="880">
        <v>2</v>
      </c>
      <c r="E19" s="880" t="s">
        <v>1654</v>
      </c>
      <c r="F19" s="880" t="s">
        <v>1655</v>
      </c>
      <c r="G19" s="532" t="s">
        <v>1656</v>
      </c>
      <c r="H19" s="542" t="s">
        <v>1657</v>
      </c>
      <c r="I19" s="432" t="s">
        <v>1658</v>
      </c>
      <c r="J19" s="880" t="s">
        <v>1659</v>
      </c>
      <c r="K19" s="973" t="s">
        <v>38</v>
      </c>
      <c r="L19" s="973"/>
      <c r="M19" s="883">
        <v>11000</v>
      </c>
      <c r="N19" s="879"/>
      <c r="O19" s="883">
        <v>11000</v>
      </c>
      <c r="P19" s="883"/>
      <c r="Q19" s="880" t="s">
        <v>1631</v>
      </c>
      <c r="R19" s="880" t="s">
        <v>1632</v>
      </c>
    </row>
    <row r="20" spans="1:18" s="372" customFormat="1" ht="73.5" customHeight="1" x14ac:dyDescent="0.25">
      <c r="A20" s="879"/>
      <c r="B20" s="879"/>
      <c r="C20" s="879"/>
      <c r="D20" s="880"/>
      <c r="E20" s="880"/>
      <c r="F20" s="880"/>
      <c r="G20" s="532" t="s">
        <v>510</v>
      </c>
      <c r="H20" s="542" t="s">
        <v>1660</v>
      </c>
      <c r="I20" s="432" t="s">
        <v>1661</v>
      </c>
      <c r="J20" s="880"/>
      <c r="K20" s="973"/>
      <c r="L20" s="973"/>
      <c r="M20" s="883"/>
      <c r="N20" s="879"/>
      <c r="O20" s="883"/>
      <c r="P20" s="883"/>
      <c r="Q20" s="880"/>
      <c r="R20" s="880"/>
    </row>
    <row r="21" spans="1:18" s="372" customFormat="1" ht="65.25" customHeight="1" x14ac:dyDescent="0.25">
      <c r="A21" s="879"/>
      <c r="B21" s="879"/>
      <c r="C21" s="879"/>
      <c r="D21" s="880"/>
      <c r="E21" s="880"/>
      <c r="F21" s="880"/>
      <c r="G21" s="532" t="s">
        <v>193</v>
      </c>
      <c r="H21" s="536" t="s">
        <v>58</v>
      </c>
      <c r="I21" s="554" t="s">
        <v>41</v>
      </c>
      <c r="J21" s="880"/>
      <c r="K21" s="973"/>
      <c r="L21" s="973"/>
      <c r="M21" s="883"/>
      <c r="N21" s="879"/>
      <c r="O21" s="883"/>
      <c r="P21" s="883"/>
      <c r="Q21" s="880"/>
      <c r="R21" s="880"/>
    </row>
    <row r="22" spans="1:18" s="372" customFormat="1" ht="58.5" customHeight="1" x14ac:dyDescent="0.25">
      <c r="A22" s="880">
        <v>6</v>
      </c>
      <c r="B22" s="880">
        <v>1</v>
      </c>
      <c r="C22" s="880">
        <v>4</v>
      </c>
      <c r="D22" s="880">
        <v>2</v>
      </c>
      <c r="E22" s="880" t="s">
        <v>1662</v>
      </c>
      <c r="F22" s="1080" t="s">
        <v>1663</v>
      </c>
      <c r="G22" s="697" t="s">
        <v>193</v>
      </c>
      <c r="H22" s="700" t="s">
        <v>469</v>
      </c>
      <c r="I22" s="532">
        <v>1</v>
      </c>
      <c r="J22" s="836" t="s">
        <v>1664</v>
      </c>
      <c r="K22" s="836" t="s">
        <v>45</v>
      </c>
      <c r="L22" s="836"/>
      <c r="M22" s="856">
        <v>73531.27</v>
      </c>
      <c r="N22" s="836"/>
      <c r="O22" s="852">
        <v>73531.27</v>
      </c>
      <c r="P22" s="836"/>
      <c r="Q22" s="836" t="s">
        <v>1631</v>
      </c>
      <c r="R22" s="836" t="s">
        <v>1632</v>
      </c>
    </row>
    <row r="23" spans="1:18" s="372" customFormat="1" ht="58.5" customHeight="1" x14ac:dyDescent="0.25">
      <c r="A23" s="880"/>
      <c r="B23" s="880"/>
      <c r="C23" s="880"/>
      <c r="D23" s="880"/>
      <c r="E23" s="880"/>
      <c r="F23" s="1080"/>
      <c r="G23" s="880" t="s">
        <v>1637</v>
      </c>
      <c r="H23" s="536" t="s">
        <v>1638</v>
      </c>
      <c r="I23" s="532">
        <v>1</v>
      </c>
      <c r="J23" s="869"/>
      <c r="K23" s="869"/>
      <c r="L23" s="869"/>
      <c r="M23" s="884"/>
      <c r="N23" s="869"/>
      <c r="O23" s="884"/>
      <c r="P23" s="869"/>
      <c r="Q23" s="869"/>
      <c r="R23" s="869"/>
    </row>
    <row r="24" spans="1:18" s="372" customFormat="1" ht="58.5" customHeight="1" x14ac:dyDescent="0.25">
      <c r="A24" s="880"/>
      <c r="B24" s="880"/>
      <c r="C24" s="880"/>
      <c r="D24" s="880"/>
      <c r="E24" s="880"/>
      <c r="F24" s="1080"/>
      <c r="G24" s="880"/>
      <c r="H24" s="956" t="s">
        <v>1665</v>
      </c>
      <c r="I24" s="836">
        <v>500</v>
      </c>
      <c r="J24" s="869"/>
      <c r="K24" s="869"/>
      <c r="L24" s="869"/>
      <c r="M24" s="884"/>
      <c r="N24" s="869"/>
      <c r="O24" s="884"/>
      <c r="P24" s="869"/>
      <c r="Q24" s="869"/>
      <c r="R24" s="869"/>
    </row>
    <row r="25" spans="1:18" s="372" customFormat="1" ht="24" customHeight="1" x14ac:dyDescent="0.25">
      <c r="A25" s="880"/>
      <c r="B25" s="880"/>
      <c r="C25" s="880"/>
      <c r="D25" s="880"/>
      <c r="E25" s="880"/>
      <c r="F25" s="1080"/>
      <c r="G25" s="880"/>
      <c r="H25" s="956"/>
      <c r="I25" s="833"/>
      <c r="J25" s="869"/>
      <c r="K25" s="869"/>
      <c r="L25" s="869"/>
      <c r="M25" s="884"/>
      <c r="N25" s="869"/>
      <c r="O25" s="884"/>
      <c r="P25" s="869"/>
      <c r="Q25" s="869"/>
      <c r="R25" s="869"/>
    </row>
    <row r="26" spans="1:18" s="372" customFormat="1" ht="63" customHeight="1" x14ac:dyDescent="0.25">
      <c r="A26" s="880"/>
      <c r="B26" s="880"/>
      <c r="C26" s="880"/>
      <c r="D26" s="880"/>
      <c r="E26" s="880"/>
      <c r="F26" s="1080"/>
      <c r="G26" s="697" t="s">
        <v>1342</v>
      </c>
      <c r="H26" s="536" t="s">
        <v>1633</v>
      </c>
      <c r="I26" s="532">
        <v>25</v>
      </c>
      <c r="J26" s="833"/>
      <c r="K26" s="833"/>
      <c r="L26" s="833"/>
      <c r="M26" s="853"/>
      <c r="N26" s="833"/>
      <c r="O26" s="853"/>
      <c r="P26" s="833"/>
      <c r="Q26" s="833"/>
      <c r="R26" s="833"/>
    </row>
    <row r="27" spans="1:18" s="372" customFormat="1" ht="33" customHeight="1" x14ac:dyDescent="0.25">
      <c r="A27" s="880">
        <v>7</v>
      </c>
      <c r="B27" s="880">
        <v>1</v>
      </c>
      <c r="C27" s="880">
        <v>4</v>
      </c>
      <c r="D27" s="880">
        <v>2</v>
      </c>
      <c r="E27" s="880" t="s">
        <v>1666</v>
      </c>
      <c r="F27" s="880" t="s">
        <v>1667</v>
      </c>
      <c r="G27" s="880" t="s">
        <v>1627</v>
      </c>
      <c r="H27" s="536" t="s">
        <v>1628</v>
      </c>
      <c r="I27" s="532">
        <v>4</v>
      </c>
      <c r="J27" s="880" t="s">
        <v>1629</v>
      </c>
      <c r="K27" s="880"/>
      <c r="L27" s="880" t="s">
        <v>1630</v>
      </c>
      <c r="M27" s="883"/>
      <c r="N27" s="1078">
        <v>642000</v>
      </c>
      <c r="O27" s="1078"/>
      <c r="P27" s="1078">
        <v>219000</v>
      </c>
      <c r="Q27" s="880" t="s">
        <v>1631</v>
      </c>
      <c r="R27" s="880" t="s">
        <v>1632</v>
      </c>
    </row>
    <row r="28" spans="1:18" s="372" customFormat="1" ht="26.45" customHeight="1" x14ac:dyDescent="0.25">
      <c r="A28" s="1073"/>
      <c r="B28" s="1073"/>
      <c r="C28" s="1073"/>
      <c r="D28" s="1073"/>
      <c r="E28" s="891"/>
      <c r="F28" s="879"/>
      <c r="G28" s="1073"/>
      <c r="H28" s="536" t="s">
        <v>1633</v>
      </c>
      <c r="I28" s="532">
        <v>1200</v>
      </c>
      <c r="J28" s="891"/>
      <c r="K28" s="891"/>
      <c r="L28" s="891"/>
      <c r="M28" s="891"/>
      <c r="N28" s="1079"/>
      <c r="O28" s="1079"/>
      <c r="P28" s="1079"/>
      <c r="Q28" s="891"/>
      <c r="R28" s="891"/>
    </row>
    <row r="29" spans="1:18" s="372" customFormat="1" ht="33.6" customHeight="1" x14ac:dyDescent="0.25">
      <c r="A29" s="1073"/>
      <c r="B29" s="1073"/>
      <c r="C29" s="1073"/>
      <c r="D29" s="1073"/>
      <c r="E29" s="891"/>
      <c r="F29" s="879"/>
      <c r="G29" s="880" t="s">
        <v>1668</v>
      </c>
      <c r="H29" s="536" t="s">
        <v>1669</v>
      </c>
      <c r="I29" s="532">
        <v>2</v>
      </c>
      <c r="J29" s="891"/>
      <c r="K29" s="891"/>
      <c r="L29" s="891"/>
      <c r="M29" s="891"/>
      <c r="N29" s="1079"/>
      <c r="O29" s="1079"/>
      <c r="P29" s="1079"/>
      <c r="Q29" s="891"/>
      <c r="R29" s="891"/>
    </row>
    <row r="30" spans="1:18" s="372" customFormat="1" ht="28.35" customHeight="1" x14ac:dyDescent="0.25">
      <c r="A30" s="1073"/>
      <c r="B30" s="1073"/>
      <c r="C30" s="1073"/>
      <c r="D30" s="1073"/>
      <c r="E30" s="891"/>
      <c r="F30" s="879"/>
      <c r="G30" s="1073"/>
      <c r="H30" s="536" t="s">
        <v>1636</v>
      </c>
      <c r="I30" s="532">
        <v>10000</v>
      </c>
      <c r="J30" s="891"/>
      <c r="K30" s="891"/>
      <c r="L30" s="891"/>
      <c r="M30" s="891"/>
      <c r="N30" s="1079"/>
      <c r="O30" s="1079"/>
      <c r="P30" s="1079"/>
      <c r="Q30" s="891"/>
      <c r="R30" s="891"/>
    </row>
    <row r="31" spans="1:18" s="372" customFormat="1" ht="32.450000000000003" customHeight="1" x14ac:dyDescent="0.25">
      <c r="A31" s="1073"/>
      <c r="B31" s="1073"/>
      <c r="C31" s="1073"/>
      <c r="D31" s="1073"/>
      <c r="E31" s="891"/>
      <c r="F31" s="879"/>
      <c r="G31" s="697" t="s">
        <v>1670</v>
      </c>
      <c r="H31" s="716" t="s">
        <v>1671</v>
      </c>
      <c r="I31" s="697">
        <v>6</v>
      </c>
      <c r="J31" s="891"/>
      <c r="K31" s="891"/>
      <c r="L31" s="891"/>
      <c r="M31" s="891"/>
      <c r="N31" s="1079"/>
      <c r="O31" s="1079"/>
      <c r="P31" s="1079"/>
      <c r="Q31" s="891"/>
      <c r="R31" s="891"/>
    </row>
    <row r="32" spans="1:18" s="372" customFormat="1" ht="41.45" customHeight="1" x14ac:dyDescent="0.25">
      <c r="A32" s="1073"/>
      <c r="B32" s="1073"/>
      <c r="C32" s="1073"/>
      <c r="D32" s="1073"/>
      <c r="E32" s="891"/>
      <c r="F32" s="879"/>
      <c r="G32" s="532" t="s">
        <v>1672</v>
      </c>
      <c r="H32" s="580" t="s">
        <v>1673</v>
      </c>
      <c r="I32" s="697">
        <v>1</v>
      </c>
      <c r="J32" s="891"/>
      <c r="K32" s="891"/>
      <c r="L32" s="891"/>
      <c r="M32" s="891"/>
      <c r="N32" s="1079"/>
      <c r="O32" s="1079"/>
      <c r="P32" s="1079"/>
      <c r="Q32" s="891"/>
      <c r="R32" s="891"/>
    </row>
    <row r="33" spans="1:18" s="372" customFormat="1" ht="21.6" customHeight="1" x14ac:dyDescent="0.25">
      <c r="A33" s="1073"/>
      <c r="B33" s="1073"/>
      <c r="C33" s="1073"/>
      <c r="D33" s="1073"/>
      <c r="E33" s="891"/>
      <c r="F33" s="879"/>
      <c r="G33" s="532" t="s">
        <v>1674</v>
      </c>
      <c r="H33" s="580" t="s">
        <v>535</v>
      </c>
      <c r="I33" s="697">
        <v>4</v>
      </c>
      <c r="J33" s="891"/>
      <c r="K33" s="891"/>
      <c r="L33" s="891"/>
      <c r="M33" s="891"/>
      <c r="N33" s="1079"/>
      <c r="O33" s="1079"/>
      <c r="P33" s="1079"/>
      <c r="Q33" s="891"/>
      <c r="R33" s="891"/>
    </row>
    <row r="34" spans="1:18" s="372" customFormat="1" ht="24.6" customHeight="1" x14ac:dyDescent="0.25">
      <c r="A34" s="1073"/>
      <c r="B34" s="1073"/>
      <c r="C34" s="1073"/>
      <c r="D34" s="1073"/>
      <c r="E34" s="891"/>
      <c r="F34" s="879"/>
      <c r="G34" s="836" t="s">
        <v>510</v>
      </c>
      <c r="H34" s="580" t="s">
        <v>910</v>
      </c>
      <c r="I34" s="697">
        <v>1</v>
      </c>
      <c r="J34" s="891"/>
      <c r="K34" s="891"/>
      <c r="L34" s="891"/>
      <c r="M34" s="891"/>
      <c r="N34" s="1079"/>
      <c r="O34" s="1079"/>
      <c r="P34" s="1079"/>
      <c r="Q34" s="891"/>
      <c r="R34" s="891"/>
    </row>
    <row r="35" spans="1:18" s="372" customFormat="1" ht="30.6" customHeight="1" x14ac:dyDescent="0.25">
      <c r="A35" s="1073"/>
      <c r="B35" s="1073"/>
      <c r="C35" s="1073"/>
      <c r="D35" s="1073"/>
      <c r="E35" s="891"/>
      <c r="F35" s="879"/>
      <c r="G35" s="833"/>
      <c r="H35" s="580" t="s">
        <v>1633</v>
      </c>
      <c r="I35" s="697">
        <v>70</v>
      </c>
      <c r="J35" s="891"/>
      <c r="K35" s="891"/>
      <c r="L35" s="891"/>
      <c r="M35" s="891"/>
      <c r="N35" s="1079"/>
      <c r="O35" s="1079"/>
      <c r="P35" s="1079"/>
      <c r="Q35" s="891"/>
      <c r="R35" s="891"/>
    </row>
    <row r="36" spans="1:18" s="372" customFormat="1" ht="23.45" customHeight="1" x14ac:dyDescent="0.25">
      <c r="A36" s="1073"/>
      <c r="B36" s="1073"/>
      <c r="C36" s="1073"/>
      <c r="D36" s="1073"/>
      <c r="E36" s="891"/>
      <c r="F36" s="879"/>
      <c r="G36" s="880" t="s">
        <v>1656</v>
      </c>
      <c r="H36" s="580" t="s">
        <v>1675</v>
      </c>
      <c r="I36" s="697">
        <v>1</v>
      </c>
      <c r="J36" s="891"/>
      <c r="K36" s="891"/>
      <c r="L36" s="891"/>
      <c r="M36" s="891"/>
      <c r="N36" s="1079"/>
      <c r="O36" s="1079"/>
      <c r="P36" s="1079"/>
      <c r="Q36" s="891"/>
      <c r="R36" s="891"/>
    </row>
    <row r="37" spans="1:18" s="372" customFormat="1" ht="25.7" customHeight="1" x14ac:dyDescent="0.25">
      <c r="A37" s="1073"/>
      <c r="B37" s="1073"/>
      <c r="C37" s="1073"/>
      <c r="D37" s="1073"/>
      <c r="E37" s="891"/>
      <c r="F37" s="879"/>
      <c r="G37" s="880"/>
      <c r="H37" s="536" t="s">
        <v>1633</v>
      </c>
      <c r="I37" s="697">
        <v>50</v>
      </c>
      <c r="J37" s="891"/>
      <c r="K37" s="891"/>
      <c r="L37" s="891"/>
      <c r="M37" s="891"/>
      <c r="N37" s="1079"/>
      <c r="O37" s="1079"/>
      <c r="P37" s="1079"/>
      <c r="Q37" s="891"/>
      <c r="R37" s="891"/>
    </row>
    <row r="38" spans="1:18" s="372" customFormat="1" ht="34.700000000000003" customHeight="1" x14ac:dyDescent="0.25">
      <c r="A38" s="1073"/>
      <c r="B38" s="1073"/>
      <c r="C38" s="1073"/>
      <c r="D38" s="1073"/>
      <c r="E38" s="891"/>
      <c r="F38" s="879"/>
      <c r="G38" s="532" t="s">
        <v>193</v>
      </c>
      <c r="H38" s="580" t="s">
        <v>469</v>
      </c>
      <c r="I38" s="532">
        <v>2</v>
      </c>
      <c r="J38" s="891"/>
      <c r="K38" s="891"/>
      <c r="L38" s="891"/>
      <c r="M38" s="891"/>
      <c r="N38" s="1079"/>
      <c r="O38" s="1079"/>
      <c r="P38" s="1079"/>
      <c r="Q38" s="891"/>
      <c r="R38" s="891"/>
    </row>
    <row r="39" spans="1:18" s="372" customFormat="1" ht="58.9" customHeight="1" x14ac:dyDescent="0.25">
      <c r="A39" s="880">
        <v>8</v>
      </c>
      <c r="B39" s="880">
        <v>1</v>
      </c>
      <c r="C39" s="880">
        <v>4</v>
      </c>
      <c r="D39" s="880">
        <v>2</v>
      </c>
      <c r="E39" s="880" t="s">
        <v>1676</v>
      </c>
      <c r="F39" s="880" t="s">
        <v>1677</v>
      </c>
      <c r="G39" s="836" t="s">
        <v>1342</v>
      </c>
      <c r="H39" s="580" t="s">
        <v>1379</v>
      </c>
      <c r="I39" s="532">
        <v>1</v>
      </c>
      <c r="J39" s="880" t="s">
        <v>1678</v>
      </c>
      <c r="K39" s="880"/>
      <c r="L39" s="879" t="s">
        <v>38</v>
      </c>
      <c r="M39" s="883"/>
      <c r="N39" s="1078">
        <v>60000</v>
      </c>
      <c r="O39" s="1078"/>
      <c r="P39" s="1078">
        <v>60000</v>
      </c>
      <c r="Q39" s="880" t="s">
        <v>1631</v>
      </c>
      <c r="R39" s="880" t="s">
        <v>1632</v>
      </c>
    </row>
    <row r="40" spans="1:18" s="372" customFormat="1" ht="77.25" customHeight="1" x14ac:dyDescent="0.25">
      <c r="A40" s="1073"/>
      <c r="B40" s="1073"/>
      <c r="C40" s="1073"/>
      <c r="D40" s="1073"/>
      <c r="E40" s="891"/>
      <c r="F40" s="879"/>
      <c r="G40" s="833"/>
      <c r="H40" s="580" t="s">
        <v>585</v>
      </c>
      <c r="I40" s="532">
        <v>25</v>
      </c>
      <c r="J40" s="891"/>
      <c r="K40" s="891"/>
      <c r="L40" s="891"/>
      <c r="M40" s="891"/>
      <c r="N40" s="1079"/>
      <c r="O40" s="1079"/>
      <c r="P40" s="1079"/>
      <c r="Q40" s="891"/>
      <c r="R40" s="891"/>
    </row>
    <row r="41" spans="1:18" s="372" customFormat="1" ht="77.25" customHeight="1" x14ac:dyDescent="0.25">
      <c r="A41" s="1073"/>
      <c r="B41" s="1073"/>
      <c r="C41" s="1073"/>
      <c r="D41" s="1073"/>
      <c r="E41" s="891"/>
      <c r="F41" s="879"/>
      <c r="G41" s="880" t="s">
        <v>510</v>
      </c>
      <c r="H41" s="580" t="s">
        <v>50</v>
      </c>
      <c r="I41" s="532">
        <v>2</v>
      </c>
      <c r="J41" s="891"/>
      <c r="K41" s="891"/>
      <c r="L41" s="891"/>
      <c r="M41" s="891"/>
      <c r="N41" s="1079"/>
      <c r="O41" s="1079"/>
      <c r="P41" s="1079"/>
      <c r="Q41" s="891"/>
      <c r="R41" s="891"/>
    </row>
    <row r="42" spans="1:18" s="372" customFormat="1" ht="38.25" customHeight="1" x14ac:dyDescent="0.25">
      <c r="A42" s="1073"/>
      <c r="B42" s="1073"/>
      <c r="C42" s="1073"/>
      <c r="D42" s="1073"/>
      <c r="E42" s="891"/>
      <c r="F42" s="879"/>
      <c r="G42" s="1073"/>
      <c r="H42" s="580" t="s">
        <v>585</v>
      </c>
      <c r="I42" s="532">
        <v>200</v>
      </c>
      <c r="J42" s="891"/>
      <c r="K42" s="891"/>
      <c r="L42" s="891"/>
      <c r="M42" s="891"/>
      <c r="N42" s="1079"/>
      <c r="O42" s="1079"/>
      <c r="P42" s="1079"/>
      <c r="Q42" s="891"/>
      <c r="R42" s="891"/>
    </row>
    <row r="43" spans="1:18" s="372" customFormat="1" ht="39" customHeight="1" x14ac:dyDescent="0.25">
      <c r="A43" s="836">
        <v>9</v>
      </c>
      <c r="B43" s="880">
        <v>1</v>
      </c>
      <c r="C43" s="880">
        <v>4</v>
      </c>
      <c r="D43" s="880">
        <v>5</v>
      </c>
      <c r="E43" s="880" t="s">
        <v>1679</v>
      </c>
      <c r="F43" s="880" t="s">
        <v>1680</v>
      </c>
      <c r="G43" s="836" t="s">
        <v>1681</v>
      </c>
      <c r="H43" s="697" t="s">
        <v>1682</v>
      </c>
      <c r="I43" s="697">
        <v>1</v>
      </c>
      <c r="J43" s="880" t="s">
        <v>1683</v>
      </c>
      <c r="K43" s="880"/>
      <c r="L43" s="879" t="s">
        <v>1684</v>
      </c>
      <c r="M43" s="883"/>
      <c r="N43" s="1075">
        <v>15947.882299602301</v>
      </c>
      <c r="O43" s="1078"/>
      <c r="P43" s="1078">
        <f>N43</f>
        <v>15947.882299602301</v>
      </c>
      <c r="Q43" s="880" t="s">
        <v>1631</v>
      </c>
      <c r="R43" s="880" t="s">
        <v>1632</v>
      </c>
    </row>
    <row r="44" spans="1:18" s="372" customFormat="1" ht="78" customHeight="1" x14ac:dyDescent="0.25">
      <c r="A44" s="833"/>
      <c r="B44" s="880"/>
      <c r="C44" s="880"/>
      <c r="D44" s="880"/>
      <c r="E44" s="1073"/>
      <c r="F44" s="879"/>
      <c r="G44" s="833"/>
      <c r="H44" s="580" t="s">
        <v>585</v>
      </c>
      <c r="I44" s="532">
        <v>70</v>
      </c>
      <c r="J44" s="891"/>
      <c r="K44" s="891"/>
      <c r="L44" s="891"/>
      <c r="M44" s="891"/>
      <c r="N44" s="1076"/>
      <c r="O44" s="1079"/>
      <c r="P44" s="1079"/>
      <c r="Q44" s="891"/>
      <c r="R44" s="891"/>
    </row>
    <row r="45" spans="1:18" s="372" customFormat="1" ht="33.6" customHeight="1" x14ac:dyDescent="0.25">
      <c r="A45" s="880">
        <v>10</v>
      </c>
      <c r="B45" s="880">
        <v>1</v>
      </c>
      <c r="C45" s="880">
        <v>4</v>
      </c>
      <c r="D45" s="880">
        <v>2</v>
      </c>
      <c r="E45" s="880" t="s">
        <v>1685</v>
      </c>
      <c r="F45" s="880" t="s">
        <v>1686</v>
      </c>
      <c r="G45" s="880" t="s">
        <v>1342</v>
      </c>
      <c r="H45" s="536" t="s">
        <v>1379</v>
      </c>
      <c r="I45" s="532">
        <v>1</v>
      </c>
      <c r="J45" s="836" t="s">
        <v>1687</v>
      </c>
      <c r="K45" s="880"/>
      <c r="L45" s="879" t="s">
        <v>38</v>
      </c>
      <c r="M45" s="883"/>
      <c r="N45" s="1075">
        <v>82000</v>
      </c>
      <c r="O45" s="883"/>
      <c r="P45" s="1075">
        <v>82000</v>
      </c>
      <c r="Q45" s="880" t="s">
        <v>1631</v>
      </c>
      <c r="R45" s="880" t="s">
        <v>1632</v>
      </c>
    </row>
    <row r="46" spans="1:18" s="372" customFormat="1" ht="27.6" customHeight="1" x14ac:dyDescent="0.25">
      <c r="A46" s="1073"/>
      <c r="B46" s="1073"/>
      <c r="C46" s="1073"/>
      <c r="D46" s="1073"/>
      <c r="E46" s="891"/>
      <c r="F46" s="879"/>
      <c r="G46" s="1073"/>
      <c r="H46" s="536" t="s">
        <v>585</v>
      </c>
      <c r="I46" s="532">
        <v>25</v>
      </c>
      <c r="J46" s="869"/>
      <c r="K46" s="891"/>
      <c r="L46" s="891"/>
      <c r="M46" s="891"/>
      <c r="N46" s="1076"/>
      <c r="O46" s="891"/>
      <c r="P46" s="1076"/>
      <c r="Q46" s="891"/>
      <c r="R46" s="891"/>
    </row>
    <row r="47" spans="1:18" s="372" customFormat="1" ht="29.45" customHeight="1" x14ac:dyDescent="0.25">
      <c r="A47" s="1073"/>
      <c r="B47" s="1073"/>
      <c r="C47" s="1073"/>
      <c r="D47" s="1073"/>
      <c r="E47" s="1074"/>
      <c r="F47" s="834"/>
      <c r="G47" s="834" t="s">
        <v>510</v>
      </c>
      <c r="H47" s="700" t="s">
        <v>910</v>
      </c>
      <c r="I47" s="697">
        <v>1</v>
      </c>
      <c r="J47" s="869"/>
      <c r="K47" s="1074"/>
      <c r="L47" s="1074"/>
      <c r="M47" s="1074"/>
      <c r="N47" s="1077"/>
      <c r="O47" s="1074"/>
      <c r="P47" s="1077"/>
      <c r="Q47" s="1074"/>
      <c r="R47" s="1074"/>
    </row>
    <row r="48" spans="1:18" s="372" customFormat="1" ht="42" customHeight="1" x14ac:dyDescent="0.25">
      <c r="A48" s="1073"/>
      <c r="B48" s="1073"/>
      <c r="C48" s="1073"/>
      <c r="D48" s="1073"/>
      <c r="E48" s="1074"/>
      <c r="F48" s="834"/>
      <c r="G48" s="835"/>
      <c r="H48" s="700" t="s">
        <v>1633</v>
      </c>
      <c r="I48" s="697">
        <v>50</v>
      </c>
      <c r="J48" s="869"/>
      <c r="K48" s="1074"/>
      <c r="L48" s="1074"/>
      <c r="M48" s="1074"/>
      <c r="N48" s="1077"/>
      <c r="O48" s="1074"/>
      <c r="P48" s="1077"/>
      <c r="Q48" s="1074"/>
      <c r="R48" s="1074"/>
    </row>
    <row r="49" spans="1:18" s="372" customFormat="1" ht="48" customHeight="1" x14ac:dyDescent="0.25">
      <c r="A49" s="1073"/>
      <c r="B49" s="1073"/>
      <c r="C49" s="1073"/>
      <c r="D49" s="1073"/>
      <c r="E49" s="1074"/>
      <c r="F49" s="834"/>
      <c r="G49" s="697" t="s">
        <v>1274</v>
      </c>
      <c r="H49" s="700" t="s">
        <v>57</v>
      </c>
      <c r="I49" s="697">
        <v>1</v>
      </c>
      <c r="J49" s="869"/>
      <c r="K49" s="1074"/>
      <c r="L49" s="1074"/>
      <c r="M49" s="1074"/>
      <c r="N49" s="1077"/>
      <c r="O49" s="1074"/>
      <c r="P49" s="1077"/>
      <c r="Q49" s="1074"/>
      <c r="R49" s="1074"/>
    </row>
    <row r="50" spans="1:18" s="372" customFormat="1" ht="24.75" customHeight="1" x14ac:dyDescent="0.25">
      <c r="A50" s="880">
        <v>11</v>
      </c>
      <c r="B50" s="880">
        <v>1</v>
      </c>
      <c r="C50" s="880">
        <v>4</v>
      </c>
      <c r="D50" s="880">
        <v>2</v>
      </c>
      <c r="E50" s="880" t="s">
        <v>1650</v>
      </c>
      <c r="F50" s="880" t="s">
        <v>1688</v>
      </c>
      <c r="G50" s="836" t="s">
        <v>510</v>
      </c>
      <c r="H50" s="536" t="s">
        <v>910</v>
      </c>
      <c r="I50" s="532">
        <v>1</v>
      </c>
      <c r="J50" s="836" t="s">
        <v>1689</v>
      </c>
      <c r="K50" s="836"/>
      <c r="L50" s="834" t="s">
        <v>34</v>
      </c>
      <c r="M50" s="852"/>
      <c r="N50" s="1071">
        <v>101143.91</v>
      </c>
      <c r="O50" s="852"/>
      <c r="P50" s="1071">
        <f>N50</f>
        <v>101143.91</v>
      </c>
      <c r="Q50" s="836" t="s">
        <v>1631</v>
      </c>
      <c r="R50" s="836" t="s">
        <v>1632</v>
      </c>
    </row>
    <row r="51" spans="1:18" s="372" customFormat="1" ht="24.75" customHeight="1" x14ac:dyDescent="0.25">
      <c r="A51" s="880"/>
      <c r="B51" s="880"/>
      <c r="C51" s="880"/>
      <c r="D51" s="880"/>
      <c r="E51" s="880"/>
      <c r="F51" s="880"/>
      <c r="G51" s="833"/>
      <c r="H51" s="536" t="s">
        <v>1633</v>
      </c>
      <c r="I51" s="532">
        <v>100</v>
      </c>
      <c r="J51" s="869"/>
      <c r="K51" s="869"/>
      <c r="L51" s="881"/>
      <c r="M51" s="884"/>
      <c r="N51" s="1072"/>
      <c r="O51" s="884"/>
      <c r="P51" s="1072"/>
      <c r="Q51" s="869"/>
      <c r="R51" s="869"/>
    </row>
    <row r="52" spans="1:18" s="372" customFormat="1" ht="28.5" customHeight="1" x14ac:dyDescent="0.25">
      <c r="A52" s="880"/>
      <c r="B52" s="880"/>
      <c r="C52" s="880"/>
      <c r="D52" s="880"/>
      <c r="E52" s="880"/>
      <c r="F52" s="880"/>
      <c r="G52" s="836" t="s">
        <v>1627</v>
      </c>
      <c r="H52" s="536" t="s">
        <v>1628</v>
      </c>
      <c r="I52" s="532">
        <v>1</v>
      </c>
      <c r="J52" s="869"/>
      <c r="K52" s="869"/>
      <c r="L52" s="881"/>
      <c r="M52" s="884"/>
      <c r="N52" s="1072"/>
      <c r="O52" s="884"/>
      <c r="P52" s="1072"/>
      <c r="Q52" s="869"/>
      <c r="R52" s="869"/>
    </row>
    <row r="53" spans="1:18" s="372" customFormat="1" ht="24.75" customHeight="1" x14ac:dyDescent="0.25">
      <c r="A53" s="1073"/>
      <c r="B53" s="1073"/>
      <c r="C53" s="1073"/>
      <c r="D53" s="1073"/>
      <c r="E53" s="891"/>
      <c r="F53" s="879"/>
      <c r="G53" s="833"/>
      <c r="H53" s="536" t="s">
        <v>1633</v>
      </c>
      <c r="I53" s="532">
        <v>200</v>
      </c>
      <c r="J53" s="869"/>
      <c r="K53" s="869"/>
      <c r="L53" s="881"/>
      <c r="M53" s="884"/>
      <c r="N53" s="1072"/>
      <c r="O53" s="884"/>
      <c r="P53" s="1072"/>
      <c r="Q53" s="869"/>
      <c r="R53" s="869"/>
    </row>
    <row r="54" spans="1:18" s="372" customFormat="1" ht="30.75" customHeight="1" x14ac:dyDescent="0.25">
      <c r="A54" s="1073"/>
      <c r="B54" s="1073"/>
      <c r="C54" s="1073"/>
      <c r="D54" s="1073"/>
      <c r="E54" s="891"/>
      <c r="F54" s="879"/>
      <c r="G54" s="836" t="s">
        <v>1690</v>
      </c>
      <c r="H54" s="536" t="s">
        <v>1691</v>
      </c>
      <c r="I54" s="532">
        <v>20</v>
      </c>
      <c r="J54" s="869"/>
      <c r="K54" s="869"/>
      <c r="L54" s="881"/>
      <c r="M54" s="884"/>
      <c r="N54" s="1072"/>
      <c r="O54" s="884"/>
      <c r="P54" s="1072"/>
      <c r="Q54" s="869"/>
      <c r="R54" s="869"/>
    </row>
    <row r="55" spans="1:18" s="372" customFormat="1" ht="24.75" customHeight="1" x14ac:dyDescent="0.25">
      <c r="A55" s="1073"/>
      <c r="B55" s="1073"/>
      <c r="C55" s="1073"/>
      <c r="D55" s="1073"/>
      <c r="E55" s="891"/>
      <c r="F55" s="879"/>
      <c r="G55" s="833"/>
      <c r="H55" s="536" t="s">
        <v>1633</v>
      </c>
      <c r="I55" s="532">
        <v>300</v>
      </c>
      <c r="J55" s="869"/>
      <c r="K55" s="869"/>
      <c r="L55" s="881"/>
      <c r="M55" s="884"/>
      <c r="N55" s="1072"/>
      <c r="O55" s="884"/>
      <c r="P55" s="1072"/>
      <c r="Q55" s="869"/>
      <c r="R55" s="869"/>
    </row>
    <row r="56" spans="1:18" s="372" customFormat="1" ht="24.75" customHeight="1" x14ac:dyDescent="0.25">
      <c r="A56" s="1073"/>
      <c r="B56" s="1073"/>
      <c r="C56" s="1073"/>
      <c r="D56" s="1073"/>
      <c r="E56" s="891"/>
      <c r="F56" s="879"/>
      <c r="G56" s="836" t="s">
        <v>546</v>
      </c>
      <c r="H56" s="536" t="s">
        <v>1494</v>
      </c>
      <c r="I56" s="532">
        <v>46</v>
      </c>
      <c r="J56" s="869"/>
      <c r="K56" s="869"/>
      <c r="L56" s="881"/>
      <c r="M56" s="884"/>
      <c r="N56" s="1072"/>
      <c r="O56" s="884"/>
      <c r="P56" s="1072"/>
      <c r="Q56" s="869"/>
      <c r="R56" s="869"/>
    </row>
    <row r="57" spans="1:18" s="372" customFormat="1" ht="24.75" customHeight="1" x14ac:dyDescent="0.25">
      <c r="A57" s="1073"/>
      <c r="B57" s="1073"/>
      <c r="C57" s="1073"/>
      <c r="D57" s="1073"/>
      <c r="E57" s="891"/>
      <c r="F57" s="879"/>
      <c r="G57" s="833"/>
      <c r="H57" s="536" t="s">
        <v>1633</v>
      </c>
      <c r="I57" s="532">
        <v>690</v>
      </c>
      <c r="J57" s="869"/>
      <c r="K57" s="869"/>
      <c r="L57" s="881"/>
      <c r="M57" s="884"/>
      <c r="N57" s="1072"/>
      <c r="O57" s="884"/>
      <c r="P57" s="1072"/>
      <c r="Q57" s="869"/>
      <c r="R57" s="869"/>
    </row>
    <row r="58" spans="1:18" s="372" customFormat="1" ht="24.75" customHeight="1" x14ac:dyDescent="0.25">
      <c r="A58" s="1073"/>
      <c r="B58" s="1073"/>
      <c r="C58" s="1073"/>
      <c r="D58" s="1073"/>
      <c r="E58" s="891"/>
      <c r="F58" s="879"/>
      <c r="G58" s="836" t="s">
        <v>1692</v>
      </c>
      <c r="H58" s="536" t="s">
        <v>1692</v>
      </c>
      <c r="I58" s="532">
        <v>1</v>
      </c>
      <c r="J58" s="869"/>
      <c r="K58" s="869"/>
      <c r="L58" s="881"/>
      <c r="M58" s="884"/>
      <c r="N58" s="1072"/>
      <c r="O58" s="884"/>
      <c r="P58" s="1072"/>
      <c r="Q58" s="869"/>
      <c r="R58" s="869"/>
    </row>
    <row r="59" spans="1:18" s="372" customFormat="1" ht="24.75" customHeight="1" x14ac:dyDescent="0.25">
      <c r="A59" s="1073"/>
      <c r="B59" s="1073"/>
      <c r="C59" s="1073"/>
      <c r="D59" s="1073"/>
      <c r="E59" s="891"/>
      <c r="F59" s="879"/>
      <c r="G59" s="833"/>
      <c r="H59" s="536" t="s">
        <v>1693</v>
      </c>
      <c r="I59" s="532">
        <v>2000</v>
      </c>
      <c r="J59" s="869"/>
      <c r="K59" s="869"/>
      <c r="L59" s="881"/>
      <c r="M59" s="884"/>
      <c r="N59" s="1072"/>
      <c r="O59" s="884"/>
      <c r="P59" s="1072"/>
      <c r="Q59" s="869"/>
      <c r="R59" s="869"/>
    </row>
    <row r="60" spans="1:18" s="372" customFormat="1" ht="24.75" customHeight="1" x14ac:dyDescent="0.25">
      <c r="A60" s="1073"/>
      <c r="B60" s="1073"/>
      <c r="C60" s="1073"/>
      <c r="D60" s="1073"/>
      <c r="E60" s="1074"/>
      <c r="F60" s="834"/>
      <c r="G60" s="697" t="s">
        <v>1694</v>
      </c>
      <c r="H60" s="700" t="s">
        <v>1695</v>
      </c>
      <c r="I60" s="697">
        <v>10</v>
      </c>
      <c r="J60" s="869"/>
      <c r="K60" s="869"/>
      <c r="L60" s="881"/>
      <c r="M60" s="884"/>
      <c r="N60" s="1072"/>
      <c r="O60" s="884"/>
      <c r="P60" s="1072"/>
      <c r="Q60" s="869"/>
      <c r="R60" s="869"/>
    </row>
    <row r="61" spans="1:18" s="566" customFormat="1" ht="256.5" customHeight="1" x14ac:dyDescent="0.25">
      <c r="A61" s="533">
        <v>12</v>
      </c>
      <c r="B61" s="533">
        <v>1</v>
      </c>
      <c r="C61" s="533">
        <v>4</v>
      </c>
      <c r="D61" s="533">
        <v>2</v>
      </c>
      <c r="E61" s="533" t="s">
        <v>1696</v>
      </c>
      <c r="F61" s="532" t="s">
        <v>1697</v>
      </c>
      <c r="G61" s="533" t="s">
        <v>1672</v>
      </c>
      <c r="H61" s="532" t="s">
        <v>1698</v>
      </c>
      <c r="I61" s="533">
        <v>13</v>
      </c>
      <c r="J61" s="532" t="s">
        <v>1699</v>
      </c>
      <c r="K61" s="533"/>
      <c r="L61" s="533" t="s">
        <v>45</v>
      </c>
      <c r="M61" s="533"/>
      <c r="N61" s="710">
        <v>98800</v>
      </c>
      <c r="O61" s="533"/>
      <c r="P61" s="710">
        <v>98800</v>
      </c>
      <c r="Q61" s="532" t="s">
        <v>1631</v>
      </c>
      <c r="R61" s="532" t="s">
        <v>1632</v>
      </c>
    </row>
    <row r="62" spans="1:18" ht="15.75" customHeight="1" x14ac:dyDescent="0.25">
      <c r="B62" s="354"/>
      <c r="C62" s="354"/>
      <c r="D62" s="354"/>
      <c r="F62" s="357"/>
      <c r="H62" s="354"/>
    </row>
    <row r="63" spans="1:18" ht="18.75" customHeight="1" x14ac:dyDescent="0.25">
      <c r="A63" s="425"/>
      <c r="B63" s="426"/>
      <c r="C63" s="426"/>
      <c r="D63" s="426"/>
      <c r="E63" s="425"/>
      <c r="F63" s="428"/>
      <c r="G63" s="429"/>
      <c r="H63" s="427"/>
      <c r="I63" s="429"/>
      <c r="J63" s="425"/>
      <c r="K63" s="425"/>
      <c r="L63" s="425"/>
      <c r="M63" s="1058"/>
      <c r="N63" s="1059"/>
      <c r="O63" s="1064" t="s">
        <v>35</v>
      </c>
      <c r="P63" s="1065"/>
      <c r="Q63" s="1066"/>
      <c r="R63" s="425"/>
    </row>
    <row r="64" spans="1:18" ht="15.75" customHeight="1" x14ac:dyDescent="0.25">
      <c r="A64" s="425"/>
      <c r="B64" s="426"/>
      <c r="C64" s="426"/>
      <c r="D64" s="426"/>
      <c r="E64" s="425"/>
      <c r="F64" s="428"/>
      <c r="G64" s="429"/>
      <c r="H64" s="427"/>
      <c r="I64" s="429"/>
      <c r="J64" s="425"/>
      <c r="K64" s="425"/>
      <c r="L64" s="425"/>
      <c r="M64" s="1060"/>
      <c r="N64" s="1061"/>
      <c r="O64" s="1067" t="s">
        <v>36</v>
      </c>
      <c r="P64" s="1069" t="s">
        <v>37</v>
      </c>
      <c r="Q64" s="1070"/>
      <c r="R64" s="425"/>
    </row>
    <row r="65" spans="1:18" ht="15.75" customHeight="1" x14ac:dyDescent="0.25">
      <c r="A65" s="425"/>
      <c r="B65" s="426"/>
      <c r="C65" s="426"/>
      <c r="D65" s="426"/>
      <c r="E65" s="425"/>
      <c r="F65" s="428"/>
      <c r="G65" s="429"/>
      <c r="H65" s="427"/>
      <c r="I65" s="429"/>
      <c r="J65" s="430"/>
      <c r="K65" s="425"/>
      <c r="L65" s="425"/>
      <c r="M65" s="1062"/>
      <c r="N65" s="1063"/>
      <c r="O65" s="1068"/>
      <c r="P65" s="593">
        <v>2020</v>
      </c>
      <c r="Q65" s="431">
        <v>2021</v>
      </c>
      <c r="R65" s="425"/>
    </row>
    <row r="66" spans="1:18" ht="15.75" customHeight="1" x14ac:dyDescent="0.25">
      <c r="A66" s="425"/>
      <c r="B66" s="426"/>
      <c r="C66" s="426"/>
      <c r="D66" s="426"/>
      <c r="E66" s="425"/>
      <c r="F66" s="428"/>
      <c r="G66" s="429"/>
      <c r="H66" s="427"/>
      <c r="I66" s="429"/>
      <c r="J66" s="425"/>
      <c r="K66" s="425"/>
      <c r="L66" s="425"/>
      <c r="M66" s="1064" t="s">
        <v>729</v>
      </c>
      <c r="N66" s="1066"/>
      <c r="O66" s="617">
        <v>12</v>
      </c>
      <c r="P66" s="764">
        <f>O22+O19+O16+O15+O13+O7</f>
        <v>467211.27</v>
      </c>
      <c r="Q66" s="616">
        <f>P61+P50+P45+P43+P27+P39</f>
        <v>576891.79229960241</v>
      </c>
      <c r="R66" s="425"/>
    </row>
    <row r="67" spans="1:18" ht="15.75" customHeight="1" x14ac:dyDescent="0.25">
      <c r="A67" s="425"/>
      <c r="B67" s="426"/>
      <c r="C67" s="426"/>
      <c r="D67" s="426"/>
      <c r="E67" s="425"/>
      <c r="F67" s="428"/>
      <c r="G67" s="429"/>
      <c r="H67" s="427"/>
      <c r="I67" s="429"/>
      <c r="J67" s="425"/>
      <c r="K67" s="425"/>
      <c r="L67" s="425"/>
      <c r="M67" s="425"/>
      <c r="N67" s="425"/>
      <c r="O67" s="425"/>
      <c r="P67" s="430"/>
      <c r="Q67" s="425"/>
      <c r="R67" s="425"/>
    </row>
    <row r="68" spans="1:18" ht="15.75" customHeight="1" x14ac:dyDescent="0.25">
      <c r="A68" s="425"/>
      <c r="B68" s="426"/>
      <c r="C68" s="426"/>
      <c r="D68" s="426"/>
      <c r="E68" s="425"/>
      <c r="F68" s="428"/>
      <c r="G68" s="429"/>
      <c r="H68" s="427"/>
      <c r="I68" s="429"/>
      <c r="J68" s="425"/>
      <c r="K68" s="425"/>
      <c r="L68" s="425"/>
      <c r="M68" s="425"/>
      <c r="N68" s="425"/>
      <c r="O68" s="425"/>
      <c r="P68" s="425"/>
      <c r="Q68" s="425"/>
      <c r="R68" s="425"/>
    </row>
    <row r="69" spans="1:18" ht="15.75" customHeight="1" x14ac:dyDescent="0.25">
      <c r="A69" s="425"/>
      <c r="B69" s="426"/>
      <c r="C69" s="426"/>
      <c r="D69" s="426"/>
      <c r="E69" s="425"/>
      <c r="F69" s="428"/>
      <c r="G69" s="429"/>
      <c r="H69" s="427"/>
      <c r="I69" s="429"/>
      <c r="J69" s="425"/>
      <c r="K69" s="425"/>
      <c r="L69" s="425"/>
      <c r="M69" s="425"/>
      <c r="N69" s="425"/>
      <c r="O69" s="425"/>
      <c r="P69" s="425"/>
      <c r="Q69" s="425"/>
      <c r="R69" s="425"/>
    </row>
    <row r="70" spans="1:18" ht="15.75" customHeight="1" x14ac:dyDescent="0.25">
      <c r="A70" s="425"/>
      <c r="B70" s="426"/>
      <c r="C70" s="426"/>
      <c r="D70" s="426"/>
      <c r="E70" s="425"/>
      <c r="F70" s="428"/>
      <c r="G70" s="429"/>
      <c r="H70" s="427"/>
      <c r="I70" s="429"/>
      <c r="J70" s="425"/>
      <c r="K70" s="425"/>
      <c r="L70" s="425"/>
      <c r="M70" s="425"/>
      <c r="N70" s="425"/>
      <c r="O70" s="425"/>
      <c r="P70" s="425"/>
      <c r="Q70" s="425"/>
      <c r="R70" s="425"/>
    </row>
    <row r="71" spans="1:18" ht="15.75" customHeight="1" x14ac:dyDescent="0.25">
      <c r="A71" s="425"/>
      <c r="B71" s="426"/>
      <c r="C71" s="426"/>
      <c r="D71" s="426"/>
      <c r="E71" s="425"/>
      <c r="F71" s="428"/>
      <c r="G71" s="429"/>
      <c r="H71" s="427"/>
      <c r="I71" s="429"/>
      <c r="J71" s="425"/>
      <c r="K71" s="425"/>
      <c r="L71" s="425"/>
      <c r="M71" s="425"/>
      <c r="N71" s="425"/>
      <c r="O71" s="425"/>
      <c r="P71" s="425"/>
      <c r="Q71" s="425"/>
      <c r="R71" s="425"/>
    </row>
    <row r="72" spans="1:18" ht="15.75" customHeight="1" x14ac:dyDescent="0.25">
      <c r="A72" s="425"/>
      <c r="B72" s="426"/>
      <c r="C72" s="426"/>
      <c r="D72" s="426"/>
      <c r="E72" s="425"/>
      <c r="F72" s="428"/>
      <c r="G72" s="429"/>
      <c r="H72" s="427"/>
      <c r="I72" s="429"/>
      <c r="J72" s="425"/>
      <c r="K72" s="425"/>
      <c r="L72" s="425"/>
      <c r="M72" s="425"/>
      <c r="N72" s="425"/>
      <c r="O72" s="425"/>
      <c r="P72" s="425"/>
      <c r="Q72" s="425"/>
      <c r="R72" s="425"/>
    </row>
    <row r="73" spans="1:18" ht="15.75" customHeight="1" x14ac:dyDescent="0.25">
      <c r="A73" s="425"/>
      <c r="B73" s="426"/>
      <c r="C73" s="426"/>
      <c r="D73" s="426"/>
      <c r="E73" s="425"/>
      <c r="F73" s="428"/>
      <c r="G73" s="429"/>
      <c r="H73" s="427"/>
      <c r="I73" s="429"/>
      <c r="J73" s="425"/>
      <c r="K73" s="425"/>
      <c r="L73" s="425"/>
      <c r="M73" s="425"/>
      <c r="N73" s="425"/>
      <c r="O73" s="425"/>
      <c r="P73" s="425"/>
      <c r="Q73" s="425"/>
      <c r="R73" s="425"/>
    </row>
    <row r="74" spans="1:18" ht="15.75" customHeight="1" x14ac:dyDescent="0.25">
      <c r="A74" s="425"/>
      <c r="B74" s="426"/>
      <c r="C74" s="426"/>
      <c r="D74" s="426"/>
      <c r="E74" s="425"/>
      <c r="F74" s="428"/>
      <c r="G74" s="429"/>
      <c r="H74" s="427"/>
      <c r="I74" s="429"/>
      <c r="J74" s="425"/>
      <c r="K74" s="425"/>
      <c r="L74" s="425"/>
      <c r="M74" s="425"/>
      <c r="N74" s="425"/>
      <c r="O74" s="425"/>
      <c r="P74" s="425"/>
      <c r="Q74" s="425"/>
      <c r="R74" s="425"/>
    </row>
    <row r="75" spans="1:18" ht="15.75" customHeight="1" x14ac:dyDescent="0.25">
      <c r="A75" s="425"/>
      <c r="B75" s="426"/>
      <c r="C75" s="426"/>
      <c r="D75" s="426"/>
      <c r="E75" s="425"/>
      <c r="F75" s="428"/>
      <c r="G75" s="429"/>
      <c r="H75" s="427"/>
      <c r="I75" s="429"/>
      <c r="J75" s="425"/>
      <c r="K75" s="425"/>
      <c r="L75" s="425"/>
      <c r="M75" s="425"/>
      <c r="N75" s="425"/>
      <c r="O75" s="425"/>
      <c r="P75" s="425"/>
      <c r="Q75" s="425"/>
      <c r="R75" s="425"/>
    </row>
    <row r="76" spans="1:18" ht="15.75" customHeight="1" x14ac:dyDescent="0.25">
      <c r="A76" s="425"/>
      <c r="B76" s="426"/>
      <c r="C76" s="426"/>
      <c r="D76" s="426"/>
      <c r="E76" s="425"/>
      <c r="F76" s="428"/>
      <c r="G76" s="429"/>
      <c r="H76" s="427"/>
      <c r="I76" s="429"/>
      <c r="J76" s="425"/>
      <c r="K76" s="425"/>
      <c r="L76" s="425"/>
      <c r="M76" s="425"/>
      <c r="N76" s="425"/>
      <c r="O76" s="425"/>
      <c r="P76" s="425"/>
      <c r="Q76" s="425"/>
      <c r="R76" s="425"/>
    </row>
    <row r="77" spans="1:18" ht="15.75" customHeight="1" x14ac:dyDescent="0.25">
      <c r="A77" s="425"/>
      <c r="B77" s="426"/>
      <c r="C77" s="426"/>
      <c r="D77" s="426"/>
      <c r="E77" s="425"/>
      <c r="F77" s="428"/>
      <c r="G77" s="429"/>
      <c r="H77" s="427"/>
      <c r="I77" s="429"/>
      <c r="J77" s="425"/>
      <c r="K77" s="425"/>
      <c r="L77" s="425"/>
      <c r="M77" s="425"/>
      <c r="N77" s="425"/>
      <c r="O77" s="425"/>
      <c r="P77" s="425"/>
      <c r="Q77" s="425"/>
      <c r="R77" s="425"/>
    </row>
    <row r="78" spans="1:18" ht="15.75" customHeight="1" x14ac:dyDescent="0.25">
      <c r="A78" s="425"/>
      <c r="B78" s="426"/>
      <c r="C78" s="426"/>
      <c r="D78" s="426"/>
      <c r="E78" s="425"/>
      <c r="F78" s="428"/>
      <c r="G78" s="429"/>
      <c r="H78" s="427"/>
      <c r="I78" s="429"/>
      <c r="J78" s="425"/>
      <c r="K78" s="425"/>
      <c r="L78" s="425"/>
      <c r="M78" s="425"/>
      <c r="N78" s="425"/>
      <c r="O78" s="425"/>
      <c r="P78" s="425"/>
      <c r="Q78" s="425"/>
      <c r="R78" s="425"/>
    </row>
    <row r="79" spans="1:18" ht="15.75" customHeight="1" x14ac:dyDescent="0.25">
      <c r="A79" s="425"/>
      <c r="B79" s="426"/>
      <c r="C79" s="426"/>
      <c r="D79" s="426"/>
      <c r="E79" s="425"/>
      <c r="F79" s="428"/>
      <c r="G79" s="429"/>
      <c r="H79" s="427"/>
      <c r="I79" s="429"/>
      <c r="J79" s="425"/>
      <c r="K79" s="425"/>
      <c r="L79" s="425"/>
      <c r="M79" s="425"/>
      <c r="N79" s="425"/>
      <c r="O79" s="425"/>
      <c r="P79" s="425"/>
      <c r="Q79" s="425"/>
      <c r="R79" s="425"/>
    </row>
    <row r="80" spans="1:18" ht="15.75" customHeight="1" x14ac:dyDescent="0.25">
      <c r="A80" s="425"/>
      <c r="B80" s="426"/>
      <c r="C80" s="426"/>
      <c r="D80" s="426"/>
      <c r="E80" s="425"/>
      <c r="F80" s="428"/>
      <c r="G80" s="429"/>
      <c r="H80" s="427"/>
      <c r="I80" s="429"/>
      <c r="J80" s="425"/>
      <c r="K80" s="425"/>
      <c r="L80" s="425"/>
      <c r="M80" s="425"/>
      <c r="N80" s="425"/>
      <c r="O80" s="425"/>
      <c r="P80" s="425"/>
      <c r="Q80" s="425"/>
      <c r="R80" s="425"/>
    </row>
    <row r="81" spans="1:18" ht="15.75" customHeight="1" x14ac:dyDescent="0.25">
      <c r="A81" s="425"/>
      <c r="B81" s="426"/>
      <c r="C81" s="426"/>
      <c r="D81" s="426"/>
      <c r="E81" s="425"/>
      <c r="F81" s="428"/>
      <c r="G81" s="429"/>
      <c r="H81" s="427"/>
      <c r="I81" s="429"/>
      <c r="J81" s="425"/>
      <c r="K81" s="425"/>
      <c r="L81" s="425"/>
      <c r="M81" s="425"/>
      <c r="N81" s="425"/>
      <c r="O81" s="425"/>
      <c r="P81" s="425"/>
      <c r="Q81" s="425"/>
      <c r="R81" s="425"/>
    </row>
    <row r="82" spans="1:18" ht="15.75" customHeight="1" x14ac:dyDescent="0.25">
      <c r="A82" s="425"/>
      <c r="B82" s="426"/>
      <c r="C82" s="426"/>
      <c r="D82" s="426"/>
      <c r="E82" s="425"/>
      <c r="F82" s="428"/>
      <c r="G82" s="429"/>
      <c r="H82" s="427"/>
      <c r="I82" s="429"/>
      <c r="J82" s="425"/>
      <c r="K82" s="425"/>
      <c r="L82" s="425"/>
      <c r="M82" s="425"/>
      <c r="N82" s="425"/>
      <c r="O82" s="425"/>
      <c r="P82" s="425"/>
      <c r="Q82" s="425"/>
      <c r="R82" s="425"/>
    </row>
    <row r="83" spans="1:18" ht="15.75" customHeight="1" x14ac:dyDescent="0.25">
      <c r="A83" s="425"/>
      <c r="B83" s="426"/>
      <c r="C83" s="426"/>
      <c r="D83" s="426"/>
      <c r="E83" s="425"/>
      <c r="F83" s="428"/>
      <c r="G83" s="429"/>
      <c r="H83" s="427"/>
      <c r="I83" s="429"/>
      <c r="J83" s="425"/>
      <c r="K83" s="425"/>
      <c r="L83" s="425"/>
      <c r="M83" s="425"/>
      <c r="N83" s="425"/>
      <c r="O83" s="425"/>
      <c r="P83" s="425"/>
      <c r="Q83" s="425"/>
      <c r="R83" s="425"/>
    </row>
    <row r="84" spans="1:18" ht="15.75" customHeight="1" x14ac:dyDescent="0.25">
      <c r="A84" s="425"/>
      <c r="B84" s="426"/>
      <c r="C84" s="426"/>
      <c r="D84" s="426"/>
      <c r="E84" s="425"/>
      <c r="F84" s="428"/>
      <c r="G84" s="429"/>
      <c r="H84" s="427"/>
      <c r="I84" s="429"/>
      <c r="J84" s="425"/>
      <c r="K84" s="425"/>
      <c r="L84" s="425"/>
      <c r="M84" s="425"/>
      <c r="N84" s="425"/>
      <c r="O84" s="425"/>
      <c r="P84" s="425"/>
      <c r="Q84" s="425"/>
      <c r="R84" s="425"/>
    </row>
    <row r="85" spans="1:18" ht="15.75" customHeight="1" x14ac:dyDescent="0.25">
      <c r="A85" s="425"/>
      <c r="B85" s="426"/>
      <c r="C85" s="426"/>
      <c r="D85" s="426"/>
      <c r="E85" s="425"/>
      <c r="F85" s="428"/>
      <c r="G85" s="429"/>
      <c r="H85" s="427"/>
      <c r="I85" s="429"/>
      <c r="J85" s="425"/>
      <c r="K85" s="425"/>
      <c r="L85" s="425"/>
      <c r="M85" s="425"/>
      <c r="N85" s="425"/>
      <c r="O85" s="425"/>
      <c r="P85" s="425"/>
      <c r="Q85" s="425"/>
      <c r="R85" s="425"/>
    </row>
    <row r="86" spans="1:18" ht="15.75" customHeight="1" x14ac:dyDescent="0.25">
      <c r="A86" s="425"/>
      <c r="B86" s="426"/>
      <c r="C86" s="426"/>
      <c r="D86" s="426"/>
      <c r="E86" s="425"/>
      <c r="F86" s="428"/>
      <c r="G86" s="429"/>
      <c r="H86" s="427"/>
      <c r="I86" s="429"/>
      <c r="J86" s="425"/>
      <c r="K86" s="425"/>
      <c r="L86" s="425"/>
      <c r="M86" s="425"/>
      <c r="N86" s="425"/>
      <c r="O86" s="425"/>
      <c r="P86" s="425"/>
      <c r="Q86" s="425"/>
      <c r="R86" s="425"/>
    </row>
    <row r="87" spans="1:18" ht="15.75" customHeight="1" x14ac:dyDescent="0.25">
      <c r="A87" s="425"/>
      <c r="B87" s="426"/>
      <c r="C87" s="426"/>
      <c r="D87" s="426"/>
      <c r="E87" s="425"/>
      <c r="F87" s="428"/>
      <c r="G87" s="429"/>
      <c r="H87" s="427"/>
      <c r="I87" s="429"/>
      <c r="J87" s="425"/>
      <c r="K87" s="425"/>
      <c r="L87" s="425"/>
      <c r="M87" s="425"/>
      <c r="N87" s="425"/>
      <c r="O87" s="425"/>
      <c r="P87" s="425"/>
      <c r="Q87" s="425"/>
      <c r="R87" s="425"/>
    </row>
    <row r="88" spans="1:18" ht="15.75" customHeight="1" x14ac:dyDescent="0.25">
      <c r="A88" s="425"/>
      <c r="B88" s="426"/>
      <c r="C88" s="426"/>
      <c r="D88" s="426"/>
      <c r="E88" s="425"/>
      <c r="F88" s="428"/>
      <c r="G88" s="429"/>
      <c r="H88" s="427"/>
      <c r="I88" s="429"/>
      <c r="J88" s="425"/>
      <c r="K88" s="425"/>
      <c r="L88" s="425"/>
      <c r="M88" s="425"/>
      <c r="N88" s="425"/>
      <c r="O88" s="425"/>
      <c r="P88" s="425"/>
      <c r="Q88" s="425"/>
      <c r="R88" s="425"/>
    </row>
    <row r="89" spans="1:18" ht="15.75" customHeight="1" x14ac:dyDescent="0.25">
      <c r="A89" s="425"/>
      <c r="B89" s="426"/>
      <c r="C89" s="426"/>
      <c r="D89" s="426"/>
      <c r="E89" s="425"/>
      <c r="F89" s="428"/>
      <c r="G89" s="429"/>
      <c r="H89" s="427"/>
      <c r="I89" s="429"/>
      <c r="J89" s="425"/>
      <c r="K89" s="425"/>
      <c r="L89" s="425"/>
      <c r="M89" s="425"/>
      <c r="N89" s="425"/>
      <c r="O89" s="425"/>
      <c r="P89" s="425"/>
      <c r="Q89" s="425"/>
      <c r="R89" s="425"/>
    </row>
    <row r="90" spans="1:18" ht="15.75" customHeight="1" x14ac:dyDescent="0.25">
      <c r="A90" s="425"/>
      <c r="B90" s="426"/>
      <c r="C90" s="426"/>
      <c r="D90" s="426"/>
      <c r="E90" s="425"/>
      <c r="F90" s="428"/>
      <c r="G90" s="429"/>
      <c r="H90" s="427"/>
      <c r="I90" s="429"/>
      <c r="J90" s="425"/>
      <c r="K90" s="425"/>
      <c r="L90" s="425"/>
      <c r="M90" s="425"/>
      <c r="N90" s="425"/>
      <c r="O90" s="425"/>
      <c r="P90" s="425"/>
      <c r="Q90" s="425"/>
      <c r="R90" s="425"/>
    </row>
    <row r="91" spans="1:18" ht="15.75" customHeight="1" x14ac:dyDescent="0.25">
      <c r="A91" s="425"/>
      <c r="B91" s="426"/>
      <c r="C91" s="426"/>
      <c r="D91" s="426"/>
      <c r="E91" s="425"/>
      <c r="F91" s="428"/>
      <c r="G91" s="429"/>
      <c r="H91" s="427"/>
      <c r="I91" s="429"/>
      <c r="J91" s="425"/>
      <c r="K91" s="425"/>
      <c r="L91" s="425"/>
      <c r="M91" s="425"/>
      <c r="N91" s="425"/>
      <c r="O91" s="425"/>
      <c r="P91" s="425"/>
      <c r="Q91" s="425"/>
      <c r="R91" s="425"/>
    </row>
    <row r="92" spans="1:18" ht="15.75" customHeight="1" x14ac:dyDescent="0.25">
      <c r="A92" s="425"/>
      <c r="B92" s="426"/>
      <c r="C92" s="426"/>
      <c r="D92" s="426"/>
      <c r="E92" s="425"/>
      <c r="F92" s="428"/>
      <c r="G92" s="429"/>
      <c r="H92" s="427"/>
      <c r="I92" s="429"/>
      <c r="J92" s="425"/>
      <c r="K92" s="425"/>
      <c r="L92" s="425"/>
      <c r="M92" s="425"/>
      <c r="N92" s="425"/>
      <c r="O92" s="425"/>
      <c r="P92" s="425"/>
      <c r="Q92" s="425"/>
      <c r="R92" s="425"/>
    </row>
    <row r="93" spans="1:18" ht="15.75" customHeight="1" x14ac:dyDescent="0.25">
      <c r="A93" s="425"/>
      <c r="B93" s="426"/>
      <c r="C93" s="426"/>
      <c r="D93" s="426"/>
      <c r="E93" s="425"/>
      <c r="F93" s="428"/>
      <c r="G93" s="429"/>
      <c r="H93" s="427"/>
      <c r="I93" s="429"/>
      <c r="J93" s="425"/>
      <c r="K93" s="425"/>
      <c r="L93" s="425"/>
      <c r="M93" s="425"/>
      <c r="N93" s="425"/>
      <c r="O93" s="425"/>
      <c r="P93" s="425"/>
      <c r="Q93" s="425"/>
      <c r="R93" s="425"/>
    </row>
    <row r="94" spans="1:18" ht="15.75" customHeight="1" x14ac:dyDescent="0.25">
      <c r="A94" s="425"/>
      <c r="B94" s="426"/>
      <c r="C94" s="426"/>
      <c r="D94" s="426"/>
      <c r="E94" s="425"/>
      <c r="F94" s="428"/>
      <c r="G94" s="429"/>
      <c r="H94" s="427"/>
      <c r="I94" s="429"/>
      <c r="J94" s="425"/>
      <c r="K94" s="425"/>
      <c r="L94" s="425"/>
      <c r="M94" s="425"/>
      <c r="N94" s="425"/>
      <c r="O94" s="425"/>
      <c r="P94" s="425"/>
      <c r="Q94" s="425"/>
      <c r="R94" s="425"/>
    </row>
    <row r="95" spans="1:18" ht="15.75" customHeight="1" x14ac:dyDescent="0.25">
      <c r="A95" s="425"/>
      <c r="B95" s="426"/>
      <c r="C95" s="426"/>
      <c r="D95" s="426"/>
      <c r="E95" s="425"/>
      <c r="F95" s="428"/>
      <c r="G95" s="429"/>
      <c r="H95" s="427"/>
      <c r="I95" s="429"/>
      <c r="J95" s="425"/>
      <c r="K95" s="425"/>
      <c r="L95" s="425"/>
      <c r="M95" s="425"/>
      <c r="N95" s="425"/>
      <c r="O95" s="425"/>
      <c r="P95" s="425"/>
      <c r="Q95" s="425"/>
      <c r="R95" s="425"/>
    </row>
    <row r="96" spans="1:18" ht="15.75" customHeight="1" x14ac:dyDescent="0.25">
      <c r="A96" s="425"/>
      <c r="B96" s="426"/>
      <c r="C96" s="426"/>
      <c r="D96" s="426"/>
      <c r="E96" s="425"/>
      <c r="F96" s="428"/>
      <c r="G96" s="429"/>
      <c r="H96" s="427"/>
      <c r="I96" s="429"/>
      <c r="J96" s="425"/>
      <c r="K96" s="425"/>
      <c r="L96" s="425"/>
      <c r="M96" s="425"/>
      <c r="N96" s="425"/>
      <c r="O96" s="425"/>
      <c r="P96" s="425"/>
      <c r="Q96" s="425"/>
      <c r="R96" s="425"/>
    </row>
    <row r="97" spans="1:18" ht="15.75" customHeight="1" x14ac:dyDescent="0.25">
      <c r="A97" s="425"/>
      <c r="B97" s="426"/>
      <c r="C97" s="426"/>
      <c r="D97" s="426"/>
      <c r="E97" s="425"/>
      <c r="F97" s="428"/>
      <c r="G97" s="429"/>
      <c r="H97" s="427"/>
      <c r="I97" s="429"/>
      <c r="J97" s="425"/>
      <c r="K97" s="425"/>
      <c r="L97" s="425"/>
      <c r="M97" s="425"/>
      <c r="N97" s="425"/>
      <c r="O97" s="425"/>
      <c r="P97" s="425"/>
      <c r="Q97" s="425"/>
      <c r="R97" s="425"/>
    </row>
    <row r="98" spans="1:18" ht="15.75" customHeight="1" x14ac:dyDescent="0.25">
      <c r="A98" s="425"/>
      <c r="B98" s="426"/>
      <c r="C98" s="426"/>
      <c r="D98" s="426"/>
      <c r="E98" s="425"/>
      <c r="F98" s="428"/>
      <c r="G98" s="429"/>
      <c r="H98" s="427"/>
      <c r="I98" s="429"/>
      <c r="J98" s="425"/>
      <c r="K98" s="425"/>
      <c r="L98" s="425"/>
      <c r="M98" s="425"/>
      <c r="N98" s="425"/>
      <c r="O98" s="425"/>
      <c r="P98" s="425"/>
      <c r="Q98" s="425"/>
      <c r="R98" s="425"/>
    </row>
    <row r="99" spans="1:18" ht="15.75" customHeight="1" x14ac:dyDescent="0.25">
      <c r="A99" s="425"/>
      <c r="B99" s="426"/>
      <c r="C99" s="426"/>
      <c r="D99" s="426"/>
      <c r="E99" s="425"/>
      <c r="F99" s="428"/>
      <c r="G99" s="429"/>
      <c r="H99" s="427"/>
      <c r="I99" s="429"/>
      <c r="J99" s="425"/>
      <c r="K99" s="425"/>
      <c r="L99" s="425"/>
      <c r="M99" s="425"/>
      <c r="N99" s="425"/>
      <c r="O99" s="425"/>
      <c r="P99" s="425"/>
      <c r="Q99" s="425"/>
      <c r="R99" s="425"/>
    </row>
    <row r="100" spans="1:18" ht="15.75" customHeight="1" x14ac:dyDescent="0.25">
      <c r="A100" s="425"/>
      <c r="B100" s="426"/>
      <c r="C100" s="426"/>
      <c r="D100" s="426"/>
      <c r="E100" s="425"/>
      <c r="F100" s="428"/>
      <c r="G100" s="429"/>
      <c r="H100" s="427"/>
      <c r="I100" s="429"/>
      <c r="J100" s="425"/>
      <c r="K100" s="425"/>
      <c r="L100" s="425"/>
      <c r="M100" s="425"/>
      <c r="N100" s="425"/>
      <c r="O100" s="425"/>
      <c r="P100" s="425"/>
      <c r="Q100" s="425"/>
      <c r="R100" s="425"/>
    </row>
    <row r="101" spans="1:18" ht="15.75" customHeight="1" x14ac:dyDescent="0.25">
      <c r="A101" s="425"/>
      <c r="B101" s="426"/>
      <c r="C101" s="426"/>
      <c r="D101" s="426"/>
      <c r="E101" s="425"/>
      <c r="F101" s="428"/>
      <c r="G101" s="429"/>
      <c r="H101" s="427"/>
      <c r="I101" s="429"/>
      <c r="J101" s="425"/>
      <c r="K101" s="425"/>
      <c r="L101" s="425"/>
      <c r="M101" s="425"/>
      <c r="N101" s="425"/>
      <c r="O101" s="425"/>
      <c r="P101" s="425"/>
      <c r="Q101" s="425"/>
      <c r="R101" s="425"/>
    </row>
    <row r="102" spans="1:18" ht="15.75" customHeight="1" x14ac:dyDescent="0.25">
      <c r="A102" s="425"/>
      <c r="B102" s="426"/>
      <c r="C102" s="426"/>
      <c r="D102" s="426"/>
      <c r="E102" s="425"/>
      <c r="F102" s="428"/>
      <c r="G102" s="429"/>
      <c r="H102" s="427"/>
      <c r="I102" s="429"/>
      <c r="J102" s="425"/>
      <c r="K102" s="425"/>
      <c r="L102" s="425"/>
      <c r="M102" s="425"/>
      <c r="N102" s="425"/>
      <c r="O102" s="425"/>
      <c r="P102" s="425"/>
      <c r="Q102" s="425"/>
      <c r="R102" s="425"/>
    </row>
    <row r="103" spans="1:18" ht="15.75" customHeight="1" x14ac:dyDescent="0.25">
      <c r="A103" s="425"/>
      <c r="B103" s="426"/>
      <c r="C103" s="426"/>
      <c r="D103" s="426"/>
      <c r="E103" s="425"/>
      <c r="F103" s="428"/>
      <c r="G103" s="429"/>
      <c r="H103" s="427"/>
      <c r="I103" s="429"/>
      <c r="J103" s="425"/>
      <c r="K103" s="425"/>
      <c r="L103" s="425"/>
      <c r="M103" s="425"/>
      <c r="N103" s="425"/>
      <c r="O103" s="425"/>
      <c r="P103" s="425"/>
      <c r="Q103" s="425"/>
      <c r="R103" s="425"/>
    </row>
    <row r="104" spans="1:18" ht="15.75" customHeight="1" x14ac:dyDescent="0.25">
      <c r="A104" s="425"/>
      <c r="B104" s="426"/>
      <c r="C104" s="426"/>
      <c r="D104" s="426"/>
      <c r="E104" s="425"/>
      <c r="F104" s="428"/>
      <c r="G104" s="429"/>
      <c r="H104" s="427"/>
      <c r="I104" s="429"/>
      <c r="J104" s="425"/>
      <c r="K104" s="425"/>
      <c r="L104" s="425"/>
      <c r="M104" s="425"/>
      <c r="N104" s="425"/>
      <c r="O104" s="425"/>
      <c r="P104" s="425"/>
      <c r="Q104" s="425"/>
      <c r="R104" s="425"/>
    </row>
    <row r="105" spans="1:18" ht="15.75" customHeight="1" x14ac:dyDescent="0.25">
      <c r="A105" s="425"/>
      <c r="B105" s="426"/>
      <c r="C105" s="426"/>
      <c r="D105" s="426"/>
      <c r="E105" s="425"/>
      <c r="F105" s="428"/>
      <c r="G105" s="429"/>
      <c r="H105" s="427"/>
      <c r="I105" s="429"/>
      <c r="J105" s="425"/>
      <c r="K105" s="425"/>
      <c r="L105" s="425"/>
      <c r="M105" s="425"/>
      <c r="N105" s="425"/>
      <c r="O105" s="425"/>
      <c r="P105" s="425"/>
      <c r="Q105" s="425"/>
      <c r="R105" s="425"/>
    </row>
    <row r="106" spans="1:18" ht="15.75" customHeight="1" x14ac:dyDescent="0.25">
      <c r="A106" s="425"/>
      <c r="B106" s="426"/>
      <c r="C106" s="426"/>
      <c r="D106" s="426"/>
      <c r="E106" s="425"/>
      <c r="F106" s="428"/>
      <c r="G106" s="429"/>
      <c r="H106" s="427"/>
      <c r="I106" s="429"/>
      <c r="J106" s="425"/>
      <c r="K106" s="425"/>
      <c r="L106" s="425"/>
      <c r="M106" s="425"/>
      <c r="N106" s="425"/>
      <c r="O106" s="425"/>
      <c r="P106" s="425"/>
      <c r="Q106" s="425"/>
      <c r="R106" s="425"/>
    </row>
    <row r="107" spans="1:18" ht="15.75" customHeight="1" x14ac:dyDescent="0.25">
      <c r="A107" s="425"/>
      <c r="B107" s="426"/>
      <c r="C107" s="426"/>
      <c r="D107" s="426"/>
      <c r="E107" s="425"/>
      <c r="F107" s="428"/>
      <c r="G107" s="429"/>
      <c r="H107" s="427"/>
      <c r="I107" s="429"/>
      <c r="J107" s="425"/>
      <c r="K107" s="425"/>
      <c r="L107" s="425"/>
      <c r="M107" s="425"/>
      <c r="N107" s="425"/>
      <c r="O107" s="425"/>
      <c r="P107" s="425"/>
      <c r="Q107" s="425"/>
      <c r="R107" s="425"/>
    </row>
    <row r="108" spans="1:18" ht="15.75" customHeight="1" x14ac:dyDescent="0.25">
      <c r="A108" s="425"/>
      <c r="B108" s="426"/>
      <c r="C108" s="426"/>
      <c r="D108" s="426"/>
      <c r="E108" s="425"/>
      <c r="F108" s="428"/>
      <c r="G108" s="429"/>
      <c r="H108" s="427"/>
      <c r="I108" s="429"/>
      <c r="J108" s="425"/>
      <c r="K108" s="425"/>
      <c r="L108" s="425"/>
      <c r="M108" s="425"/>
      <c r="N108" s="425"/>
      <c r="O108" s="425"/>
      <c r="P108" s="425"/>
      <c r="Q108" s="425"/>
      <c r="R108" s="425"/>
    </row>
    <row r="109" spans="1:18" ht="15.75" customHeight="1" x14ac:dyDescent="0.25">
      <c r="A109" s="425"/>
      <c r="B109" s="426"/>
      <c r="C109" s="426"/>
      <c r="D109" s="426"/>
      <c r="E109" s="425"/>
      <c r="F109" s="428"/>
      <c r="G109" s="429"/>
      <c r="H109" s="427"/>
      <c r="I109" s="429"/>
      <c r="J109" s="425"/>
      <c r="K109" s="425"/>
      <c r="L109" s="425"/>
      <c r="M109" s="425"/>
      <c r="N109" s="425"/>
      <c r="O109" s="425"/>
      <c r="P109" s="425"/>
      <c r="Q109" s="425"/>
      <c r="R109" s="425"/>
    </row>
    <row r="110" spans="1:18" ht="15.75" customHeight="1" x14ac:dyDescent="0.25">
      <c r="A110" s="425"/>
      <c r="B110" s="426"/>
      <c r="C110" s="426"/>
      <c r="D110" s="426"/>
      <c r="E110" s="425"/>
      <c r="F110" s="428"/>
      <c r="G110" s="429"/>
      <c r="H110" s="427"/>
      <c r="I110" s="429"/>
      <c r="J110" s="425"/>
      <c r="K110" s="425"/>
      <c r="L110" s="425"/>
      <c r="M110" s="425"/>
      <c r="N110" s="425"/>
      <c r="O110" s="425"/>
      <c r="P110" s="425"/>
      <c r="Q110" s="425"/>
      <c r="R110" s="425"/>
    </row>
    <row r="111" spans="1:18" ht="15.75" customHeight="1" x14ac:dyDescent="0.25">
      <c r="A111" s="425"/>
      <c r="B111" s="426"/>
      <c r="C111" s="426"/>
      <c r="D111" s="426"/>
      <c r="E111" s="425"/>
      <c r="F111" s="428"/>
      <c r="G111" s="429"/>
      <c r="H111" s="427"/>
      <c r="I111" s="429"/>
      <c r="J111" s="425"/>
      <c r="K111" s="425"/>
      <c r="L111" s="425"/>
      <c r="M111" s="425"/>
      <c r="N111" s="425"/>
      <c r="O111" s="425"/>
      <c r="P111" s="425"/>
      <c r="Q111" s="425"/>
      <c r="R111" s="425"/>
    </row>
    <row r="112" spans="1:18" ht="15.75" customHeight="1" x14ac:dyDescent="0.25">
      <c r="A112" s="425"/>
      <c r="B112" s="426"/>
      <c r="C112" s="426"/>
      <c r="D112" s="426"/>
      <c r="E112" s="425"/>
      <c r="F112" s="428"/>
      <c r="G112" s="429"/>
      <c r="H112" s="427"/>
      <c r="I112" s="429"/>
      <c r="J112" s="425"/>
      <c r="K112" s="425"/>
      <c r="L112" s="425"/>
      <c r="M112" s="425"/>
      <c r="N112" s="425"/>
      <c r="O112" s="425"/>
      <c r="P112" s="425"/>
      <c r="Q112" s="425"/>
      <c r="R112" s="425"/>
    </row>
    <row r="113" spans="1:18" ht="15.75" customHeight="1" x14ac:dyDescent="0.25">
      <c r="A113" s="425"/>
      <c r="B113" s="426"/>
      <c r="C113" s="426"/>
      <c r="D113" s="426"/>
      <c r="E113" s="425"/>
      <c r="F113" s="428"/>
      <c r="G113" s="429"/>
      <c r="H113" s="427"/>
      <c r="I113" s="429"/>
      <c r="J113" s="425"/>
      <c r="K113" s="425"/>
      <c r="L113" s="425"/>
      <c r="M113" s="425"/>
      <c r="N113" s="425"/>
      <c r="O113" s="425"/>
      <c r="P113" s="425"/>
      <c r="Q113" s="425"/>
      <c r="R113" s="425"/>
    </row>
    <row r="114" spans="1:18" ht="15.75" customHeight="1" x14ac:dyDescent="0.25">
      <c r="A114" s="425"/>
      <c r="B114" s="426"/>
      <c r="C114" s="426"/>
      <c r="D114" s="426"/>
      <c r="E114" s="425"/>
      <c r="F114" s="428"/>
      <c r="G114" s="429"/>
      <c r="H114" s="427"/>
      <c r="I114" s="429"/>
      <c r="J114" s="425"/>
      <c r="K114" s="425"/>
      <c r="L114" s="425"/>
      <c r="M114" s="425"/>
      <c r="N114" s="425"/>
      <c r="O114" s="425"/>
      <c r="P114" s="425"/>
      <c r="Q114" s="425"/>
      <c r="R114" s="425"/>
    </row>
    <row r="115" spans="1:18" ht="15.75" customHeight="1" x14ac:dyDescent="0.25">
      <c r="A115" s="425"/>
      <c r="B115" s="426"/>
      <c r="C115" s="426"/>
      <c r="D115" s="426"/>
      <c r="E115" s="425"/>
      <c r="F115" s="428"/>
      <c r="G115" s="429"/>
      <c r="H115" s="427"/>
      <c r="I115" s="429"/>
      <c r="J115" s="425"/>
      <c r="K115" s="425"/>
      <c r="L115" s="425"/>
      <c r="M115" s="425"/>
      <c r="N115" s="425"/>
      <c r="O115" s="425"/>
      <c r="P115" s="425"/>
      <c r="Q115" s="425"/>
      <c r="R115" s="425"/>
    </row>
    <row r="116" spans="1:18" ht="15.75" customHeight="1" x14ac:dyDescent="0.25">
      <c r="A116" s="425"/>
      <c r="B116" s="426"/>
      <c r="C116" s="426"/>
      <c r="D116" s="426"/>
      <c r="E116" s="425"/>
      <c r="F116" s="428"/>
      <c r="G116" s="429"/>
      <c r="H116" s="427"/>
      <c r="I116" s="429"/>
      <c r="J116" s="425"/>
      <c r="K116" s="425"/>
      <c r="L116" s="425"/>
      <c r="M116" s="425"/>
      <c r="N116" s="425"/>
      <c r="O116" s="425"/>
      <c r="P116" s="425"/>
      <c r="Q116" s="425"/>
      <c r="R116" s="425"/>
    </row>
    <row r="117" spans="1:18" ht="15.75" customHeight="1" x14ac:dyDescent="0.25">
      <c r="A117" s="425"/>
      <c r="B117" s="426"/>
      <c r="C117" s="426"/>
      <c r="D117" s="426"/>
      <c r="E117" s="425"/>
      <c r="F117" s="428"/>
      <c r="G117" s="429"/>
      <c r="H117" s="427"/>
      <c r="I117" s="429"/>
      <c r="J117" s="425"/>
      <c r="K117" s="425"/>
      <c r="L117" s="425"/>
      <c r="M117" s="425"/>
      <c r="N117" s="425"/>
      <c r="O117" s="425"/>
      <c r="P117" s="425"/>
      <c r="Q117" s="425"/>
      <c r="R117" s="425"/>
    </row>
    <row r="118" spans="1:18" ht="15.75" customHeight="1" x14ac:dyDescent="0.25">
      <c r="A118" s="425"/>
      <c r="B118" s="426"/>
      <c r="C118" s="426"/>
      <c r="D118" s="426"/>
      <c r="E118" s="425"/>
      <c r="F118" s="428"/>
      <c r="G118" s="429"/>
      <c r="H118" s="427"/>
      <c r="I118" s="429"/>
      <c r="J118" s="425"/>
      <c r="K118" s="425"/>
      <c r="L118" s="425"/>
      <c r="M118" s="425"/>
      <c r="N118" s="425"/>
      <c r="O118" s="425"/>
      <c r="P118" s="425"/>
      <c r="Q118" s="425"/>
      <c r="R118" s="425"/>
    </row>
    <row r="119" spans="1:18" ht="15.75" customHeight="1" x14ac:dyDescent="0.25">
      <c r="A119" s="425"/>
      <c r="B119" s="426"/>
      <c r="C119" s="426"/>
      <c r="D119" s="426"/>
      <c r="E119" s="425"/>
      <c r="F119" s="428"/>
      <c r="G119" s="429"/>
      <c r="H119" s="427"/>
      <c r="I119" s="429"/>
      <c r="J119" s="425"/>
      <c r="K119" s="425"/>
      <c r="L119" s="425"/>
      <c r="M119" s="425"/>
      <c r="N119" s="425"/>
      <c r="O119" s="425"/>
      <c r="P119" s="425"/>
      <c r="Q119" s="425"/>
      <c r="R119" s="425"/>
    </row>
    <row r="120" spans="1:18" ht="15.75" customHeight="1" x14ac:dyDescent="0.25">
      <c r="A120" s="425"/>
      <c r="B120" s="426"/>
      <c r="C120" s="426"/>
      <c r="D120" s="426"/>
      <c r="E120" s="425"/>
      <c r="F120" s="428"/>
      <c r="G120" s="429"/>
      <c r="H120" s="427"/>
      <c r="I120" s="429"/>
      <c r="J120" s="425"/>
      <c r="K120" s="425"/>
      <c r="L120" s="425"/>
      <c r="M120" s="425"/>
      <c r="N120" s="425"/>
      <c r="O120" s="425"/>
      <c r="P120" s="425"/>
      <c r="Q120" s="425"/>
      <c r="R120" s="425"/>
    </row>
    <row r="121" spans="1:18" ht="15.75" customHeight="1" x14ac:dyDescent="0.25">
      <c r="A121" s="425"/>
      <c r="B121" s="426"/>
      <c r="C121" s="426"/>
      <c r="D121" s="426"/>
      <c r="E121" s="425"/>
      <c r="F121" s="428"/>
      <c r="G121" s="429"/>
      <c r="H121" s="427"/>
      <c r="I121" s="429"/>
      <c r="J121" s="425"/>
      <c r="K121" s="425"/>
      <c r="L121" s="425"/>
      <c r="M121" s="425"/>
      <c r="N121" s="425"/>
      <c r="O121" s="425"/>
      <c r="P121" s="425"/>
      <c r="Q121" s="425"/>
      <c r="R121" s="425"/>
    </row>
    <row r="122" spans="1:18" ht="15.75" customHeight="1" x14ac:dyDescent="0.25">
      <c r="A122" s="425"/>
      <c r="B122" s="426"/>
      <c r="C122" s="426"/>
      <c r="D122" s="426"/>
      <c r="E122" s="425"/>
      <c r="F122" s="428"/>
      <c r="G122" s="429"/>
      <c r="H122" s="427"/>
      <c r="I122" s="429"/>
      <c r="J122" s="425"/>
      <c r="K122" s="425"/>
      <c r="L122" s="425"/>
      <c r="M122" s="425"/>
      <c r="N122" s="425"/>
      <c r="O122" s="425"/>
      <c r="P122" s="425"/>
      <c r="Q122" s="425"/>
      <c r="R122" s="425"/>
    </row>
    <row r="123" spans="1:18" ht="15.75" customHeight="1" x14ac:dyDescent="0.25">
      <c r="A123" s="425"/>
      <c r="B123" s="426"/>
      <c r="C123" s="426"/>
      <c r="D123" s="426"/>
      <c r="E123" s="425"/>
      <c r="F123" s="428"/>
      <c r="G123" s="429"/>
      <c r="H123" s="427"/>
      <c r="I123" s="429"/>
      <c r="J123" s="425"/>
      <c r="K123" s="425"/>
      <c r="L123" s="425"/>
      <c r="M123" s="425"/>
      <c r="N123" s="425"/>
      <c r="O123" s="425"/>
      <c r="P123" s="425"/>
      <c r="Q123" s="425"/>
      <c r="R123" s="425"/>
    </row>
    <row r="124" spans="1:18" ht="15.75" customHeight="1" x14ac:dyDescent="0.25">
      <c r="A124" s="425"/>
      <c r="B124" s="426"/>
      <c r="C124" s="426"/>
      <c r="D124" s="426"/>
      <c r="E124" s="425"/>
      <c r="F124" s="428"/>
      <c r="G124" s="429"/>
      <c r="H124" s="427"/>
      <c r="I124" s="429"/>
      <c r="J124" s="425"/>
      <c r="K124" s="425"/>
      <c r="L124" s="425"/>
      <c r="M124" s="425"/>
      <c r="N124" s="425"/>
      <c r="O124" s="425"/>
      <c r="P124" s="425"/>
      <c r="Q124" s="425"/>
      <c r="R124" s="425"/>
    </row>
    <row r="125" spans="1:18" ht="15.75" customHeight="1" x14ac:dyDescent="0.25">
      <c r="A125" s="425"/>
      <c r="B125" s="426"/>
      <c r="C125" s="426"/>
      <c r="D125" s="426"/>
      <c r="E125" s="425"/>
      <c r="F125" s="428"/>
      <c r="G125" s="429"/>
      <c r="H125" s="427"/>
      <c r="I125" s="429"/>
      <c r="J125" s="425"/>
      <c r="K125" s="425"/>
      <c r="L125" s="425"/>
      <c r="M125" s="425"/>
      <c r="N125" s="425"/>
      <c r="O125" s="425"/>
      <c r="P125" s="425"/>
      <c r="Q125" s="425"/>
      <c r="R125" s="425"/>
    </row>
    <row r="126" spans="1:18" ht="15.75" customHeight="1" x14ac:dyDescent="0.25">
      <c r="A126" s="425"/>
      <c r="B126" s="426"/>
      <c r="C126" s="426"/>
      <c r="D126" s="426"/>
      <c r="E126" s="425"/>
      <c r="F126" s="428"/>
      <c r="G126" s="429"/>
      <c r="H126" s="427"/>
      <c r="I126" s="429"/>
      <c r="J126" s="425"/>
      <c r="K126" s="425"/>
      <c r="L126" s="425"/>
      <c r="M126" s="425"/>
      <c r="N126" s="425"/>
      <c r="O126" s="425"/>
      <c r="P126" s="425"/>
      <c r="Q126" s="425"/>
      <c r="R126" s="425"/>
    </row>
    <row r="127" spans="1:18" ht="15.75" customHeight="1" x14ac:dyDescent="0.25">
      <c r="A127" s="425"/>
      <c r="B127" s="426"/>
      <c r="C127" s="426"/>
      <c r="D127" s="426"/>
      <c r="E127" s="425"/>
      <c r="F127" s="428"/>
      <c r="G127" s="429"/>
      <c r="H127" s="427"/>
      <c r="I127" s="429"/>
      <c r="J127" s="425"/>
      <c r="K127" s="425"/>
      <c r="L127" s="425"/>
      <c r="M127" s="425"/>
      <c r="N127" s="425"/>
      <c r="O127" s="425"/>
      <c r="P127" s="425"/>
      <c r="Q127" s="425"/>
      <c r="R127" s="425"/>
    </row>
    <row r="128" spans="1:18" ht="15.75" customHeight="1" x14ac:dyDescent="0.25">
      <c r="A128" s="425"/>
      <c r="B128" s="426"/>
      <c r="C128" s="426"/>
      <c r="D128" s="426"/>
      <c r="E128" s="425"/>
      <c r="F128" s="428"/>
      <c r="G128" s="429"/>
      <c r="H128" s="427"/>
      <c r="I128" s="429"/>
      <c r="J128" s="425"/>
      <c r="K128" s="425"/>
      <c r="L128" s="425"/>
      <c r="M128" s="425"/>
      <c r="N128" s="425"/>
      <c r="O128" s="425"/>
      <c r="P128" s="425"/>
      <c r="Q128" s="425"/>
      <c r="R128" s="425"/>
    </row>
    <row r="129" spans="1:18" ht="15.75" customHeight="1" x14ac:dyDescent="0.25">
      <c r="A129" s="425"/>
      <c r="B129" s="426"/>
      <c r="C129" s="426"/>
      <c r="D129" s="426"/>
      <c r="E129" s="425"/>
      <c r="F129" s="428"/>
      <c r="G129" s="429"/>
      <c r="H129" s="427"/>
      <c r="I129" s="429"/>
      <c r="J129" s="425"/>
      <c r="K129" s="425"/>
      <c r="L129" s="425"/>
      <c r="M129" s="425"/>
      <c r="N129" s="425"/>
      <c r="O129" s="425"/>
      <c r="P129" s="425"/>
      <c r="Q129" s="425"/>
      <c r="R129" s="425"/>
    </row>
    <row r="130" spans="1:18" ht="15.75" customHeight="1" x14ac:dyDescent="0.25">
      <c r="A130" s="425"/>
      <c r="B130" s="426"/>
      <c r="C130" s="426"/>
      <c r="D130" s="426"/>
      <c r="E130" s="425"/>
      <c r="F130" s="428"/>
      <c r="G130" s="429"/>
      <c r="H130" s="427"/>
      <c r="I130" s="429"/>
      <c r="J130" s="425"/>
      <c r="K130" s="425"/>
      <c r="L130" s="425"/>
      <c r="M130" s="425"/>
      <c r="N130" s="425"/>
      <c r="O130" s="425"/>
      <c r="P130" s="425"/>
      <c r="Q130" s="425"/>
      <c r="R130" s="425"/>
    </row>
    <row r="131" spans="1:18" ht="15.75" customHeight="1" x14ac:dyDescent="0.25">
      <c r="A131" s="425"/>
      <c r="B131" s="426"/>
      <c r="C131" s="426"/>
      <c r="D131" s="426"/>
      <c r="E131" s="425"/>
      <c r="F131" s="428"/>
      <c r="G131" s="429"/>
      <c r="H131" s="427"/>
      <c r="I131" s="429"/>
      <c r="J131" s="425"/>
      <c r="K131" s="425"/>
      <c r="L131" s="425"/>
      <c r="M131" s="425"/>
      <c r="N131" s="425"/>
      <c r="O131" s="425"/>
      <c r="P131" s="425"/>
      <c r="Q131" s="425"/>
      <c r="R131" s="425"/>
    </row>
    <row r="132" spans="1:18" ht="15.75" customHeight="1" x14ac:dyDescent="0.25">
      <c r="A132" s="425"/>
      <c r="B132" s="426"/>
      <c r="C132" s="426"/>
      <c r="D132" s="426"/>
      <c r="E132" s="425"/>
      <c r="F132" s="428"/>
      <c r="G132" s="429"/>
      <c r="H132" s="427"/>
      <c r="I132" s="429"/>
      <c r="J132" s="425"/>
      <c r="K132" s="425"/>
      <c r="L132" s="425"/>
      <c r="M132" s="425"/>
      <c r="N132" s="425"/>
      <c r="O132" s="425"/>
      <c r="P132" s="425"/>
      <c r="Q132" s="425"/>
      <c r="R132" s="425"/>
    </row>
    <row r="133" spans="1:18" ht="15.75" customHeight="1" x14ac:dyDescent="0.25">
      <c r="A133" s="425"/>
      <c r="B133" s="426"/>
      <c r="C133" s="426"/>
      <c r="D133" s="426"/>
      <c r="E133" s="425"/>
      <c r="F133" s="428"/>
      <c r="G133" s="429"/>
      <c r="H133" s="427"/>
      <c r="I133" s="429"/>
      <c r="J133" s="425"/>
      <c r="K133" s="425"/>
      <c r="L133" s="425"/>
      <c r="M133" s="425"/>
      <c r="N133" s="425"/>
      <c r="O133" s="425"/>
      <c r="P133" s="425"/>
      <c r="Q133" s="425"/>
      <c r="R133" s="425"/>
    </row>
    <row r="134" spans="1:18" ht="15.75" customHeight="1" x14ac:dyDescent="0.25">
      <c r="A134" s="425"/>
      <c r="B134" s="426"/>
      <c r="C134" s="426"/>
      <c r="D134" s="426"/>
      <c r="E134" s="425"/>
      <c r="F134" s="428"/>
      <c r="G134" s="429"/>
      <c r="H134" s="427"/>
      <c r="I134" s="429"/>
      <c r="J134" s="425"/>
      <c r="K134" s="425"/>
      <c r="L134" s="425"/>
      <c r="M134" s="425"/>
      <c r="N134" s="425"/>
      <c r="O134" s="425"/>
      <c r="P134" s="425"/>
      <c r="Q134" s="425"/>
      <c r="R134" s="425"/>
    </row>
    <row r="135" spans="1:18" ht="15.75" customHeight="1" x14ac:dyDescent="0.25">
      <c r="A135" s="425"/>
      <c r="B135" s="426"/>
      <c r="C135" s="426"/>
      <c r="D135" s="426"/>
      <c r="E135" s="425"/>
      <c r="F135" s="428"/>
      <c r="G135" s="429"/>
      <c r="H135" s="427"/>
      <c r="I135" s="429"/>
      <c r="J135" s="425"/>
      <c r="K135" s="425"/>
      <c r="L135" s="425"/>
      <c r="M135" s="425"/>
      <c r="N135" s="425"/>
      <c r="O135" s="425"/>
      <c r="P135" s="425"/>
      <c r="Q135" s="425"/>
      <c r="R135" s="425"/>
    </row>
    <row r="136" spans="1:18" ht="15.75" customHeight="1" x14ac:dyDescent="0.25">
      <c r="A136" s="425"/>
      <c r="B136" s="426"/>
      <c r="C136" s="426"/>
      <c r="D136" s="426"/>
      <c r="E136" s="425"/>
      <c r="F136" s="428"/>
      <c r="G136" s="429"/>
      <c r="H136" s="427"/>
      <c r="I136" s="429"/>
      <c r="J136" s="425"/>
      <c r="K136" s="425"/>
      <c r="L136" s="425"/>
      <c r="M136" s="425"/>
      <c r="N136" s="425"/>
      <c r="O136" s="425"/>
      <c r="P136" s="425"/>
      <c r="Q136" s="425"/>
      <c r="R136" s="425"/>
    </row>
    <row r="137" spans="1:18" ht="15.75" customHeight="1" x14ac:dyDescent="0.25">
      <c r="A137" s="425"/>
      <c r="B137" s="426"/>
      <c r="C137" s="426"/>
      <c r="D137" s="426"/>
      <c r="E137" s="425"/>
      <c r="F137" s="428"/>
      <c r="G137" s="429"/>
      <c r="H137" s="427"/>
      <c r="I137" s="429"/>
      <c r="J137" s="425"/>
      <c r="K137" s="425"/>
      <c r="L137" s="425"/>
      <c r="M137" s="425"/>
      <c r="N137" s="425"/>
      <c r="O137" s="425"/>
      <c r="P137" s="425"/>
      <c r="Q137" s="425"/>
      <c r="R137" s="425"/>
    </row>
    <row r="138" spans="1:18" ht="15.75" customHeight="1" x14ac:dyDescent="0.25">
      <c r="A138" s="425"/>
      <c r="B138" s="426"/>
      <c r="C138" s="426"/>
      <c r="D138" s="426"/>
      <c r="E138" s="425"/>
      <c r="F138" s="428"/>
      <c r="G138" s="429"/>
      <c r="H138" s="427"/>
      <c r="I138" s="429"/>
      <c r="J138" s="425"/>
      <c r="K138" s="425"/>
      <c r="L138" s="425"/>
      <c r="M138" s="425"/>
      <c r="N138" s="425"/>
      <c r="O138" s="425"/>
      <c r="P138" s="425"/>
      <c r="Q138" s="425"/>
      <c r="R138" s="425"/>
    </row>
    <row r="139" spans="1:18" ht="15.75" customHeight="1" x14ac:dyDescent="0.25">
      <c r="A139" s="425"/>
      <c r="B139" s="426"/>
      <c r="C139" s="426"/>
      <c r="D139" s="426"/>
      <c r="E139" s="425"/>
      <c r="F139" s="428"/>
      <c r="G139" s="429"/>
      <c r="H139" s="427"/>
      <c r="I139" s="429"/>
      <c r="J139" s="425"/>
      <c r="K139" s="425"/>
      <c r="L139" s="425"/>
      <c r="M139" s="425"/>
      <c r="N139" s="425"/>
      <c r="O139" s="425"/>
      <c r="P139" s="425"/>
      <c r="Q139" s="425"/>
      <c r="R139" s="425"/>
    </row>
    <row r="140" spans="1:18" ht="15.75" customHeight="1" x14ac:dyDescent="0.25">
      <c r="A140" s="425"/>
      <c r="B140" s="426"/>
      <c r="C140" s="426"/>
      <c r="D140" s="426"/>
      <c r="E140" s="425"/>
      <c r="F140" s="428"/>
      <c r="G140" s="429"/>
      <c r="H140" s="427"/>
      <c r="I140" s="429"/>
      <c r="J140" s="425"/>
      <c r="K140" s="425"/>
      <c r="L140" s="425"/>
      <c r="M140" s="425"/>
      <c r="N140" s="425"/>
      <c r="O140" s="425"/>
      <c r="P140" s="425"/>
      <c r="Q140" s="425"/>
      <c r="R140" s="425"/>
    </row>
    <row r="141" spans="1:18" ht="15.75" customHeight="1" x14ac:dyDescent="0.25">
      <c r="A141" s="425"/>
      <c r="B141" s="426"/>
      <c r="C141" s="426"/>
      <c r="D141" s="426"/>
      <c r="E141" s="425"/>
      <c r="F141" s="428"/>
      <c r="G141" s="429"/>
      <c r="H141" s="427"/>
      <c r="I141" s="429"/>
      <c r="J141" s="425"/>
      <c r="K141" s="425"/>
      <c r="L141" s="425"/>
      <c r="M141" s="425"/>
      <c r="N141" s="425"/>
      <c r="O141" s="425"/>
      <c r="P141" s="425"/>
      <c r="Q141" s="425"/>
      <c r="R141" s="425"/>
    </row>
    <row r="142" spans="1:18" ht="15.75" customHeight="1" x14ac:dyDescent="0.25">
      <c r="A142" s="425"/>
      <c r="B142" s="426"/>
      <c r="C142" s="426"/>
      <c r="D142" s="426"/>
      <c r="E142" s="425"/>
      <c r="F142" s="428"/>
      <c r="G142" s="429"/>
      <c r="H142" s="427"/>
      <c r="I142" s="429"/>
      <c r="J142" s="425"/>
      <c r="K142" s="425"/>
      <c r="L142" s="425"/>
      <c r="M142" s="425"/>
      <c r="N142" s="425"/>
      <c r="O142" s="425"/>
      <c r="P142" s="425"/>
      <c r="Q142" s="425"/>
      <c r="R142" s="425"/>
    </row>
    <row r="143" spans="1:18" ht="15.75" customHeight="1" x14ac:dyDescent="0.25">
      <c r="A143" s="425"/>
      <c r="B143" s="426"/>
      <c r="C143" s="426"/>
      <c r="D143" s="426"/>
      <c r="E143" s="425"/>
      <c r="F143" s="428"/>
      <c r="G143" s="429"/>
      <c r="H143" s="427"/>
      <c r="I143" s="429"/>
      <c r="J143" s="425"/>
      <c r="K143" s="425"/>
      <c r="L143" s="425"/>
      <c r="M143" s="425"/>
      <c r="N143" s="425"/>
      <c r="O143" s="425"/>
      <c r="P143" s="425"/>
      <c r="Q143" s="425"/>
      <c r="R143" s="425"/>
    </row>
    <row r="144" spans="1:18" ht="15.75" customHeight="1" x14ac:dyDescent="0.25">
      <c r="A144" s="425"/>
      <c r="B144" s="426"/>
      <c r="C144" s="426"/>
      <c r="D144" s="426"/>
      <c r="E144" s="425"/>
      <c r="F144" s="428"/>
      <c r="G144" s="429"/>
      <c r="H144" s="427"/>
      <c r="I144" s="429"/>
      <c r="J144" s="425"/>
      <c r="K144" s="425"/>
      <c r="L144" s="425"/>
      <c r="M144" s="425"/>
      <c r="N144" s="425"/>
      <c r="O144" s="425"/>
      <c r="P144" s="425"/>
      <c r="Q144" s="425"/>
      <c r="R144" s="425"/>
    </row>
    <row r="145" spans="1:18" ht="15.75" customHeight="1" x14ac:dyDescent="0.25">
      <c r="A145" s="425"/>
      <c r="B145" s="426"/>
      <c r="C145" s="426"/>
      <c r="D145" s="426"/>
      <c r="E145" s="425"/>
      <c r="F145" s="428"/>
      <c r="G145" s="429"/>
      <c r="H145" s="427"/>
      <c r="I145" s="429"/>
      <c r="J145" s="425"/>
      <c r="K145" s="425"/>
      <c r="L145" s="425"/>
      <c r="M145" s="425"/>
      <c r="N145" s="425"/>
      <c r="O145" s="425"/>
      <c r="P145" s="425"/>
      <c r="Q145" s="425"/>
      <c r="R145" s="425"/>
    </row>
    <row r="146" spans="1:18" ht="15.75" customHeight="1" x14ac:dyDescent="0.25">
      <c r="A146" s="425"/>
      <c r="B146" s="426"/>
      <c r="C146" s="426"/>
      <c r="D146" s="426"/>
      <c r="E146" s="425"/>
      <c r="F146" s="428"/>
      <c r="G146" s="429"/>
      <c r="H146" s="427"/>
      <c r="I146" s="429"/>
      <c r="J146" s="425"/>
      <c r="K146" s="425"/>
      <c r="L146" s="425"/>
      <c r="M146" s="425"/>
      <c r="N146" s="425"/>
      <c r="O146" s="425"/>
      <c r="P146" s="425"/>
      <c r="Q146" s="425"/>
      <c r="R146" s="425"/>
    </row>
    <row r="147" spans="1:18" ht="15.75" customHeight="1" x14ac:dyDescent="0.25">
      <c r="A147" s="425"/>
      <c r="B147" s="426"/>
      <c r="C147" s="426"/>
      <c r="D147" s="426"/>
      <c r="E147" s="425"/>
      <c r="F147" s="428"/>
      <c r="G147" s="429"/>
      <c r="H147" s="427"/>
      <c r="I147" s="429"/>
      <c r="J147" s="425"/>
      <c r="K147" s="425"/>
      <c r="L147" s="425"/>
      <c r="M147" s="425"/>
      <c r="N147" s="425"/>
      <c r="O147" s="425"/>
      <c r="P147" s="425"/>
      <c r="Q147" s="425"/>
      <c r="R147" s="425"/>
    </row>
  </sheetData>
  <mergeCells count="191">
    <mergeCell ref="B4:B5"/>
    <mergeCell ref="C4:C5"/>
    <mergeCell ref="D4:D5"/>
    <mergeCell ref="E4:E5"/>
    <mergeCell ref="F4:F5"/>
    <mergeCell ref="Q7:Q12"/>
    <mergeCell ref="R7:R12"/>
    <mergeCell ref="A13:A14"/>
    <mergeCell ref="B13:B14"/>
    <mergeCell ref="C13:C14"/>
    <mergeCell ref="D13:D14"/>
    <mergeCell ref="E13:E14"/>
    <mergeCell ref="F13:F14"/>
    <mergeCell ref="K7:K12"/>
    <mergeCell ref="Q4:Q5"/>
    <mergeCell ref="R4:R5"/>
    <mergeCell ref="A7:A12"/>
    <mergeCell ref="B7:B12"/>
    <mergeCell ref="C7:C12"/>
    <mergeCell ref="D7:D12"/>
    <mergeCell ref="E7:E12"/>
    <mergeCell ref="F7:F12"/>
    <mergeCell ref="G7:G8"/>
    <mergeCell ref="J7:J12"/>
    <mergeCell ref="G4:G5"/>
    <mergeCell ref="H4:I4"/>
    <mergeCell ref="J4:J5"/>
    <mergeCell ref="K4:L4"/>
    <mergeCell ref="M4:N4"/>
    <mergeCell ref="O4:P4"/>
    <mergeCell ref="A4:A5"/>
    <mergeCell ref="M7:M12"/>
    <mergeCell ref="N7:N12"/>
    <mergeCell ref="O7:O12"/>
    <mergeCell ref="P7:P12"/>
    <mergeCell ref="O13:O14"/>
    <mergeCell ref="P13:P14"/>
    <mergeCell ref="Q13:Q14"/>
    <mergeCell ref="R13:R14"/>
    <mergeCell ref="L13:L14"/>
    <mergeCell ref="M13:M14"/>
    <mergeCell ref="N13:N14"/>
    <mergeCell ref="B16:B18"/>
    <mergeCell ref="C16:C18"/>
    <mergeCell ref="D16:D18"/>
    <mergeCell ref="E16:E18"/>
    <mergeCell ref="F16:F18"/>
    <mergeCell ref="G13:G14"/>
    <mergeCell ref="J13:J14"/>
    <mergeCell ref="K13:K14"/>
    <mergeCell ref="L7:L12"/>
    <mergeCell ref="G9:G10"/>
    <mergeCell ref="G11:G12"/>
    <mergeCell ref="O16:O18"/>
    <mergeCell ref="P16:P18"/>
    <mergeCell ref="Q16:Q18"/>
    <mergeCell ref="R16:R18"/>
    <mergeCell ref="A19:A21"/>
    <mergeCell ref="B19:B21"/>
    <mergeCell ref="C19:C21"/>
    <mergeCell ref="D19:D21"/>
    <mergeCell ref="E19:E21"/>
    <mergeCell ref="F19:F21"/>
    <mergeCell ref="G16:G17"/>
    <mergeCell ref="J16:J18"/>
    <mergeCell ref="K16:K18"/>
    <mergeCell ref="L16:L18"/>
    <mergeCell ref="M16:M18"/>
    <mergeCell ref="N16:N18"/>
    <mergeCell ref="P19:P21"/>
    <mergeCell ref="Q19:Q21"/>
    <mergeCell ref="R19:R21"/>
    <mergeCell ref="L19:L21"/>
    <mergeCell ref="M19:M21"/>
    <mergeCell ref="N19:N21"/>
    <mergeCell ref="O19:O21"/>
    <mergeCell ref="A16:A18"/>
    <mergeCell ref="A22:A26"/>
    <mergeCell ref="B22:B26"/>
    <mergeCell ref="C22:C26"/>
    <mergeCell ref="D22:D26"/>
    <mergeCell ref="E22:E26"/>
    <mergeCell ref="F22:F26"/>
    <mergeCell ref="J22:J26"/>
    <mergeCell ref="J19:J21"/>
    <mergeCell ref="K19:K21"/>
    <mergeCell ref="Q22:Q26"/>
    <mergeCell ref="R22:R26"/>
    <mergeCell ref="G23:G25"/>
    <mergeCell ref="H24:H25"/>
    <mergeCell ref="I24:I25"/>
    <mergeCell ref="A27:A38"/>
    <mergeCell ref="B27:B38"/>
    <mergeCell ref="C27:C38"/>
    <mergeCell ref="D27:D38"/>
    <mergeCell ref="E27:E38"/>
    <mergeCell ref="K22:K26"/>
    <mergeCell ref="L22:L26"/>
    <mergeCell ref="M22:M26"/>
    <mergeCell ref="N22:N26"/>
    <mergeCell ref="O22:O26"/>
    <mergeCell ref="P22:P26"/>
    <mergeCell ref="N27:N38"/>
    <mergeCell ref="O27:O38"/>
    <mergeCell ref="P27:P38"/>
    <mergeCell ref="Q27:Q38"/>
    <mergeCell ref="R27:R38"/>
    <mergeCell ref="G29:G30"/>
    <mergeCell ref="G34:G35"/>
    <mergeCell ref="G36:G37"/>
    <mergeCell ref="F27:F38"/>
    <mergeCell ref="G27:G28"/>
    <mergeCell ref="J27:J38"/>
    <mergeCell ref="K27:K38"/>
    <mergeCell ref="L27:L38"/>
    <mergeCell ref="M27:M38"/>
    <mergeCell ref="O39:O42"/>
    <mergeCell ref="P39:P42"/>
    <mergeCell ref="Q39:Q42"/>
    <mergeCell ref="R39:R42"/>
    <mergeCell ref="G41:G42"/>
    <mergeCell ref="A43:A44"/>
    <mergeCell ref="B43:B44"/>
    <mergeCell ref="C43:C44"/>
    <mergeCell ref="D43:D44"/>
    <mergeCell ref="E43:E44"/>
    <mergeCell ref="G39:G40"/>
    <mergeCell ref="J39:J42"/>
    <mergeCell ref="K39:K42"/>
    <mergeCell ref="L39:L42"/>
    <mergeCell ref="M39:M42"/>
    <mergeCell ref="N39:N42"/>
    <mergeCell ref="A39:A42"/>
    <mergeCell ref="B39:B42"/>
    <mergeCell ref="C39:C42"/>
    <mergeCell ref="D39:D42"/>
    <mergeCell ref="E39:E42"/>
    <mergeCell ref="F39:F42"/>
    <mergeCell ref="N43:N44"/>
    <mergeCell ref="O43:O44"/>
    <mergeCell ref="P43:P44"/>
    <mergeCell ref="Q43:Q44"/>
    <mergeCell ref="R43:R44"/>
    <mergeCell ref="L43:L44"/>
    <mergeCell ref="M43:M44"/>
    <mergeCell ref="Q45:Q49"/>
    <mergeCell ref="R45:R49"/>
    <mergeCell ref="G47:G48"/>
    <mergeCell ref="F45:F49"/>
    <mergeCell ref="G45:G46"/>
    <mergeCell ref="J45:J49"/>
    <mergeCell ref="K45:K49"/>
    <mergeCell ref="L45:L49"/>
    <mergeCell ref="M45:M49"/>
    <mergeCell ref="F43:F44"/>
    <mergeCell ref="G43:G44"/>
    <mergeCell ref="J43:J44"/>
    <mergeCell ref="K43:K44"/>
    <mergeCell ref="A50:A60"/>
    <mergeCell ref="B50:B60"/>
    <mergeCell ref="C50:C60"/>
    <mergeCell ref="D50:D60"/>
    <mergeCell ref="E50:E60"/>
    <mergeCell ref="F50:F60"/>
    <mergeCell ref="N45:N49"/>
    <mergeCell ref="O45:O49"/>
    <mergeCell ref="P45:P49"/>
    <mergeCell ref="G52:G53"/>
    <mergeCell ref="G54:G55"/>
    <mergeCell ref="G56:G57"/>
    <mergeCell ref="G58:G59"/>
    <mergeCell ref="G50:G51"/>
    <mergeCell ref="J50:J60"/>
    <mergeCell ref="K50:K60"/>
    <mergeCell ref="L50:L60"/>
    <mergeCell ref="M50:M60"/>
    <mergeCell ref="A45:A49"/>
    <mergeCell ref="B45:B49"/>
    <mergeCell ref="C45:C49"/>
    <mergeCell ref="D45:D49"/>
    <mergeCell ref="E45:E49"/>
    <mergeCell ref="M63:N65"/>
    <mergeCell ref="O63:Q63"/>
    <mergeCell ref="O64:O65"/>
    <mergeCell ref="P64:Q64"/>
    <mergeCell ref="M66:N66"/>
    <mergeCell ref="O50:O60"/>
    <mergeCell ref="P50:P60"/>
    <mergeCell ref="Q50:Q60"/>
    <mergeCell ref="R50:R60"/>
    <mergeCell ref="N50:N60"/>
  </mergeCells>
  <pageMargins left="0.51181102362204722" right="0.51181102362204722" top="0" bottom="0" header="0.31496062992125984" footer="0.31496062992125984"/>
  <pageSetup paperSize="9" scale="38"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F50E3-DD7A-49E9-ADFC-60EEED48DE92}">
  <dimension ref="A2:S82"/>
  <sheetViews>
    <sheetView view="pageBreakPreview" topLeftCell="A69" zoomScale="70" zoomScaleNormal="70" zoomScaleSheetLayoutView="70" workbookViewId="0">
      <selection activeCell="E131" sqref="E131"/>
    </sheetView>
  </sheetViews>
  <sheetFormatPr defaultRowHeight="15" x14ac:dyDescent="0.25"/>
  <cols>
    <col min="1" max="1" width="4.5703125" style="354" customWidth="1"/>
    <col min="2" max="2" width="8.85546875" style="354" customWidth="1"/>
    <col min="3" max="3" width="11.42578125" style="354" customWidth="1"/>
    <col min="4" max="4" width="9.5703125" style="354" customWidth="1"/>
    <col min="5" max="5" width="45.5703125" style="354" customWidth="1"/>
    <col min="6" max="6" width="61.42578125" style="354" customWidth="1"/>
    <col min="7" max="7" width="35.5703125" style="354" customWidth="1"/>
    <col min="8" max="8" width="20.42578125" style="354" customWidth="1"/>
    <col min="9" max="9" width="12.140625" style="354" customWidth="1"/>
    <col min="10" max="10" width="32.140625" style="354" customWidth="1"/>
    <col min="11" max="11" width="12.140625" style="354" customWidth="1"/>
    <col min="12" max="12" width="12.5703125" style="354" customWidth="1"/>
    <col min="13" max="13" width="17.85546875" style="354" customWidth="1"/>
    <col min="14" max="14" width="17.42578125" style="354" customWidth="1"/>
    <col min="15" max="16" width="18" style="354" customWidth="1"/>
    <col min="17" max="17" width="21.42578125" style="354" customWidth="1"/>
    <col min="18" max="18" width="23.5703125" style="354" customWidth="1"/>
    <col min="19" max="19" width="19.5703125" style="354" customWidth="1"/>
    <col min="20" max="258" width="9.140625" style="354"/>
    <col min="259" max="259" width="4.5703125" style="354" bestFit="1" customWidth="1"/>
    <col min="260" max="260" width="9.5703125" style="354" bestFit="1" customWidth="1"/>
    <col min="261" max="261" width="10" style="354" bestFit="1" customWidth="1"/>
    <col min="262" max="262" width="8.85546875" style="354" bestFit="1" customWidth="1"/>
    <col min="263" max="263" width="22.85546875" style="354" customWidth="1"/>
    <col min="264" max="264" width="59.5703125" style="354" bestFit="1" customWidth="1"/>
    <col min="265" max="265" width="57.85546875" style="354" bestFit="1" customWidth="1"/>
    <col min="266" max="266" width="35.425781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5703125" style="354" customWidth="1"/>
    <col min="274" max="274" width="9" style="354" bestFit="1" customWidth="1"/>
    <col min="275" max="514" width="9.140625" style="354"/>
    <col min="515" max="515" width="4.5703125" style="354" bestFit="1" customWidth="1"/>
    <col min="516" max="516" width="9.5703125" style="354" bestFit="1" customWidth="1"/>
    <col min="517" max="517" width="10" style="354" bestFit="1" customWidth="1"/>
    <col min="518" max="518" width="8.85546875" style="354" bestFit="1" customWidth="1"/>
    <col min="519" max="519" width="22.85546875" style="354" customWidth="1"/>
    <col min="520" max="520" width="59.5703125" style="354" bestFit="1" customWidth="1"/>
    <col min="521" max="521" width="57.85546875" style="354" bestFit="1" customWidth="1"/>
    <col min="522" max="522" width="35.425781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5703125" style="354" customWidth="1"/>
    <col min="530" max="530" width="9" style="354" bestFit="1" customWidth="1"/>
    <col min="531" max="770" width="9.140625" style="354"/>
    <col min="771" max="771" width="4.5703125" style="354" bestFit="1" customWidth="1"/>
    <col min="772" max="772" width="9.5703125" style="354" bestFit="1" customWidth="1"/>
    <col min="773" max="773" width="10" style="354" bestFit="1" customWidth="1"/>
    <col min="774" max="774" width="8.85546875" style="354" bestFit="1" customWidth="1"/>
    <col min="775" max="775" width="22.85546875" style="354" customWidth="1"/>
    <col min="776" max="776" width="59.5703125" style="354" bestFit="1" customWidth="1"/>
    <col min="777" max="777" width="57.85546875" style="354" bestFit="1" customWidth="1"/>
    <col min="778" max="778" width="35.425781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5703125" style="354" customWidth="1"/>
    <col min="786" max="786" width="9" style="354" bestFit="1" customWidth="1"/>
    <col min="787" max="1026" width="9.140625" style="354"/>
    <col min="1027" max="1027" width="4.5703125" style="354" bestFit="1" customWidth="1"/>
    <col min="1028" max="1028" width="9.5703125" style="354" bestFit="1" customWidth="1"/>
    <col min="1029" max="1029" width="10" style="354" bestFit="1" customWidth="1"/>
    <col min="1030" max="1030" width="8.85546875" style="354" bestFit="1" customWidth="1"/>
    <col min="1031" max="1031" width="22.85546875" style="354" customWidth="1"/>
    <col min="1032" max="1032" width="59.5703125" style="354" bestFit="1" customWidth="1"/>
    <col min="1033" max="1033" width="57.85546875" style="354" bestFit="1" customWidth="1"/>
    <col min="1034" max="1034" width="35.425781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5703125" style="354" customWidth="1"/>
    <col min="1042" max="1042" width="9" style="354" bestFit="1" customWidth="1"/>
    <col min="1043" max="1282" width="9.140625" style="354"/>
    <col min="1283" max="1283" width="4.5703125" style="354" bestFit="1" customWidth="1"/>
    <col min="1284" max="1284" width="9.5703125" style="354" bestFit="1" customWidth="1"/>
    <col min="1285" max="1285" width="10" style="354" bestFit="1" customWidth="1"/>
    <col min="1286" max="1286" width="8.85546875" style="354" bestFit="1" customWidth="1"/>
    <col min="1287" max="1287" width="22.85546875" style="354" customWidth="1"/>
    <col min="1288" max="1288" width="59.5703125" style="354" bestFit="1" customWidth="1"/>
    <col min="1289" max="1289" width="57.85546875" style="354" bestFit="1" customWidth="1"/>
    <col min="1290" max="1290" width="35.425781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5703125" style="354" customWidth="1"/>
    <col min="1298" max="1298" width="9" style="354" bestFit="1" customWidth="1"/>
    <col min="1299" max="1538" width="9.140625" style="354"/>
    <col min="1539" max="1539" width="4.5703125" style="354" bestFit="1" customWidth="1"/>
    <col min="1540" max="1540" width="9.5703125" style="354" bestFit="1" customWidth="1"/>
    <col min="1541" max="1541" width="10" style="354" bestFit="1" customWidth="1"/>
    <col min="1542" max="1542" width="8.85546875" style="354" bestFit="1" customWidth="1"/>
    <col min="1543" max="1543" width="22.85546875" style="354" customWidth="1"/>
    <col min="1544" max="1544" width="59.5703125" style="354" bestFit="1" customWidth="1"/>
    <col min="1545" max="1545" width="57.85546875" style="354" bestFit="1" customWidth="1"/>
    <col min="1546" max="1546" width="35.425781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5703125" style="354" customWidth="1"/>
    <col min="1554" max="1554" width="9" style="354" bestFit="1" customWidth="1"/>
    <col min="1555" max="1794" width="9.140625" style="354"/>
    <col min="1795" max="1795" width="4.5703125" style="354" bestFit="1" customWidth="1"/>
    <col min="1796" max="1796" width="9.5703125" style="354" bestFit="1" customWidth="1"/>
    <col min="1797" max="1797" width="10" style="354" bestFit="1" customWidth="1"/>
    <col min="1798" max="1798" width="8.85546875" style="354" bestFit="1" customWidth="1"/>
    <col min="1799" max="1799" width="22.85546875" style="354" customWidth="1"/>
    <col min="1800" max="1800" width="59.5703125" style="354" bestFit="1" customWidth="1"/>
    <col min="1801" max="1801" width="57.85546875" style="354" bestFit="1" customWidth="1"/>
    <col min="1802" max="1802" width="35.425781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5703125" style="354" customWidth="1"/>
    <col min="1810" max="1810" width="9" style="354" bestFit="1" customWidth="1"/>
    <col min="1811" max="2050" width="9.140625" style="354"/>
    <col min="2051" max="2051" width="4.5703125" style="354" bestFit="1" customWidth="1"/>
    <col min="2052" max="2052" width="9.5703125" style="354" bestFit="1" customWidth="1"/>
    <col min="2053" max="2053" width="10" style="354" bestFit="1" customWidth="1"/>
    <col min="2054" max="2054" width="8.85546875" style="354" bestFit="1" customWidth="1"/>
    <col min="2055" max="2055" width="22.85546875" style="354" customWidth="1"/>
    <col min="2056" max="2056" width="59.5703125" style="354" bestFit="1" customWidth="1"/>
    <col min="2057" max="2057" width="57.85546875" style="354" bestFit="1" customWidth="1"/>
    <col min="2058" max="2058" width="35.425781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5703125" style="354" customWidth="1"/>
    <col min="2066" max="2066" width="9" style="354" bestFit="1" customWidth="1"/>
    <col min="2067" max="2306" width="9.140625" style="354"/>
    <col min="2307" max="2307" width="4.5703125" style="354" bestFit="1" customWidth="1"/>
    <col min="2308" max="2308" width="9.5703125" style="354" bestFit="1" customWidth="1"/>
    <col min="2309" max="2309" width="10" style="354" bestFit="1" customWidth="1"/>
    <col min="2310" max="2310" width="8.85546875" style="354" bestFit="1" customWidth="1"/>
    <col min="2311" max="2311" width="22.85546875" style="354" customWidth="1"/>
    <col min="2312" max="2312" width="59.5703125" style="354" bestFit="1" customWidth="1"/>
    <col min="2313" max="2313" width="57.85546875" style="354" bestFit="1" customWidth="1"/>
    <col min="2314" max="2314" width="35.425781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5703125" style="354" customWidth="1"/>
    <col min="2322" max="2322" width="9" style="354" bestFit="1" customWidth="1"/>
    <col min="2323" max="2562" width="9.140625" style="354"/>
    <col min="2563" max="2563" width="4.5703125" style="354" bestFit="1" customWidth="1"/>
    <col min="2564" max="2564" width="9.5703125" style="354" bestFit="1" customWidth="1"/>
    <col min="2565" max="2565" width="10" style="354" bestFit="1" customWidth="1"/>
    <col min="2566" max="2566" width="8.85546875" style="354" bestFit="1" customWidth="1"/>
    <col min="2567" max="2567" width="22.85546875" style="354" customWidth="1"/>
    <col min="2568" max="2568" width="59.5703125" style="354" bestFit="1" customWidth="1"/>
    <col min="2569" max="2569" width="57.85546875" style="354" bestFit="1" customWidth="1"/>
    <col min="2570" max="2570" width="35.425781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5703125" style="354" customWidth="1"/>
    <col min="2578" max="2578" width="9" style="354" bestFit="1" customWidth="1"/>
    <col min="2579" max="2818" width="9.140625" style="354"/>
    <col min="2819" max="2819" width="4.5703125" style="354" bestFit="1" customWidth="1"/>
    <col min="2820" max="2820" width="9.5703125" style="354" bestFit="1" customWidth="1"/>
    <col min="2821" max="2821" width="10" style="354" bestFit="1" customWidth="1"/>
    <col min="2822" max="2822" width="8.85546875" style="354" bestFit="1" customWidth="1"/>
    <col min="2823" max="2823" width="22.85546875" style="354" customWidth="1"/>
    <col min="2824" max="2824" width="59.5703125" style="354" bestFit="1" customWidth="1"/>
    <col min="2825" max="2825" width="57.85546875" style="354" bestFit="1" customWidth="1"/>
    <col min="2826" max="2826" width="35.425781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5703125" style="354" customWidth="1"/>
    <col min="2834" max="2834" width="9" style="354" bestFit="1" customWidth="1"/>
    <col min="2835" max="3074" width="9.140625" style="354"/>
    <col min="3075" max="3075" width="4.5703125" style="354" bestFit="1" customWidth="1"/>
    <col min="3076" max="3076" width="9.5703125" style="354" bestFit="1" customWidth="1"/>
    <col min="3077" max="3077" width="10" style="354" bestFit="1" customWidth="1"/>
    <col min="3078" max="3078" width="8.85546875" style="354" bestFit="1" customWidth="1"/>
    <col min="3079" max="3079" width="22.85546875" style="354" customWidth="1"/>
    <col min="3080" max="3080" width="59.5703125" style="354" bestFit="1" customWidth="1"/>
    <col min="3081" max="3081" width="57.85546875" style="354" bestFit="1" customWidth="1"/>
    <col min="3082" max="3082" width="35.425781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5703125" style="354" customWidth="1"/>
    <col min="3090" max="3090" width="9" style="354" bestFit="1" customWidth="1"/>
    <col min="3091" max="3330" width="9.140625" style="354"/>
    <col min="3331" max="3331" width="4.5703125" style="354" bestFit="1" customWidth="1"/>
    <col min="3332" max="3332" width="9.5703125" style="354" bestFit="1" customWidth="1"/>
    <col min="3333" max="3333" width="10" style="354" bestFit="1" customWidth="1"/>
    <col min="3334" max="3334" width="8.85546875" style="354" bestFit="1" customWidth="1"/>
    <col min="3335" max="3335" width="22.85546875" style="354" customWidth="1"/>
    <col min="3336" max="3336" width="59.5703125" style="354" bestFit="1" customWidth="1"/>
    <col min="3337" max="3337" width="57.85546875" style="354" bestFit="1" customWidth="1"/>
    <col min="3338" max="3338" width="35.425781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5703125" style="354" customWidth="1"/>
    <col min="3346" max="3346" width="9" style="354" bestFit="1" customWidth="1"/>
    <col min="3347" max="3586" width="9.140625" style="354"/>
    <col min="3587" max="3587" width="4.5703125" style="354" bestFit="1" customWidth="1"/>
    <col min="3588" max="3588" width="9.5703125" style="354" bestFit="1" customWidth="1"/>
    <col min="3589" max="3589" width="10" style="354" bestFit="1" customWidth="1"/>
    <col min="3590" max="3590" width="8.85546875" style="354" bestFit="1" customWidth="1"/>
    <col min="3591" max="3591" width="22.85546875" style="354" customWidth="1"/>
    <col min="3592" max="3592" width="59.5703125" style="354" bestFit="1" customWidth="1"/>
    <col min="3593" max="3593" width="57.85546875" style="354" bestFit="1" customWidth="1"/>
    <col min="3594" max="3594" width="35.425781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5703125" style="354" customWidth="1"/>
    <col min="3602" max="3602" width="9" style="354" bestFit="1" customWidth="1"/>
    <col min="3603" max="3842" width="9.140625" style="354"/>
    <col min="3843" max="3843" width="4.5703125" style="354" bestFit="1" customWidth="1"/>
    <col min="3844" max="3844" width="9.5703125" style="354" bestFit="1" customWidth="1"/>
    <col min="3845" max="3845" width="10" style="354" bestFit="1" customWidth="1"/>
    <col min="3846" max="3846" width="8.85546875" style="354" bestFit="1" customWidth="1"/>
    <col min="3847" max="3847" width="22.85546875" style="354" customWidth="1"/>
    <col min="3848" max="3848" width="59.5703125" style="354" bestFit="1" customWidth="1"/>
    <col min="3849" max="3849" width="57.85546875" style="354" bestFit="1" customWidth="1"/>
    <col min="3850" max="3850" width="35.425781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5703125" style="354" customWidth="1"/>
    <col min="3858" max="3858" width="9" style="354" bestFit="1" customWidth="1"/>
    <col min="3859" max="4098" width="9.140625" style="354"/>
    <col min="4099" max="4099" width="4.5703125" style="354" bestFit="1" customWidth="1"/>
    <col min="4100" max="4100" width="9.5703125" style="354" bestFit="1" customWidth="1"/>
    <col min="4101" max="4101" width="10" style="354" bestFit="1" customWidth="1"/>
    <col min="4102" max="4102" width="8.85546875" style="354" bestFit="1" customWidth="1"/>
    <col min="4103" max="4103" width="22.85546875" style="354" customWidth="1"/>
    <col min="4104" max="4104" width="59.5703125" style="354" bestFit="1" customWidth="1"/>
    <col min="4105" max="4105" width="57.85546875" style="354" bestFit="1" customWidth="1"/>
    <col min="4106" max="4106" width="35.425781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5703125" style="354" customWidth="1"/>
    <col min="4114" max="4114" width="9" style="354" bestFit="1" customWidth="1"/>
    <col min="4115" max="4354" width="9.140625" style="354"/>
    <col min="4355" max="4355" width="4.5703125" style="354" bestFit="1" customWidth="1"/>
    <col min="4356" max="4356" width="9.5703125" style="354" bestFit="1" customWidth="1"/>
    <col min="4357" max="4357" width="10" style="354" bestFit="1" customWidth="1"/>
    <col min="4358" max="4358" width="8.85546875" style="354" bestFit="1" customWidth="1"/>
    <col min="4359" max="4359" width="22.85546875" style="354" customWidth="1"/>
    <col min="4360" max="4360" width="59.5703125" style="354" bestFit="1" customWidth="1"/>
    <col min="4361" max="4361" width="57.85546875" style="354" bestFit="1" customWidth="1"/>
    <col min="4362" max="4362" width="35.425781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5703125" style="354" customWidth="1"/>
    <col min="4370" max="4370" width="9" style="354" bestFit="1" customWidth="1"/>
    <col min="4371" max="4610" width="9.140625" style="354"/>
    <col min="4611" max="4611" width="4.5703125" style="354" bestFit="1" customWidth="1"/>
    <col min="4612" max="4612" width="9.5703125" style="354" bestFit="1" customWidth="1"/>
    <col min="4613" max="4613" width="10" style="354" bestFit="1" customWidth="1"/>
    <col min="4614" max="4614" width="8.85546875" style="354" bestFit="1" customWidth="1"/>
    <col min="4615" max="4615" width="22.85546875" style="354" customWidth="1"/>
    <col min="4616" max="4616" width="59.5703125" style="354" bestFit="1" customWidth="1"/>
    <col min="4617" max="4617" width="57.85546875" style="354" bestFit="1" customWidth="1"/>
    <col min="4618" max="4618" width="35.425781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5703125" style="354" customWidth="1"/>
    <col min="4626" max="4626" width="9" style="354" bestFit="1" customWidth="1"/>
    <col min="4627" max="4866" width="9.140625" style="354"/>
    <col min="4867" max="4867" width="4.5703125" style="354" bestFit="1" customWidth="1"/>
    <col min="4868" max="4868" width="9.5703125" style="354" bestFit="1" customWidth="1"/>
    <col min="4869" max="4869" width="10" style="354" bestFit="1" customWidth="1"/>
    <col min="4870" max="4870" width="8.85546875" style="354" bestFit="1" customWidth="1"/>
    <col min="4871" max="4871" width="22.85546875" style="354" customWidth="1"/>
    <col min="4872" max="4872" width="59.5703125" style="354" bestFit="1" customWidth="1"/>
    <col min="4873" max="4873" width="57.85546875" style="354" bestFit="1" customWidth="1"/>
    <col min="4874" max="4874" width="35.425781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5703125" style="354" customWidth="1"/>
    <col min="4882" max="4882" width="9" style="354" bestFit="1" customWidth="1"/>
    <col min="4883" max="5122" width="9.140625" style="354"/>
    <col min="5123" max="5123" width="4.5703125" style="354" bestFit="1" customWidth="1"/>
    <col min="5124" max="5124" width="9.5703125" style="354" bestFit="1" customWidth="1"/>
    <col min="5125" max="5125" width="10" style="354" bestFit="1" customWidth="1"/>
    <col min="5126" max="5126" width="8.85546875" style="354" bestFit="1" customWidth="1"/>
    <col min="5127" max="5127" width="22.85546875" style="354" customWidth="1"/>
    <col min="5128" max="5128" width="59.5703125" style="354" bestFit="1" customWidth="1"/>
    <col min="5129" max="5129" width="57.85546875" style="354" bestFit="1" customWidth="1"/>
    <col min="5130" max="5130" width="35.425781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5703125" style="354" customWidth="1"/>
    <col min="5138" max="5138" width="9" style="354" bestFit="1" customWidth="1"/>
    <col min="5139" max="5378" width="9.140625" style="354"/>
    <col min="5379" max="5379" width="4.5703125" style="354" bestFit="1" customWidth="1"/>
    <col min="5380" max="5380" width="9.5703125" style="354" bestFit="1" customWidth="1"/>
    <col min="5381" max="5381" width="10" style="354" bestFit="1" customWidth="1"/>
    <col min="5382" max="5382" width="8.85546875" style="354" bestFit="1" customWidth="1"/>
    <col min="5383" max="5383" width="22.85546875" style="354" customWidth="1"/>
    <col min="5384" max="5384" width="59.5703125" style="354" bestFit="1" customWidth="1"/>
    <col min="5385" max="5385" width="57.85546875" style="354" bestFit="1" customWidth="1"/>
    <col min="5386" max="5386" width="35.425781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5703125" style="354" customWidth="1"/>
    <col min="5394" max="5394" width="9" style="354" bestFit="1" customWidth="1"/>
    <col min="5395" max="5634" width="9.140625" style="354"/>
    <col min="5635" max="5635" width="4.5703125" style="354" bestFit="1" customWidth="1"/>
    <col min="5636" max="5636" width="9.5703125" style="354" bestFit="1" customWidth="1"/>
    <col min="5637" max="5637" width="10" style="354" bestFit="1" customWidth="1"/>
    <col min="5638" max="5638" width="8.85546875" style="354" bestFit="1" customWidth="1"/>
    <col min="5639" max="5639" width="22.85546875" style="354" customWidth="1"/>
    <col min="5640" max="5640" width="59.5703125" style="354" bestFit="1" customWidth="1"/>
    <col min="5641" max="5641" width="57.85546875" style="354" bestFit="1" customWidth="1"/>
    <col min="5642" max="5642" width="35.425781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5703125" style="354" customWidth="1"/>
    <col min="5650" max="5650" width="9" style="354" bestFit="1" customWidth="1"/>
    <col min="5651" max="5890" width="9.140625" style="354"/>
    <col min="5891" max="5891" width="4.5703125" style="354" bestFit="1" customWidth="1"/>
    <col min="5892" max="5892" width="9.5703125" style="354" bestFit="1" customWidth="1"/>
    <col min="5893" max="5893" width="10" style="354" bestFit="1" customWidth="1"/>
    <col min="5894" max="5894" width="8.85546875" style="354" bestFit="1" customWidth="1"/>
    <col min="5895" max="5895" width="22.85546875" style="354" customWidth="1"/>
    <col min="5896" max="5896" width="59.5703125" style="354" bestFit="1" customWidth="1"/>
    <col min="5897" max="5897" width="57.85546875" style="354" bestFit="1" customWidth="1"/>
    <col min="5898" max="5898" width="35.425781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5703125" style="354" customWidth="1"/>
    <col min="5906" max="5906" width="9" style="354" bestFit="1" customWidth="1"/>
    <col min="5907" max="6146" width="9.140625" style="354"/>
    <col min="6147" max="6147" width="4.5703125" style="354" bestFit="1" customWidth="1"/>
    <col min="6148" max="6148" width="9.5703125" style="354" bestFit="1" customWidth="1"/>
    <col min="6149" max="6149" width="10" style="354" bestFit="1" customWidth="1"/>
    <col min="6150" max="6150" width="8.85546875" style="354" bestFit="1" customWidth="1"/>
    <col min="6151" max="6151" width="22.85546875" style="354" customWidth="1"/>
    <col min="6152" max="6152" width="59.5703125" style="354" bestFit="1" customWidth="1"/>
    <col min="6153" max="6153" width="57.85546875" style="354" bestFit="1" customWidth="1"/>
    <col min="6154" max="6154" width="35.425781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5703125" style="354" customWidth="1"/>
    <col min="6162" max="6162" width="9" style="354" bestFit="1" customWidth="1"/>
    <col min="6163" max="6402" width="9.140625" style="354"/>
    <col min="6403" max="6403" width="4.5703125" style="354" bestFit="1" customWidth="1"/>
    <col min="6404" max="6404" width="9.5703125" style="354" bestFit="1" customWidth="1"/>
    <col min="6405" max="6405" width="10" style="354" bestFit="1" customWidth="1"/>
    <col min="6406" max="6406" width="8.85546875" style="354" bestFit="1" customWidth="1"/>
    <col min="6407" max="6407" width="22.85546875" style="354" customWidth="1"/>
    <col min="6408" max="6408" width="59.5703125" style="354" bestFit="1" customWidth="1"/>
    <col min="6409" max="6409" width="57.85546875" style="354" bestFit="1" customWidth="1"/>
    <col min="6410" max="6410" width="35.425781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5703125" style="354" customWidth="1"/>
    <col min="6418" max="6418" width="9" style="354" bestFit="1" customWidth="1"/>
    <col min="6419" max="6658" width="9.140625" style="354"/>
    <col min="6659" max="6659" width="4.5703125" style="354" bestFit="1" customWidth="1"/>
    <col min="6660" max="6660" width="9.5703125" style="354" bestFit="1" customWidth="1"/>
    <col min="6661" max="6661" width="10" style="354" bestFit="1" customWidth="1"/>
    <col min="6662" max="6662" width="8.85546875" style="354" bestFit="1" customWidth="1"/>
    <col min="6663" max="6663" width="22.85546875" style="354" customWidth="1"/>
    <col min="6664" max="6664" width="59.5703125" style="354" bestFit="1" customWidth="1"/>
    <col min="6665" max="6665" width="57.85546875" style="354" bestFit="1" customWidth="1"/>
    <col min="6666" max="6666" width="35.425781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5703125" style="354" customWidth="1"/>
    <col min="6674" max="6674" width="9" style="354" bestFit="1" customWidth="1"/>
    <col min="6675" max="6914" width="9.140625" style="354"/>
    <col min="6915" max="6915" width="4.5703125" style="354" bestFit="1" customWidth="1"/>
    <col min="6916" max="6916" width="9.5703125" style="354" bestFit="1" customWidth="1"/>
    <col min="6917" max="6917" width="10" style="354" bestFit="1" customWidth="1"/>
    <col min="6918" max="6918" width="8.85546875" style="354" bestFit="1" customWidth="1"/>
    <col min="6919" max="6919" width="22.85546875" style="354" customWidth="1"/>
    <col min="6920" max="6920" width="59.5703125" style="354" bestFit="1" customWidth="1"/>
    <col min="6921" max="6921" width="57.85546875" style="354" bestFit="1" customWidth="1"/>
    <col min="6922" max="6922" width="35.425781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5703125" style="354" customWidth="1"/>
    <col min="6930" max="6930" width="9" style="354" bestFit="1" customWidth="1"/>
    <col min="6931" max="7170" width="9.140625" style="354"/>
    <col min="7171" max="7171" width="4.5703125" style="354" bestFit="1" customWidth="1"/>
    <col min="7172" max="7172" width="9.5703125" style="354" bestFit="1" customWidth="1"/>
    <col min="7173" max="7173" width="10" style="354" bestFit="1" customWidth="1"/>
    <col min="7174" max="7174" width="8.85546875" style="354" bestFit="1" customWidth="1"/>
    <col min="7175" max="7175" width="22.85546875" style="354" customWidth="1"/>
    <col min="7176" max="7176" width="59.5703125" style="354" bestFit="1" customWidth="1"/>
    <col min="7177" max="7177" width="57.85546875" style="354" bestFit="1" customWidth="1"/>
    <col min="7178" max="7178" width="35.425781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5703125" style="354" customWidth="1"/>
    <col min="7186" max="7186" width="9" style="354" bestFit="1" customWidth="1"/>
    <col min="7187" max="7426" width="9.140625" style="354"/>
    <col min="7427" max="7427" width="4.5703125" style="354" bestFit="1" customWidth="1"/>
    <col min="7428" max="7428" width="9.5703125" style="354" bestFit="1" customWidth="1"/>
    <col min="7429" max="7429" width="10" style="354" bestFit="1" customWidth="1"/>
    <col min="7430" max="7430" width="8.85546875" style="354" bestFit="1" customWidth="1"/>
    <col min="7431" max="7431" width="22.85546875" style="354" customWidth="1"/>
    <col min="7432" max="7432" width="59.5703125" style="354" bestFit="1" customWidth="1"/>
    <col min="7433" max="7433" width="57.85546875" style="354" bestFit="1" customWidth="1"/>
    <col min="7434" max="7434" width="35.425781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5703125" style="354" customWidth="1"/>
    <col min="7442" max="7442" width="9" style="354" bestFit="1" customWidth="1"/>
    <col min="7443" max="7682" width="9.140625" style="354"/>
    <col min="7683" max="7683" width="4.5703125" style="354" bestFit="1" customWidth="1"/>
    <col min="7684" max="7684" width="9.5703125" style="354" bestFit="1" customWidth="1"/>
    <col min="7685" max="7685" width="10" style="354" bestFit="1" customWidth="1"/>
    <col min="7686" max="7686" width="8.85546875" style="354" bestFit="1" customWidth="1"/>
    <col min="7687" max="7687" width="22.85546875" style="354" customWidth="1"/>
    <col min="7688" max="7688" width="59.5703125" style="354" bestFit="1" customWidth="1"/>
    <col min="7689" max="7689" width="57.85546875" style="354" bestFit="1" customWidth="1"/>
    <col min="7690" max="7690" width="35.425781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5703125" style="354" customWidth="1"/>
    <col min="7698" max="7698" width="9" style="354" bestFit="1" customWidth="1"/>
    <col min="7699" max="7938" width="9.140625" style="354"/>
    <col min="7939" max="7939" width="4.5703125" style="354" bestFit="1" customWidth="1"/>
    <col min="7940" max="7940" width="9.5703125" style="354" bestFit="1" customWidth="1"/>
    <col min="7941" max="7941" width="10" style="354" bestFit="1" customWidth="1"/>
    <col min="7942" max="7942" width="8.85546875" style="354" bestFit="1" customWidth="1"/>
    <col min="7943" max="7943" width="22.85546875" style="354" customWidth="1"/>
    <col min="7944" max="7944" width="59.5703125" style="354" bestFit="1" customWidth="1"/>
    <col min="7945" max="7945" width="57.85546875" style="354" bestFit="1" customWidth="1"/>
    <col min="7946" max="7946" width="35.425781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5703125" style="354" customWidth="1"/>
    <col min="7954" max="7954" width="9" style="354" bestFit="1" customWidth="1"/>
    <col min="7955" max="8194" width="9.140625" style="354"/>
    <col min="8195" max="8195" width="4.5703125" style="354" bestFit="1" customWidth="1"/>
    <col min="8196" max="8196" width="9.5703125" style="354" bestFit="1" customWidth="1"/>
    <col min="8197" max="8197" width="10" style="354" bestFit="1" customWidth="1"/>
    <col min="8198" max="8198" width="8.85546875" style="354" bestFit="1" customWidth="1"/>
    <col min="8199" max="8199" width="22.85546875" style="354" customWidth="1"/>
    <col min="8200" max="8200" width="59.5703125" style="354" bestFit="1" customWidth="1"/>
    <col min="8201" max="8201" width="57.85546875" style="354" bestFit="1" customWidth="1"/>
    <col min="8202" max="8202" width="35.425781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5703125" style="354" customWidth="1"/>
    <col min="8210" max="8210" width="9" style="354" bestFit="1" customWidth="1"/>
    <col min="8211" max="8450" width="9.140625" style="354"/>
    <col min="8451" max="8451" width="4.5703125" style="354" bestFit="1" customWidth="1"/>
    <col min="8452" max="8452" width="9.5703125" style="354" bestFit="1" customWidth="1"/>
    <col min="8453" max="8453" width="10" style="354" bestFit="1" customWidth="1"/>
    <col min="8454" max="8454" width="8.85546875" style="354" bestFit="1" customWidth="1"/>
    <col min="8455" max="8455" width="22.85546875" style="354" customWidth="1"/>
    <col min="8456" max="8456" width="59.5703125" style="354" bestFit="1" customWidth="1"/>
    <col min="8457" max="8457" width="57.85546875" style="354" bestFit="1" customWidth="1"/>
    <col min="8458" max="8458" width="35.425781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5703125" style="354" customWidth="1"/>
    <col min="8466" max="8466" width="9" style="354" bestFit="1" customWidth="1"/>
    <col min="8467" max="8706" width="9.140625" style="354"/>
    <col min="8707" max="8707" width="4.5703125" style="354" bestFit="1" customWidth="1"/>
    <col min="8708" max="8708" width="9.5703125" style="354" bestFit="1" customWidth="1"/>
    <col min="8709" max="8709" width="10" style="354" bestFit="1" customWidth="1"/>
    <col min="8710" max="8710" width="8.85546875" style="354" bestFit="1" customWidth="1"/>
    <col min="8711" max="8711" width="22.85546875" style="354" customWidth="1"/>
    <col min="8712" max="8712" width="59.5703125" style="354" bestFit="1" customWidth="1"/>
    <col min="8713" max="8713" width="57.85546875" style="354" bestFit="1" customWidth="1"/>
    <col min="8714" max="8714" width="35.425781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5703125" style="354" customWidth="1"/>
    <col min="8722" max="8722" width="9" style="354" bestFit="1" customWidth="1"/>
    <col min="8723" max="8962" width="9.140625" style="354"/>
    <col min="8963" max="8963" width="4.5703125" style="354" bestFit="1" customWidth="1"/>
    <col min="8964" max="8964" width="9.5703125" style="354" bestFit="1" customWidth="1"/>
    <col min="8965" max="8965" width="10" style="354" bestFit="1" customWidth="1"/>
    <col min="8966" max="8966" width="8.85546875" style="354" bestFit="1" customWidth="1"/>
    <col min="8967" max="8967" width="22.85546875" style="354" customWidth="1"/>
    <col min="8968" max="8968" width="59.5703125" style="354" bestFit="1" customWidth="1"/>
    <col min="8969" max="8969" width="57.85546875" style="354" bestFit="1" customWidth="1"/>
    <col min="8970" max="8970" width="35.425781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5703125" style="354" customWidth="1"/>
    <col min="8978" max="8978" width="9" style="354" bestFit="1" customWidth="1"/>
    <col min="8979" max="9218" width="9.140625" style="354"/>
    <col min="9219" max="9219" width="4.5703125" style="354" bestFit="1" customWidth="1"/>
    <col min="9220" max="9220" width="9.5703125" style="354" bestFit="1" customWidth="1"/>
    <col min="9221" max="9221" width="10" style="354" bestFit="1" customWidth="1"/>
    <col min="9222" max="9222" width="8.85546875" style="354" bestFit="1" customWidth="1"/>
    <col min="9223" max="9223" width="22.85546875" style="354" customWidth="1"/>
    <col min="9224" max="9224" width="59.5703125" style="354" bestFit="1" customWidth="1"/>
    <col min="9225" max="9225" width="57.85546875" style="354" bestFit="1" customWidth="1"/>
    <col min="9226" max="9226" width="35.425781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5703125" style="354" customWidth="1"/>
    <col min="9234" max="9234" width="9" style="354" bestFit="1" customWidth="1"/>
    <col min="9235" max="9474" width="9.140625" style="354"/>
    <col min="9475" max="9475" width="4.5703125" style="354" bestFit="1" customWidth="1"/>
    <col min="9476" max="9476" width="9.5703125" style="354" bestFit="1" customWidth="1"/>
    <col min="9477" max="9477" width="10" style="354" bestFit="1" customWidth="1"/>
    <col min="9478" max="9478" width="8.85546875" style="354" bestFit="1" customWidth="1"/>
    <col min="9479" max="9479" width="22.85546875" style="354" customWidth="1"/>
    <col min="9480" max="9480" width="59.5703125" style="354" bestFit="1" customWidth="1"/>
    <col min="9481" max="9481" width="57.85546875" style="354" bestFit="1" customWidth="1"/>
    <col min="9482" max="9482" width="35.425781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5703125" style="354" customWidth="1"/>
    <col min="9490" max="9490" width="9" style="354" bestFit="1" customWidth="1"/>
    <col min="9491" max="9730" width="9.140625" style="354"/>
    <col min="9731" max="9731" width="4.5703125" style="354" bestFit="1" customWidth="1"/>
    <col min="9732" max="9732" width="9.5703125" style="354" bestFit="1" customWidth="1"/>
    <col min="9733" max="9733" width="10" style="354" bestFit="1" customWidth="1"/>
    <col min="9734" max="9734" width="8.85546875" style="354" bestFit="1" customWidth="1"/>
    <col min="9735" max="9735" width="22.85546875" style="354" customWidth="1"/>
    <col min="9736" max="9736" width="59.5703125" style="354" bestFit="1" customWidth="1"/>
    <col min="9737" max="9737" width="57.85546875" style="354" bestFit="1" customWidth="1"/>
    <col min="9738" max="9738" width="35.425781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5703125" style="354" customWidth="1"/>
    <col min="9746" max="9746" width="9" style="354" bestFit="1" customWidth="1"/>
    <col min="9747" max="9986" width="9.140625" style="354"/>
    <col min="9987" max="9987" width="4.5703125" style="354" bestFit="1" customWidth="1"/>
    <col min="9988" max="9988" width="9.5703125" style="354" bestFit="1" customWidth="1"/>
    <col min="9989" max="9989" width="10" style="354" bestFit="1" customWidth="1"/>
    <col min="9990" max="9990" width="8.85546875" style="354" bestFit="1" customWidth="1"/>
    <col min="9991" max="9991" width="22.85546875" style="354" customWidth="1"/>
    <col min="9992" max="9992" width="59.5703125" style="354" bestFit="1" customWidth="1"/>
    <col min="9993" max="9993" width="57.85546875" style="354" bestFit="1" customWidth="1"/>
    <col min="9994" max="9994" width="35.425781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5703125" style="354" customWidth="1"/>
    <col min="10002" max="10002" width="9" style="354" bestFit="1" customWidth="1"/>
    <col min="10003" max="10242" width="9.140625" style="354"/>
    <col min="10243" max="10243" width="4.5703125" style="354" bestFit="1" customWidth="1"/>
    <col min="10244" max="10244" width="9.5703125" style="354" bestFit="1" customWidth="1"/>
    <col min="10245" max="10245" width="10" style="354" bestFit="1" customWidth="1"/>
    <col min="10246" max="10246" width="8.85546875" style="354" bestFit="1" customWidth="1"/>
    <col min="10247" max="10247" width="22.85546875" style="354" customWidth="1"/>
    <col min="10248" max="10248" width="59.5703125" style="354" bestFit="1" customWidth="1"/>
    <col min="10249" max="10249" width="57.85546875" style="354" bestFit="1" customWidth="1"/>
    <col min="10250" max="10250" width="35.425781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5703125" style="354" customWidth="1"/>
    <col min="10258" max="10258" width="9" style="354" bestFit="1" customWidth="1"/>
    <col min="10259" max="10498" width="9.140625" style="354"/>
    <col min="10499" max="10499" width="4.5703125" style="354" bestFit="1" customWidth="1"/>
    <col min="10500" max="10500" width="9.5703125" style="354" bestFit="1" customWidth="1"/>
    <col min="10501" max="10501" width="10" style="354" bestFit="1" customWidth="1"/>
    <col min="10502" max="10502" width="8.85546875" style="354" bestFit="1" customWidth="1"/>
    <col min="10503" max="10503" width="22.85546875" style="354" customWidth="1"/>
    <col min="10504" max="10504" width="59.5703125" style="354" bestFit="1" customWidth="1"/>
    <col min="10505" max="10505" width="57.85546875" style="354" bestFit="1" customWidth="1"/>
    <col min="10506" max="10506" width="35.425781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5703125" style="354" customWidth="1"/>
    <col min="10514" max="10514" width="9" style="354" bestFit="1" customWidth="1"/>
    <col min="10515" max="10754" width="9.140625" style="354"/>
    <col min="10755" max="10755" width="4.5703125" style="354" bestFit="1" customWidth="1"/>
    <col min="10756" max="10756" width="9.5703125" style="354" bestFit="1" customWidth="1"/>
    <col min="10757" max="10757" width="10" style="354" bestFit="1" customWidth="1"/>
    <col min="10758" max="10758" width="8.85546875" style="354" bestFit="1" customWidth="1"/>
    <col min="10759" max="10759" width="22.85546875" style="354" customWidth="1"/>
    <col min="10760" max="10760" width="59.5703125" style="354" bestFit="1" customWidth="1"/>
    <col min="10761" max="10761" width="57.85546875" style="354" bestFit="1" customWidth="1"/>
    <col min="10762" max="10762" width="35.425781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5703125" style="354" customWidth="1"/>
    <col min="10770" max="10770" width="9" style="354" bestFit="1" customWidth="1"/>
    <col min="10771" max="11010" width="9.140625" style="354"/>
    <col min="11011" max="11011" width="4.5703125" style="354" bestFit="1" customWidth="1"/>
    <col min="11012" max="11012" width="9.5703125" style="354" bestFit="1" customWidth="1"/>
    <col min="11013" max="11013" width="10" style="354" bestFit="1" customWidth="1"/>
    <col min="11014" max="11014" width="8.85546875" style="354" bestFit="1" customWidth="1"/>
    <col min="11015" max="11015" width="22.85546875" style="354" customWidth="1"/>
    <col min="11016" max="11016" width="59.5703125" style="354" bestFit="1" customWidth="1"/>
    <col min="11017" max="11017" width="57.85546875" style="354" bestFit="1" customWidth="1"/>
    <col min="11018" max="11018" width="35.425781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5703125" style="354" customWidth="1"/>
    <col min="11026" max="11026" width="9" style="354" bestFit="1" customWidth="1"/>
    <col min="11027" max="11266" width="9.140625" style="354"/>
    <col min="11267" max="11267" width="4.5703125" style="354" bestFit="1" customWidth="1"/>
    <col min="11268" max="11268" width="9.5703125" style="354" bestFit="1" customWidth="1"/>
    <col min="11269" max="11269" width="10" style="354" bestFit="1" customWidth="1"/>
    <col min="11270" max="11270" width="8.85546875" style="354" bestFit="1" customWidth="1"/>
    <col min="11271" max="11271" width="22.85546875" style="354" customWidth="1"/>
    <col min="11272" max="11272" width="59.5703125" style="354" bestFit="1" customWidth="1"/>
    <col min="11273" max="11273" width="57.85546875" style="354" bestFit="1" customWidth="1"/>
    <col min="11274" max="11274" width="35.425781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5703125" style="354" customWidth="1"/>
    <col min="11282" max="11282" width="9" style="354" bestFit="1" customWidth="1"/>
    <col min="11283" max="11522" width="9.140625" style="354"/>
    <col min="11523" max="11523" width="4.5703125" style="354" bestFit="1" customWidth="1"/>
    <col min="11524" max="11524" width="9.5703125" style="354" bestFit="1" customWidth="1"/>
    <col min="11525" max="11525" width="10" style="354" bestFit="1" customWidth="1"/>
    <col min="11526" max="11526" width="8.85546875" style="354" bestFit="1" customWidth="1"/>
    <col min="11527" max="11527" width="22.85546875" style="354" customWidth="1"/>
    <col min="11528" max="11528" width="59.5703125" style="354" bestFit="1" customWidth="1"/>
    <col min="11529" max="11529" width="57.85546875" style="354" bestFit="1" customWidth="1"/>
    <col min="11530" max="11530" width="35.425781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5703125" style="354" customWidth="1"/>
    <col min="11538" max="11538" width="9" style="354" bestFit="1" customWidth="1"/>
    <col min="11539" max="11778" width="9.140625" style="354"/>
    <col min="11779" max="11779" width="4.5703125" style="354" bestFit="1" customWidth="1"/>
    <col min="11780" max="11780" width="9.5703125" style="354" bestFit="1" customWidth="1"/>
    <col min="11781" max="11781" width="10" style="354" bestFit="1" customWidth="1"/>
    <col min="11782" max="11782" width="8.85546875" style="354" bestFit="1" customWidth="1"/>
    <col min="11783" max="11783" width="22.85546875" style="354" customWidth="1"/>
    <col min="11784" max="11784" width="59.5703125" style="354" bestFit="1" customWidth="1"/>
    <col min="11785" max="11785" width="57.85546875" style="354" bestFit="1" customWidth="1"/>
    <col min="11786" max="11786" width="35.425781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5703125" style="354" customWidth="1"/>
    <col min="11794" max="11794" width="9" style="354" bestFit="1" customWidth="1"/>
    <col min="11795" max="12034" width="9.140625" style="354"/>
    <col min="12035" max="12035" width="4.5703125" style="354" bestFit="1" customWidth="1"/>
    <col min="12036" max="12036" width="9.5703125" style="354" bestFit="1" customWidth="1"/>
    <col min="12037" max="12037" width="10" style="354" bestFit="1" customWidth="1"/>
    <col min="12038" max="12038" width="8.85546875" style="354" bestFit="1" customWidth="1"/>
    <col min="12039" max="12039" width="22.85546875" style="354" customWidth="1"/>
    <col min="12040" max="12040" width="59.5703125" style="354" bestFit="1" customWidth="1"/>
    <col min="12041" max="12041" width="57.85546875" style="354" bestFit="1" customWidth="1"/>
    <col min="12042" max="12042" width="35.425781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5703125" style="354" customWidth="1"/>
    <col min="12050" max="12050" width="9" style="354" bestFit="1" customWidth="1"/>
    <col min="12051" max="12290" width="9.140625" style="354"/>
    <col min="12291" max="12291" width="4.5703125" style="354" bestFit="1" customWidth="1"/>
    <col min="12292" max="12292" width="9.5703125" style="354" bestFit="1" customWidth="1"/>
    <col min="12293" max="12293" width="10" style="354" bestFit="1" customWidth="1"/>
    <col min="12294" max="12294" width="8.85546875" style="354" bestFit="1" customWidth="1"/>
    <col min="12295" max="12295" width="22.85546875" style="354" customWidth="1"/>
    <col min="12296" max="12296" width="59.5703125" style="354" bestFit="1" customWidth="1"/>
    <col min="12297" max="12297" width="57.85546875" style="354" bestFit="1" customWidth="1"/>
    <col min="12298" max="12298" width="35.425781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5703125" style="354" customWidth="1"/>
    <col min="12306" max="12306" width="9" style="354" bestFit="1" customWidth="1"/>
    <col min="12307" max="12546" width="9.140625" style="354"/>
    <col min="12547" max="12547" width="4.5703125" style="354" bestFit="1" customWidth="1"/>
    <col min="12548" max="12548" width="9.5703125" style="354" bestFit="1" customWidth="1"/>
    <col min="12549" max="12549" width="10" style="354" bestFit="1" customWidth="1"/>
    <col min="12550" max="12550" width="8.85546875" style="354" bestFit="1" customWidth="1"/>
    <col min="12551" max="12551" width="22.85546875" style="354" customWidth="1"/>
    <col min="12552" max="12552" width="59.5703125" style="354" bestFit="1" customWidth="1"/>
    <col min="12553" max="12553" width="57.85546875" style="354" bestFit="1" customWidth="1"/>
    <col min="12554" max="12554" width="35.425781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5703125" style="354" customWidth="1"/>
    <col min="12562" max="12562" width="9" style="354" bestFit="1" customWidth="1"/>
    <col min="12563" max="12802" width="9.140625" style="354"/>
    <col min="12803" max="12803" width="4.5703125" style="354" bestFit="1" customWidth="1"/>
    <col min="12804" max="12804" width="9.5703125" style="354" bestFit="1" customWidth="1"/>
    <col min="12805" max="12805" width="10" style="354" bestFit="1" customWidth="1"/>
    <col min="12806" max="12806" width="8.85546875" style="354" bestFit="1" customWidth="1"/>
    <col min="12807" max="12807" width="22.85546875" style="354" customWidth="1"/>
    <col min="12808" max="12808" width="59.5703125" style="354" bestFit="1" customWidth="1"/>
    <col min="12809" max="12809" width="57.85546875" style="354" bestFit="1" customWidth="1"/>
    <col min="12810" max="12810" width="35.425781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5703125" style="354" customWidth="1"/>
    <col min="12818" max="12818" width="9" style="354" bestFit="1" customWidth="1"/>
    <col min="12819" max="13058" width="9.140625" style="354"/>
    <col min="13059" max="13059" width="4.5703125" style="354" bestFit="1" customWidth="1"/>
    <col min="13060" max="13060" width="9.5703125" style="354" bestFit="1" customWidth="1"/>
    <col min="13061" max="13061" width="10" style="354" bestFit="1" customWidth="1"/>
    <col min="13062" max="13062" width="8.85546875" style="354" bestFit="1" customWidth="1"/>
    <col min="13063" max="13063" width="22.85546875" style="354" customWidth="1"/>
    <col min="13064" max="13064" width="59.5703125" style="354" bestFit="1" customWidth="1"/>
    <col min="13065" max="13065" width="57.85546875" style="354" bestFit="1" customWidth="1"/>
    <col min="13066" max="13066" width="35.425781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5703125" style="354" customWidth="1"/>
    <col min="13074" max="13074" width="9" style="354" bestFit="1" customWidth="1"/>
    <col min="13075" max="13314" width="9.140625" style="354"/>
    <col min="13315" max="13315" width="4.5703125" style="354" bestFit="1" customWidth="1"/>
    <col min="13316" max="13316" width="9.5703125" style="354" bestFit="1" customWidth="1"/>
    <col min="13317" max="13317" width="10" style="354" bestFit="1" customWidth="1"/>
    <col min="13318" max="13318" width="8.85546875" style="354" bestFit="1" customWidth="1"/>
    <col min="13319" max="13319" width="22.85546875" style="354" customWidth="1"/>
    <col min="13320" max="13320" width="59.5703125" style="354" bestFit="1" customWidth="1"/>
    <col min="13321" max="13321" width="57.85546875" style="354" bestFit="1" customWidth="1"/>
    <col min="13322" max="13322" width="35.425781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5703125" style="354" customWidth="1"/>
    <col min="13330" max="13330" width="9" style="354" bestFit="1" customWidth="1"/>
    <col min="13331" max="13570" width="9.140625" style="354"/>
    <col min="13571" max="13571" width="4.5703125" style="354" bestFit="1" customWidth="1"/>
    <col min="13572" max="13572" width="9.5703125" style="354" bestFit="1" customWidth="1"/>
    <col min="13573" max="13573" width="10" style="354" bestFit="1" customWidth="1"/>
    <col min="13574" max="13574" width="8.85546875" style="354" bestFit="1" customWidth="1"/>
    <col min="13575" max="13575" width="22.85546875" style="354" customWidth="1"/>
    <col min="13576" max="13576" width="59.5703125" style="354" bestFit="1" customWidth="1"/>
    <col min="13577" max="13577" width="57.85546875" style="354" bestFit="1" customWidth="1"/>
    <col min="13578" max="13578" width="35.425781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5703125" style="354" customWidth="1"/>
    <col min="13586" max="13586" width="9" style="354" bestFit="1" customWidth="1"/>
    <col min="13587" max="13826" width="9.140625" style="354"/>
    <col min="13827" max="13827" width="4.5703125" style="354" bestFit="1" customWidth="1"/>
    <col min="13828" max="13828" width="9.5703125" style="354" bestFit="1" customWidth="1"/>
    <col min="13829" max="13829" width="10" style="354" bestFit="1" customWidth="1"/>
    <col min="13830" max="13830" width="8.85546875" style="354" bestFit="1" customWidth="1"/>
    <col min="13831" max="13831" width="22.85546875" style="354" customWidth="1"/>
    <col min="13832" max="13832" width="59.5703125" style="354" bestFit="1" customWidth="1"/>
    <col min="13833" max="13833" width="57.85546875" style="354" bestFit="1" customWidth="1"/>
    <col min="13834" max="13834" width="35.425781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5703125" style="354" customWidth="1"/>
    <col min="13842" max="13842" width="9" style="354" bestFit="1" customWidth="1"/>
    <col min="13843" max="14082" width="9.140625" style="354"/>
    <col min="14083" max="14083" width="4.5703125" style="354" bestFit="1" customWidth="1"/>
    <col min="14084" max="14084" width="9.5703125" style="354" bestFit="1" customWidth="1"/>
    <col min="14085" max="14085" width="10" style="354" bestFit="1" customWidth="1"/>
    <col min="14086" max="14086" width="8.85546875" style="354" bestFit="1" customWidth="1"/>
    <col min="14087" max="14087" width="22.85546875" style="354" customWidth="1"/>
    <col min="14088" max="14088" width="59.5703125" style="354" bestFit="1" customWidth="1"/>
    <col min="14089" max="14089" width="57.85546875" style="354" bestFit="1" customWidth="1"/>
    <col min="14090" max="14090" width="35.425781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5703125" style="354" customWidth="1"/>
    <col min="14098" max="14098" width="9" style="354" bestFit="1" customWidth="1"/>
    <col min="14099" max="14338" width="9.140625" style="354"/>
    <col min="14339" max="14339" width="4.5703125" style="354" bestFit="1" customWidth="1"/>
    <col min="14340" max="14340" width="9.5703125" style="354" bestFit="1" customWidth="1"/>
    <col min="14341" max="14341" width="10" style="354" bestFit="1" customWidth="1"/>
    <col min="14342" max="14342" width="8.85546875" style="354" bestFit="1" customWidth="1"/>
    <col min="14343" max="14343" width="22.85546875" style="354" customWidth="1"/>
    <col min="14344" max="14344" width="59.5703125" style="354" bestFit="1" customWidth="1"/>
    <col min="14345" max="14345" width="57.85546875" style="354" bestFit="1" customWidth="1"/>
    <col min="14346" max="14346" width="35.425781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5703125" style="354" customWidth="1"/>
    <col min="14354" max="14354" width="9" style="354" bestFit="1" customWidth="1"/>
    <col min="14355" max="14594" width="9.140625" style="354"/>
    <col min="14595" max="14595" width="4.5703125" style="354" bestFit="1" customWidth="1"/>
    <col min="14596" max="14596" width="9.5703125" style="354" bestFit="1" customWidth="1"/>
    <col min="14597" max="14597" width="10" style="354" bestFit="1" customWidth="1"/>
    <col min="14598" max="14598" width="8.85546875" style="354" bestFit="1" customWidth="1"/>
    <col min="14599" max="14599" width="22.85546875" style="354" customWidth="1"/>
    <col min="14600" max="14600" width="59.5703125" style="354" bestFit="1" customWidth="1"/>
    <col min="14601" max="14601" width="57.85546875" style="354" bestFit="1" customWidth="1"/>
    <col min="14602" max="14602" width="35.425781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5703125" style="354" customWidth="1"/>
    <col min="14610" max="14610" width="9" style="354" bestFit="1" customWidth="1"/>
    <col min="14611" max="14850" width="9.140625" style="354"/>
    <col min="14851" max="14851" width="4.5703125" style="354" bestFit="1" customWidth="1"/>
    <col min="14852" max="14852" width="9.5703125" style="354" bestFit="1" customWidth="1"/>
    <col min="14853" max="14853" width="10" style="354" bestFit="1" customWidth="1"/>
    <col min="14854" max="14854" width="8.85546875" style="354" bestFit="1" customWidth="1"/>
    <col min="14855" max="14855" width="22.85546875" style="354" customWidth="1"/>
    <col min="14856" max="14856" width="59.5703125" style="354" bestFit="1" customWidth="1"/>
    <col min="14857" max="14857" width="57.85546875" style="354" bestFit="1" customWidth="1"/>
    <col min="14858" max="14858" width="35.425781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5703125" style="354" customWidth="1"/>
    <col min="14866" max="14866" width="9" style="354" bestFit="1" customWidth="1"/>
    <col min="14867" max="15106" width="9.140625" style="354"/>
    <col min="15107" max="15107" width="4.5703125" style="354" bestFit="1" customWidth="1"/>
    <col min="15108" max="15108" width="9.5703125" style="354" bestFit="1" customWidth="1"/>
    <col min="15109" max="15109" width="10" style="354" bestFit="1" customWidth="1"/>
    <col min="15110" max="15110" width="8.85546875" style="354" bestFit="1" customWidth="1"/>
    <col min="15111" max="15111" width="22.85546875" style="354" customWidth="1"/>
    <col min="15112" max="15112" width="59.5703125" style="354" bestFit="1" customWidth="1"/>
    <col min="15113" max="15113" width="57.85546875" style="354" bestFit="1" customWidth="1"/>
    <col min="15114" max="15114" width="35.425781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5703125" style="354" customWidth="1"/>
    <col min="15122" max="15122" width="9" style="354" bestFit="1" customWidth="1"/>
    <col min="15123" max="15362" width="9.140625" style="354"/>
    <col min="15363" max="15363" width="4.5703125" style="354" bestFit="1" customWidth="1"/>
    <col min="15364" max="15364" width="9.5703125" style="354" bestFit="1" customWidth="1"/>
    <col min="15365" max="15365" width="10" style="354" bestFit="1" customWidth="1"/>
    <col min="15366" max="15366" width="8.85546875" style="354" bestFit="1" customWidth="1"/>
    <col min="15367" max="15367" width="22.85546875" style="354" customWidth="1"/>
    <col min="15368" max="15368" width="59.5703125" style="354" bestFit="1" customWidth="1"/>
    <col min="15369" max="15369" width="57.85546875" style="354" bestFit="1" customWidth="1"/>
    <col min="15370" max="15370" width="35.425781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5703125" style="354" customWidth="1"/>
    <col min="15378" max="15378" width="9" style="354" bestFit="1" customWidth="1"/>
    <col min="15379" max="15618" width="9.140625" style="354"/>
    <col min="15619" max="15619" width="4.5703125" style="354" bestFit="1" customWidth="1"/>
    <col min="15620" max="15620" width="9.5703125" style="354" bestFit="1" customWidth="1"/>
    <col min="15621" max="15621" width="10" style="354" bestFit="1" customWidth="1"/>
    <col min="15622" max="15622" width="8.85546875" style="354" bestFit="1" customWidth="1"/>
    <col min="15623" max="15623" width="22.85546875" style="354" customWidth="1"/>
    <col min="15624" max="15624" width="59.5703125" style="354" bestFit="1" customWidth="1"/>
    <col min="15625" max="15625" width="57.85546875" style="354" bestFit="1" customWidth="1"/>
    <col min="15626" max="15626" width="35.425781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5703125" style="354" customWidth="1"/>
    <col min="15634" max="15634" width="9" style="354" bestFit="1" customWidth="1"/>
    <col min="15635" max="15874" width="9.140625" style="354"/>
    <col min="15875" max="15875" width="4.5703125" style="354" bestFit="1" customWidth="1"/>
    <col min="15876" max="15876" width="9.5703125" style="354" bestFit="1" customWidth="1"/>
    <col min="15877" max="15877" width="10" style="354" bestFit="1" customWidth="1"/>
    <col min="15878" max="15878" width="8.85546875" style="354" bestFit="1" customWidth="1"/>
    <col min="15879" max="15879" width="22.85546875" style="354" customWidth="1"/>
    <col min="15880" max="15880" width="59.5703125" style="354" bestFit="1" customWidth="1"/>
    <col min="15881" max="15881" width="57.85546875" style="354" bestFit="1" customWidth="1"/>
    <col min="15882" max="15882" width="35.425781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5703125" style="354" customWidth="1"/>
    <col min="15890" max="15890" width="9" style="354" bestFit="1" customWidth="1"/>
    <col min="15891" max="16130" width="9.140625" style="354"/>
    <col min="16131" max="16131" width="4.5703125" style="354" bestFit="1" customWidth="1"/>
    <col min="16132" max="16132" width="9.5703125" style="354" bestFit="1" customWidth="1"/>
    <col min="16133" max="16133" width="10" style="354" bestFit="1" customWidth="1"/>
    <col min="16134" max="16134" width="8.85546875" style="354" bestFit="1" customWidth="1"/>
    <col min="16135" max="16135" width="22.85546875" style="354" customWidth="1"/>
    <col min="16136" max="16136" width="59.5703125" style="354" bestFit="1" customWidth="1"/>
    <col min="16137" max="16137" width="57.85546875" style="354" bestFit="1" customWidth="1"/>
    <col min="16138" max="16138" width="35.425781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5703125" style="354" customWidth="1"/>
    <col min="16146" max="16146" width="9" style="354" bestFit="1" customWidth="1"/>
    <col min="16147" max="16384" width="9.140625" style="354"/>
  </cols>
  <sheetData>
    <row r="2" spans="1:19" x14ac:dyDescent="0.25">
      <c r="A2" s="423" t="s">
        <v>1700</v>
      </c>
    </row>
    <row r="3" spans="1:19" x14ac:dyDescent="0.25">
      <c r="M3" s="380"/>
      <c r="N3" s="380"/>
      <c r="O3" s="380"/>
      <c r="P3" s="380"/>
    </row>
    <row r="4" spans="1:19" s="378" customFormat="1" ht="52.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377"/>
    </row>
    <row r="5" spans="1:19" s="378" customFormat="1" ht="25.5" customHeight="1" x14ac:dyDescent="0.2">
      <c r="A5" s="846"/>
      <c r="B5" s="848"/>
      <c r="C5" s="848"/>
      <c r="D5" s="848"/>
      <c r="E5" s="846"/>
      <c r="F5" s="846"/>
      <c r="G5" s="846"/>
      <c r="H5" s="395" t="s">
        <v>14</v>
      </c>
      <c r="I5" s="395" t="s">
        <v>15</v>
      </c>
      <c r="J5" s="846"/>
      <c r="K5" s="396">
        <v>2020</v>
      </c>
      <c r="L5" s="396">
        <v>2021</v>
      </c>
      <c r="M5" s="355">
        <v>2020</v>
      </c>
      <c r="N5" s="355">
        <v>2021</v>
      </c>
      <c r="O5" s="355">
        <v>2020</v>
      </c>
      <c r="P5" s="355">
        <v>2021</v>
      </c>
      <c r="Q5" s="846"/>
      <c r="R5" s="848"/>
      <c r="S5" s="377"/>
    </row>
    <row r="6" spans="1:19" s="378" customFormat="1" x14ac:dyDescent="0.2">
      <c r="A6" s="394" t="s">
        <v>16</v>
      </c>
      <c r="B6" s="395" t="s">
        <v>17</v>
      </c>
      <c r="C6" s="395" t="s">
        <v>18</v>
      </c>
      <c r="D6" s="395" t="s">
        <v>19</v>
      </c>
      <c r="E6" s="394" t="s">
        <v>20</v>
      </c>
      <c r="F6" s="394" t="s">
        <v>21</v>
      </c>
      <c r="G6" s="394" t="s">
        <v>22</v>
      </c>
      <c r="H6" s="395" t="s">
        <v>23</v>
      </c>
      <c r="I6" s="395" t="s">
        <v>24</v>
      </c>
      <c r="J6" s="394" t="s">
        <v>25</v>
      </c>
      <c r="K6" s="396" t="s">
        <v>26</v>
      </c>
      <c r="L6" s="396" t="s">
        <v>27</v>
      </c>
      <c r="M6" s="397" t="s">
        <v>28</v>
      </c>
      <c r="N6" s="397" t="s">
        <v>29</v>
      </c>
      <c r="O6" s="397" t="s">
        <v>30</v>
      </c>
      <c r="P6" s="397" t="s">
        <v>31</v>
      </c>
      <c r="Q6" s="394" t="s">
        <v>32</v>
      </c>
      <c r="R6" s="395" t="s">
        <v>33</v>
      </c>
      <c r="S6" s="377"/>
    </row>
    <row r="7" spans="1:19" s="356" customFormat="1" ht="87.75" customHeight="1" x14ac:dyDescent="0.25">
      <c r="A7" s="879">
        <v>1</v>
      </c>
      <c r="B7" s="879">
        <v>1</v>
      </c>
      <c r="C7" s="879">
        <v>4</v>
      </c>
      <c r="D7" s="879">
        <v>2</v>
      </c>
      <c r="E7" s="880" t="s">
        <v>1701</v>
      </c>
      <c r="F7" s="880" t="s">
        <v>1702</v>
      </c>
      <c r="G7" s="532" t="s">
        <v>194</v>
      </c>
      <c r="H7" s="532" t="s">
        <v>585</v>
      </c>
      <c r="I7" s="554" t="s">
        <v>166</v>
      </c>
      <c r="J7" s="880" t="s">
        <v>1703</v>
      </c>
      <c r="K7" s="973" t="s">
        <v>40</v>
      </c>
      <c r="L7" s="973"/>
      <c r="M7" s="890">
        <v>7336.5</v>
      </c>
      <c r="N7" s="973"/>
      <c r="O7" s="890">
        <v>7336.5</v>
      </c>
      <c r="P7" s="973"/>
      <c r="Q7" s="880" t="s">
        <v>1704</v>
      </c>
      <c r="R7" s="880" t="s">
        <v>1705</v>
      </c>
      <c r="S7" s="359"/>
    </row>
    <row r="8" spans="1:19" s="356" customFormat="1" ht="152.25" customHeight="1" x14ac:dyDescent="0.25">
      <c r="A8" s="879"/>
      <c r="B8" s="879"/>
      <c r="C8" s="879"/>
      <c r="D8" s="879"/>
      <c r="E8" s="880"/>
      <c r="F8" s="880"/>
      <c r="G8" s="532" t="s">
        <v>1706</v>
      </c>
      <c r="H8" s="532" t="s">
        <v>869</v>
      </c>
      <c r="I8" s="554" t="s">
        <v>41</v>
      </c>
      <c r="J8" s="880"/>
      <c r="K8" s="973"/>
      <c r="L8" s="973"/>
      <c r="M8" s="890"/>
      <c r="N8" s="973"/>
      <c r="O8" s="890"/>
      <c r="P8" s="973"/>
      <c r="Q8" s="880"/>
      <c r="R8" s="880"/>
      <c r="S8" s="359"/>
    </row>
    <row r="9" spans="1:19" ht="128.25" customHeight="1" x14ac:dyDescent="0.25">
      <c r="A9" s="880">
        <v>2</v>
      </c>
      <c r="B9" s="880">
        <v>1</v>
      </c>
      <c r="C9" s="880">
        <v>4</v>
      </c>
      <c r="D9" s="880">
        <v>2</v>
      </c>
      <c r="E9" s="880" t="s">
        <v>1707</v>
      </c>
      <c r="F9" s="880" t="s">
        <v>1708</v>
      </c>
      <c r="G9" s="532" t="s">
        <v>1709</v>
      </c>
      <c r="H9" s="532" t="s">
        <v>585</v>
      </c>
      <c r="I9" s="533">
        <v>98</v>
      </c>
      <c r="J9" s="880" t="s">
        <v>1710</v>
      </c>
      <c r="K9" s="880" t="s">
        <v>52</v>
      </c>
      <c r="L9" s="880"/>
      <c r="M9" s="890">
        <v>3350</v>
      </c>
      <c r="N9" s="880"/>
      <c r="O9" s="890">
        <v>3350</v>
      </c>
      <c r="P9" s="880"/>
      <c r="Q9" s="880" t="s">
        <v>1704</v>
      </c>
      <c r="R9" s="880" t="s">
        <v>1705</v>
      </c>
      <c r="S9" s="360"/>
    </row>
    <row r="10" spans="1:19" ht="155.25" customHeight="1" x14ac:dyDescent="0.25">
      <c r="A10" s="880"/>
      <c r="B10" s="880"/>
      <c r="C10" s="880"/>
      <c r="D10" s="880"/>
      <c r="E10" s="880"/>
      <c r="F10" s="880"/>
      <c r="G10" s="532" t="s">
        <v>1706</v>
      </c>
      <c r="H10" s="532" t="s">
        <v>869</v>
      </c>
      <c r="I10" s="533">
        <v>1</v>
      </c>
      <c r="J10" s="880"/>
      <c r="K10" s="880"/>
      <c r="L10" s="880"/>
      <c r="M10" s="890"/>
      <c r="N10" s="880"/>
      <c r="O10" s="890"/>
      <c r="P10" s="880"/>
      <c r="Q10" s="880"/>
      <c r="R10" s="880"/>
      <c r="S10" s="360"/>
    </row>
    <row r="11" spans="1:19" ht="104.25" customHeight="1" x14ac:dyDescent="0.25">
      <c r="A11" s="880">
        <v>3</v>
      </c>
      <c r="B11" s="880">
        <v>1</v>
      </c>
      <c r="C11" s="880">
        <v>4</v>
      </c>
      <c r="D11" s="880">
        <v>5</v>
      </c>
      <c r="E11" s="880" t="s">
        <v>1711</v>
      </c>
      <c r="F11" s="880" t="s">
        <v>1712</v>
      </c>
      <c r="G11" s="532" t="s">
        <v>1709</v>
      </c>
      <c r="H11" s="532" t="s">
        <v>585</v>
      </c>
      <c r="I11" s="533">
        <v>38</v>
      </c>
      <c r="J11" s="880" t="s">
        <v>1710</v>
      </c>
      <c r="K11" s="880" t="s">
        <v>52</v>
      </c>
      <c r="L11" s="880"/>
      <c r="M11" s="890">
        <v>3630</v>
      </c>
      <c r="N11" s="880"/>
      <c r="O11" s="890">
        <v>3630</v>
      </c>
      <c r="P11" s="880"/>
      <c r="Q11" s="880" t="s">
        <v>1704</v>
      </c>
      <c r="R11" s="880" t="s">
        <v>1705</v>
      </c>
      <c r="S11" s="360"/>
    </row>
    <row r="12" spans="1:19" ht="142.5" customHeight="1" x14ac:dyDescent="0.25">
      <c r="A12" s="880"/>
      <c r="B12" s="880"/>
      <c r="C12" s="880"/>
      <c r="D12" s="880"/>
      <c r="E12" s="880"/>
      <c r="F12" s="880"/>
      <c r="G12" s="532" t="s">
        <v>1706</v>
      </c>
      <c r="H12" s="532" t="s">
        <v>869</v>
      </c>
      <c r="I12" s="533">
        <v>1</v>
      </c>
      <c r="J12" s="880"/>
      <c r="K12" s="880"/>
      <c r="L12" s="880"/>
      <c r="M12" s="890"/>
      <c r="N12" s="880"/>
      <c r="O12" s="890"/>
      <c r="P12" s="880"/>
      <c r="Q12" s="880"/>
      <c r="R12" s="880"/>
      <c r="S12" s="360"/>
    </row>
    <row r="13" spans="1:19" ht="89.25" customHeight="1" x14ac:dyDescent="0.25">
      <c r="A13" s="880">
        <v>4</v>
      </c>
      <c r="B13" s="880">
        <v>1</v>
      </c>
      <c r="C13" s="880">
        <v>4</v>
      </c>
      <c r="D13" s="880">
        <v>2</v>
      </c>
      <c r="E13" s="880" t="s">
        <v>1713</v>
      </c>
      <c r="F13" s="880" t="s">
        <v>1714</v>
      </c>
      <c r="G13" s="532" t="s">
        <v>1709</v>
      </c>
      <c r="H13" s="532" t="s">
        <v>585</v>
      </c>
      <c r="I13" s="533">
        <v>90</v>
      </c>
      <c r="J13" s="880" t="s">
        <v>1710</v>
      </c>
      <c r="K13" s="879" t="s">
        <v>52</v>
      </c>
      <c r="L13" s="879"/>
      <c r="M13" s="883">
        <v>3526</v>
      </c>
      <c r="N13" s="879"/>
      <c r="O13" s="883">
        <v>3526</v>
      </c>
      <c r="P13" s="879"/>
      <c r="Q13" s="880" t="s">
        <v>1704</v>
      </c>
      <c r="R13" s="880" t="s">
        <v>1705</v>
      </c>
      <c r="S13" s="360"/>
    </row>
    <row r="14" spans="1:19" ht="106.5" customHeight="1" x14ac:dyDescent="0.25">
      <c r="A14" s="880"/>
      <c r="B14" s="880"/>
      <c r="C14" s="880"/>
      <c r="D14" s="880"/>
      <c r="E14" s="880"/>
      <c r="F14" s="880"/>
      <c r="G14" s="532" t="s">
        <v>1706</v>
      </c>
      <c r="H14" s="532" t="s">
        <v>869</v>
      </c>
      <c r="I14" s="533">
        <v>1</v>
      </c>
      <c r="J14" s="880"/>
      <c r="K14" s="879"/>
      <c r="L14" s="879"/>
      <c r="M14" s="883"/>
      <c r="N14" s="879"/>
      <c r="O14" s="883"/>
      <c r="P14" s="879"/>
      <c r="Q14" s="880"/>
      <c r="R14" s="880"/>
      <c r="S14" s="360"/>
    </row>
    <row r="15" spans="1:19" ht="156" customHeight="1" x14ac:dyDescent="0.25">
      <c r="A15" s="880">
        <v>5</v>
      </c>
      <c r="B15" s="880">
        <v>1</v>
      </c>
      <c r="C15" s="880">
        <v>4</v>
      </c>
      <c r="D15" s="880">
        <v>2</v>
      </c>
      <c r="E15" s="880" t="s">
        <v>1715</v>
      </c>
      <c r="F15" s="880" t="s">
        <v>1716</v>
      </c>
      <c r="G15" s="532" t="s">
        <v>1709</v>
      </c>
      <c r="H15" s="532" t="s">
        <v>585</v>
      </c>
      <c r="I15" s="532">
        <v>50</v>
      </c>
      <c r="J15" s="880" t="s">
        <v>1717</v>
      </c>
      <c r="K15" s="880" t="s">
        <v>52</v>
      </c>
      <c r="L15" s="880"/>
      <c r="M15" s="890">
        <v>2600</v>
      </c>
      <c r="N15" s="880"/>
      <c r="O15" s="890">
        <v>2600</v>
      </c>
      <c r="P15" s="880"/>
      <c r="Q15" s="880" t="s">
        <v>1704</v>
      </c>
      <c r="R15" s="880" t="s">
        <v>1705</v>
      </c>
      <c r="S15" s="360"/>
    </row>
    <row r="16" spans="1:19" ht="228" customHeight="1" x14ac:dyDescent="0.25">
      <c r="A16" s="880"/>
      <c r="B16" s="880"/>
      <c r="C16" s="880"/>
      <c r="D16" s="880"/>
      <c r="E16" s="880"/>
      <c r="F16" s="880"/>
      <c r="G16" s="532" t="s">
        <v>1706</v>
      </c>
      <c r="H16" s="532" t="s">
        <v>869</v>
      </c>
      <c r="I16" s="532">
        <v>1</v>
      </c>
      <c r="J16" s="880"/>
      <c r="K16" s="880"/>
      <c r="L16" s="880"/>
      <c r="M16" s="890"/>
      <c r="N16" s="880"/>
      <c r="O16" s="890"/>
      <c r="P16" s="880"/>
      <c r="Q16" s="880"/>
      <c r="R16" s="880"/>
      <c r="S16" s="360"/>
    </row>
    <row r="17" spans="1:19" ht="147" customHeight="1" x14ac:dyDescent="0.25">
      <c r="A17" s="880">
        <v>6</v>
      </c>
      <c r="B17" s="880">
        <v>1</v>
      </c>
      <c r="C17" s="880">
        <v>4</v>
      </c>
      <c r="D17" s="880">
        <v>5</v>
      </c>
      <c r="E17" s="880" t="s">
        <v>1718</v>
      </c>
      <c r="F17" s="880" t="s">
        <v>1719</v>
      </c>
      <c r="G17" s="532" t="s">
        <v>1709</v>
      </c>
      <c r="H17" s="532" t="s">
        <v>585</v>
      </c>
      <c r="I17" s="532">
        <v>52</v>
      </c>
      <c r="J17" s="880" t="s">
        <v>1720</v>
      </c>
      <c r="K17" s="880" t="s">
        <v>52</v>
      </c>
      <c r="L17" s="880"/>
      <c r="M17" s="890">
        <v>2193.8000000000002</v>
      </c>
      <c r="N17" s="880"/>
      <c r="O17" s="890">
        <v>2193.8000000000002</v>
      </c>
      <c r="P17" s="880"/>
      <c r="Q17" s="880" t="s">
        <v>1704</v>
      </c>
      <c r="R17" s="880" t="s">
        <v>1705</v>
      </c>
      <c r="S17" s="360"/>
    </row>
    <row r="18" spans="1:19" ht="163.5" customHeight="1" x14ac:dyDescent="0.25">
      <c r="A18" s="880"/>
      <c r="B18" s="880"/>
      <c r="C18" s="880"/>
      <c r="D18" s="880"/>
      <c r="E18" s="880"/>
      <c r="F18" s="880"/>
      <c r="G18" s="532" t="s">
        <v>1706</v>
      </c>
      <c r="H18" s="532" t="s">
        <v>869</v>
      </c>
      <c r="I18" s="532">
        <v>1</v>
      </c>
      <c r="J18" s="880"/>
      <c r="K18" s="880"/>
      <c r="L18" s="880"/>
      <c r="M18" s="890"/>
      <c r="N18" s="880"/>
      <c r="O18" s="890"/>
      <c r="P18" s="880"/>
      <c r="Q18" s="880"/>
      <c r="R18" s="880"/>
      <c r="S18" s="360"/>
    </row>
    <row r="19" spans="1:19" ht="101.25" customHeight="1" x14ac:dyDescent="0.25">
      <c r="A19" s="880">
        <v>7</v>
      </c>
      <c r="B19" s="880">
        <v>1</v>
      </c>
      <c r="C19" s="880">
        <v>4</v>
      </c>
      <c r="D19" s="880">
        <v>2</v>
      </c>
      <c r="E19" s="880" t="s">
        <v>1721</v>
      </c>
      <c r="F19" s="880" t="s">
        <v>1722</v>
      </c>
      <c r="G19" s="532" t="s">
        <v>1723</v>
      </c>
      <c r="H19" s="532" t="s">
        <v>585</v>
      </c>
      <c r="I19" s="533">
        <v>340</v>
      </c>
      <c r="J19" s="880" t="s">
        <v>1703</v>
      </c>
      <c r="K19" s="880" t="s">
        <v>38</v>
      </c>
      <c r="L19" s="880"/>
      <c r="M19" s="890">
        <v>62006.81</v>
      </c>
      <c r="N19" s="880"/>
      <c r="O19" s="890">
        <v>62006.81</v>
      </c>
      <c r="P19" s="880"/>
      <c r="Q19" s="880" t="s">
        <v>1704</v>
      </c>
      <c r="R19" s="880" t="s">
        <v>1705</v>
      </c>
      <c r="S19" s="360"/>
    </row>
    <row r="20" spans="1:19" ht="85.5" customHeight="1" x14ac:dyDescent="0.25">
      <c r="A20" s="880"/>
      <c r="B20" s="880"/>
      <c r="C20" s="880"/>
      <c r="D20" s="880"/>
      <c r="E20" s="880"/>
      <c r="F20" s="880"/>
      <c r="G20" s="532" t="s">
        <v>1724</v>
      </c>
      <c r="H20" s="532" t="s">
        <v>585</v>
      </c>
      <c r="I20" s="533">
        <v>340</v>
      </c>
      <c r="J20" s="880"/>
      <c r="K20" s="880"/>
      <c r="L20" s="880"/>
      <c r="M20" s="890"/>
      <c r="N20" s="880"/>
      <c r="O20" s="890"/>
      <c r="P20" s="880"/>
      <c r="Q20" s="880"/>
      <c r="R20" s="880"/>
      <c r="S20" s="360"/>
    </row>
    <row r="21" spans="1:19" ht="84.75" customHeight="1" x14ac:dyDescent="0.25">
      <c r="A21" s="880"/>
      <c r="B21" s="880"/>
      <c r="C21" s="880"/>
      <c r="D21" s="880"/>
      <c r="E21" s="880"/>
      <c r="F21" s="880"/>
      <c r="G21" s="532" t="s">
        <v>1725</v>
      </c>
      <c r="H21" s="532" t="s">
        <v>869</v>
      </c>
      <c r="I21" s="533">
        <v>1</v>
      </c>
      <c r="J21" s="880"/>
      <c r="K21" s="880"/>
      <c r="L21" s="880"/>
      <c r="M21" s="890"/>
      <c r="N21" s="880"/>
      <c r="O21" s="890"/>
      <c r="P21" s="880"/>
      <c r="Q21" s="880"/>
      <c r="R21" s="880"/>
      <c r="S21" s="360"/>
    </row>
    <row r="22" spans="1:19" ht="86.25" customHeight="1" x14ac:dyDescent="0.25">
      <c r="A22" s="880"/>
      <c r="B22" s="880"/>
      <c r="C22" s="880"/>
      <c r="D22" s="880"/>
      <c r="E22" s="880"/>
      <c r="F22" s="880"/>
      <c r="G22" s="532" t="s">
        <v>1726</v>
      </c>
      <c r="H22" s="532" t="s">
        <v>869</v>
      </c>
      <c r="I22" s="533">
        <v>1</v>
      </c>
      <c r="J22" s="880"/>
      <c r="K22" s="880"/>
      <c r="L22" s="880"/>
      <c r="M22" s="890"/>
      <c r="N22" s="880"/>
      <c r="O22" s="890"/>
      <c r="P22" s="880"/>
      <c r="Q22" s="880"/>
      <c r="R22" s="880"/>
      <c r="S22" s="360"/>
    </row>
    <row r="23" spans="1:19" ht="68.25" customHeight="1" x14ac:dyDescent="0.25">
      <c r="A23" s="879">
        <v>8</v>
      </c>
      <c r="B23" s="880">
        <v>1</v>
      </c>
      <c r="C23" s="880">
        <v>4</v>
      </c>
      <c r="D23" s="880">
        <v>5</v>
      </c>
      <c r="E23" s="880" t="s">
        <v>1727</v>
      </c>
      <c r="F23" s="880" t="s">
        <v>1728</v>
      </c>
      <c r="G23" s="880" t="s">
        <v>1729</v>
      </c>
      <c r="H23" s="532" t="s">
        <v>869</v>
      </c>
      <c r="I23" s="532">
        <v>1</v>
      </c>
      <c r="J23" s="880" t="s">
        <v>1710</v>
      </c>
      <c r="K23" s="880" t="s">
        <v>43</v>
      </c>
      <c r="L23" s="880"/>
      <c r="M23" s="890">
        <v>5852.6</v>
      </c>
      <c r="N23" s="880"/>
      <c r="O23" s="890">
        <v>5852.6</v>
      </c>
      <c r="P23" s="880"/>
      <c r="Q23" s="880" t="s">
        <v>1704</v>
      </c>
      <c r="R23" s="880" t="s">
        <v>1705</v>
      </c>
    </row>
    <row r="24" spans="1:19" ht="70.5" customHeight="1" x14ac:dyDescent="0.25">
      <c r="A24" s="879"/>
      <c r="B24" s="880"/>
      <c r="C24" s="880"/>
      <c r="D24" s="880"/>
      <c r="E24" s="880"/>
      <c r="F24" s="880"/>
      <c r="G24" s="880"/>
      <c r="H24" s="532" t="s">
        <v>585</v>
      </c>
      <c r="I24" s="532">
        <v>18</v>
      </c>
      <c r="J24" s="880"/>
      <c r="K24" s="880"/>
      <c r="L24" s="880"/>
      <c r="M24" s="890"/>
      <c r="N24" s="880"/>
      <c r="O24" s="890"/>
      <c r="P24" s="880"/>
      <c r="Q24" s="880"/>
      <c r="R24" s="880"/>
    </row>
    <row r="25" spans="1:19" ht="68.25" customHeight="1" x14ac:dyDescent="0.25">
      <c r="A25" s="879"/>
      <c r="B25" s="880"/>
      <c r="C25" s="880"/>
      <c r="D25" s="880"/>
      <c r="E25" s="880"/>
      <c r="F25" s="880"/>
      <c r="G25" s="532" t="s">
        <v>1706</v>
      </c>
      <c r="H25" s="532" t="s">
        <v>869</v>
      </c>
      <c r="I25" s="532">
        <v>1</v>
      </c>
      <c r="J25" s="880"/>
      <c r="K25" s="880"/>
      <c r="L25" s="880"/>
      <c r="M25" s="890"/>
      <c r="N25" s="880"/>
      <c r="O25" s="890"/>
      <c r="P25" s="880"/>
      <c r="Q25" s="880"/>
      <c r="R25" s="880"/>
    </row>
    <row r="26" spans="1:19" ht="90.75" customHeight="1" x14ac:dyDescent="0.25">
      <c r="A26" s="879">
        <v>9</v>
      </c>
      <c r="B26" s="879">
        <v>1</v>
      </c>
      <c r="C26" s="879">
        <v>4</v>
      </c>
      <c r="D26" s="879">
        <v>2</v>
      </c>
      <c r="E26" s="880" t="s">
        <v>1730</v>
      </c>
      <c r="F26" s="880" t="s">
        <v>1731</v>
      </c>
      <c r="G26" s="533" t="s">
        <v>223</v>
      </c>
      <c r="H26" s="532" t="s">
        <v>585</v>
      </c>
      <c r="I26" s="532">
        <v>15</v>
      </c>
      <c r="J26" s="880" t="s">
        <v>1732</v>
      </c>
      <c r="K26" s="880" t="s">
        <v>45</v>
      </c>
      <c r="L26" s="880"/>
      <c r="M26" s="890">
        <v>23626.49</v>
      </c>
      <c r="N26" s="880"/>
      <c r="O26" s="890">
        <v>23626.49</v>
      </c>
      <c r="P26" s="880"/>
      <c r="Q26" s="880" t="s">
        <v>1704</v>
      </c>
      <c r="R26" s="880" t="s">
        <v>1705</v>
      </c>
    </row>
    <row r="27" spans="1:19" ht="147" customHeight="1" x14ac:dyDescent="0.25">
      <c r="A27" s="879"/>
      <c r="B27" s="879"/>
      <c r="C27" s="879"/>
      <c r="D27" s="879"/>
      <c r="E27" s="880"/>
      <c r="F27" s="880"/>
      <c r="G27" s="533" t="s">
        <v>1706</v>
      </c>
      <c r="H27" s="533" t="s">
        <v>869</v>
      </c>
      <c r="I27" s="533">
        <v>1</v>
      </c>
      <c r="J27" s="880"/>
      <c r="K27" s="880"/>
      <c r="L27" s="880"/>
      <c r="M27" s="890"/>
      <c r="N27" s="880"/>
      <c r="O27" s="890"/>
      <c r="P27" s="880"/>
      <c r="Q27" s="880"/>
      <c r="R27" s="880"/>
    </row>
    <row r="28" spans="1:19" s="356" customFormat="1" ht="274.5" customHeight="1" x14ac:dyDescent="0.25">
      <c r="A28" s="532">
        <v>10</v>
      </c>
      <c r="B28" s="532">
        <v>1</v>
      </c>
      <c r="C28" s="532">
        <v>4</v>
      </c>
      <c r="D28" s="532">
        <v>2</v>
      </c>
      <c r="E28" s="532" t="s">
        <v>1733</v>
      </c>
      <c r="F28" s="532" t="s">
        <v>1734</v>
      </c>
      <c r="G28" s="532" t="s">
        <v>223</v>
      </c>
      <c r="H28" s="532" t="s">
        <v>585</v>
      </c>
      <c r="I28" s="532">
        <v>10</v>
      </c>
      <c r="J28" s="532" t="s">
        <v>1735</v>
      </c>
      <c r="K28" s="532" t="s">
        <v>45</v>
      </c>
      <c r="L28" s="532"/>
      <c r="M28" s="446">
        <v>8162.29</v>
      </c>
      <c r="N28" s="532"/>
      <c r="O28" s="446">
        <v>8162.29</v>
      </c>
      <c r="P28" s="532"/>
      <c r="Q28" s="532" t="s">
        <v>1704</v>
      </c>
      <c r="R28" s="532" t="s">
        <v>1705</v>
      </c>
    </row>
    <row r="29" spans="1:19" ht="60" customHeight="1" x14ac:dyDescent="0.25">
      <c r="A29" s="1105">
        <v>11</v>
      </c>
      <c r="B29" s="880">
        <v>1</v>
      </c>
      <c r="C29" s="880">
        <v>4</v>
      </c>
      <c r="D29" s="880">
        <v>2</v>
      </c>
      <c r="E29" s="880" t="s">
        <v>1736</v>
      </c>
      <c r="F29" s="880" t="s">
        <v>1737</v>
      </c>
      <c r="G29" s="880" t="s">
        <v>44</v>
      </c>
      <c r="H29" s="532" t="s">
        <v>869</v>
      </c>
      <c r="I29" s="532">
        <v>2</v>
      </c>
      <c r="J29" s="880" t="s">
        <v>1738</v>
      </c>
      <c r="K29" s="880" t="s">
        <v>43</v>
      </c>
      <c r="L29" s="880"/>
      <c r="M29" s="890">
        <v>6708.4</v>
      </c>
      <c r="N29" s="880"/>
      <c r="O29" s="890">
        <v>6708.4</v>
      </c>
      <c r="P29" s="880"/>
      <c r="Q29" s="880" t="s">
        <v>1704</v>
      </c>
      <c r="R29" s="880" t="s">
        <v>1705</v>
      </c>
    </row>
    <row r="30" spans="1:19" ht="58.5" customHeight="1" x14ac:dyDescent="0.25">
      <c r="A30" s="1105"/>
      <c r="B30" s="880"/>
      <c r="C30" s="880"/>
      <c r="D30" s="880"/>
      <c r="E30" s="880"/>
      <c r="F30" s="880"/>
      <c r="G30" s="880"/>
      <c r="H30" s="532" t="s">
        <v>585</v>
      </c>
      <c r="I30" s="532">
        <v>40</v>
      </c>
      <c r="J30" s="880"/>
      <c r="K30" s="880"/>
      <c r="L30" s="880"/>
      <c r="M30" s="890"/>
      <c r="N30" s="880"/>
      <c r="O30" s="890"/>
      <c r="P30" s="880"/>
      <c r="Q30" s="880"/>
      <c r="R30" s="880"/>
    </row>
    <row r="31" spans="1:19" ht="101.25" customHeight="1" x14ac:dyDescent="0.25">
      <c r="A31" s="1105"/>
      <c r="B31" s="880"/>
      <c r="C31" s="880"/>
      <c r="D31" s="880"/>
      <c r="E31" s="880"/>
      <c r="F31" s="880"/>
      <c r="G31" s="532" t="s">
        <v>1706</v>
      </c>
      <c r="H31" s="532" t="s">
        <v>869</v>
      </c>
      <c r="I31" s="532">
        <v>1</v>
      </c>
      <c r="J31" s="880"/>
      <c r="K31" s="880"/>
      <c r="L31" s="880"/>
      <c r="M31" s="890"/>
      <c r="N31" s="880"/>
      <c r="O31" s="890"/>
      <c r="P31" s="880"/>
      <c r="Q31" s="880"/>
      <c r="R31" s="880"/>
    </row>
    <row r="32" spans="1:19" ht="289.5" customHeight="1" x14ac:dyDescent="0.25">
      <c r="A32" s="533">
        <v>12</v>
      </c>
      <c r="B32" s="533">
        <v>1</v>
      </c>
      <c r="C32" s="533">
        <v>4</v>
      </c>
      <c r="D32" s="533">
        <v>2</v>
      </c>
      <c r="E32" s="532" t="s">
        <v>1739</v>
      </c>
      <c r="F32" s="532" t="s">
        <v>1740</v>
      </c>
      <c r="G32" s="533" t="s">
        <v>861</v>
      </c>
      <c r="H32" s="533" t="s">
        <v>869</v>
      </c>
      <c r="I32" s="533">
        <v>10</v>
      </c>
      <c r="J32" s="532" t="s">
        <v>1741</v>
      </c>
      <c r="K32" s="533" t="s">
        <v>45</v>
      </c>
      <c r="L32" s="533"/>
      <c r="M32" s="534">
        <v>49200</v>
      </c>
      <c r="N32" s="533"/>
      <c r="O32" s="534">
        <v>49200</v>
      </c>
      <c r="P32" s="533"/>
      <c r="Q32" s="532" t="s">
        <v>1704</v>
      </c>
      <c r="R32" s="532" t="s">
        <v>1705</v>
      </c>
    </row>
    <row r="33" spans="1:18" ht="95.25" customHeight="1" x14ac:dyDescent="0.25">
      <c r="A33" s="879">
        <v>13</v>
      </c>
      <c r="B33" s="879">
        <v>1</v>
      </c>
      <c r="C33" s="879">
        <v>4</v>
      </c>
      <c r="D33" s="879">
        <v>2</v>
      </c>
      <c r="E33" s="880" t="s">
        <v>1742</v>
      </c>
      <c r="F33" s="880" t="s">
        <v>1743</v>
      </c>
      <c r="G33" s="533" t="s">
        <v>1744</v>
      </c>
      <c r="H33" s="533" t="s">
        <v>869</v>
      </c>
      <c r="I33" s="533">
        <v>10</v>
      </c>
      <c r="J33" s="880" t="s">
        <v>1745</v>
      </c>
      <c r="K33" s="879" t="s">
        <v>45</v>
      </c>
      <c r="L33" s="879"/>
      <c r="M33" s="883">
        <v>109040</v>
      </c>
      <c r="N33" s="879"/>
      <c r="O33" s="883">
        <v>109040</v>
      </c>
      <c r="P33" s="879"/>
      <c r="Q33" s="880" t="s">
        <v>1704</v>
      </c>
      <c r="R33" s="880" t="s">
        <v>1705</v>
      </c>
    </row>
    <row r="34" spans="1:18" ht="75" customHeight="1" x14ac:dyDescent="0.25">
      <c r="A34" s="879"/>
      <c r="B34" s="879"/>
      <c r="C34" s="879"/>
      <c r="D34" s="879"/>
      <c r="E34" s="880"/>
      <c r="F34" s="880"/>
      <c r="G34" s="533" t="s">
        <v>1746</v>
      </c>
      <c r="H34" s="533" t="s">
        <v>869</v>
      </c>
      <c r="I34" s="533">
        <v>16</v>
      </c>
      <c r="J34" s="880"/>
      <c r="K34" s="879"/>
      <c r="L34" s="879"/>
      <c r="M34" s="883"/>
      <c r="N34" s="879"/>
      <c r="O34" s="883"/>
      <c r="P34" s="879"/>
      <c r="Q34" s="880"/>
      <c r="R34" s="880"/>
    </row>
    <row r="35" spans="1:18" s="361" customFormat="1" ht="75" customHeight="1" x14ac:dyDescent="0.25">
      <c r="A35" s="879">
        <v>14</v>
      </c>
      <c r="B35" s="879">
        <v>1</v>
      </c>
      <c r="C35" s="879">
        <v>4</v>
      </c>
      <c r="D35" s="879">
        <v>2</v>
      </c>
      <c r="E35" s="879" t="s">
        <v>1747</v>
      </c>
      <c r="F35" s="880" t="s">
        <v>1748</v>
      </c>
      <c r="G35" s="879" t="s">
        <v>380</v>
      </c>
      <c r="H35" s="533" t="s">
        <v>1243</v>
      </c>
      <c r="I35" s="533">
        <v>2</v>
      </c>
      <c r="J35" s="880" t="s">
        <v>1749</v>
      </c>
      <c r="K35" s="879" t="s">
        <v>38</v>
      </c>
      <c r="L35" s="879"/>
      <c r="M35" s="883">
        <f>5585.01+12000+9000</f>
        <v>26585.010000000002</v>
      </c>
      <c r="N35" s="879"/>
      <c r="O35" s="883">
        <f>5585.01+12000+9000</f>
        <v>26585.010000000002</v>
      </c>
      <c r="P35" s="879"/>
      <c r="Q35" s="880" t="s">
        <v>1704</v>
      </c>
      <c r="R35" s="880" t="s">
        <v>1705</v>
      </c>
    </row>
    <row r="36" spans="1:18" s="361" customFormat="1" ht="63" customHeight="1" x14ac:dyDescent="0.25">
      <c r="A36" s="879"/>
      <c r="B36" s="879"/>
      <c r="C36" s="879"/>
      <c r="D36" s="879"/>
      <c r="E36" s="879"/>
      <c r="F36" s="879"/>
      <c r="G36" s="879"/>
      <c r="H36" s="533" t="s">
        <v>585</v>
      </c>
      <c r="I36" s="533">
        <v>48</v>
      </c>
      <c r="J36" s="879"/>
      <c r="K36" s="879"/>
      <c r="L36" s="879"/>
      <c r="M36" s="883"/>
      <c r="N36" s="879"/>
      <c r="O36" s="883"/>
      <c r="P36" s="879"/>
      <c r="Q36" s="880"/>
      <c r="R36" s="880"/>
    </row>
    <row r="37" spans="1:18" s="361" customFormat="1" ht="63" customHeight="1" x14ac:dyDescent="0.25">
      <c r="A37" s="879"/>
      <c r="B37" s="879"/>
      <c r="C37" s="879"/>
      <c r="D37" s="879"/>
      <c r="E37" s="879"/>
      <c r="F37" s="879"/>
      <c r="G37" s="533" t="s">
        <v>1709</v>
      </c>
      <c r="H37" s="533" t="s">
        <v>585</v>
      </c>
      <c r="I37" s="533">
        <v>25</v>
      </c>
      <c r="J37" s="879"/>
      <c r="K37" s="879"/>
      <c r="L37" s="879"/>
      <c r="M37" s="883"/>
      <c r="N37" s="879"/>
      <c r="O37" s="883"/>
      <c r="P37" s="879"/>
      <c r="Q37" s="880"/>
      <c r="R37" s="880"/>
    </row>
    <row r="38" spans="1:18" s="361" customFormat="1" ht="63" customHeight="1" x14ac:dyDescent="0.25">
      <c r="A38" s="879"/>
      <c r="B38" s="879"/>
      <c r="C38" s="879"/>
      <c r="D38" s="879"/>
      <c r="E38" s="879"/>
      <c r="F38" s="879"/>
      <c r="G38" s="533" t="s">
        <v>728</v>
      </c>
      <c r="H38" s="533" t="s">
        <v>869</v>
      </c>
      <c r="I38" s="533">
        <v>1</v>
      </c>
      <c r="J38" s="879"/>
      <c r="K38" s="879"/>
      <c r="L38" s="879"/>
      <c r="M38" s="883"/>
      <c r="N38" s="879"/>
      <c r="O38" s="883"/>
      <c r="P38" s="879"/>
      <c r="Q38" s="880"/>
      <c r="R38" s="880"/>
    </row>
    <row r="39" spans="1:18" s="361" customFormat="1" ht="67.5" customHeight="1" x14ac:dyDescent="0.25">
      <c r="A39" s="879"/>
      <c r="B39" s="879"/>
      <c r="C39" s="879"/>
      <c r="D39" s="879"/>
      <c r="E39" s="879"/>
      <c r="F39" s="879"/>
      <c r="G39" s="533" t="s">
        <v>1750</v>
      </c>
      <c r="H39" s="533" t="s">
        <v>123</v>
      </c>
      <c r="I39" s="533">
        <v>100</v>
      </c>
      <c r="J39" s="879"/>
      <c r="K39" s="879"/>
      <c r="L39" s="879"/>
      <c r="M39" s="883"/>
      <c r="N39" s="879"/>
      <c r="O39" s="883"/>
      <c r="P39" s="879"/>
      <c r="Q39" s="880"/>
      <c r="R39" s="880"/>
    </row>
    <row r="40" spans="1:18" s="361" customFormat="1" ht="192.75" customHeight="1" x14ac:dyDescent="0.25">
      <c r="A40" s="533">
        <v>15</v>
      </c>
      <c r="B40" s="533">
        <v>1</v>
      </c>
      <c r="C40" s="533">
        <v>4</v>
      </c>
      <c r="D40" s="533">
        <v>2</v>
      </c>
      <c r="E40" s="532" t="s">
        <v>1751</v>
      </c>
      <c r="F40" s="532" t="s">
        <v>1752</v>
      </c>
      <c r="G40" s="533" t="s">
        <v>1709</v>
      </c>
      <c r="H40" s="533" t="s">
        <v>585</v>
      </c>
      <c r="I40" s="533">
        <v>45</v>
      </c>
      <c r="J40" s="532" t="s">
        <v>1753</v>
      </c>
      <c r="K40" s="533" t="s">
        <v>38</v>
      </c>
      <c r="L40" s="583"/>
      <c r="M40" s="534">
        <v>4257.24</v>
      </c>
      <c r="N40" s="583"/>
      <c r="O40" s="534">
        <v>4257.24</v>
      </c>
      <c r="P40" s="583"/>
      <c r="Q40" s="532" t="s">
        <v>1704</v>
      </c>
      <c r="R40" s="532" t="s">
        <v>1705</v>
      </c>
    </row>
    <row r="41" spans="1:18" s="361" customFormat="1" ht="274.5" customHeight="1" x14ac:dyDescent="0.25">
      <c r="A41" s="532">
        <v>16</v>
      </c>
      <c r="B41" s="532">
        <v>1</v>
      </c>
      <c r="C41" s="532">
        <v>4</v>
      </c>
      <c r="D41" s="532">
        <v>5</v>
      </c>
      <c r="E41" s="532" t="s">
        <v>1754</v>
      </c>
      <c r="F41" s="532" t="s">
        <v>1755</v>
      </c>
      <c r="G41" s="532" t="s">
        <v>223</v>
      </c>
      <c r="H41" s="532" t="s">
        <v>585</v>
      </c>
      <c r="I41" s="532">
        <v>14</v>
      </c>
      <c r="J41" s="532" t="s">
        <v>1732</v>
      </c>
      <c r="K41" s="532" t="s">
        <v>38</v>
      </c>
      <c r="L41" s="532"/>
      <c r="M41" s="535">
        <v>21015.119999999999</v>
      </c>
      <c r="N41" s="532"/>
      <c r="O41" s="535">
        <v>21015.119999999999</v>
      </c>
      <c r="P41" s="532"/>
      <c r="Q41" s="532" t="s">
        <v>1704</v>
      </c>
      <c r="R41" s="532" t="s">
        <v>1705</v>
      </c>
    </row>
    <row r="42" spans="1:18" s="433" customFormat="1" ht="201" customHeight="1" x14ac:dyDescent="0.25">
      <c r="A42" s="532">
        <v>17</v>
      </c>
      <c r="B42" s="532">
        <v>1</v>
      </c>
      <c r="C42" s="532">
        <v>4</v>
      </c>
      <c r="D42" s="532">
        <v>2</v>
      </c>
      <c r="E42" s="532" t="s">
        <v>1756</v>
      </c>
      <c r="F42" s="532" t="s">
        <v>1757</v>
      </c>
      <c r="G42" s="532" t="s">
        <v>1709</v>
      </c>
      <c r="H42" s="532" t="s">
        <v>585</v>
      </c>
      <c r="I42" s="532">
        <v>79</v>
      </c>
      <c r="J42" s="532" t="s">
        <v>1703</v>
      </c>
      <c r="K42" s="532" t="s">
        <v>52</v>
      </c>
      <c r="L42" s="532"/>
      <c r="M42" s="535">
        <v>4200</v>
      </c>
      <c r="N42" s="532"/>
      <c r="O42" s="535">
        <v>4200</v>
      </c>
      <c r="P42" s="532"/>
      <c r="Q42" s="532" t="s">
        <v>1704</v>
      </c>
      <c r="R42" s="532" t="s">
        <v>1705</v>
      </c>
    </row>
    <row r="43" spans="1:18" s="433" customFormat="1" ht="334.5" customHeight="1" x14ac:dyDescent="0.25">
      <c r="A43" s="532">
        <v>18</v>
      </c>
      <c r="B43" s="532">
        <v>1</v>
      </c>
      <c r="C43" s="532">
        <v>4</v>
      </c>
      <c r="D43" s="532">
        <v>2</v>
      </c>
      <c r="E43" s="532" t="s">
        <v>1758</v>
      </c>
      <c r="F43" s="532" t="s">
        <v>1759</v>
      </c>
      <c r="G43" s="532" t="s">
        <v>1709</v>
      </c>
      <c r="H43" s="532" t="s">
        <v>585</v>
      </c>
      <c r="I43" s="532">
        <v>73</v>
      </c>
      <c r="J43" s="532" t="s">
        <v>1703</v>
      </c>
      <c r="K43" s="532"/>
      <c r="L43" s="532" t="s">
        <v>40</v>
      </c>
      <c r="M43" s="535"/>
      <c r="N43" s="535">
        <v>3190</v>
      </c>
      <c r="O43" s="535"/>
      <c r="P43" s="535">
        <v>3190</v>
      </c>
      <c r="Q43" s="532" t="s">
        <v>1704</v>
      </c>
      <c r="R43" s="532" t="s">
        <v>1705</v>
      </c>
    </row>
    <row r="44" spans="1:18" s="433" customFormat="1" ht="219.75" customHeight="1" x14ac:dyDescent="0.25">
      <c r="A44" s="532">
        <v>19</v>
      </c>
      <c r="B44" s="532">
        <v>1</v>
      </c>
      <c r="C44" s="532">
        <v>4</v>
      </c>
      <c r="D44" s="532">
        <v>2</v>
      </c>
      <c r="E44" s="532" t="s">
        <v>1760</v>
      </c>
      <c r="F44" s="532" t="s">
        <v>1761</v>
      </c>
      <c r="G44" s="532" t="s">
        <v>1709</v>
      </c>
      <c r="H44" s="532" t="s">
        <v>585</v>
      </c>
      <c r="I44" s="532">
        <v>118</v>
      </c>
      <c r="J44" s="532" t="s">
        <v>1703</v>
      </c>
      <c r="K44" s="532"/>
      <c r="L44" s="532" t="s">
        <v>40</v>
      </c>
      <c r="M44" s="535"/>
      <c r="N44" s="535">
        <v>3100</v>
      </c>
      <c r="O44" s="535"/>
      <c r="P44" s="535">
        <v>3100</v>
      </c>
      <c r="Q44" s="532" t="s">
        <v>1704</v>
      </c>
      <c r="R44" s="532" t="s">
        <v>1705</v>
      </c>
    </row>
    <row r="45" spans="1:18" s="433" customFormat="1" ht="267.75" customHeight="1" x14ac:dyDescent="0.25">
      <c r="A45" s="697">
        <v>20</v>
      </c>
      <c r="B45" s="532">
        <v>1</v>
      </c>
      <c r="C45" s="532">
        <v>4</v>
      </c>
      <c r="D45" s="532">
        <v>2</v>
      </c>
      <c r="E45" s="532" t="s">
        <v>1762</v>
      </c>
      <c r="F45" s="532" t="s">
        <v>1763</v>
      </c>
      <c r="G45" s="532" t="s">
        <v>194</v>
      </c>
      <c r="H45" s="532" t="s">
        <v>585</v>
      </c>
      <c r="I45" s="532">
        <v>33</v>
      </c>
      <c r="J45" s="532" t="s">
        <v>1764</v>
      </c>
      <c r="K45" s="532"/>
      <c r="L45" s="532" t="s">
        <v>52</v>
      </c>
      <c r="M45" s="535"/>
      <c r="N45" s="535">
        <v>11043.61</v>
      </c>
      <c r="O45" s="535"/>
      <c r="P45" s="535">
        <v>11043.61</v>
      </c>
      <c r="Q45" s="532" t="s">
        <v>1704</v>
      </c>
      <c r="R45" s="532" t="s">
        <v>1705</v>
      </c>
    </row>
    <row r="46" spans="1:18" s="433" customFormat="1" ht="343.9" customHeight="1" x14ac:dyDescent="0.25">
      <c r="A46" s="697">
        <v>21</v>
      </c>
      <c r="B46" s="697">
        <v>1</v>
      </c>
      <c r="C46" s="697">
        <v>4</v>
      </c>
      <c r="D46" s="697">
        <v>2</v>
      </c>
      <c r="E46" s="532" t="s">
        <v>1765</v>
      </c>
      <c r="F46" s="532" t="s">
        <v>1766</v>
      </c>
      <c r="G46" s="532" t="s">
        <v>1709</v>
      </c>
      <c r="H46" s="532" t="s">
        <v>585</v>
      </c>
      <c r="I46" s="532">
        <v>64</v>
      </c>
      <c r="J46" s="532" t="s">
        <v>1703</v>
      </c>
      <c r="K46" s="697"/>
      <c r="L46" s="697" t="s">
        <v>52</v>
      </c>
      <c r="M46" s="695"/>
      <c r="N46" s="695">
        <v>4790.7</v>
      </c>
      <c r="O46" s="695"/>
      <c r="P46" s="695">
        <v>4790.7</v>
      </c>
      <c r="Q46" s="532" t="s">
        <v>1704</v>
      </c>
      <c r="R46" s="532" t="s">
        <v>1705</v>
      </c>
    </row>
    <row r="47" spans="1:18" s="433" customFormat="1" ht="133.5" customHeight="1" x14ac:dyDescent="0.25">
      <c r="A47" s="836">
        <v>22</v>
      </c>
      <c r="B47" s="836">
        <v>1</v>
      </c>
      <c r="C47" s="836">
        <v>4</v>
      </c>
      <c r="D47" s="836">
        <v>2</v>
      </c>
      <c r="E47" s="880" t="s">
        <v>1767</v>
      </c>
      <c r="F47" s="880" t="s">
        <v>1768</v>
      </c>
      <c r="G47" s="532" t="s">
        <v>223</v>
      </c>
      <c r="H47" s="532" t="s">
        <v>585</v>
      </c>
      <c r="I47" s="532">
        <v>10</v>
      </c>
      <c r="J47" s="880" t="s">
        <v>1769</v>
      </c>
      <c r="K47" s="836"/>
      <c r="L47" s="836" t="s">
        <v>47</v>
      </c>
      <c r="M47" s="836"/>
      <c r="N47" s="856">
        <v>20631.400000000001</v>
      </c>
      <c r="O47" s="836"/>
      <c r="P47" s="856">
        <v>20631.400000000001</v>
      </c>
      <c r="Q47" s="880" t="s">
        <v>1704</v>
      </c>
      <c r="R47" s="880" t="s">
        <v>1705</v>
      </c>
    </row>
    <row r="48" spans="1:18" s="433" customFormat="1" ht="133.5" customHeight="1" x14ac:dyDescent="0.25">
      <c r="A48" s="869"/>
      <c r="B48" s="833"/>
      <c r="C48" s="833"/>
      <c r="D48" s="833"/>
      <c r="E48" s="880"/>
      <c r="F48" s="880"/>
      <c r="G48" s="532" t="s">
        <v>1725</v>
      </c>
      <c r="H48" s="532" t="s">
        <v>869</v>
      </c>
      <c r="I48" s="532">
        <v>1</v>
      </c>
      <c r="J48" s="880"/>
      <c r="K48" s="833"/>
      <c r="L48" s="833"/>
      <c r="M48" s="833"/>
      <c r="N48" s="857"/>
      <c r="O48" s="833"/>
      <c r="P48" s="857"/>
      <c r="Q48" s="880"/>
      <c r="R48" s="880"/>
    </row>
    <row r="49" spans="1:19" s="433" customFormat="1" ht="169.5" customHeight="1" x14ac:dyDescent="0.25">
      <c r="A49" s="836">
        <v>23</v>
      </c>
      <c r="B49" s="836">
        <v>1</v>
      </c>
      <c r="C49" s="836">
        <v>4</v>
      </c>
      <c r="D49" s="836">
        <v>2</v>
      </c>
      <c r="E49" s="880" t="s">
        <v>1770</v>
      </c>
      <c r="F49" s="880" t="s">
        <v>1771</v>
      </c>
      <c r="G49" s="532" t="s">
        <v>223</v>
      </c>
      <c r="H49" s="532" t="s">
        <v>585</v>
      </c>
      <c r="I49" s="532">
        <v>11</v>
      </c>
      <c r="J49" s="880" t="s">
        <v>1772</v>
      </c>
      <c r="K49" s="836"/>
      <c r="L49" s="836" t="s">
        <v>47</v>
      </c>
      <c r="M49" s="836"/>
      <c r="N49" s="856">
        <v>33294.379999999997</v>
      </c>
      <c r="O49" s="836"/>
      <c r="P49" s="856">
        <v>33294.379999999997</v>
      </c>
      <c r="Q49" s="880" t="s">
        <v>1704</v>
      </c>
      <c r="R49" s="880" t="s">
        <v>1705</v>
      </c>
    </row>
    <row r="50" spans="1:19" s="433" customFormat="1" ht="198.75" customHeight="1" x14ac:dyDescent="0.25">
      <c r="A50" s="833"/>
      <c r="B50" s="833"/>
      <c r="C50" s="833"/>
      <c r="D50" s="833"/>
      <c r="E50" s="880"/>
      <c r="F50" s="880"/>
      <c r="G50" s="532" t="s">
        <v>1725</v>
      </c>
      <c r="H50" s="532" t="s">
        <v>869</v>
      </c>
      <c r="I50" s="532">
        <v>1</v>
      </c>
      <c r="J50" s="880"/>
      <c r="K50" s="833"/>
      <c r="L50" s="833"/>
      <c r="M50" s="833"/>
      <c r="N50" s="857"/>
      <c r="O50" s="833"/>
      <c r="P50" s="857"/>
      <c r="Q50" s="880"/>
      <c r="R50" s="880"/>
    </row>
    <row r="51" spans="1:19" s="433" customFormat="1" ht="191.25" customHeight="1" x14ac:dyDescent="0.25">
      <c r="A51" s="836">
        <v>24</v>
      </c>
      <c r="B51" s="836">
        <v>1</v>
      </c>
      <c r="C51" s="836">
        <v>4</v>
      </c>
      <c r="D51" s="836">
        <v>5</v>
      </c>
      <c r="E51" s="880" t="s">
        <v>1773</v>
      </c>
      <c r="F51" s="880" t="s">
        <v>1774</v>
      </c>
      <c r="G51" s="532" t="s">
        <v>223</v>
      </c>
      <c r="H51" s="532" t="s">
        <v>585</v>
      </c>
      <c r="I51" s="532">
        <v>15</v>
      </c>
      <c r="J51" s="880" t="s">
        <v>1775</v>
      </c>
      <c r="K51" s="836"/>
      <c r="L51" s="836" t="s">
        <v>47</v>
      </c>
      <c r="M51" s="836"/>
      <c r="N51" s="856">
        <v>34353.18</v>
      </c>
      <c r="O51" s="836"/>
      <c r="P51" s="856">
        <v>34353.18</v>
      </c>
      <c r="Q51" s="880" t="s">
        <v>1704</v>
      </c>
      <c r="R51" s="880" t="s">
        <v>1705</v>
      </c>
    </row>
    <row r="52" spans="1:19" s="433" customFormat="1" ht="166.7" customHeight="1" x14ac:dyDescent="0.25">
      <c r="A52" s="833"/>
      <c r="B52" s="833"/>
      <c r="C52" s="833"/>
      <c r="D52" s="833"/>
      <c r="E52" s="880"/>
      <c r="F52" s="880"/>
      <c r="G52" s="532" t="s">
        <v>1725</v>
      </c>
      <c r="H52" s="532" t="s">
        <v>869</v>
      </c>
      <c r="I52" s="532">
        <v>1</v>
      </c>
      <c r="J52" s="880"/>
      <c r="K52" s="833"/>
      <c r="L52" s="833"/>
      <c r="M52" s="833"/>
      <c r="N52" s="857"/>
      <c r="O52" s="833"/>
      <c r="P52" s="857"/>
      <c r="Q52" s="880"/>
      <c r="R52" s="880"/>
    </row>
    <row r="53" spans="1:19" s="433" customFormat="1" ht="312" customHeight="1" x14ac:dyDescent="0.25">
      <c r="A53" s="716">
        <v>25</v>
      </c>
      <c r="B53" s="532">
        <v>1</v>
      </c>
      <c r="C53" s="532">
        <v>4</v>
      </c>
      <c r="D53" s="532">
        <v>5</v>
      </c>
      <c r="E53" s="532" t="s">
        <v>1776</v>
      </c>
      <c r="F53" s="532" t="s">
        <v>1777</v>
      </c>
      <c r="G53" s="532" t="s">
        <v>44</v>
      </c>
      <c r="H53" s="532" t="s">
        <v>585</v>
      </c>
      <c r="I53" s="532">
        <v>15</v>
      </c>
      <c r="J53" s="532" t="s">
        <v>1778</v>
      </c>
      <c r="K53" s="532"/>
      <c r="L53" s="532" t="s">
        <v>39</v>
      </c>
      <c r="M53" s="535"/>
      <c r="N53" s="535">
        <v>63500</v>
      </c>
      <c r="O53" s="535"/>
      <c r="P53" s="535">
        <v>63500</v>
      </c>
      <c r="Q53" s="532" t="s">
        <v>1704</v>
      </c>
      <c r="R53" s="532" t="s">
        <v>1705</v>
      </c>
      <c r="S53" s="445"/>
    </row>
    <row r="54" spans="1:19" s="433" customFormat="1" ht="89.25" customHeight="1" x14ac:dyDescent="0.25">
      <c r="A54" s="836">
        <v>26</v>
      </c>
      <c r="B54" s="836">
        <v>1</v>
      </c>
      <c r="C54" s="836">
        <v>4</v>
      </c>
      <c r="D54" s="836">
        <v>2</v>
      </c>
      <c r="E54" s="880" t="s">
        <v>1733</v>
      </c>
      <c r="F54" s="880" t="s">
        <v>1779</v>
      </c>
      <c r="G54" s="532" t="s">
        <v>223</v>
      </c>
      <c r="H54" s="532" t="s">
        <v>585</v>
      </c>
      <c r="I54" s="532">
        <v>15</v>
      </c>
      <c r="J54" s="880" t="s">
        <v>1780</v>
      </c>
      <c r="K54" s="836"/>
      <c r="L54" s="836" t="s">
        <v>43</v>
      </c>
      <c r="M54" s="836"/>
      <c r="N54" s="856">
        <v>9890.2000000000007</v>
      </c>
      <c r="O54" s="836"/>
      <c r="P54" s="856">
        <v>9890.2000000000007</v>
      </c>
      <c r="Q54" s="880" t="s">
        <v>1704</v>
      </c>
      <c r="R54" s="880" t="s">
        <v>1705</v>
      </c>
    </row>
    <row r="55" spans="1:19" s="433" customFormat="1" ht="112.5" customHeight="1" x14ac:dyDescent="0.25">
      <c r="A55" s="833"/>
      <c r="B55" s="833"/>
      <c r="C55" s="833"/>
      <c r="D55" s="833"/>
      <c r="E55" s="880"/>
      <c r="F55" s="880"/>
      <c r="G55" s="532" t="s">
        <v>1781</v>
      </c>
      <c r="H55" s="532" t="s">
        <v>869</v>
      </c>
      <c r="I55" s="532">
        <v>1</v>
      </c>
      <c r="J55" s="880"/>
      <c r="K55" s="833"/>
      <c r="L55" s="833"/>
      <c r="M55" s="833"/>
      <c r="N55" s="857"/>
      <c r="O55" s="833"/>
      <c r="P55" s="857"/>
      <c r="Q55" s="880"/>
      <c r="R55" s="880"/>
    </row>
    <row r="56" spans="1:19" s="433" customFormat="1" ht="192" customHeight="1" x14ac:dyDescent="0.25">
      <c r="A56" s="532">
        <v>27</v>
      </c>
      <c r="B56" s="532">
        <v>1</v>
      </c>
      <c r="C56" s="532">
        <v>4</v>
      </c>
      <c r="D56" s="532">
        <v>2</v>
      </c>
      <c r="E56" s="532" t="s">
        <v>1782</v>
      </c>
      <c r="F56" s="532" t="s">
        <v>1783</v>
      </c>
      <c r="G56" s="532" t="s">
        <v>1709</v>
      </c>
      <c r="H56" s="532" t="s">
        <v>585</v>
      </c>
      <c r="I56" s="532">
        <v>50</v>
      </c>
      <c r="J56" s="532" t="s">
        <v>1703</v>
      </c>
      <c r="K56" s="532"/>
      <c r="L56" s="532" t="s">
        <v>40</v>
      </c>
      <c r="M56" s="535"/>
      <c r="N56" s="535">
        <v>1800</v>
      </c>
      <c r="O56" s="535"/>
      <c r="P56" s="535">
        <v>1800</v>
      </c>
      <c r="Q56" s="532" t="s">
        <v>1704</v>
      </c>
      <c r="R56" s="532" t="s">
        <v>1705</v>
      </c>
      <c r="S56" s="445"/>
    </row>
    <row r="57" spans="1:19" s="433" customFormat="1" ht="158.25" customHeight="1" x14ac:dyDescent="0.25">
      <c r="A57" s="697">
        <v>28</v>
      </c>
      <c r="B57" s="532">
        <v>1</v>
      </c>
      <c r="C57" s="532">
        <v>4</v>
      </c>
      <c r="D57" s="532">
        <v>2</v>
      </c>
      <c r="E57" s="532" t="s">
        <v>1784</v>
      </c>
      <c r="F57" s="532" t="s">
        <v>1785</v>
      </c>
      <c r="G57" s="532" t="s">
        <v>1709</v>
      </c>
      <c r="H57" s="532" t="s">
        <v>585</v>
      </c>
      <c r="I57" s="532">
        <v>49</v>
      </c>
      <c r="J57" s="532" t="s">
        <v>1703</v>
      </c>
      <c r="K57" s="532"/>
      <c r="L57" s="532" t="s">
        <v>52</v>
      </c>
      <c r="M57" s="535"/>
      <c r="N57" s="535">
        <v>3300</v>
      </c>
      <c r="O57" s="535"/>
      <c r="P57" s="535">
        <v>3300</v>
      </c>
      <c r="Q57" s="532" t="s">
        <v>1704</v>
      </c>
      <c r="R57" s="532" t="s">
        <v>1705</v>
      </c>
    </row>
    <row r="58" spans="1:19" s="433" customFormat="1" ht="34.9" customHeight="1" x14ac:dyDescent="0.25">
      <c r="A58" s="836">
        <v>29</v>
      </c>
      <c r="B58" s="836">
        <v>1</v>
      </c>
      <c r="C58" s="836">
        <v>4</v>
      </c>
      <c r="D58" s="836">
        <v>2</v>
      </c>
      <c r="E58" s="836" t="s">
        <v>1747</v>
      </c>
      <c r="F58" s="836" t="s">
        <v>1786</v>
      </c>
      <c r="G58" s="836" t="s">
        <v>1787</v>
      </c>
      <c r="H58" s="836" t="s">
        <v>869</v>
      </c>
      <c r="I58" s="836">
        <v>6</v>
      </c>
      <c r="J58" s="836" t="s">
        <v>1749</v>
      </c>
      <c r="K58" s="836"/>
      <c r="L58" s="836" t="s">
        <v>34</v>
      </c>
      <c r="M58" s="836"/>
      <c r="N58" s="856">
        <v>53626.45</v>
      </c>
      <c r="O58" s="836"/>
      <c r="P58" s="856">
        <v>53626.45</v>
      </c>
      <c r="Q58" s="836" t="s">
        <v>1704</v>
      </c>
      <c r="R58" s="836" t="s">
        <v>1705</v>
      </c>
    </row>
    <row r="59" spans="1:19" s="433" customFormat="1" ht="7.15" customHeight="1" x14ac:dyDescent="0.25">
      <c r="A59" s="869"/>
      <c r="B59" s="869"/>
      <c r="C59" s="869"/>
      <c r="D59" s="869"/>
      <c r="E59" s="869"/>
      <c r="F59" s="869"/>
      <c r="G59" s="869"/>
      <c r="H59" s="833"/>
      <c r="I59" s="833"/>
      <c r="J59" s="869"/>
      <c r="K59" s="869"/>
      <c r="L59" s="869"/>
      <c r="M59" s="869"/>
      <c r="N59" s="871"/>
      <c r="O59" s="869"/>
      <c r="P59" s="871"/>
      <c r="Q59" s="869"/>
      <c r="R59" s="869"/>
    </row>
    <row r="60" spans="1:19" s="433" customFormat="1" ht="40.15" customHeight="1" x14ac:dyDescent="0.25">
      <c r="A60" s="869"/>
      <c r="B60" s="869"/>
      <c r="C60" s="869"/>
      <c r="D60" s="869"/>
      <c r="E60" s="869"/>
      <c r="F60" s="869"/>
      <c r="G60" s="833"/>
      <c r="H60" s="532" t="s">
        <v>585</v>
      </c>
      <c r="I60" s="532">
        <v>421</v>
      </c>
      <c r="J60" s="869"/>
      <c r="K60" s="869"/>
      <c r="L60" s="869"/>
      <c r="M60" s="869"/>
      <c r="N60" s="871"/>
      <c r="O60" s="869"/>
      <c r="P60" s="871"/>
      <c r="Q60" s="869"/>
      <c r="R60" s="869"/>
    </row>
    <row r="61" spans="1:19" s="433" customFormat="1" ht="40.15" customHeight="1" x14ac:dyDescent="0.25">
      <c r="A61" s="869"/>
      <c r="B61" s="869"/>
      <c r="C61" s="869"/>
      <c r="D61" s="869"/>
      <c r="E61" s="869"/>
      <c r="F61" s="869"/>
      <c r="G61" s="836" t="s">
        <v>1788</v>
      </c>
      <c r="H61" s="532" t="s">
        <v>869</v>
      </c>
      <c r="I61" s="532">
        <v>10</v>
      </c>
      <c r="J61" s="869"/>
      <c r="K61" s="869"/>
      <c r="L61" s="869"/>
      <c r="M61" s="869"/>
      <c r="N61" s="871"/>
      <c r="O61" s="869"/>
      <c r="P61" s="871"/>
      <c r="Q61" s="869"/>
      <c r="R61" s="869"/>
    </row>
    <row r="62" spans="1:19" s="433" customFormat="1" ht="42.6" customHeight="1" x14ac:dyDescent="0.25">
      <c r="A62" s="869"/>
      <c r="B62" s="869"/>
      <c r="C62" s="869"/>
      <c r="D62" s="869"/>
      <c r="E62" s="869"/>
      <c r="F62" s="869"/>
      <c r="G62" s="833"/>
      <c r="H62" s="532" t="s">
        <v>585</v>
      </c>
      <c r="I62" s="532">
        <v>351</v>
      </c>
      <c r="J62" s="869"/>
      <c r="K62" s="869"/>
      <c r="L62" s="869"/>
      <c r="M62" s="869"/>
      <c r="N62" s="871"/>
      <c r="O62" s="869"/>
      <c r="P62" s="871"/>
      <c r="Q62" s="869"/>
      <c r="R62" s="869"/>
    </row>
    <row r="63" spans="1:19" s="433" customFormat="1" ht="42" customHeight="1" x14ac:dyDescent="0.25">
      <c r="A63" s="869"/>
      <c r="B63" s="869"/>
      <c r="C63" s="869"/>
      <c r="D63" s="869"/>
      <c r="E63" s="869"/>
      <c r="F63" s="869"/>
      <c r="G63" s="699" t="s">
        <v>861</v>
      </c>
      <c r="H63" s="532" t="s">
        <v>869</v>
      </c>
      <c r="I63" s="532">
        <v>1</v>
      </c>
      <c r="J63" s="869"/>
      <c r="K63" s="869"/>
      <c r="L63" s="869"/>
      <c r="M63" s="869"/>
      <c r="N63" s="871"/>
      <c r="O63" s="869"/>
      <c r="P63" s="871"/>
      <c r="Q63" s="869"/>
      <c r="R63" s="869"/>
    </row>
    <row r="64" spans="1:19" s="433" customFormat="1" ht="35.450000000000003" customHeight="1" x14ac:dyDescent="0.25">
      <c r="A64" s="869"/>
      <c r="B64" s="833"/>
      <c r="C64" s="833"/>
      <c r="D64" s="833"/>
      <c r="E64" s="833"/>
      <c r="F64" s="833"/>
      <c r="G64" s="532" t="s">
        <v>1746</v>
      </c>
      <c r="H64" s="532" t="s">
        <v>869</v>
      </c>
      <c r="I64" s="532">
        <v>2</v>
      </c>
      <c r="J64" s="833"/>
      <c r="K64" s="833"/>
      <c r="L64" s="833"/>
      <c r="M64" s="833"/>
      <c r="N64" s="857"/>
      <c r="O64" s="833"/>
      <c r="P64" s="857"/>
      <c r="Q64" s="833"/>
      <c r="R64" s="833"/>
    </row>
    <row r="65" spans="1:18" s="433" customFormat="1" ht="148.35" customHeight="1" x14ac:dyDescent="0.25">
      <c r="A65" s="836">
        <v>30</v>
      </c>
      <c r="B65" s="836">
        <v>1</v>
      </c>
      <c r="C65" s="836">
        <v>4</v>
      </c>
      <c r="D65" s="836">
        <v>2</v>
      </c>
      <c r="E65" s="836" t="s">
        <v>1789</v>
      </c>
      <c r="F65" s="836" t="s">
        <v>1790</v>
      </c>
      <c r="G65" s="532" t="s">
        <v>1791</v>
      </c>
      <c r="H65" s="532" t="s">
        <v>585</v>
      </c>
      <c r="I65" s="532">
        <v>500</v>
      </c>
      <c r="J65" s="836" t="s">
        <v>1792</v>
      </c>
      <c r="K65" s="836"/>
      <c r="L65" s="836" t="s">
        <v>39</v>
      </c>
      <c r="M65" s="836"/>
      <c r="N65" s="856">
        <v>226159.22</v>
      </c>
      <c r="O65" s="836"/>
      <c r="P65" s="856">
        <v>226159.22</v>
      </c>
      <c r="Q65" s="836" t="s">
        <v>1704</v>
      </c>
      <c r="R65" s="836" t="s">
        <v>1705</v>
      </c>
    </row>
    <row r="66" spans="1:18" s="433" customFormat="1" ht="165" customHeight="1" x14ac:dyDescent="0.25">
      <c r="A66" s="869"/>
      <c r="B66" s="869"/>
      <c r="C66" s="869"/>
      <c r="D66" s="869"/>
      <c r="E66" s="869"/>
      <c r="F66" s="869"/>
      <c r="G66" s="532" t="s">
        <v>1726</v>
      </c>
      <c r="H66" s="532" t="s">
        <v>869</v>
      </c>
      <c r="I66" s="532">
        <v>1</v>
      </c>
      <c r="J66" s="869"/>
      <c r="K66" s="869"/>
      <c r="L66" s="869"/>
      <c r="M66" s="869"/>
      <c r="N66" s="871"/>
      <c r="O66" s="869"/>
      <c r="P66" s="871"/>
      <c r="Q66" s="869"/>
      <c r="R66" s="869"/>
    </row>
    <row r="67" spans="1:18" s="433" customFormat="1" ht="133.5" customHeight="1" x14ac:dyDescent="0.25">
      <c r="A67" s="833"/>
      <c r="B67" s="833"/>
      <c r="C67" s="833"/>
      <c r="D67" s="833"/>
      <c r="E67" s="833"/>
      <c r="F67" s="833"/>
      <c r="G67" s="532" t="s">
        <v>1725</v>
      </c>
      <c r="H67" s="532" t="s">
        <v>869</v>
      </c>
      <c r="I67" s="532">
        <v>1</v>
      </c>
      <c r="J67" s="833"/>
      <c r="K67" s="833"/>
      <c r="L67" s="833"/>
      <c r="M67" s="833"/>
      <c r="N67" s="857"/>
      <c r="O67" s="833"/>
      <c r="P67" s="857"/>
      <c r="Q67" s="833"/>
      <c r="R67" s="833"/>
    </row>
    <row r="68" spans="1:18" s="433" customFormat="1" ht="235.5" customHeight="1" x14ac:dyDescent="0.25">
      <c r="A68" s="697">
        <v>31</v>
      </c>
      <c r="B68" s="532">
        <v>1</v>
      </c>
      <c r="C68" s="532">
        <v>4</v>
      </c>
      <c r="D68" s="532">
        <v>2</v>
      </c>
      <c r="E68" s="532" t="s">
        <v>1793</v>
      </c>
      <c r="F68" s="532" t="s">
        <v>1794</v>
      </c>
      <c r="G68" s="532" t="s">
        <v>1709</v>
      </c>
      <c r="H68" s="532" t="s">
        <v>585</v>
      </c>
      <c r="I68" s="532">
        <v>98</v>
      </c>
      <c r="J68" s="532" t="s">
        <v>1703</v>
      </c>
      <c r="K68" s="532"/>
      <c r="L68" s="532" t="s">
        <v>52</v>
      </c>
      <c r="M68" s="535"/>
      <c r="N68" s="535">
        <v>5450</v>
      </c>
      <c r="O68" s="535"/>
      <c r="P68" s="535">
        <v>5450</v>
      </c>
      <c r="Q68" s="532" t="s">
        <v>1704</v>
      </c>
      <c r="R68" s="532" t="s">
        <v>1705</v>
      </c>
    </row>
    <row r="69" spans="1:18" s="433" customFormat="1" ht="223.7" customHeight="1" x14ac:dyDescent="0.25">
      <c r="A69" s="697">
        <v>32</v>
      </c>
      <c r="B69" s="532">
        <v>1</v>
      </c>
      <c r="C69" s="532">
        <v>4</v>
      </c>
      <c r="D69" s="532">
        <v>2</v>
      </c>
      <c r="E69" s="532" t="s">
        <v>1795</v>
      </c>
      <c r="F69" s="532" t="s">
        <v>1796</v>
      </c>
      <c r="G69" s="532" t="s">
        <v>1746</v>
      </c>
      <c r="H69" s="532" t="s">
        <v>869</v>
      </c>
      <c r="I69" s="532">
        <v>20</v>
      </c>
      <c r="J69" s="532" t="s">
        <v>1797</v>
      </c>
      <c r="K69" s="532"/>
      <c r="L69" s="532" t="s">
        <v>39</v>
      </c>
      <c r="M69" s="535"/>
      <c r="N69" s="535">
        <v>50000</v>
      </c>
      <c r="O69" s="535"/>
      <c r="P69" s="535">
        <v>50000</v>
      </c>
      <c r="Q69" s="532" t="s">
        <v>1704</v>
      </c>
      <c r="R69" s="532" t="s">
        <v>1705</v>
      </c>
    </row>
    <row r="70" spans="1:18" s="433" customFormat="1" ht="118.35" customHeight="1" x14ac:dyDescent="0.25">
      <c r="A70" s="836">
        <v>33</v>
      </c>
      <c r="B70" s="836">
        <v>1</v>
      </c>
      <c r="C70" s="836">
        <v>4</v>
      </c>
      <c r="D70" s="836">
        <v>2</v>
      </c>
      <c r="E70" s="836" t="s">
        <v>1798</v>
      </c>
      <c r="F70" s="836" t="s">
        <v>1799</v>
      </c>
      <c r="G70" s="532" t="s">
        <v>776</v>
      </c>
      <c r="H70" s="532" t="s">
        <v>869</v>
      </c>
      <c r="I70" s="532">
        <v>4</v>
      </c>
      <c r="J70" s="836" t="s">
        <v>1738</v>
      </c>
      <c r="K70" s="836"/>
      <c r="L70" s="836" t="s">
        <v>45</v>
      </c>
      <c r="M70" s="836"/>
      <c r="N70" s="856">
        <v>50000</v>
      </c>
      <c r="O70" s="836"/>
      <c r="P70" s="856">
        <v>50000</v>
      </c>
      <c r="Q70" s="836" t="s">
        <v>1704</v>
      </c>
      <c r="R70" s="836" t="s">
        <v>1705</v>
      </c>
    </row>
    <row r="71" spans="1:18" s="433" customFormat="1" ht="115.35" customHeight="1" x14ac:dyDescent="0.25">
      <c r="A71" s="869"/>
      <c r="B71" s="833"/>
      <c r="C71" s="833"/>
      <c r="D71" s="833"/>
      <c r="E71" s="833"/>
      <c r="F71" s="833"/>
      <c r="G71" s="532" t="s">
        <v>1746</v>
      </c>
      <c r="H71" s="532" t="s">
        <v>869</v>
      </c>
      <c r="I71" s="532">
        <v>8</v>
      </c>
      <c r="J71" s="833"/>
      <c r="K71" s="833"/>
      <c r="L71" s="833"/>
      <c r="M71" s="833"/>
      <c r="N71" s="857"/>
      <c r="O71" s="833"/>
      <c r="P71" s="857"/>
      <c r="Q71" s="833"/>
      <c r="R71" s="833"/>
    </row>
    <row r="72" spans="1:18" s="361" customFormat="1" ht="36" customHeight="1" x14ac:dyDescent="0.25">
      <c r="A72" s="836">
        <v>34</v>
      </c>
      <c r="B72" s="836">
        <v>1</v>
      </c>
      <c r="C72" s="836">
        <v>4</v>
      </c>
      <c r="D72" s="836">
        <v>2</v>
      </c>
      <c r="E72" s="836" t="s">
        <v>1800</v>
      </c>
      <c r="F72" s="836" t="s">
        <v>1801</v>
      </c>
      <c r="G72" s="836" t="s">
        <v>380</v>
      </c>
      <c r="H72" s="532" t="s">
        <v>869</v>
      </c>
      <c r="I72" s="532">
        <v>2</v>
      </c>
      <c r="J72" s="836" t="s">
        <v>1802</v>
      </c>
      <c r="K72" s="836"/>
      <c r="L72" s="836" t="s">
        <v>38</v>
      </c>
      <c r="M72" s="836"/>
      <c r="N72" s="856">
        <v>10086</v>
      </c>
      <c r="O72" s="836"/>
      <c r="P72" s="856">
        <v>10086</v>
      </c>
      <c r="Q72" s="836" t="s">
        <v>1704</v>
      </c>
      <c r="R72" s="836" t="s">
        <v>1705</v>
      </c>
    </row>
    <row r="73" spans="1:18" s="361" customFormat="1" ht="60" customHeight="1" x14ac:dyDescent="0.25">
      <c r="A73" s="869"/>
      <c r="B73" s="869"/>
      <c r="C73" s="869"/>
      <c r="D73" s="869"/>
      <c r="E73" s="869"/>
      <c r="F73" s="869"/>
      <c r="G73" s="833"/>
      <c r="H73" s="532" t="s">
        <v>585</v>
      </c>
      <c r="I73" s="532">
        <v>20</v>
      </c>
      <c r="J73" s="869"/>
      <c r="K73" s="869"/>
      <c r="L73" s="869"/>
      <c r="M73" s="869"/>
      <c r="N73" s="871"/>
      <c r="O73" s="869"/>
      <c r="P73" s="871"/>
      <c r="Q73" s="869"/>
      <c r="R73" s="869"/>
    </row>
    <row r="74" spans="1:18" s="361" customFormat="1" ht="45" customHeight="1" x14ac:dyDescent="0.25">
      <c r="A74" s="869"/>
      <c r="B74" s="869"/>
      <c r="C74" s="869"/>
      <c r="D74" s="869"/>
      <c r="E74" s="869"/>
      <c r="F74" s="869"/>
      <c r="G74" s="836" t="s">
        <v>1709</v>
      </c>
      <c r="H74" s="532" t="s">
        <v>869</v>
      </c>
      <c r="I74" s="532">
        <v>1</v>
      </c>
      <c r="J74" s="869"/>
      <c r="K74" s="869"/>
      <c r="L74" s="869"/>
      <c r="M74" s="869"/>
      <c r="N74" s="871"/>
      <c r="O74" s="869"/>
      <c r="P74" s="871"/>
      <c r="Q74" s="869"/>
      <c r="R74" s="869"/>
    </row>
    <row r="75" spans="1:18" s="361" customFormat="1" ht="54.6" customHeight="1" x14ac:dyDescent="0.25">
      <c r="A75" s="869"/>
      <c r="B75" s="833"/>
      <c r="C75" s="833"/>
      <c r="D75" s="833"/>
      <c r="E75" s="833"/>
      <c r="F75" s="833"/>
      <c r="G75" s="833"/>
      <c r="H75" s="532" t="s">
        <v>585</v>
      </c>
      <c r="I75" s="532">
        <v>14</v>
      </c>
      <c r="J75" s="833"/>
      <c r="K75" s="833"/>
      <c r="L75" s="833"/>
      <c r="M75" s="833"/>
      <c r="N75" s="857"/>
      <c r="O75" s="833"/>
      <c r="P75" s="857"/>
      <c r="Q75" s="833"/>
      <c r="R75" s="833"/>
    </row>
    <row r="76" spans="1:18" s="433" customFormat="1" ht="21.75" customHeight="1" x14ac:dyDescent="0.25">
      <c r="A76" s="413"/>
      <c r="B76" s="413"/>
      <c r="C76" s="413"/>
      <c r="D76" s="413"/>
      <c r="E76" s="413"/>
      <c r="F76" s="413"/>
      <c r="G76" s="413"/>
      <c r="H76" s="413"/>
      <c r="I76" s="413"/>
      <c r="J76" s="413"/>
      <c r="K76" s="413"/>
      <c r="L76" s="413"/>
      <c r="M76" s="420"/>
      <c r="N76" s="413"/>
      <c r="O76" s="420"/>
      <c r="P76" s="413"/>
      <c r="Q76" s="413"/>
      <c r="R76" s="413"/>
    </row>
    <row r="77" spans="1:18" ht="15.75" x14ac:dyDescent="0.25">
      <c r="M77" s="969"/>
      <c r="N77" s="1033" t="s">
        <v>35</v>
      </c>
      <c r="O77" s="1033"/>
      <c r="P77" s="1033"/>
    </row>
    <row r="78" spans="1:18" x14ac:dyDescent="0.25">
      <c r="M78" s="969"/>
      <c r="N78" s="826" t="s">
        <v>36</v>
      </c>
      <c r="O78" s="969" t="s">
        <v>37</v>
      </c>
      <c r="P78" s="969"/>
    </row>
    <row r="79" spans="1:18" s="365" customFormat="1" x14ac:dyDescent="0.25">
      <c r="M79" s="969"/>
      <c r="N79" s="828"/>
      <c r="O79" s="444">
        <v>2020</v>
      </c>
      <c r="P79" s="444">
        <v>2021</v>
      </c>
    </row>
    <row r="80" spans="1:18" x14ac:dyDescent="0.25">
      <c r="M80" s="575" t="s">
        <v>729</v>
      </c>
      <c r="N80" s="582">
        <v>34</v>
      </c>
      <c r="O80" s="371">
        <f>O7+O9+O11+O13+O15+O17+O19+O23+O26+O28+O29+O32+O33+O35+O40+O41+O42</f>
        <v>343290.26</v>
      </c>
      <c r="P80" s="371">
        <f>P43+P44+P45+P46+P47+P49+P51+P53+P54+P56+P57+P58+P65+P68+P69+P70+P72</f>
        <v>584215.14</v>
      </c>
    </row>
    <row r="82" spans="14:15" x14ac:dyDescent="0.25">
      <c r="N82" s="380"/>
      <c r="O82" s="380"/>
    </row>
  </sheetData>
  <mergeCells count="327">
    <mergeCell ref="Q4:Q5"/>
    <mergeCell ref="R4:R5"/>
    <mergeCell ref="A7:A8"/>
    <mergeCell ref="B7:B8"/>
    <mergeCell ref="C7:C8"/>
    <mergeCell ref="D7:D8"/>
    <mergeCell ref="E7:E8"/>
    <mergeCell ref="F7:F8"/>
    <mergeCell ref="J7:J8"/>
    <mergeCell ref="K7:K8"/>
    <mergeCell ref="G4:G5"/>
    <mergeCell ref="H4:I4"/>
    <mergeCell ref="J4:J5"/>
    <mergeCell ref="K4:L4"/>
    <mergeCell ref="M4:N4"/>
    <mergeCell ref="O4:P4"/>
    <mergeCell ref="A4:A5"/>
    <mergeCell ref="B4:B5"/>
    <mergeCell ref="C4:C5"/>
    <mergeCell ref="D4:D5"/>
    <mergeCell ref="E4:E5"/>
    <mergeCell ref="F4:F5"/>
    <mergeCell ref="R7:R8"/>
    <mergeCell ref="A9:A10"/>
    <mergeCell ref="B9:B10"/>
    <mergeCell ref="C9:C10"/>
    <mergeCell ref="D9:D10"/>
    <mergeCell ref="E9:E10"/>
    <mergeCell ref="F9:F10"/>
    <mergeCell ref="J9:J10"/>
    <mergeCell ref="K9:K10"/>
    <mergeCell ref="L9:L10"/>
    <mergeCell ref="L7:L8"/>
    <mergeCell ref="M7:M8"/>
    <mergeCell ref="N7:N8"/>
    <mergeCell ref="O7:O8"/>
    <mergeCell ref="P7:P8"/>
    <mergeCell ref="Q7:Q8"/>
    <mergeCell ref="F11:F12"/>
    <mergeCell ref="Q13:Q14"/>
    <mergeCell ref="R13:R14"/>
    <mergeCell ref="M9:M10"/>
    <mergeCell ref="N9:N10"/>
    <mergeCell ref="O9:O10"/>
    <mergeCell ref="P9:P10"/>
    <mergeCell ref="Q9:Q10"/>
    <mergeCell ref="R9:R10"/>
    <mergeCell ref="J15:J16"/>
    <mergeCell ref="K15:K16"/>
    <mergeCell ref="K13:K14"/>
    <mergeCell ref="P11:P12"/>
    <mergeCell ref="Q11:Q12"/>
    <mergeCell ref="R11:R12"/>
    <mergeCell ref="A13:A14"/>
    <mergeCell ref="B13:B14"/>
    <mergeCell ref="C13:C14"/>
    <mergeCell ref="D13:D14"/>
    <mergeCell ref="E13:E14"/>
    <mergeCell ref="F13:F14"/>
    <mergeCell ref="J13:J14"/>
    <mergeCell ref="J11:J12"/>
    <mergeCell ref="K11:K12"/>
    <mergeCell ref="L11:L12"/>
    <mergeCell ref="M11:M12"/>
    <mergeCell ref="N11:N12"/>
    <mergeCell ref="O11:O12"/>
    <mergeCell ref="A11:A12"/>
    <mergeCell ref="B11:B12"/>
    <mergeCell ref="C11:C12"/>
    <mergeCell ref="D11:D12"/>
    <mergeCell ref="E11:E12"/>
    <mergeCell ref="L13:L14"/>
    <mergeCell ref="M13:M14"/>
    <mergeCell ref="N13:N14"/>
    <mergeCell ref="O13:O14"/>
    <mergeCell ref="P13:P14"/>
    <mergeCell ref="M17:M18"/>
    <mergeCell ref="N17:N18"/>
    <mergeCell ref="O17:O18"/>
    <mergeCell ref="P17:P18"/>
    <mergeCell ref="Q17:Q18"/>
    <mergeCell ref="R17:R18"/>
    <mergeCell ref="R15:R16"/>
    <mergeCell ref="A17:A18"/>
    <mergeCell ref="B17:B18"/>
    <mergeCell ref="C17:C18"/>
    <mergeCell ref="D17:D18"/>
    <mergeCell ref="E17:E18"/>
    <mergeCell ref="F17:F18"/>
    <mergeCell ref="J17:J18"/>
    <mergeCell ref="K17:K18"/>
    <mergeCell ref="L17:L18"/>
    <mergeCell ref="L15:L16"/>
    <mergeCell ref="M15:M16"/>
    <mergeCell ref="N15:N16"/>
    <mergeCell ref="O15:O16"/>
    <mergeCell ref="P15:P16"/>
    <mergeCell ref="Q15:Q16"/>
    <mergeCell ref="A15:A16"/>
    <mergeCell ref="B15:B16"/>
    <mergeCell ref="C15:C16"/>
    <mergeCell ref="D15:D16"/>
    <mergeCell ref="E15:E16"/>
    <mergeCell ref="F15:F16"/>
    <mergeCell ref="P19:P22"/>
    <mergeCell ref="Q19:Q22"/>
    <mergeCell ref="R19:R22"/>
    <mergeCell ref="A23:A25"/>
    <mergeCell ref="B23:B25"/>
    <mergeCell ref="C23:C25"/>
    <mergeCell ref="D23:D25"/>
    <mergeCell ref="E23:E25"/>
    <mergeCell ref="F23:F25"/>
    <mergeCell ref="G23:G24"/>
    <mergeCell ref="J19:J22"/>
    <mergeCell ref="K19:K22"/>
    <mergeCell ref="L19:L22"/>
    <mergeCell ref="M19:M22"/>
    <mergeCell ref="N19:N22"/>
    <mergeCell ref="O19:O22"/>
    <mergeCell ref="A19:A22"/>
    <mergeCell ref="B19:B22"/>
    <mergeCell ref="C19:C22"/>
    <mergeCell ref="D19:D22"/>
    <mergeCell ref="E19:E22"/>
    <mergeCell ref="F19:F22"/>
    <mergeCell ref="P23:P25"/>
    <mergeCell ref="Q23:Q25"/>
    <mergeCell ref="K26:K27"/>
    <mergeCell ref="R23:R25"/>
    <mergeCell ref="A26:A27"/>
    <mergeCell ref="B26:B27"/>
    <mergeCell ref="C26:C27"/>
    <mergeCell ref="D26:D27"/>
    <mergeCell ref="E26:E27"/>
    <mergeCell ref="F26:F27"/>
    <mergeCell ref="J26:J27"/>
    <mergeCell ref="J23:J25"/>
    <mergeCell ref="K23:K25"/>
    <mergeCell ref="L23:L25"/>
    <mergeCell ref="M23:M25"/>
    <mergeCell ref="N23:N25"/>
    <mergeCell ref="O23:O25"/>
    <mergeCell ref="Q26:Q27"/>
    <mergeCell ref="R26:R27"/>
    <mergeCell ref="L26:L27"/>
    <mergeCell ref="M26:M27"/>
    <mergeCell ref="N26:N27"/>
    <mergeCell ref="O26:O27"/>
    <mergeCell ref="P26:P27"/>
    <mergeCell ref="A33:A34"/>
    <mergeCell ref="B33:B34"/>
    <mergeCell ref="C33:C34"/>
    <mergeCell ref="D33:D34"/>
    <mergeCell ref="E33:E34"/>
    <mergeCell ref="F33:F34"/>
    <mergeCell ref="J33:J34"/>
    <mergeCell ref="K33:K34"/>
    <mergeCell ref="K29:K31"/>
    <mergeCell ref="A29:A31"/>
    <mergeCell ref="B29:B31"/>
    <mergeCell ref="C29:C31"/>
    <mergeCell ref="D29:D31"/>
    <mergeCell ref="E29:E31"/>
    <mergeCell ref="F29:F31"/>
    <mergeCell ref="G29:G30"/>
    <mergeCell ref="J29:J31"/>
    <mergeCell ref="C35:C39"/>
    <mergeCell ref="D35:D39"/>
    <mergeCell ref="E35:E39"/>
    <mergeCell ref="F35:F39"/>
    <mergeCell ref="G35:G36"/>
    <mergeCell ref="J35:J39"/>
    <mergeCell ref="K35:K39"/>
    <mergeCell ref="Q29:Q31"/>
    <mergeCell ref="R29:R31"/>
    <mergeCell ref="L29:L31"/>
    <mergeCell ref="M29:M31"/>
    <mergeCell ref="N29:N31"/>
    <mergeCell ref="O29:O31"/>
    <mergeCell ref="P29:P31"/>
    <mergeCell ref="R33:R34"/>
    <mergeCell ref="L33:L34"/>
    <mergeCell ref="M33:M34"/>
    <mergeCell ref="N33:N34"/>
    <mergeCell ref="O33:O34"/>
    <mergeCell ref="P33:P34"/>
    <mergeCell ref="Q33:Q34"/>
    <mergeCell ref="M47:M48"/>
    <mergeCell ref="N47:N48"/>
    <mergeCell ref="O47:O48"/>
    <mergeCell ref="P47:P48"/>
    <mergeCell ref="Q47:Q48"/>
    <mergeCell ref="R47:R48"/>
    <mergeCell ref="R35:R39"/>
    <mergeCell ref="A47:A48"/>
    <mergeCell ref="B47:B48"/>
    <mergeCell ref="C47:C48"/>
    <mergeCell ref="D47:D48"/>
    <mergeCell ref="E47:E48"/>
    <mergeCell ref="F47:F48"/>
    <mergeCell ref="J47:J48"/>
    <mergeCell ref="K47:K48"/>
    <mergeCell ref="L47:L48"/>
    <mergeCell ref="L35:L39"/>
    <mergeCell ref="M35:M39"/>
    <mergeCell ref="N35:N39"/>
    <mergeCell ref="O35:O39"/>
    <mergeCell ref="P35:P39"/>
    <mergeCell ref="Q35:Q39"/>
    <mergeCell ref="A35:A39"/>
    <mergeCell ref="B35:B39"/>
    <mergeCell ref="P49:P50"/>
    <mergeCell ref="Q49:Q50"/>
    <mergeCell ref="R49:R50"/>
    <mergeCell ref="A51:A52"/>
    <mergeCell ref="B51:B52"/>
    <mergeCell ref="C51:C52"/>
    <mergeCell ref="D51:D52"/>
    <mergeCell ref="E51:E52"/>
    <mergeCell ref="F51:F52"/>
    <mergeCell ref="J51:J52"/>
    <mergeCell ref="J49:J50"/>
    <mergeCell ref="K49:K50"/>
    <mergeCell ref="L49:L50"/>
    <mergeCell ref="M49:M50"/>
    <mergeCell ref="N49:N50"/>
    <mergeCell ref="O49:O50"/>
    <mergeCell ref="A49:A50"/>
    <mergeCell ref="B49:B50"/>
    <mergeCell ref="C49:C50"/>
    <mergeCell ref="D49:D50"/>
    <mergeCell ref="E49:E50"/>
    <mergeCell ref="F49:F50"/>
    <mergeCell ref="Q51:Q52"/>
    <mergeCell ref="R51:R52"/>
    <mergeCell ref="A54:A55"/>
    <mergeCell ref="B54:B55"/>
    <mergeCell ref="C54:C55"/>
    <mergeCell ref="D54:D55"/>
    <mergeCell ref="E54:E55"/>
    <mergeCell ref="F54:F55"/>
    <mergeCell ref="J54:J55"/>
    <mergeCell ref="K54:K55"/>
    <mergeCell ref="K51:K52"/>
    <mergeCell ref="L51:L52"/>
    <mergeCell ref="M51:M52"/>
    <mergeCell ref="N51:N52"/>
    <mergeCell ref="O51:O52"/>
    <mergeCell ref="P51:P52"/>
    <mergeCell ref="R54:R55"/>
    <mergeCell ref="A58:A64"/>
    <mergeCell ref="B58:B64"/>
    <mergeCell ref="C58:C64"/>
    <mergeCell ref="D58:D64"/>
    <mergeCell ref="E58:E64"/>
    <mergeCell ref="F58:F64"/>
    <mergeCell ref="G58:G60"/>
    <mergeCell ref="H58:H59"/>
    <mergeCell ref="I58:I59"/>
    <mergeCell ref="L54:L55"/>
    <mergeCell ref="M54:M55"/>
    <mergeCell ref="N54:N55"/>
    <mergeCell ref="O54:O55"/>
    <mergeCell ref="P54:P55"/>
    <mergeCell ref="Q54:Q55"/>
    <mergeCell ref="P58:P64"/>
    <mergeCell ref="Q58:Q64"/>
    <mergeCell ref="R58:R64"/>
    <mergeCell ref="G61:G62"/>
    <mergeCell ref="A65:A67"/>
    <mergeCell ref="B65:B67"/>
    <mergeCell ref="C65:C67"/>
    <mergeCell ref="D65:D67"/>
    <mergeCell ref="E65:E67"/>
    <mergeCell ref="F65:F67"/>
    <mergeCell ref="J58:J64"/>
    <mergeCell ref="K58:K64"/>
    <mergeCell ref="L58:L64"/>
    <mergeCell ref="M58:M64"/>
    <mergeCell ref="N58:N64"/>
    <mergeCell ref="O58:O64"/>
    <mergeCell ref="P65:P67"/>
    <mergeCell ref="Q65:Q67"/>
    <mergeCell ref="R65:R67"/>
    <mergeCell ref="A70:A71"/>
    <mergeCell ref="B70:B71"/>
    <mergeCell ref="C70:C71"/>
    <mergeCell ref="D70:D71"/>
    <mergeCell ref="E70:E71"/>
    <mergeCell ref="F70:F71"/>
    <mergeCell ref="J70:J71"/>
    <mergeCell ref="J65:J67"/>
    <mergeCell ref="K65:K67"/>
    <mergeCell ref="L65:L67"/>
    <mergeCell ref="M65:M67"/>
    <mergeCell ref="N65:N67"/>
    <mergeCell ref="O65:O67"/>
    <mergeCell ref="Q70:Q71"/>
    <mergeCell ref="R70:R71"/>
    <mergeCell ref="L70:L71"/>
    <mergeCell ref="M70:M71"/>
    <mergeCell ref="A72:A75"/>
    <mergeCell ref="B72:B75"/>
    <mergeCell ref="C72:C75"/>
    <mergeCell ref="D72:D75"/>
    <mergeCell ref="E72:E75"/>
    <mergeCell ref="F72:F75"/>
    <mergeCell ref="G72:G73"/>
    <mergeCell ref="J72:J75"/>
    <mergeCell ref="K70:K71"/>
    <mergeCell ref="N70:N71"/>
    <mergeCell ref="O70:O71"/>
    <mergeCell ref="P70:P71"/>
    <mergeCell ref="Q72:Q75"/>
    <mergeCell ref="R72:R75"/>
    <mergeCell ref="G74:G75"/>
    <mergeCell ref="M77:M79"/>
    <mergeCell ref="N77:P77"/>
    <mergeCell ref="N78:N79"/>
    <mergeCell ref="O78:P78"/>
    <mergeCell ref="K72:K75"/>
    <mergeCell ref="L72:L75"/>
    <mergeCell ref="M72:M75"/>
    <mergeCell ref="N72:N75"/>
    <mergeCell ref="O72:O75"/>
    <mergeCell ref="P72:P75"/>
  </mergeCells>
  <pageMargins left="0.70866141732283472" right="0.70866141732283472" top="0.74803149606299213" bottom="0.74803149606299213" header="0.31496062992125984" footer="0.31496062992125984"/>
  <pageSetup paperSize="9" scale="28" orientation="landscape" r:id="rId1"/>
  <rowBreaks count="8" manualBreakCount="8">
    <brk id="14" max="16383" man="1"/>
    <brk id="25" max="16383" man="1"/>
    <brk id="34" max="16383" man="1"/>
    <brk id="42" max="16383" man="1"/>
    <brk id="48" max="18" man="1"/>
    <brk id="55" max="18" man="1"/>
    <brk id="64" max="18" man="1"/>
    <brk id="68" max="1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7FEEE-B14A-4446-961C-2E503F91AD3E}">
  <sheetPr>
    <pageSetUpPr fitToPage="1"/>
  </sheetPr>
  <dimension ref="A2:S67"/>
  <sheetViews>
    <sheetView topLeftCell="F61" zoomScale="80" zoomScaleNormal="80" workbookViewId="0">
      <selection activeCell="E131" sqref="E131"/>
    </sheetView>
  </sheetViews>
  <sheetFormatPr defaultRowHeight="15" x14ac:dyDescent="0.25"/>
  <cols>
    <col min="1" max="1" width="4.7109375" style="354" customWidth="1"/>
    <col min="2" max="2" width="9.140625" style="354"/>
    <col min="3" max="3" width="11.42578125" style="354" customWidth="1"/>
    <col min="4" max="4" width="9.7109375" style="354" customWidth="1"/>
    <col min="5" max="5" width="45.7109375" style="354" customWidth="1"/>
    <col min="6" max="6" width="71.85546875" style="354" customWidth="1"/>
    <col min="7" max="7" width="35.7109375" style="354" customWidth="1"/>
    <col min="8" max="8" width="20.42578125" style="354" customWidth="1"/>
    <col min="9" max="9" width="12.140625" style="354" customWidth="1"/>
    <col min="10" max="10" width="32.140625" style="354" customWidth="1"/>
    <col min="11" max="11" width="12.140625" style="354" customWidth="1"/>
    <col min="12" max="12" width="13.85546875" style="354" customWidth="1"/>
    <col min="13" max="13" width="17.85546875" style="354" customWidth="1"/>
    <col min="14" max="14" width="17.28515625" style="354" customWidth="1"/>
    <col min="15" max="16" width="18" style="354" customWidth="1"/>
    <col min="17" max="17" width="21.28515625" style="354" customWidth="1"/>
    <col min="18" max="18" width="15.85546875"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9.140625" style="354"/>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9.140625" style="354"/>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9.140625" style="354"/>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9.140625" style="354"/>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9.140625" style="354"/>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9.140625" style="354"/>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9.140625" style="354"/>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9.140625" style="354"/>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9.140625" style="354"/>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9.140625" style="354"/>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9.140625" style="354"/>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9.140625" style="354"/>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9.140625" style="354"/>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9.140625" style="354"/>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9.140625" style="354"/>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9.140625" style="354"/>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9.140625" style="354"/>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9.140625" style="354"/>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9.140625" style="354"/>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9.140625" style="354"/>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9.140625" style="354"/>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9.140625" style="354"/>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9.140625" style="354"/>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9.140625" style="354"/>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9.140625" style="354"/>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9.140625" style="354"/>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9.140625" style="354"/>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9.140625" style="354"/>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9.140625" style="354"/>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9.140625" style="354"/>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9.140625" style="354"/>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9.140625" style="354"/>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9.140625" style="354"/>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9.140625" style="354"/>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9.140625" style="354"/>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9.140625" style="354"/>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9.140625" style="354"/>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9.140625" style="354"/>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9.140625" style="354"/>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9.140625" style="354"/>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9.140625" style="354"/>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9.140625" style="354"/>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9.140625" style="354"/>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9.140625" style="354"/>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9.140625" style="354"/>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9.140625" style="354"/>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9.140625" style="354"/>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9.140625" style="354"/>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9.140625" style="354"/>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9.140625" style="354"/>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9.140625" style="354"/>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9.140625" style="354"/>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9.140625" style="354"/>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9.140625" style="354"/>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9.140625" style="354"/>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9.140625" style="354"/>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9.140625" style="354"/>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9.140625" style="354"/>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9.140625" style="354"/>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9.140625" style="354"/>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9.140625" style="354"/>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9.140625" style="354"/>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9.140625" style="354"/>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2" spans="1:19" x14ac:dyDescent="0.25">
      <c r="A2" s="365" t="s">
        <v>1803</v>
      </c>
    </row>
    <row r="3" spans="1:19" x14ac:dyDescent="0.25">
      <c r="A3" s="354" t="s">
        <v>1804</v>
      </c>
      <c r="M3" s="380"/>
      <c r="N3" s="380"/>
      <c r="O3" s="380"/>
      <c r="P3" s="380"/>
    </row>
    <row r="4" spans="1:19" s="378" customFormat="1" ht="47.25" customHeight="1" x14ac:dyDescent="0.25">
      <c r="A4" s="970" t="s">
        <v>0</v>
      </c>
      <c r="B4" s="849" t="s">
        <v>1</v>
      </c>
      <c r="C4" s="849" t="s">
        <v>2</v>
      </c>
      <c r="D4" s="849" t="s">
        <v>3</v>
      </c>
      <c r="E4" s="970" t="s">
        <v>4</v>
      </c>
      <c r="F4" s="970" t="s">
        <v>5</v>
      </c>
      <c r="G4" s="970" t="s">
        <v>6</v>
      </c>
      <c r="H4" s="849" t="s">
        <v>7</v>
      </c>
      <c r="I4" s="849"/>
      <c r="J4" s="970" t="s">
        <v>8</v>
      </c>
      <c r="K4" s="849" t="s">
        <v>9</v>
      </c>
      <c r="L4" s="971"/>
      <c r="M4" s="864" t="s">
        <v>10</v>
      </c>
      <c r="N4" s="864"/>
      <c r="O4" s="864" t="s">
        <v>11</v>
      </c>
      <c r="P4" s="864"/>
      <c r="Q4" s="970" t="s">
        <v>12</v>
      </c>
      <c r="R4" s="849" t="s">
        <v>13</v>
      </c>
      <c r="S4" s="377"/>
    </row>
    <row r="5" spans="1:19" s="378" customFormat="1" ht="35.25" customHeight="1" x14ac:dyDescent="0.2">
      <c r="A5" s="970"/>
      <c r="B5" s="849"/>
      <c r="C5" s="849"/>
      <c r="D5" s="849"/>
      <c r="E5" s="970"/>
      <c r="F5" s="970"/>
      <c r="G5" s="970"/>
      <c r="H5" s="396" t="s">
        <v>14</v>
      </c>
      <c r="I5" s="396" t="s">
        <v>15</v>
      </c>
      <c r="J5" s="970"/>
      <c r="K5" s="396">
        <v>2020</v>
      </c>
      <c r="L5" s="396">
        <v>2021</v>
      </c>
      <c r="M5" s="355">
        <v>2020</v>
      </c>
      <c r="N5" s="355">
        <v>2021</v>
      </c>
      <c r="O5" s="355">
        <v>2020</v>
      </c>
      <c r="P5" s="355">
        <v>2021</v>
      </c>
      <c r="Q5" s="970"/>
      <c r="R5" s="849"/>
      <c r="S5" s="377"/>
    </row>
    <row r="6" spans="1:19" s="378" customFormat="1" ht="15.75" customHeight="1" x14ac:dyDescent="0.2">
      <c r="A6" s="581" t="s">
        <v>16</v>
      </c>
      <c r="B6" s="396" t="s">
        <v>17</v>
      </c>
      <c r="C6" s="396" t="s">
        <v>18</v>
      </c>
      <c r="D6" s="396" t="s">
        <v>19</v>
      </c>
      <c r="E6" s="581" t="s">
        <v>20</v>
      </c>
      <c r="F6" s="581" t="s">
        <v>21</v>
      </c>
      <c r="G6" s="581" t="s">
        <v>22</v>
      </c>
      <c r="H6" s="396" t="s">
        <v>23</v>
      </c>
      <c r="I6" s="396" t="s">
        <v>24</v>
      </c>
      <c r="J6" s="581" t="s">
        <v>25</v>
      </c>
      <c r="K6" s="396" t="s">
        <v>26</v>
      </c>
      <c r="L6" s="396" t="s">
        <v>27</v>
      </c>
      <c r="M6" s="397" t="s">
        <v>28</v>
      </c>
      <c r="N6" s="397" t="s">
        <v>29</v>
      </c>
      <c r="O6" s="397" t="s">
        <v>30</v>
      </c>
      <c r="P6" s="397" t="s">
        <v>31</v>
      </c>
      <c r="Q6" s="581" t="s">
        <v>32</v>
      </c>
      <c r="R6" s="396" t="s">
        <v>33</v>
      </c>
      <c r="S6" s="377"/>
    </row>
    <row r="7" spans="1:19" s="356" customFormat="1" ht="180.75" customHeight="1" x14ac:dyDescent="0.25">
      <c r="A7" s="533">
        <v>1</v>
      </c>
      <c r="B7" s="533">
        <v>1</v>
      </c>
      <c r="C7" s="533">
        <v>4</v>
      </c>
      <c r="D7" s="532">
        <v>5</v>
      </c>
      <c r="E7" s="536" t="s">
        <v>1805</v>
      </c>
      <c r="F7" s="536" t="s">
        <v>1806</v>
      </c>
      <c r="G7" s="532" t="s">
        <v>44</v>
      </c>
      <c r="H7" s="532" t="s">
        <v>585</v>
      </c>
      <c r="I7" s="554" t="s">
        <v>46</v>
      </c>
      <c r="J7" s="532" t="s">
        <v>1807</v>
      </c>
      <c r="K7" s="539"/>
      <c r="L7" s="539" t="s">
        <v>45</v>
      </c>
      <c r="M7" s="579"/>
      <c r="N7" s="534">
        <v>56200</v>
      </c>
      <c r="O7" s="579"/>
      <c r="P7" s="534">
        <v>56200</v>
      </c>
      <c r="Q7" s="532" t="s">
        <v>1808</v>
      </c>
      <c r="R7" s="532" t="s">
        <v>1809</v>
      </c>
      <c r="S7" s="359"/>
    </row>
    <row r="8" spans="1:19" s="356" customFormat="1" ht="243.75" customHeight="1" x14ac:dyDescent="0.25">
      <c r="A8" s="532">
        <v>2</v>
      </c>
      <c r="B8" s="532">
        <v>1</v>
      </c>
      <c r="C8" s="532">
        <v>4</v>
      </c>
      <c r="D8" s="532">
        <v>5</v>
      </c>
      <c r="E8" s="536" t="s">
        <v>1810</v>
      </c>
      <c r="F8" s="536" t="s">
        <v>1811</v>
      </c>
      <c r="G8" s="532" t="s">
        <v>1812</v>
      </c>
      <c r="H8" s="532" t="s">
        <v>222</v>
      </c>
      <c r="I8" s="532">
        <v>6</v>
      </c>
      <c r="J8" s="532" t="s">
        <v>1813</v>
      </c>
      <c r="K8" s="532" t="s">
        <v>45</v>
      </c>
      <c r="L8" s="532"/>
      <c r="M8" s="535">
        <v>7000</v>
      </c>
      <c r="N8" s="532"/>
      <c r="O8" s="535">
        <v>7000</v>
      </c>
      <c r="P8" s="532"/>
      <c r="Q8" s="532" t="s">
        <v>1808</v>
      </c>
      <c r="R8" s="532" t="s">
        <v>1809</v>
      </c>
      <c r="S8" s="359"/>
    </row>
    <row r="9" spans="1:19" s="413" customFormat="1" ht="53.25" customHeight="1" x14ac:dyDescent="0.25">
      <c r="A9" s="836">
        <v>3</v>
      </c>
      <c r="B9" s="836">
        <v>1</v>
      </c>
      <c r="C9" s="836">
        <v>4</v>
      </c>
      <c r="D9" s="836">
        <v>5</v>
      </c>
      <c r="E9" s="836" t="s">
        <v>1814</v>
      </c>
      <c r="F9" s="962" t="s">
        <v>1815</v>
      </c>
      <c r="G9" s="532" t="s">
        <v>48</v>
      </c>
      <c r="H9" s="532" t="s">
        <v>585</v>
      </c>
      <c r="I9" s="532">
        <v>40</v>
      </c>
      <c r="J9" s="836" t="s">
        <v>1816</v>
      </c>
      <c r="K9" s="836" t="s">
        <v>1817</v>
      </c>
      <c r="L9" s="836"/>
      <c r="M9" s="856">
        <v>13000</v>
      </c>
      <c r="N9" s="836"/>
      <c r="O9" s="856">
        <v>13000</v>
      </c>
      <c r="P9" s="836"/>
      <c r="Q9" s="836" t="s">
        <v>1808</v>
      </c>
      <c r="R9" s="836" t="s">
        <v>1809</v>
      </c>
    </row>
    <row r="10" spans="1:19" s="356" customFormat="1" ht="48" customHeight="1" x14ac:dyDescent="0.25">
      <c r="A10" s="869"/>
      <c r="B10" s="869"/>
      <c r="C10" s="869"/>
      <c r="D10" s="869"/>
      <c r="E10" s="869"/>
      <c r="F10" s="963"/>
      <c r="G10" s="532" t="s">
        <v>1818</v>
      </c>
      <c r="H10" s="532" t="s">
        <v>1819</v>
      </c>
      <c r="I10" s="532">
        <v>1</v>
      </c>
      <c r="J10" s="869"/>
      <c r="K10" s="869"/>
      <c r="L10" s="869"/>
      <c r="M10" s="871"/>
      <c r="N10" s="869"/>
      <c r="O10" s="871"/>
      <c r="P10" s="869"/>
      <c r="Q10" s="869"/>
      <c r="R10" s="869"/>
    </row>
    <row r="11" spans="1:19" s="356" customFormat="1" ht="61.5" customHeight="1" x14ac:dyDescent="0.25">
      <c r="A11" s="869"/>
      <c r="B11" s="869"/>
      <c r="C11" s="869"/>
      <c r="D11" s="869"/>
      <c r="E11" s="869"/>
      <c r="F11" s="963"/>
      <c r="G11" s="532" t="s">
        <v>1820</v>
      </c>
      <c r="H11" s="532" t="s">
        <v>822</v>
      </c>
      <c r="I11" s="532">
        <v>200</v>
      </c>
      <c r="J11" s="869"/>
      <c r="K11" s="869"/>
      <c r="L11" s="869"/>
      <c r="M11" s="871"/>
      <c r="N11" s="869"/>
      <c r="O11" s="871"/>
      <c r="P11" s="869"/>
      <c r="Q11" s="869"/>
      <c r="R11" s="869"/>
    </row>
    <row r="12" spans="1:19" s="399" customFormat="1" ht="106.5" customHeight="1" x14ac:dyDescent="0.25">
      <c r="A12" s="833"/>
      <c r="B12" s="833"/>
      <c r="C12" s="833"/>
      <c r="D12" s="833"/>
      <c r="E12" s="833"/>
      <c r="F12" s="838"/>
      <c r="G12" s="532" t="s">
        <v>1812</v>
      </c>
      <c r="H12" s="532" t="s">
        <v>222</v>
      </c>
      <c r="I12" s="532">
        <v>1</v>
      </c>
      <c r="J12" s="833"/>
      <c r="K12" s="833"/>
      <c r="L12" s="833"/>
      <c r="M12" s="857"/>
      <c r="N12" s="833"/>
      <c r="O12" s="857"/>
      <c r="P12" s="833"/>
      <c r="Q12" s="833"/>
      <c r="R12" s="833"/>
    </row>
    <row r="13" spans="1:19" s="399" customFormat="1" ht="375" customHeight="1" x14ac:dyDescent="0.25">
      <c r="A13" s="532">
        <v>4</v>
      </c>
      <c r="B13" s="532">
        <v>1</v>
      </c>
      <c r="C13" s="532">
        <v>4</v>
      </c>
      <c r="D13" s="532">
        <v>5</v>
      </c>
      <c r="E13" s="536" t="s">
        <v>1821</v>
      </c>
      <c r="F13" s="536" t="s">
        <v>1822</v>
      </c>
      <c r="G13" s="532" t="s">
        <v>1812</v>
      </c>
      <c r="H13" s="532" t="s">
        <v>222</v>
      </c>
      <c r="I13" s="532">
        <v>1</v>
      </c>
      <c r="J13" s="536" t="s">
        <v>1823</v>
      </c>
      <c r="K13" s="532" t="s">
        <v>45</v>
      </c>
      <c r="L13" s="536">
        <v>0</v>
      </c>
      <c r="M13" s="536">
        <v>11000</v>
      </c>
      <c r="N13" s="536">
        <v>0</v>
      </c>
      <c r="O13" s="536">
        <v>11000</v>
      </c>
      <c r="P13" s="536">
        <v>0</v>
      </c>
      <c r="Q13" s="536" t="s">
        <v>1808</v>
      </c>
      <c r="R13" s="536" t="s">
        <v>1809</v>
      </c>
    </row>
    <row r="14" spans="1:19" s="399" customFormat="1" ht="147.75" customHeight="1" x14ac:dyDescent="0.25">
      <c r="A14" s="532">
        <v>5</v>
      </c>
      <c r="B14" s="532">
        <v>1</v>
      </c>
      <c r="C14" s="532">
        <v>4</v>
      </c>
      <c r="D14" s="532">
        <v>5</v>
      </c>
      <c r="E14" s="536" t="s">
        <v>1824</v>
      </c>
      <c r="F14" s="536" t="s">
        <v>1825</v>
      </c>
      <c r="G14" s="536" t="s">
        <v>1826</v>
      </c>
      <c r="H14" s="536" t="s">
        <v>585</v>
      </c>
      <c r="I14" s="536" t="s">
        <v>1827</v>
      </c>
      <c r="J14" s="536" t="s">
        <v>1828</v>
      </c>
      <c r="K14" s="536" t="s">
        <v>405</v>
      </c>
      <c r="L14" s="536">
        <v>0</v>
      </c>
      <c r="M14" s="536">
        <v>2000</v>
      </c>
      <c r="N14" s="536">
        <v>0</v>
      </c>
      <c r="O14" s="536">
        <v>2000</v>
      </c>
      <c r="P14" s="536">
        <v>0</v>
      </c>
      <c r="Q14" s="536" t="s">
        <v>1808</v>
      </c>
      <c r="R14" s="536" t="s">
        <v>1809</v>
      </c>
    </row>
    <row r="15" spans="1:19" ht="255" customHeight="1" x14ac:dyDescent="0.25">
      <c r="A15" s="533">
        <v>6</v>
      </c>
      <c r="B15" s="532">
        <v>1</v>
      </c>
      <c r="C15" s="533">
        <v>4</v>
      </c>
      <c r="D15" s="532">
        <v>5</v>
      </c>
      <c r="E15" s="536" t="s">
        <v>1829</v>
      </c>
      <c r="F15" s="536" t="s">
        <v>1830</v>
      </c>
      <c r="G15" s="532" t="s">
        <v>1812</v>
      </c>
      <c r="H15" s="532" t="s">
        <v>222</v>
      </c>
      <c r="I15" s="554" t="s">
        <v>41</v>
      </c>
      <c r="J15" s="532" t="s">
        <v>1831</v>
      </c>
      <c r="K15" s="539" t="s">
        <v>45</v>
      </c>
      <c r="L15" s="539"/>
      <c r="M15" s="534">
        <v>1000</v>
      </c>
      <c r="N15" s="533"/>
      <c r="O15" s="534">
        <v>1000</v>
      </c>
      <c r="P15" s="534"/>
      <c r="Q15" s="532" t="s">
        <v>1808</v>
      </c>
      <c r="R15" s="532" t="s">
        <v>1809</v>
      </c>
    </row>
    <row r="16" spans="1:19" ht="226.9" customHeight="1" x14ac:dyDescent="0.25">
      <c r="A16" s="532">
        <v>7</v>
      </c>
      <c r="B16" s="532">
        <v>1</v>
      </c>
      <c r="C16" s="532">
        <v>4</v>
      </c>
      <c r="D16" s="532">
        <v>5</v>
      </c>
      <c r="E16" s="536" t="s">
        <v>1832</v>
      </c>
      <c r="F16" s="450" t="s">
        <v>1833</v>
      </c>
      <c r="G16" s="532" t="s">
        <v>1812</v>
      </c>
      <c r="H16" s="532" t="s">
        <v>222</v>
      </c>
      <c r="I16" s="532">
        <v>1</v>
      </c>
      <c r="J16" s="532" t="s">
        <v>1834</v>
      </c>
      <c r="K16" s="532" t="s">
        <v>1835</v>
      </c>
      <c r="L16" s="532"/>
      <c r="M16" s="535">
        <v>4000</v>
      </c>
      <c r="N16" s="532"/>
      <c r="O16" s="535">
        <v>4000</v>
      </c>
      <c r="P16" s="532"/>
      <c r="Q16" s="532" t="s">
        <v>1808</v>
      </c>
      <c r="R16" s="532" t="s">
        <v>1809</v>
      </c>
    </row>
    <row r="17" spans="1:18" ht="56.45" customHeight="1" x14ac:dyDescent="0.25">
      <c r="A17" s="836">
        <v>8</v>
      </c>
      <c r="B17" s="836">
        <v>1</v>
      </c>
      <c r="C17" s="836">
        <v>4</v>
      </c>
      <c r="D17" s="836">
        <v>5</v>
      </c>
      <c r="E17" s="962" t="s">
        <v>1836</v>
      </c>
      <c r="F17" s="962" t="s">
        <v>1837</v>
      </c>
      <c r="G17" s="532" t="s">
        <v>1812</v>
      </c>
      <c r="H17" s="532" t="s">
        <v>222</v>
      </c>
      <c r="I17" s="532">
        <v>1</v>
      </c>
      <c r="J17" s="836" t="s">
        <v>1838</v>
      </c>
      <c r="K17" s="836" t="s">
        <v>1835</v>
      </c>
      <c r="L17" s="836"/>
      <c r="M17" s="856">
        <v>6000</v>
      </c>
      <c r="N17" s="836"/>
      <c r="O17" s="856">
        <v>6000</v>
      </c>
      <c r="P17" s="836"/>
      <c r="Q17" s="836" t="s">
        <v>1808</v>
      </c>
      <c r="R17" s="836" t="s">
        <v>1809</v>
      </c>
    </row>
    <row r="18" spans="1:18" ht="75.599999999999994" customHeight="1" x14ac:dyDescent="0.25">
      <c r="A18" s="869"/>
      <c r="B18" s="869"/>
      <c r="C18" s="869"/>
      <c r="D18" s="869"/>
      <c r="E18" s="963"/>
      <c r="F18" s="963"/>
      <c r="G18" s="532" t="s">
        <v>1820</v>
      </c>
      <c r="H18" s="532" t="s">
        <v>822</v>
      </c>
      <c r="I18" s="532">
        <v>500</v>
      </c>
      <c r="J18" s="869"/>
      <c r="K18" s="869"/>
      <c r="L18" s="869"/>
      <c r="M18" s="871"/>
      <c r="N18" s="869"/>
      <c r="O18" s="871"/>
      <c r="P18" s="869"/>
      <c r="Q18" s="869"/>
      <c r="R18" s="869"/>
    </row>
    <row r="19" spans="1:18" ht="97.5" customHeight="1" x14ac:dyDescent="0.25">
      <c r="A19" s="833"/>
      <c r="B19" s="833"/>
      <c r="C19" s="833"/>
      <c r="D19" s="833"/>
      <c r="E19" s="838"/>
      <c r="F19" s="838"/>
      <c r="G19" s="532" t="s">
        <v>223</v>
      </c>
      <c r="H19" s="532" t="s">
        <v>585</v>
      </c>
      <c r="I19" s="532">
        <v>25</v>
      </c>
      <c r="J19" s="833"/>
      <c r="K19" s="833"/>
      <c r="L19" s="833"/>
      <c r="M19" s="857"/>
      <c r="N19" s="833"/>
      <c r="O19" s="857"/>
      <c r="P19" s="833"/>
      <c r="Q19" s="833"/>
      <c r="R19" s="833"/>
    </row>
    <row r="20" spans="1:18" ht="112.15" customHeight="1" x14ac:dyDescent="0.25">
      <c r="A20" s="836">
        <v>9</v>
      </c>
      <c r="B20" s="836">
        <v>1</v>
      </c>
      <c r="C20" s="836">
        <v>4</v>
      </c>
      <c r="D20" s="836">
        <v>5</v>
      </c>
      <c r="E20" s="962" t="s">
        <v>1839</v>
      </c>
      <c r="F20" s="962" t="s">
        <v>1840</v>
      </c>
      <c r="G20" s="532" t="s">
        <v>1812</v>
      </c>
      <c r="H20" s="532" t="s">
        <v>222</v>
      </c>
      <c r="I20" s="532">
        <v>4</v>
      </c>
      <c r="J20" s="836" t="s">
        <v>1841</v>
      </c>
      <c r="K20" s="836" t="s">
        <v>1835</v>
      </c>
      <c r="L20" s="836"/>
      <c r="M20" s="856">
        <v>3000</v>
      </c>
      <c r="N20" s="836"/>
      <c r="O20" s="856">
        <v>3000</v>
      </c>
      <c r="P20" s="836"/>
      <c r="Q20" s="836" t="s">
        <v>1808</v>
      </c>
      <c r="R20" s="836" t="s">
        <v>1809</v>
      </c>
    </row>
    <row r="21" spans="1:18" ht="136.5" customHeight="1" x14ac:dyDescent="0.25">
      <c r="A21" s="833"/>
      <c r="B21" s="833"/>
      <c r="C21" s="833"/>
      <c r="D21" s="833"/>
      <c r="E21" s="838"/>
      <c r="F21" s="838"/>
      <c r="G21" s="532" t="s">
        <v>1820</v>
      </c>
      <c r="H21" s="532" t="s">
        <v>822</v>
      </c>
      <c r="I21" s="532">
        <v>200</v>
      </c>
      <c r="J21" s="833"/>
      <c r="K21" s="833"/>
      <c r="L21" s="833"/>
      <c r="M21" s="857"/>
      <c r="N21" s="833"/>
      <c r="O21" s="857"/>
      <c r="P21" s="833"/>
      <c r="Q21" s="833"/>
      <c r="R21" s="833"/>
    </row>
    <row r="22" spans="1:18" s="413" customFormat="1" ht="226.9" customHeight="1" x14ac:dyDescent="0.25">
      <c r="A22" s="836">
        <v>10</v>
      </c>
      <c r="B22" s="836">
        <v>1</v>
      </c>
      <c r="C22" s="836">
        <v>4</v>
      </c>
      <c r="D22" s="836">
        <v>5</v>
      </c>
      <c r="E22" s="962" t="s">
        <v>1842</v>
      </c>
      <c r="F22" s="962" t="s">
        <v>1843</v>
      </c>
      <c r="G22" s="532" t="s">
        <v>1844</v>
      </c>
      <c r="H22" s="532" t="s">
        <v>585</v>
      </c>
      <c r="I22" s="532">
        <v>100</v>
      </c>
      <c r="J22" s="836" t="s">
        <v>1845</v>
      </c>
      <c r="K22" s="836" t="s">
        <v>47</v>
      </c>
      <c r="L22" s="836"/>
      <c r="M22" s="856">
        <v>7000</v>
      </c>
      <c r="N22" s="836"/>
      <c r="O22" s="856">
        <v>7000</v>
      </c>
      <c r="P22" s="836"/>
      <c r="Q22" s="836" t="s">
        <v>1808</v>
      </c>
      <c r="R22" s="836" t="s">
        <v>1809</v>
      </c>
    </row>
    <row r="23" spans="1:18" s="413" customFormat="1" ht="119.25" customHeight="1" x14ac:dyDescent="0.25">
      <c r="A23" s="833"/>
      <c r="B23" s="833"/>
      <c r="C23" s="833"/>
      <c r="D23" s="833"/>
      <c r="E23" s="838"/>
      <c r="F23" s="838"/>
      <c r="G23" s="532" t="s">
        <v>1812</v>
      </c>
      <c r="H23" s="532" t="s">
        <v>222</v>
      </c>
      <c r="I23" s="532">
        <v>1</v>
      </c>
      <c r="J23" s="833"/>
      <c r="K23" s="833"/>
      <c r="L23" s="833"/>
      <c r="M23" s="857"/>
      <c r="N23" s="833"/>
      <c r="O23" s="857"/>
      <c r="P23" s="833"/>
      <c r="Q23" s="833"/>
      <c r="R23" s="833"/>
    </row>
    <row r="24" spans="1:18" s="413" customFormat="1" ht="67.150000000000006" customHeight="1" x14ac:dyDescent="0.25">
      <c r="A24" s="880">
        <v>11</v>
      </c>
      <c r="B24" s="880">
        <v>1</v>
      </c>
      <c r="C24" s="880">
        <v>4</v>
      </c>
      <c r="D24" s="880">
        <v>2</v>
      </c>
      <c r="E24" s="956" t="s">
        <v>1846</v>
      </c>
      <c r="F24" s="956" t="s">
        <v>1847</v>
      </c>
      <c r="G24" s="880" t="s">
        <v>48</v>
      </c>
      <c r="H24" s="532" t="s">
        <v>1848</v>
      </c>
      <c r="I24" s="532">
        <v>2</v>
      </c>
      <c r="J24" s="880" t="s">
        <v>1849</v>
      </c>
      <c r="K24" s="880" t="s">
        <v>904</v>
      </c>
      <c r="L24" s="880"/>
      <c r="M24" s="1078">
        <v>20000</v>
      </c>
      <c r="N24" s="880"/>
      <c r="O24" s="1078">
        <v>20000</v>
      </c>
      <c r="P24" s="880"/>
      <c r="Q24" s="880" t="s">
        <v>1808</v>
      </c>
      <c r="R24" s="880" t="s">
        <v>1809</v>
      </c>
    </row>
    <row r="25" spans="1:18" s="413" customFormat="1" ht="72" customHeight="1" x14ac:dyDescent="0.25">
      <c r="A25" s="880"/>
      <c r="B25" s="880"/>
      <c r="C25" s="880"/>
      <c r="D25" s="880"/>
      <c r="E25" s="956"/>
      <c r="F25" s="956"/>
      <c r="G25" s="880"/>
      <c r="H25" s="532" t="s">
        <v>1231</v>
      </c>
      <c r="I25" s="532" t="s">
        <v>1850</v>
      </c>
      <c r="J25" s="880"/>
      <c r="K25" s="880"/>
      <c r="L25" s="880"/>
      <c r="M25" s="879"/>
      <c r="N25" s="880"/>
      <c r="O25" s="879"/>
      <c r="P25" s="880"/>
      <c r="Q25" s="880"/>
      <c r="R25" s="880"/>
    </row>
    <row r="26" spans="1:18" s="413" customFormat="1" ht="97.15" customHeight="1" x14ac:dyDescent="0.25">
      <c r="A26" s="880"/>
      <c r="B26" s="880"/>
      <c r="C26" s="880"/>
      <c r="D26" s="880"/>
      <c r="E26" s="956"/>
      <c r="F26" s="956"/>
      <c r="G26" s="532" t="s">
        <v>1851</v>
      </c>
      <c r="H26" s="532" t="s">
        <v>1852</v>
      </c>
      <c r="I26" s="532">
        <v>2</v>
      </c>
      <c r="J26" s="880"/>
      <c r="K26" s="880"/>
      <c r="L26" s="880"/>
      <c r="M26" s="879"/>
      <c r="N26" s="880"/>
      <c r="O26" s="879"/>
      <c r="P26" s="880"/>
      <c r="Q26" s="880"/>
      <c r="R26" s="880"/>
    </row>
    <row r="27" spans="1:18" s="413" customFormat="1" ht="91.5" customHeight="1" x14ac:dyDescent="0.25">
      <c r="A27" s="880"/>
      <c r="B27" s="880"/>
      <c r="C27" s="880"/>
      <c r="D27" s="880"/>
      <c r="E27" s="956"/>
      <c r="F27" s="956"/>
      <c r="G27" s="532" t="s">
        <v>1812</v>
      </c>
      <c r="H27" s="532" t="s">
        <v>222</v>
      </c>
      <c r="I27" s="532">
        <v>1</v>
      </c>
      <c r="J27" s="880"/>
      <c r="K27" s="880"/>
      <c r="L27" s="880"/>
      <c r="M27" s="879"/>
      <c r="N27" s="880"/>
      <c r="O27" s="879"/>
      <c r="P27" s="880"/>
      <c r="Q27" s="880"/>
      <c r="R27" s="880"/>
    </row>
    <row r="28" spans="1:18" s="413" customFormat="1" ht="95.45" customHeight="1" x14ac:dyDescent="0.25">
      <c r="A28" s="836">
        <v>12</v>
      </c>
      <c r="B28" s="836">
        <v>1</v>
      </c>
      <c r="C28" s="836">
        <v>4</v>
      </c>
      <c r="D28" s="836">
        <v>2</v>
      </c>
      <c r="E28" s="836" t="s">
        <v>1853</v>
      </c>
      <c r="F28" s="964" t="s">
        <v>1854</v>
      </c>
      <c r="G28" s="836" t="s">
        <v>1855</v>
      </c>
      <c r="H28" s="532" t="s">
        <v>1243</v>
      </c>
      <c r="I28" s="532">
        <v>3</v>
      </c>
      <c r="J28" s="836" t="s">
        <v>1856</v>
      </c>
      <c r="K28" s="836" t="s">
        <v>904</v>
      </c>
      <c r="L28" s="836"/>
      <c r="M28" s="1108">
        <v>7000</v>
      </c>
      <c r="N28" s="836"/>
      <c r="O28" s="1108">
        <v>7000</v>
      </c>
      <c r="P28" s="836"/>
      <c r="Q28" s="836" t="s">
        <v>1808</v>
      </c>
      <c r="R28" s="836" t="s">
        <v>1809</v>
      </c>
    </row>
    <row r="29" spans="1:18" s="413" customFormat="1" ht="123" customHeight="1" x14ac:dyDescent="0.25">
      <c r="A29" s="869"/>
      <c r="B29" s="869"/>
      <c r="C29" s="869"/>
      <c r="D29" s="869"/>
      <c r="E29" s="869"/>
      <c r="F29" s="965"/>
      <c r="G29" s="833"/>
      <c r="H29" s="532" t="s">
        <v>585</v>
      </c>
      <c r="I29" s="532">
        <v>50</v>
      </c>
      <c r="J29" s="869"/>
      <c r="K29" s="869"/>
      <c r="L29" s="869"/>
      <c r="M29" s="869"/>
      <c r="N29" s="869"/>
      <c r="O29" s="869"/>
      <c r="P29" s="869"/>
      <c r="Q29" s="869"/>
      <c r="R29" s="869"/>
    </row>
    <row r="30" spans="1:18" s="413" customFormat="1" ht="49.5" customHeight="1" x14ac:dyDescent="0.25">
      <c r="A30" s="833"/>
      <c r="B30" s="833"/>
      <c r="C30" s="833"/>
      <c r="D30" s="833"/>
      <c r="E30" s="833"/>
      <c r="F30" s="966"/>
      <c r="G30" s="532" t="s">
        <v>728</v>
      </c>
      <c r="H30" s="532" t="s">
        <v>869</v>
      </c>
      <c r="I30" s="532">
        <v>1</v>
      </c>
      <c r="J30" s="833"/>
      <c r="K30" s="833"/>
      <c r="L30" s="833"/>
      <c r="M30" s="833"/>
      <c r="N30" s="833"/>
      <c r="O30" s="833"/>
      <c r="P30" s="833"/>
      <c r="Q30" s="833"/>
      <c r="R30" s="833"/>
    </row>
    <row r="31" spans="1:18" s="413" customFormat="1" ht="97.5" customHeight="1" x14ac:dyDescent="0.25">
      <c r="A31" s="836">
        <v>13</v>
      </c>
      <c r="B31" s="836">
        <v>1</v>
      </c>
      <c r="C31" s="836">
        <v>4</v>
      </c>
      <c r="D31" s="836">
        <v>5</v>
      </c>
      <c r="E31" s="880" t="s">
        <v>1857</v>
      </c>
      <c r="F31" s="962" t="s">
        <v>1858</v>
      </c>
      <c r="G31" s="532" t="s">
        <v>1859</v>
      </c>
      <c r="H31" s="532" t="s">
        <v>585</v>
      </c>
      <c r="I31" s="532" t="s">
        <v>1860</v>
      </c>
      <c r="J31" s="880" t="s">
        <v>1861</v>
      </c>
      <c r="K31" s="880" t="s">
        <v>904</v>
      </c>
      <c r="L31" s="836"/>
      <c r="M31" s="1078">
        <v>2100</v>
      </c>
      <c r="N31" s="836"/>
      <c r="O31" s="1078">
        <v>2100</v>
      </c>
      <c r="P31" s="836"/>
      <c r="Q31" s="880" t="s">
        <v>1808</v>
      </c>
      <c r="R31" s="880" t="s">
        <v>1809</v>
      </c>
    </row>
    <row r="32" spans="1:18" s="413" customFormat="1" ht="124.5" customHeight="1" x14ac:dyDescent="0.25">
      <c r="A32" s="833"/>
      <c r="B32" s="833"/>
      <c r="C32" s="833"/>
      <c r="D32" s="833"/>
      <c r="E32" s="880"/>
      <c r="F32" s="838"/>
      <c r="G32" s="532" t="s">
        <v>1862</v>
      </c>
      <c r="H32" s="532" t="s">
        <v>1863</v>
      </c>
      <c r="I32" s="532">
        <v>100</v>
      </c>
      <c r="J32" s="880"/>
      <c r="K32" s="880"/>
      <c r="L32" s="833"/>
      <c r="M32" s="879"/>
      <c r="N32" s="833"/>
      <c r="O32" s="879"/>
      <c r="P32" s="833"/>
      <c r="Q32" s="880"/>
      <c r="R32" s="880"/>
    </row>
    <row r="33" spans="1:18" s="413" customFormat="1" ht="15.75" customHeight="1" x14ac:dyDescent="0.25">
      <c r="A33" s="880">
        <v>14</v>
      </c>
      <c r="B33" s="880">
        <v>1</v>
      </c>
      <c r="C33" s="880">
        <v>4</v>
      </c>
      <c r="D33" s="880">
        <v>2</v>
      </c>
      <c r="E33" s="880" t="s">
        <v>1864</v>
      </c>
      <c r="F33" s="956" t="s">
        <v>1865</v>
      </c>
      <c r="G33" s="880" t="s">
        <v>194</v>
      </c>
      <c r="H33" s="532" t="s">
        <v>50</v>
      </c>
      <c r="I33" s="532">
        <v>1</v>
      </c>
      <c r="J33" s="880" t="s">
        <v>1866</v>
      </c>
      <c r="K33" s="880" t="s">
        <v>904</v>
      </c>
      <c r="L33" s="836"/>
      <c r="M33" s="1078">
        <v>21200</v>
      </c>
      <c r="N33" s="836"/>
      <c r="O33" s="1078">
        <v>21200</v>
      </c>
      <c r="P33" s="836"/>
      <c r="Q33" s="836" t="s">
        <v>1808</v>
      </c>
      <c r="R33" s="836" t="s">
        <v>1809</v>
      </c>
    </row>
    <row r="34" spans="1:18" s="413" customFormat="1" ht="34.5" customHeight="1" x14ac:dyDescent="0.25">
      <c r="A34" s="880"/>
      <c r="B34" s="880"/>
      <c r="C34" s="880"/>
      <c r="D34" s="880"/>
      <c r="E34" s="880"/>
      <c r="F34" s="956"/>
      <c r="G34" s="880"/>
      <c r="H34" s="532" t="s">
        <v>585</v>
      </c>
      <c r="I34" s="532">
        <v>40</v>
      </c>
      <c r="J34" s="880"/>
      <c r="K34" s="880"/>
      <c r="L34" s="869"/>
      <c r="M34" s="879"/>
      <c r="N34" s="869"/>
      <c r="O34" s="879"/>
      <c r="P34" s="869"/>
      <c r="Q34" s="869"/>
      <c r="R34" s="869"/>
    </row>
    <row r="35" spans="1:18" s="413" customFormat="1" ht="76.5" customHeight="1" x14ac:dyDescent="0.25">
      <c r="A35" s="880"/>
      <c r="B35" s="880"/>
      <c r="C35" s="880"/>
      <c r="D35" s="880"/>
      <c r="E35" s="880"/>
      <c r="F35" s="956"/>
      <c r="G35" s="532" t="s">
        <v>1867</v>
      </c>
      <c r="H35" s="532" t="s">
        <v>57</v>
      </c>
      <c r="I35" s="532">
        <v>1</v>
      </c>
      <c r="J35" s="880"/>
      <c r="K35" s="880"/>
      <c r="L35" s="869"/>
      <c r="M35" s="879"/>
      <c r="N35" s="869"/>
      <c r="O35" s="879"/>
      <c r="P35" s="869"/>
      <c r="Q35" s="869"/>
      <c r="R35" s="869"/>
    </row>
    <row r="36" spans="1:18" s="413" customFormat="1" ht="66" customHeight="1" x14ac:dyDescent="0.25">
      <c r="A36" s="880"/>
      <c r="B36" s="880"/>
      <c r="C36" s="880"/>
      <c r="D36" s="880"/>
      <c r="E36" s="880"/>
      <c r="F36" s="956"/>
      <c r="G36" s="532" t="s">
        <v>1868</v>
      </c>
      <c r="H36" s="532" t="s">
        <v>57</v>
      </c>
      <c r="I36" s="532">
        <v>1</v>
      </c>
      <c r="J36" s="880"/>
      <c r="K36" s="880"/>
      <c r="L36" s="869"/>
      <c r="M36" s="879"/>
      <c r="N36" s="869"/>
      <c r="O36" s="879"/>
      <c r="P36" s="869"/>
      <c r="Q36" s="869"/>
      <c r="R36" s="869"/>
    </row>
    <row r="37" spans="1:18" s="413" customFormat="1" ht="116.25" customHeight="1" x14ac:dyDescent="0.25">
      <c r="A37" s="880"/>
      <c r="B37" s="880"/>
      <c r="C37" s="880"/>
      <c r="D37" s="880"/>
      <c r="E37" s="880"/>
      <c r="F37" s="956"/>
      <c r="G37" s="532" t="s">
        <v>1869</v>
      </c>
      <c r="H37" s="532" t="s">
        <v>822</v>
      </c>
      <c r="I37" s="532">
        <v>500</v>
      </c>
      <c r="J37" s="880"/>
      <c r="K37" s="880"/>
      <c r="L37" s="833"/>
      <c r="M37" s="879"/>
      <c r="N37" s="833"/>
      <c r="O37" s="879"/>
      <c r="P37" s="833"/>
      <c r="Q37" s="833"/>
      <c r="R37" s="833"/>
    </row>
    <row r="38" spans="1:18" ht="180.75" customHeight="1" x14ac:dyDescent="0.25">
      <c r="A38" s="962">
        <v>15</v>
      </c>
      <c r="B38" s="836">
        <v>1</v>
      </c>
      <c r="C38" s="836">
        <v>4</v>
      </c>
      <c r="D38" s="836">
        <v>5</v>
      </c>
      <c r="E38" s="956" t="s">
        <v>1870</v>
      </c>
      <c r="F38" s="1080" t="s">
        <v>1871</v>
      </c>
      <c r="G38" s="532" t="s">
        <v>194</v>
      </c>
      <c r="H38" s="532" t="s">
        <v>585</v>
      </c>
      <c r="I38" s="699" t="s">
        <v>1872</v>
      </c>
      <c r="J38" s="880" t="s">
        <v>1873</v>
      </c>
      <c r="K38" s="836"/>
      <c r="L38" s="836" t="s">
        <v>1874</v>
      </c>
      <c r="M38" s="836"/>
      <c r="N38" s="1078">
        <v>71000</v>
      </c>
      <c r="O38" s="836"/>
      <c r="P38" s="1078">
        <v>71000</v>
      </c>
      <c r="Q38" s="880" t="s">
        <v>1808</v>
      </c>
      <c r="R38" s="880" t="s">
        <v>1809</v>
      </c>
    </row>
    <row r="39" spans="1:18" ht="136.5" customHeight="1" x14ac:dyDescent="0.25">
      <c r="A39" s="963"/>
      <c r="B39" s="869"/>
      <c r="C39" s="869"/>
      <c r="D39" s="869"/>
      <c r="E39" s="956"/>
      <c r="F39" s="1080"/>
      <c r="G39" s="697" t="s">
        <v>223</v>
      </c>
      <c r="H39" s="697" t="s">
        <v>585</v>
      </c>
      <c r="I39" s="699">
        <v>20</v>
      </c>
      <c r="J39" s="880"/>
      <c r="K39" s="869"/>
      <c r="L39" s="869"/>
      <c r="M39" s="869"/>
      <c r="N39" s="879"/>
      <c r="O39" s="869"/>
      <c r="P39" s="879"/>
      <c r="Q39" s="880"/>
      <c r="R39" s="880"/>
    </row>
    <row r="40" spans="1:18" ht="119.25" customHeight="1" x14ac:dyDescent="0.25">
      <c r="A40" s="963"/>
      <c r="B40" s="869"/>
      <c r="C40" s="869"/>
      <c r="D40" s="869"/>
      <c r="E40" s="956"/>
      <c r="F40" s="1080"/>
      <c r="G40" s="697" t="s">
        <v>1855</v>
      </c>
      <c r="H40" s="697" t="s">
        <v>585</v>
      </c>
      <c r="I40" s="699">
        <v>10</v>
      </c>
      <c r="J40" s="880"/>
      <c r="K40" s="869"/>
      <c r="L40" s="869"/>
      <c r="M40" s="869"/>
      <c r="N40" s="879"/>
      <c r="O40" s="869"/>
      <c r="P40" s="879"/>
      <c r="Q40" s="880"/>
      <c r="R40" s="880"/>
    </row>
    <row r="41" spans="1:18" ht="142.5" customHeight="1" x14ac:dyDescent="0.25">
      <c r="A41" s="838"/>
      <c r="B41" s="833"/>
      <c r="C41" s="833"/>
      <c r="D41" s="833"/>
      <c r="E41" s="956"/>
      <c r="F41" s="1080"/>
      <c r="G41" s="532" t="s">
        <v>776</v>
      </c>
      <c r="H41" s="532" t="s">
        <v>222</v>
      </c>
      <c r="I41" s="699">
        <v>1</v>
      </c>
      <c r="J41" s="880"/>
      <c r="K41" s="833"/>
      <c r="L41" s="833"/>
      <c r="M41" s="833"/>
      <c r="N41" s="879"/>
      <c r="O41" s="833"/>
      <c r="P41" s="879"/>
      <c r="Q41" s="880"/>
      <c r="R41" s="880"/>
    </row>
    <row r="42" spans="1:18" ht="27" customHeight="1" x14ac:dyDescent="0.25">
      <c r="A42" s="880">
        <v>16</v>
      </c>
      <c r="B42" s="880">
        <v>1</v>
      </c>
      <c r="C42" s="880">
        <v>4</v>
      </c>
      <c r="D42" s="880">
        <v>2</v>
      </c>
      <c r="E42" s="880" t="s">
        <v>1810</v>
      </c>
      <c r="F42" s="1080" t="s">
        <v>1875</v>
      </c>
      <c r="G42" s="532" t="s">
        <v>194</v>
      </c>
      <c r="H42" s="532" t="s">
        <v>585</v>
      </c>
      <c r="I42" s="532">
        <v>40</v>
      </c>
      <c r="J42" s="953" t="s">
        <v>1876</v>
      </c>
      <c r="K42" s="880"/>
      <c r="L42" s="880" t="s">
        <v>405</v>
      </c>
      <c r="M42" s="880"/>
      <c r="N42" s="890">
        <v>142900</v>
      </c>
      <c r="O42" s="880"/>
      <c r="P42" s="890">
        <v>142900</v>
      </c>
      <c r="Q42" s="880" t="s">
        <v>1808</v>
      </c>
      <c r="R42" s="880" t="s">
        <v>1809</v>
      </c>
    </row>
    <row r="43" spans="1:18" ht="32.25" customHeight="1" x14ac:dyDescent="0.25">
      <c r="A43" s="880"/>
      <c r="B43" s="880"/>
      <c r="C43" s="880"/>
      <c r="D43" s="880"/>
      <c r="E43" s="880"/>
      <c r="F43" s="1080"/>
      <c r="G43" s="532" t="s">
        <v>776</v>
      </c>
      <c r="H43" s="532" t="s">
        <v>222</v>
      </c>
      <c r="I43" s="532">
        <v>4</v>
      </c>
      <c r="J43" s="954"/>
      <c r="K43" s="880"/>
      <c r="L43" s="880"/>
      <c r="M43" s="880"/>
      <c r="N43" s="880"/>
      <c r="O43" s="880"/>
      <c r="P43" s="880"/>
      <c r="Q43" s="880"/>
      <c r="R43" s="880"/>
    </row>
    <row r="44" spans="1:18" ht="35.25" customHeight="1" x14ac:dyDescent="0.25">
      <c r="A44" s="880"/>
      <c r="B44" s="880"/>
      <c r="C44" s="880"/>
      <c r="D44" s="880"/>
      <c r="E44" s="880"/>
      <c r="F44" s="1080"/>
      <c r="G44" s="880" t="s">
        <v>223</v>
      </c>
      <c r="H44" s="532" t="s">
        <v>403</v>
      </c>
      <c r="I44" s="532">
        <v>5</v>
      </c>
      <c r="J44" s="954"/>
      <c r="K44" s="880"/>
      <c r="L44" s="880"/>
      <c r="M44" s="880"/>
      <c r="N44" s="880"/>
      <c r="O44" s="880"/>
      <c r="P44" s="880"/>
      <c r="Q44" s="880"/>
      <c r="R44" s="880"/>
    </row>
    <row r="45" spans="1:18" ht="35.25" customHeight="1" x14ac:dyDescent="0.25">
      <c r="A45" s="880"/>
      <c r="B45" s="880"/>
      <c r="C45" s="880"/>
      <c r="D45" s="880"/>
      <c r="E45" s="880"/>
      <c r="F45" s="1080"/>
      <c r="G45" s="880"/>
      <c r="H45" s="532" t="s">
        <v>585</v>
      </c>
      <c r="I45" s="532">
        <v>140</v>
      </c>
      <c r="J45" s="955"/>
      <c r="K45" s="880"/>
      <c r="L45" s="880"/>
      <c r="M45" s="880"/>
      <c r="N45" s="880"/>
      <c r="O45" s="880"/>
      <c r="P45" s="880"/>
      <c r="Q45" s="880"/>
      <c r="R45" s="880"/>
    </row>
    <row r="46" spans="1:18" ht="156" customHeight="1" x14ac:dyDescent="0.25">
      <c r="A46" s="698">
        <v>17</v>
      </c>
      <c r="B46" s="698">
        <v>1</v>
      </c>
      <c r="C46" s="698">
        <v>4</v>
      </c>
      <c r="D46" s="698">
        <v>2</v>
      </c>
      <c r="E46" s="536" t="s">
        <v>1877</v>
      </c>
      <c r="F46" s="449" t="s">
        <v>1878</v>
      </c>
      <c r="G46" s="532" t="s">
        <v>1818</v>
      </c>
      <c r="H46" s="532" t="s">
        <v>1852</v>
      </c>
      <c r="I46" s="532">
        <v>2</v>
      </c>
      <c r="J46" s="532" t="s">
        <v>1879</v>
      </c>
      <c r="K46" s="754"/>
      <c r="L46" s="698" t="s">
        <v>1874</v>
      </c>
      <c r="M46" s="755"/>
      <c r="N46" s="618">
        <v>35500</v>
      </c>
      <c r="O46" s="698"/>
      <c r="P46" s="756">
        <v>35500</v>
      </c>
      <c r="Q46" s="532" t="s">
        <v>1808</v>
      </c>
      <c r="R46" s="532" t="s">
        <v>1809</v>
      </c>
    </row>
    <row r="47" spans="1:18" ht="171.75" customHeight="1" x14ac:dyDescent="0.25">
      <c r="A47" s="956">
        <v>18</v>
      </c>
      <c r="B47" s="880">
        <v>1</v>
      </c>
      <c r="C47" s="880">
        <v>4</v>
      </c>
      <c r="D47" s="880">
        <v>2</v>
      </c>
      <c r="E47" s="956" t="s">
        <v>1880</v>
      </c>
      <c r="F47" s="956" t="s">
        <v>1881</v>
      </c>
      <c r="G47" s="532" t="s">
        <v>1859</v>
      </c>
      <c r="H47" s="532" t="s">
        <v>585</v>
      </c>
      <c r="I47" s="532">
        <v>140</v>
      </c>
      <c r="J47" s="836" t="s">
        <v>1828</v>
      </c>
      <c r="K47" s="1074"/>
      <c r="L47" s="836" t="s">
        <v>405</v>
      </c>
      <c r="M47" s="856"/>
      <c r="N47" s="1108">
        <v>21660</v>
      </c>
      <c r="O47" s="856"/>
      <c r="P47" s="1108">
        <v>21660</v>
      </c>
      <c r="Q47" s="836" t="s">
        <v>1808</v>
      </c>
      <c r="R47" s="836" t="s">
        <v>1809</v>
      </c>
    </row>
    <row r="48" spans="1:18" ht="174" customHeight="1" x14ac:dyDescent="0.25">
      <c r="A48" s="956"/>
      <c r="B48" s="880"/>
      <c r="C48" s="880"/>
      <c r="D48" s="880"/>
      <c r="E48" s="956"/>
      <c r="F48" s="956"/>
      <c r="G48" s="532" t="s">
        <v>1820</v>
      </c>
      <c r="H48" s="532" t="s">
        <v>822</v>
      </c>
      <c r="I48" s="532">
        <v>1500</v>
      </c>
      <c r="J48" s="833"/>
      <c r="K48" s="889"/>
      <c r="L48" s="833"/>
      <c r="M48" s="833"/>
      <c r="N48" s="1118"/>
      <c r="O48" s="833"/>
      <c r="P48" s="833"/>
      <c r="Q48" s="833"/>
      <c r="R48" s="833"/>
    </row>
    <row r="49" spans="1:18" ht="259.5" customHeight="1" x14ac:dyDescent="0.25">
      <c r="A49" s="700">
        <v>19</v>
      </c>
      <c r="B49" s="697">
        <v>1</v>
      </c>
      <c r="C49" s="697">
        <v>4</v>
      </c>
      <c r="D49" s="697">
        <v>5</v>
      </c>
      <c r="E49" s="536" t="s">
        <v>1882</v>
      </c>
      <c r="F49" s="542" t="s">
        <v>1883</v>
      </c>
      <c r="G49" s="532" t="s">
        <v>44</v>
      </c>
      <c r="H49" s="532" t="s">
        <v>585</v>
      </c>
      <c r="I49" s="532">
        <v>30</v>
      </c>
      <c r="J49" s="532" t="s">
        <v>1884</v>
      </c>
      <c r="K49" s="715"/>
      <c r="L49" s="532" t="s">
        <v>1835</v>
      </c>
      <c r="M49" s="715"/>
      <c r="N49" s="712">
        <v>154000</v>
      </c>
      <c r="O49" s="715"/>
      <c r="P49" s="712">
        <v>154000</v>
      </c>
      <c r="Q49" s="532" t="s">
        <v>1808</v>
      </c>
      <c r="R49" s="532" t="s">
        <v>1809</v>
      </c>
    </row>
    <row r="50" spans="1:18" ht="120.75" customHeight="1" x14ac:dyDescent="0.25">
      <c r="A50" s="962">
        <v>20</v>
      </c>
      <c r="B50" s="836">
        <v>1</v>
      </c>
      <c r="C50" s="836">
        <v>4</v>
      </c>
      <c r="D50" s="836">
        <v>2</v>
      </c>
      <c r="E50" s="962" t="s">
        <v>1885</v>
      </c>
      <c r="F50" s="964" t="s">
        <v>1886</v>
      </c>
      <c r="G50" s="532" t="s">
        <v>1887</v>
      </c>
      <c r="H50" s="532" t="s">
        <v>585</v>
      </c>
      <c r="I50" s="532">
        <v>25</v>
      </c>
      <c r="J50" s="836" t="s">
        <v>1888</v>
      </c>
      <c r="K50" s="1116"/>
      <c r="L50" s="836" t="s">
        <v>405</v>
      </c>
      <c r="M50" s="1116"/>
      <c r="N50" s="1108">
        <v>6200</v>
      </c>
      <c r="O50" s="1116"/>
      <c r="P50" s="1108">
        <v>6200</v>
      </c>
      <c r="Q50" s="836" t="s">
        <v>1808</v>
      </c>
      <c r="R50" s="836" t="s">
        <v>1809</v>
      </c>
    </row>
    <row r="51" spans="1:18" ht="108" customHeight="1" x14ac:dyDescent="0.25">
      <c r="A51" s="838"/>
      <c r="B51" s="833"/>
      <c r="C51" s="833"/>
      <c r="D51" s="833"/>
      <c r="E51" s="838"/>
      <c r="F51" s="966"/>
      <c r="G51" s="697" t="s">
        <v>776</v>
      </c>
      <c r="H51" s="532" t="s">
        <v>222</v>
      </c>
      <c r="I51" s="532">
        <v>1</v>
      </c>
      <c r="J51" s="833"/>
      <c r="K51" s="1117"/>
      <c r="L51" s="833"/>
      <c r="M51" s="1117"/>
      <c r="N51" s="833"/>
      <c r="O51" s="1117"/>
      <c r="P51" s="833"/>
      <c r="Q51" s="833"/>
      <c r="R51" s="833"/>
    </row>
    <row r="52" spans="1:18" ht="93.75" customHeight="1" x14ac:dyDescent="0.25">
      <c r="A52" s="962">
        <v>21</v>
      </c>
      <c r="B52" s="836">
        <v>1</v>
      </c>
      <c r="C52" s="836">
        <v>4</v>
      </c>
      <c r="D52" s="836">
        <v>2</v>
      </c>
      <c r="E52" s="1109" t="s">
        <v>1853</v>
      </c>
      <c r="F52" s="1109" t="s">
        <v>1889</v>
      </c>
      <c r="G52" s="836" t="s">
        <v>1855</v>
      </c>
      <c r="H52" s="532" t="s">
        <v>1243</v>
      </c>
      <c r="I52" s="532">
        <v>21</v>
      </c>
      <c r="J52" s="836" t="s">
        <v>1890</v>
      </c>
      <c r="K52" s="1111"/>
      <c r="L52" s="836" t="s">
        <v>405</v>
      </c>
      <c r="M52" s="1111"/>
      <c r="N52" s="1114">
        <v>161240</v>
      </c>
      <c r="O52" s="1109"/>
      <c r="P52" s="1114">
        <v>161240</v>
      </c>
      <c r="Q52" s="836" t="s">
        <v>1808</v>
      </c>
      <c r="R52" s="836" t="s">
        <v>1809</v>
      </c>
    </row>
    <row r="53" spans="1:18" ht="118.5" customHeight="1" x14ac:dyDescent="0.25">
      <c r="A53" s="963"/>
      <c r="B53" s="869"/>
      <c r="C53" s="869"/>
      <c r="D53" s="869"/>
      <c r="E53" s="1115"/>
      <c r="F53" s="1115"/>
      <c r="G53" s="869"/>
      <c r="H53" s="697" t="s">
        <v>585</v>
      </c>
      <c r="I53" s="697">
        <v>530</v>
      </c>
      <c r="J53" s="869"/>
      <c r="K53" s="1112"/>
      <c r="L53" s="869"/>
      <c r="M53" s="1112"/>
      <c r="N53" s="1115"/>
      <c r="O53" s="1115"/>
      <c r="P53" s="1115"/>
      <c r="Q53" s="869"/>
      <c r="R53" s="869"/>
    </row>
    <row r="54" spans="1:18" ht="100.5" customHeight="1" x14ac:dyDescent="0.25">
      <c r="A54" s="838"/>
      <c r="B54" s="833"/>
      <c r="C54" s="833"/>
      <c r="D54" s="833"/>
      <c r="E54" s="1110"/>
      <c r="F54" s="1110"/>
      <c r="G54" s="532" t="s">
        <v>1820</v>
      </c>
      <c r="H54" s="532" t="s">
        <v>822</v>
      </c>
      <c r="I54" s="421">
        <v>3000</v>
      </c>
      <c r="J54" s="833"/>
      <c r="K54" s="1113"/>
      <c r="L54" s="833"/>
      <c r="M54" s="1113"/>
      <c r="N54" s="1110"/>
      <c r="O54" s="1110"/>
      <c r="P54" s="1110"/>
      <c r="Q54" s="833"/>
      <c r="R54" s="833"/>
    </row>
    <row r="55" spans="1:18" ht="122.25" customHeight="1" x14ac:dyDescent="0.25">
      <c r="A55" s="836">
        <v>22</v>
      </c>
      <c r="B55" s="836">
        <v>1</v>
      </c>
      <c r="C55" s="836">
        <v>4</v>
      </c>
      <c r="D55" s="836">
        <v>2</v>
      </c>
      <c r="E55" s="962" t="s">
        <v>1891</v>
      </c>
      <c r="F55" s="962" t="s">
        <v>1892</v>
      </c>
      <c r="G55" s="836" t="s">
        <v>1844</v>
      </c>
      <c r="H55" s="532" t="s">
        <v>403</v>
      </c>
      <c r="I55" s="718">
        <v>2</v>
      </c>
      <c r="J55" s="962" t="s">
        <v>1893</v>
      </c>
      <c r="K55" s="962"/>
      <c r="L55" s="836" t="s">
        <v>1874</v>
      </c>
      <c r="M55" s="962"/>
      <c r="N55" s="856">
        <v>25600</v>
      </c>
      <c r="O55" s="962"/>
      <c r="P55" s="856">
        <v>25600</v>
      </c>
      <c r="Q55" s="836" t="s">
        <v>1808</v>
      </c>
      <c r="R55" s="836" t="s">
        <v>1809</v>
      </c>
    </row>
    <row r="56" spans="1:18" ht="72" customHeight="1" x14ac:dyDescent="0.25">
      <c r="A56" s="869"/>
      <c r="B56" s="869"/>
      <c r="C56" s="869"/>
      <c r="D56" s="869"/>
      <c r="E56" s="963"/>
      <c r="F56" s="963"/>
      <c r="G56" s="833"/>
      <c r="H56" s="532" t="s">
        <v>585</v>
      </c>
      <c r="I56" s="718" t="s">
        <v>1894</v>
      </c>
      <c r="J56" s="963"/>
      <c r="K56" s="963"/>
      <c r="L56" s="869"/>
      <c r="M56" s="963"/>
      <c r="N56" s="869"/>
      <c r="O56" s="963"/>
      <c r="P56" s="869"/>
      <c r="Q56" s="869"/>
      <c r="R56" s="869"/>
    </row>
    <row r="57" spans="1:18" ht="76.5" customHeight="1" x14ac:dyDescent="0.25">
      <c r="A57" s="833"/>
      <c r="B57" s="833"/>
      <c r="C57" s="833"/>
      <c r="D57" s="833"/>
      <c r="E57" s="838"/>
      <c r="F57" s="838"/>
      <c r="G57" s="532" t="s">
        <v>776</v>
      </c>
      <c r="H57" s="532" t="s">
        <v>222</v>
      </c>
      <c r="I57" s="718">
        <v>1</v>
      </c>
      <c r="J57" s="838"/>
      <c r="K57" s="838"/>
      <c r="L57" s="833"/>
      <c r="M57" s="838"/>
      <c r="N57" s="833"/>
      <c r="O57" s="838"/>
      <c r="P57" s="833"/>
      <c r="Q57" s="833"/>
      <c r="R57" s="833"/>
    </row>
    <row r="58" spans="1:18" ht="163.5" customHeight="1" x14ac:dyDescent="0.25">
      <c r="A58" s="836">
        <v>23</v>
      </c>
      <c r="B58" s="834">
        <v>1</v>
      </c>
      <c r="C58" s="834">
        <v>4</v>
      </c>
      <c r="D58" s="834">
        <v>5</v>
      </c>
      <c r="E58" s="962" t="s">
        <v>1895</v>
      </c>
      <c r="F58" s="964" t="s">
        <v>1896</v>
      </c>
      <c r="G58" s="834" t="s">
        <v>44</v>
      </c>
      <c r="H58" s="532" t="s">
        <v>201</v>
      </c>
      <c r="I58" s="533">
        <v>1</v>
      </c>
      <c r="J58" s="836" t="s">
        <v>1897</v>
      </c>
      <c r="K58" s="1074"/>
      <c r="L58" s="836" t="s">
        <v>1874</v>
      </c>
      <c r="M58" s="1074"/>
      <c r="N58" s="1108">
        <v>40000</v>
      </c>
      <c r="O58" s="1074"/>
      <c r="P58" s="1108">
        <v>40000</v>
      </c>
      <c r="Q58" s="836" t="s">
        <v>1808</v>
      </c>
      <c r="R58" s="836" t="s">
        <v>1809</v>
      </c>
    </row>
    <row r="59" spans="1:18" ht="195.75" customHeight="1" x14ac:dyDescent="0.25">
      <c r="A59" s="833"/>
      <c r="B59" s="835"/>
      <c r="C59" s="835"/>
      <c r="D59" s="835"/>
      <c r="E59" s="838"/>
      <c r="F59" s="966"/>
      <c r="G59" s="835"/>
      <c r="H59" s="533" t="s">
        <v>585</v>
      </c>
      <c r="I59" s="533">
        <v>30</v>
      </c>
      <c r="J59" s="833"/>
      <c r="K59" s="889"/>
      <c r="L59" s="833"/>
      <c r="M59" s="889"/>
      <c r="N59" s="833"/>
      <c r="O59" s="889"/>
      <c r="P59" s="833"/>
      <c r="Q59" s="833"/>
      <c r="R59" s="833"/>
    </row>
    <row r="60" spans="1:18" ht="240.75" customHeight="1" x14ac:dyDescent="0.25">
      <c r="A60" s="836">
        <v>24</v>
      </c>
      <c r="B60" s="836">
        <v>1</v>
      </c>
      <c r="C60" s="836">
        <v>4</v>
      </c>
      <c r="D60" s="836">
        <v>5</v>
      </c>
      <c r="E60" s="1109" t="s">
        <v>1898</v>
      </c>
      <c r="F60" s="964" t="s">
        <v>1899</v>
      </c>
      <c r="G60" s="834" t="s">
        <v>44</v>
      </c>
      <c r="H60" s="532" t="s">
        <v>201</v>
      </c>
      <c r="I60" s="533">
        <v>1</v>
      </c>
      <c r="J60" s="836" t="s">
        <v>1900</v>
      </c>
      <c r="K60" s="1074"/>
      <c r="L60" s="834" t="s">
        <v>43</v>
      </c>
      <c r="M60" s="1074"/>
      <c r="N60" s="1108">
        <v>77000</v>
      </c>
      <c r="O60" s="1074"/>
      <c r="P60" s="1108">
        <v>77000</v>
      </c>
      <c r="Q60" s="836" t="s">
        <v>1808</v>
      </c>
      <c r="R60" s="836" t="s">
        <v>1809</v>
      </c>
    </row>
    <row r="61" spans="1:18" ht="190.5" customHeight="1" x14ac:dyDescent="0.25">
      <c r="A61" s="833"/>
      <c r="B61" s="833"/>
      <c r="C61" s="833"/>
      <c r="D61" s="833"/>
      <c r="E61" s="1110"/>
      <c r="F61" s="966"/>
      <c r="G61" s="835"/>
      <c r="H61" s="533" t="s">
        <v>585</v>
      </c>
      <c r="I61" s="533">
        <v>40</v>
      </c>
      <c r="J61" s="833"/>
      <c r="K61" s="889"/>
      <c r="L61" s="835"/>
      <c r="M61" s="889"/>
      <c r="N61" s="833"/>
      <c r="O61" s="889"/>
      <c r="P61" s="833"/>
      <c r="Q61" s="833"/>
      <c r="R61" s="833"/>
    </row>
    <row r="63" spans="1:18" x14ac:dyDescent="0.25">
      <c r="L63" s="1106"/>
      <c r="M63" s="1106" t="s">
        <v>35</v>
      </c>
      <c r="N63" s="1106"/>
      <c r="O63" s="1106"/>
    </row>
    <row r="64" spans="1:18" x14ac:dyDescent="0.25">
      <c r="L64" s="1107"/>
      <c r="M64" s="826" t="s">
        <v>36</v>
      </c>
      <c r="N64" s="1106" t="s">
        <v>37</v>
      </c>
      <c r="O64" s="1107"/>
    </row>
    <row r="65" spans="12:15" x14ac:dyDescent="0.25">
      <c r="L65" s="1107"/>
      <c r="M65" s="828"/>
      <c r="N65" s="575">
        <v>2020</v>
      </c>
      <c r="O65" s="575">
        <v>2021</v>
      </c>
    </row>
    <row r="66" spans="12:15" x14ac:dyDescent="0.25">
      <c r="L66" s="575" t="s">
        <v>729</v>
      </c>
      <c r="M66" s="601">
        <v>24</v>
      </c>
      <c r="N66" s="385">
        <f>O8+O9+O13+O14+O15+O16+O17+O20+O24+O22+O28+O31+O33</f>
        <v>104300</v>
      </c>
      <c r="O66" s="385">
        <f>P7+P38+P42+P46+P47+P49+P50+P52+P55+P58+P60</f>
        <v>791300</v>
      </c>
    </row>
    <row r="67" spans="12:15" x14ac:dyDescent="0.25">
      <c r="N67" s="765"/>
    </row>
  </sheetData>
  <mergeCells count="266">
    <mergeCell ref="Q4:Q5"/>
    <mergeCell ref="R4:R5"/>
    <mergeCell ref="A9:A12"/>
    <mergeCell ref="B9:B12"/>
    <mergeCell ref="C9:C12"/>
    <mergeCell ref="D9:D12"/>
    <mergeCell ref="E9:E12"/>
    <mergeCell ref="F9:F12"/>
    <mergeCell ref="J9:J12"/>
    <mergeCell ref="K9:K12"/>
    <mergeCell ref="G4:G5"/>
    <mergeCell ref="H4:I4"/>
    <mergeCell ref="J4:J5"/>
    <mergeCell ref="K4:L4"/>
    <mergeCell ref="M4:N4"/>
    <mergeCell ref="O4:P4"/>
    <mergeCell ref="A4:A5"/>
    <mergeCell ref="B4:B5"/>
    <mergeCell ref="C4:C5"/>
    <mergeCell ref="D4:D5"/>
    <mergeCell ref="E4:E5"/>
    <mergeCell ref="F4:F5"/>
    <mergeCell ref="M17:M19"/>
    <mergeCell ref="N17:N19"/>
    <mergeCell ref="O17:O19"/>
    <mergeCell ref="P17:P19"/>
    <mergeCell ref="Q17:Q19"/>
    <mergeCell ref="R17:R19"/>
    <mergeCell ref="R9:R12"/>
    <mergeCell ref="A17:A19"/>
    <mergeCell ref="B17:B19"/>
    <mergeCell ref="C17:C19"/>
    <mergeCell ref="D17:D19"/>
    <mergeCell ref="E17:E19"/>
    <mergeCell ref="F17:F19"/>
    <mergeCell ref="J17:J19"/>
    <mergeCell ref="K17:K19"/>
    <mergeCell ref="L17:L19"/>
    <mergeCell ref="L9:L12"/>
    <mergeCell ref="M9:M12"/>
    <mergeCell ref="N9:N12"/>
    <mergeCell ref="O9:O12"/>
    <mergeCell ref="P9:P12"/>
    <mergeCell ref="Q9:Q12"/>
    <mergeCell ref="P20:P21"/>
    <mergeCell ref="Q20:Q21"/>
    <mergeCell ref="R20:R21"/>
    <mergeCell ref="A22:A23"/>
    <mergeCell ref="B22:B23"/>
    <mergeCell ref="C22:C23"/>
    <mergeCell ref="D22:D23"/>
    <mergeCell ref="E22:E23"/>
    <mergeCell ref="F22:F23"/>
    <mergeCell ref="J22:J23"/>
    <mergeCell ref="J20:J21"/>
    <mergeCell ref="K20:K21"/>
    <mergeCell ref="L20:L21"/>
    <mergeCell ref="M20:M21"/>
    <mergeCell ref="N20:N21"/>
    <mergeCell ref="O20:O21"/>
    <mergeCell ref="A20:A21"/>
    <mergeCell ref="B20:B21"/>
    <mergeCell ref="C20:C21"/>
    <mergeCell ref="D20:D21"/>
    <mergeCell ref="E20:E21"/>
    <mergeCell ref="F20:F21"/>
    <mergeCell ref="Q22:Q23"/>
    <mergeCell ref="R22:R23"/>
    <mergeCell ref="P22:P23"/>
    <mergeCell ref="Q24:Q27"/>
    <mergeCell ref="R24:R27"/>
    <mergeCell ref="A28:A30"/>
    <mergeCell ref="B28:B30"/>
    <mergeCell ref="C28:C30"/>
    <mergeCell ref="D28:D30"/>
    <mergeCell ref="E28:E30"/>
    <mergeCell ref="F28:F30"/>
    <mergeCell ref="G28:G29"/>
    <mergeCell ref="J28:J30"/>
    <mergeCell ref="K24:K27"/>
    <mergeCell ref="L24:L27"/>
    <mergeCell ref="M24:M27"/>
    <mergeCell ref="N24:N27"/>
    <mergeCell ref="O24:O27"/>
    <mergeCell ref="P24:P27"/>
    <mergeCell ref="Q28:Q30"/>
    <mergeCell ref="R28:R30"/>
    <mergeCell ref="L28:L30"/>
    <mergeCell ref="A24:A27"/>
    <mergeCell ref="B24:B27"/>
    <mergeCell ref="C24:C27"/>
    <mergeCell ref="D24:D27"/>
    <mergeCell ref="E31:E32"/>
    <mergeCell ref="F31:F32"/>
    <mergeCell ref="J31:J32"/>
    <mergeCell ref="K31:K32"/>
    <mergeCell ref="K28:K30"/>
    <mergeCell ref="L22:L23"/>
    <mergeCell ref="M22:M23"/>
    <mergeCell ref="N22:N23"/>
    <mergeCell ref="O22:O23"/>
    <mergeCell ref="E24:E27"/>
    <mergeCell ref="F24:F27"/>
    <mergeCell ref="G24:G25"/>
    <mergeCell ref="J24:J27"/>
    <mergeCell ref="K22:K23"/>
    <mergeCell ref="M28:M30"/>
    <mergeCell ref="N28:N30"/>
    <mergeCell ref="O28:O30"/>
    <mergeCell ref="P28:P30"/>
    <mergeCell ref="R31:R32"/>
    <mergeCell ref="A33:A37"/>
    <mergeCell ref="B33:B37"/>
    <mergeCell ref="C33:C37"/>
    <mergeCell ref="D33:D37"/>
    <mergeCell ref="E33:E37"/>
    <mergeCell ref="F33:F37"/>
    <mergeCell ref="G33:G34"/>
    <mergeCell ref="J33:J37"/>
    <mergeCell ref="K33:K37"/>
    <mergeCell ref="L31:L32"/>
    <mergeCell ref="M31:M32"/>
    <mergeCell ref="N31:N32"/>
    <mergeCell ref="O31:O32"/>
    <mergeCell ref="P31:P32"/>
    <mergeCell ref="Q31:Q32"/>
    <mergeCell ref="A31:A32"/>
    <mergeCell ref="B31:B32"/>
    <mergeCell ref="C31:C32"/>
    <mergeCell ref="D31:D32"/>
    <mergeCell ref="M38:M41"/>
    <mergeCell ref="N38:N41"/>
    <mergeCell ref="O38:O41"/>
    <mergeCell ref="P38:P41"/>
    <mergeCell ref="Q38:Q41"/>
    <mergeCell ref="R38:R41"/>
    <mergeCell ref="R33:R37"/>
    <mergeCell ref="A38:A41"/>
    <mergeCell ref="B38:B41"/>
    <mergeCell ref="C38:C41"/>
    <mergeCell ref="D38:D41"/>
    <mergeCell ref="E38:E41"/>
    <mergeCell ref="F38:F41"/>
    <mergeCell ref="J38:J41"/>
    <mergeCell ref="K38:K41"/>
    <mergeCell ref="L38:L41"/>
    <mergeCell ref="L33:L37"/>
    <mergeCell ref="M33:M37"/>
    <mergeCell ref="N33:N37"/>
    <mergeCell ref="O33:O37"/>
    <mergeCell ref="P33:P37"/>
    <mergeCell ref="Q33:Q37"/>
    <mergeCell ref="P42:P45"/>
    <mergeCell ref="Q42:Q45"/>
    <mergeCell ref="R42:R45"/>
    <mergeCell ref="G44:G45"/>
    <mergeCell ref="A47:A48"/>
    <mergeCell ref="B47:B48"/>
    <mergeCell ref="C47:C48"/>
    <mergeCell ref="D47:D48"/>
    <mergeCell ref="E47:E48"/>
    <mergeCell ref="F47:F48"/>
    <mergeCell ref="J42:J45"/>
    <mergeCell ref="K42:K45"/>
    <mergeCell ref="L42:L45"/>
    <mergeCell ref="M42:M45"/>
    <mergeCell ref="N42:N45"/>
    <mergeCell ref="O42:O45"/>
    <mergeCell ref="A42:A45"/>
    <mergeCell ref="B42:B45"/>
    <mergeCell ref="C42:C45"/>
    <mergeCell ref="D42:D45"/>
    <mergeCell ref="E42:E45"/>
    <mergeCell ref="F42:F45"/>
    <mergeCell ref="P47:P48"/>
    <mergeCell ref="Q47:Q48"/>
    <mergeCell ref="K50:K51"/>
    <mergeCell ref="R47:R48"/>
    <mergeCell ref="A50:A51"/>
    <mergeCell ref="B50:B51"/>
    <mergeCell ref="C50:C51"/>
    <mergeCell ref="D50:D51"/>
    <mergeCell ref="E50:E51"/>
    <mergeCell ref="F50:F51"/>
    <mergeCell ref="J50:J51"/>
    <mergeCell ref="J47:J48"/>
    <mergeCell ref="K47:K48"/>
    <mergeCell ref="L47:L48"/>
    <mergeCell ref="M47:M48"/>
    <mergeCell ref="N47:N48"/>
    <mergeCell ref="O47:O48"/>
    <mergeCell ref="Q50:Q51"/>
    <mergeCell ref="R50:R51"/>
    <mergeCell ref="L50:L51"/>
    <mergeCell ref="M50:M51"/>
    <mergeCell ref="N50:N51"/>
    <mergeCell ref="O50:O51"/>
    <mergeCell ref="P50:P51"/>
    <mergeCell ref="N55:N57"/>
    <mergeCell ref="O55:O57"/>
    <mergeCell ref="P55:P57"/>
    <mergeCell ref="A52:A54"/>
    <mergeCell ref="B52:B54"/>
    <mergeCell ref="C52:C54"/>
    <mergeCell ref="D52:D54"/>
    <mergeCell ref="E52:E54"/>
    <mergeCell ref="F52:F54"/>
    <mergeCell ref="G52:G53"/>
    <mergeCell ref="J52:J54"/>
    <mergeCell ref="F58:F59"/>
    <mergeCell ref="G58:G59"/>
    <mergeCell ref="J58:J59"/>
    <mergeCell ref="K55:K57"/>
    <mergeCell ref="Q52:Q54"/>
    <mergeCell ref="R52:R54"/>
    <mergeCell ref="A55:A57"/>
    <mergeCell ref="B55:B57"/>
    <mergeCell ref="C55:C57"/>
    <mergeCell ref="D55:D57"/>
    <mergeCell ref="E55:E57"/>
    <mergeCell ref="F55:F57"/>
    <mergeCell ref="G55:G56"/>
    <mergeCell ref="J55:J57"/>
    <mergeCell ref="K52:K54"/>
    <mergeCell ref="L52:L54"/>
    <mergeCell ref="M52:M54"/>
    <mergeCell ref="N52:N54"/>
    <mergeCell ref="O52:O54"/>
    <mergeCell ref="P52:P54"/>
    <mergeCell ref="Q55:Q57"/>
    <mergeCell ref="R55:R57"/>
    <mergeCell ref="L55:L57"/>
    <mergeCell ref="M55:M57"/>
    <mergeCell ref="Q58:Q59"/>
    <mergeCell ref="R58:R59"/>
    <mergeCell ref="A60:A61"/>
    <mergeCell ref="B60:B61"/>
    <mergeCell ref="C60:C61"/>
    <mergeCell ref="D60:D61"/>
    <mergeCell ref="E60:E61"/>
    <mergeCell ref="F60:F61"/>
    <mergeCell ref="G60:G61"/>
    <mergeCell ref="J60:J61"/>
    <mergeCell ref="K58:K59"/>
    <mergeCell ref="L58:L59"/>
    <mergeCell ref="M58:M59"/>
    <mergeCell ref="N58:N59"/>
    <mergeCell ref="O58:O59"/>
    <mergeCell ref="P58:P59"/>
    <mergeCell ref="Q60:Q61"/>
    <mergeCell ref="R60:R61"/>
    <mergeCell ref="P60:P61"/>
    <mergeCell ref="A58:A59"/>
    <mergeCell ref="B58:B59"/>
    <mergeCell ref="C58:C59"/>
    <mergeCell ref="D58:D59"/>
    <mergeCell ref="E58:E59"/>
    <mergeCell ref="L63:L65"/>
    <mergeCell ref="M63:O63"/>
    <mergeCell ref="M64:M65"/>
    <mergeCell ref="N64:O64"/>
    <mergeCell ref="K60:K61"/>
    <mergeCell ref="L60:L61"/>
    <mergeCell ref="M60:M61"/>
    <mergeCell ref="N60:N61"/>
    <mergeCell ref="O60:O61"/>
  </mergeCells>
  <pageMargins left="0.7" right="0.7" top="0.75" bottom="0.75" header="0.3" footer="0.3"/>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A5FF-A37C-4DDE-B1F3-CC7194EA53B0}">
  <sheetPr>
    <pageSetUpPr fitToPage="1"/>
  </sheetPr>
  <dimension ref="A1:S7601"/>
  <sheetViews>
    <sheetView topLeftCell="A23" zoomScale="60" zoomScaleNormal="60" workbookViewId="0">
      <selection activeCell="E131" sqref="E131"/>
    </sheetView>
  </sheetViews>
  <sheetFormatPr defaultRowHeight="15" x14ac:dyDescent="0.25"/>
  <cols>
    <col min="1" max="1" width="4.7109375" style="354" customWidth="1"/>
    <col min="2" max="2" width="8.85546875" style="354" customWidth="1"/>
    <col min="3" max="3" width="11.42578125" style="354" customWidth="1"/>
    <col min="4" max="4" width="9.7109375" style="354" customWidth="1"/>
    <col min="5" max="5" width="45.7109375" style="354" customWidth="1"/>
    <col min="6" max="6" width="61.5703125" style="354" customWidth="1"/>
    <col min="7" max="7" width="35.7109375" style="354" customWidth="1"/>
    <col min="8" max="8" width="25.85546875" style="354" customWidth="1"/>
    <col min="9" max="9" width="15.42578125" style="354" customWidth="1"/>
    <col min="10" max="10" width="32.140625" style="354" customWidth="1"/>
    <col min="11" max="11" width="12.140625" style="354" customWidth="1"/>
    <col min="12" max="12" width="12.7109375" style="354" customWidth="1"/>
    <col min="13" max="13" width="17.85546875" style="354" customWidth="1"/>
    <col min="14" max="14" width="17.28515625" style="364" customWidth="1"/>
    <col min="15" max="15" width="18" style="354" customWidth="1"/>
    <col min="16" max="16" width="19.7109375" style="364" customWidth="1"/>
    <col min="17" max="17" width="21.28515625" style="354" customWidth="1"/>
    <col min="18" max="18" width="21"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8.85546875" style="354" bestFit="1" customWidth="1"/>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8.85546875" style="354" bestFit="1" customWidth="1"/>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8.85546875" style="354" bestFit="1" customWidth="1"/>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8.85546875" style="354" bestFit="1" customWidth="1"/>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8.85546875" style="354" bestFit="1" customWidth="1"/>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8.85546875" style="354" bestFit="1" customWidth="1"/>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8.85546875" style="354" bestFit="1" customWidth="1"/>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8.85546875" style="354" bestFit="1" customWidth="1"/>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8.85546875" style="354" bestFit="1" customWidth="1"/>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8.85546875" style="354" bestFit="1" customWidth="1"/>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8.85546875" style="354" bestFit="1" customWidth="1"/>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8.85546875" style="354" bestFit="1" customWidth="1"/>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8.85546875" style="354" bestFit="1" customWidth="1"/>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8.85546875" style="354" bestFit="1" customWidth="1"/>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8.85546875" style="354" bestFit="1" customWidth="1"/>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8.85546875" style="354" bestFit="1" customWidth="1"/>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8.85546875" style="354" bestFit="1" customWidth="1"/>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8.85546875" style="354" bestFit="1" customWidth="1"/>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8.85546875" style="354" bestFit="1" customWidth="1"/>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8.85546875" style="354" bestFit="1" customWidth="1"/>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8.85546875" style="354" bestFit="1" customWidth="1"/>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8.85546875" style="354" bestFit="1" customWidth="1"/>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8.85546875" style="354" bestFit="1" customWidth="1"/>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8.85546875" style="354" bestFit="1" customWidth="1"/>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8.85546875" style="354" bestFit="1" customWidth="1"/>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8.85546875" style="354" bestFit="1" customWidth="1"/>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8.85546875" style="354" bestFit="1" customWidth="1"/>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8.85546875" style="354" bestFit="1" customWidth="1"/>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8.85546875" style="354" bestFit="1" customWidth="1"/>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8.85546875" style="354" bestFit="1" customWidth="1"/>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8.85546875" style="354" bestFit="1" customWidth="1"/>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8.85546875" style="354" bestFit="1" customWidth="1"/>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8.85546875" style="354" bestFit="1" customWidth="1"/>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8.85546875" style="354" bestFit="1" customWidth="1"/>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8.85546875" style="354" bestFit="1" customWidth="1"/>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8.85546875" style="354" bestFit="1" customWidth="1"/>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8.85546875" style="354" bestFit="1" customWidth="1"/>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8.85546875" style="354" bestFit="1" customWidth="1"/>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8.85546875" style="354" bestFit="1" customWidth="1"/>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8.85546875" style="354" bestFit="1" customWidth="1"/>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8.85546875" style="354" bestFit="1" customWidth="1"/>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8.85546875" style="354" bestFit="1" customWidth="1"/>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8.85546875" style="354" bestFit="1" customWidth="1"/>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8.85546875" style="354" bestFit="1" customWidth="1"/>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8.85546875" style="354" bestFit="1" customWidth="1"/>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8.85546875" style="354" bestFit="1" customWidth="1"/>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8.85546875" style="354" bestFit="1" customWidth="1"/>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8.85546875" style="354" bestFit="1" customWidth="1"/>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8.85546875" style="354" bestFit="1" customWidth="1"/>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8.85546875" style="354" bestFit="1" customWidth="1"/>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8.85546875" style="354" bestFit="1" customWidth="1"/>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8.85546875" style="354" bestFit="1" customWidth="1"/>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8.85546875" style="354" bestFit="1" customWidth="1"/>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8.85546875" style="354" bestFit="1" customWidth="1"/>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8.85546875" style="354" bestFit="1" customWidth="1"/>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8.85546875" style="354" bestFit="1" customWidth="1"/>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8.85546875" style="354" bestFit="1" customWidth="1"/>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8.85546875" style="354" bestFit="1" customWidth="1"/>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8.85546875" style="354" bestFit="1" customWidth="1"/>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8.85546875" style="354" bestFit="1" customWidth="1"/>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8.85546875" style="354" bestFit="1" customWidth="1"/>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8.85546875" style="354" bestFit="1" customWidth="1"/>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8.85546875" style="354" bestFit="1" customWidth="1"/>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1" spans="1:19" ht="20.25" customHeight="1" x14ac:dyDescent="0.25"/>
    <row r="2" spans="1:19" ht="15.75" x14ac:dyDescent="0.25">
      <c r="A2" s="466" t="s">
        <v>1901</v>
      </c>
      <c r="B2" s="362"/>
      <c r="C2" s="362"/>
      <c r="D2" s="362"/>
      <c r="F2" s="362"/>
      <c r="G2" s="362"/>
      <c r="H2" s="362"/>
      <c r="I2" s="362"/>
      <c r="J2" s="362"/>
      <c r="K2" s="362"/>
      <c r="L2" s="362"/>
      <c r="M2" s="362"/>
      <c r="N2" s="465"/>
      <c r="O2" s="362"/>
      <c r="P2" s="465"/>
      <c r="Q2" s="362"/>
      <c r="R2" s="362"/>
    </row>
    <row r="3" spans="1:19" ht="15.75" x14ac:dyDescent="0.25">
      <c r="A3" s="362"/>
      <c r="B3" s="362"/>
      <c r="C3" s="362"/>
      <c r="D3" s="362"/>
      <c r="E3" s="362"/>
      <c r="F3" s="362"/>
      <c r="G3" s="362"/>
      <c r="H3" s="362"/>
      <c r="I3" s="362"/>
      <c r="J3" s="362"/>
      <c r="K3" s="362"/>
      <c r="L3" s="362"/>
      <c r="M3" s="363"/>
      <c r="N3" s="464"/>
      <c r="O3" s="363"/>
      <c r="P3" s="464"/>
      <c r="Q3" s="362"/>
      <c r="R3" s="362"/>
    </row>
    <row r="4" spans="1:19" s="378" customFormat="1" ht="50.25" customHeight="1" x14ac:dyDescent="0.25">
      <c r="A4" s="1128" t="s">
        <v>0</v>
      </c>
      <c r="B4" s="1130" t="s">
        <v>1</v>
      </c>
      <c r="C4" s="1130" t="s">
        <v>2</v>
      </c>
      <c r="D4" s="1130" t="s">
        <v>3</v>
      </c>
      <c r="E4" s="1128" t="s">
        <v>4</v>
      </c>
      <c r="F4" s="1128" t="s">
        <v>5</v>
      </c>
      <c r="G4" s="1128" t="s">
        <v>6</v>
      </c>
      <c r="H4" s="1137" t="s">
        <v>7</v>
      </c>
      <c r="I4" s="1137"/>
      <c r="J4" s="1128" t="s">
        <v>8</v>
      </c>
      <c r="K4" s="1138" t="s">
        <v>9</v>
      </c>
      <c r="L4" s="1139"/>
      <c r="M4" s="1140" t="s">
        <v>10</v>
      </c>
      <c r="N4" s="1140"/>
      <c r="O4" s="1140" t="s">
        <v>11</v>
      </c>
      <c r="P4" s="1140"/>
      <c r="Q4" s="1128" t="s">
        <v>12</v>
      </c>
      <c r="R4" s="1130" t="s">
        <v>13</v>
      </c>
      <c r="S4" s="377"/>
    </row>
    <row r="5" spans="1:19" s="378" customFormat="1" ht="22.5" customHeight="1" x14ac:dyDescent="0.2">
      <c r="A5" s="1129"/>
      <c r="B5" s="1131"/>
      <c r="C5" s="1131"/>
      <c r="D5" s="1131"/>
      <c r="E5" s="1129"/>
      <c r="F5" s="1129"/>
      <c r="G5" s="1129"/>
      <c r="H5" s="595" t="s">
        <v>14</v>
      </c>
      <c r="I5" s="595" t="s">
        <v>15</v>
      </c>
      <c r="J5" s="1129"/>
      <c r="K5" s="596">
        <v>2020</v>
      </c>
      <c r="L5" s="596">
        <v>2021</v>
      </c>
      <c r="M5" s="463">
        <v>2020</v>
      </c>
      <c r="N5" s="463">
        <v>2021</v>
      </c>
      <c r="O5" s="463">
        <v>2020</v>
      </c>
      <c r="P5" s="463">
        <v>2021</v>
      </c>
      <c r="Q5" s="1129"/>
      <c r="R5" s="1131"/>
      <c r="S5" s="377"/>
    </row>
    <row r="6" spans="1:19" s="378" customFormat="1" ht="15.75" x14ac:dyDescent="0.2">
      <c r="A6" s="594" t="s">
        <v>16</v>
      </c>
      <c r="B6" s="595" t="s">
        <v>17</v>
      </c>
      <c r="C6" s="595" t="s">
        <v>18</v>
      </c>
      <c r="D6" s="595" t="s">
        <v>19</v>
      </c>
      <c r="E6" s="594" t="s">
        <v>20</v>
      </c>
      <c r="F6" s="594" t="s">
        <v>21</v>
      </c>
      <c r="G6" s="594" t="s">
        <v>22</v>
      </c>
      <c r="H6" s="595" t="s">
        <v>23</v>
      </c>
      <c r="I6" s="595" t="s">
        <v>24</v>
      </c>
      <c r="J6" s="594" t="s">
        <v>25</v>
      </c>
      <c r="K6" s="596" t="s">
        <v>26</v>
      </c>
      <c r="L6" s="596" t="s">
        <v>27</v>
      </c>
      <c r="M6" s="597" t="s">
        <v>28</v>
      </c>
      <c r="N6" s="597" t="s">
        <v>29</v>
      </c>
      <c r="O6" s="597" t="s">
        <v>30</v>
      </c>
      <c r="P6" s="597" t="s">
        <v>31</v>
      </c>
      <c r="Q6" s="594" t="s">
        <v>32</v>
      </c>
      <c r="R6" s="595" t="s">
        <v>33</v>
      </c>
      <c r="S6" s="377"/>
    </row>
    <row r="7" spans="1:19" s="372" customFormat="1" ht="246" customHeight="1" x14ac:dyDescent="0.25">
      <c r="A7" s="551">
        <v>1</v>
      </c>
      <c r="B7" s="720">
        <v>1</v>
      </c>
      <c r="C7" s="551">
        <v>4</v>
      </c>
      <c r="D7" s="720">
        <v>2</v>
      </c>
      <c r="E7" s="720" t="s">
        <v>1902</v>
      </c>
      <c r="F7" s="720" t="s">
        <v>1903</v>
      </c>
      <c r="G7" s="720" t="s">
        <v>194</v>
      </c>
      <c r="H7" s="452" t="s">
        <v>1904</v>
      </c>
      <c r="I7" s="452" t="s">
        <v>1466</v>
      </c>
      <c r="J7" s="720" t="s">
        <v>1905</v>
      </c>
      <c r="K7" s="375" t="s">
        <v>34</v>
      </c>
      <c r="L7" s="375"/>
      <c r="M7" s="367">
        <v>14830</v>
      </c>
      <c r="N7" s="551"/>
      <c r="O7" s="367">
        <v>14830</v>
      </c>
      <c r="P7" s="367"/>
      <c r="Q7" s="452" t="s">
        <v>1906</v>
      </c>
      <c r="R7" s="452" t="s">
        <v>1907</v>
      </c>
      <c r="S7" s="374"/>
    </row>
    <row r="8" spans="1:19" s="372" customFormat="1" ht="183" customHeight="1" x14ac:dyDescent="0.25">
      <c r="A8" s="551">
        <v>2</v>
      </c>
      <c r="B8" s="551">
        <v>1</v>
      </c>
      <c r="C8" s="551">
        <v>4</v>
      </c>
      <c r="D8" s="720">
        <v>2</v>
      </c>
      <c r="E8" s="720" t="s">
        <v>1908</v>
      </c>
      <c r="F8" s="720" t="s">
        <v>1909</v>
      </c>
      <c r="G8" s="720" t="s">
        <v>1910</v>
      </c>
      <c r="H8" s="452" t="s">
        <v>1911</v>
      </c>
      <c r="I8" s="452" t="s">
        <v>1912</v>
      </c>
      <c r="J8" s="720" t="s">
        <v>1913</v>
      </c>
      <c r="K8" s="375" t="s">
        <v>38</v>
      </c>
      <c r="L8" s="375" t="s">
        <v>34</v>
      </c>
      <c r="M8" s="367">
        <v>2600</v>
      </c>
      <c r="N8" s="367">
        <v>10980</v>
      </c>
      <c r="O8" s="367">
        <v>2600</v>
      </c>
      <c r="P8" s="367">
        <v>10980</v>
      </c>
      <c r="Q8" s="452" t="s">
        <v>1906</v>
      </c>
      <c r="R8" s="452" t="s">
        <v>1907</v>
      </c>
      <c r="S8" s="374"/>
    </row>
    <row r="9" spans="1:19" s="372" customFormat="1" ht="219" customHeight="1" x14ac:dyDescent="0.25">
      <c r="A9" s="551">
        <v>3</v>
      </c>
      <c r="B9" s="720">
        <v>1</v>
      </c>
      <c r="C9" s="720">
        <v>4</v>
      </c>
      <c r="D9" s="720">
        <v>5</v>
      </c>
      <c r="E9" s="720" t="s">
        <v>1914</v>
      </c>
      <c r="F9" s="720" t="s">
        <v>1915</v>
      </c>
      <c r="G9" s="720" t="s">
        <v>1916</v>
      </c>
      <c r="H9" s="720" t="s">
        <v>1917</v>
      </c>
      <c r="I9" s="720" t="s">
        <v>1918</v>
      </c>
      <c r="J9" s="720" t="s">
        <v>1919</v>
      </c>
      <c r="K9" s="551"/>
      <c r="L9" s="375" t="s">
        <v>34</v>
      </c>
      <c r="M9" s="553"/>
      <c r="N9" s="367">
        <v>36200</v>
      </c>
      <c r="O9" s="553"/>
      <c r="P9" s="367">
        <v>36200</v>
      </c>
      <c r="Q9" s="452" t="s">
        <v>1906</v>
      </c>
      <c r="R9" s="452" t="s">
        <v>1907</v>
      </c>
      <c r="S9" s="570"/>
    </row>
    <row r="10" spans="1:19" s="372" customFormat="1" ht="182.25" customHeight="1" x14ac:dyDescent="0.25">
      <c r="A10" s="551">
        <v>4</v>
      </c>
      <c r="B10" s="551">
        <v>1</v>
      </c>
      <c r="C10" s="551">
        <v>4</v>
      </c>
      <c r="D10" s="720">
        <v>2</v>
      </c>
      <c r="E10" s="720" t="s">
        <v>1920</v>
      </c>
      <c r="F10" s="720" t="s">
        <v>1921</v>
      </c>
      <c r="G10" s="720" t="s">
        <v>1922</v>
      </c>
      <c r="H10" s="720" t="s">
        <v>1923</v>
      </c>
      <c r="I10" s="720" t="s">
        <v>1924</v>
      </c>
      <c r="J10" s="720" t="s">
        <v>1919</v>
      </c>
      <c r="K10" s="551"/>
      <c r="L10" s="375" t="s">
        <v>34</v>
      </c>
      <c r="M10" s="553"/>
      <c r="N10" s="367">
        <v>35000</v>
      </c>
      <c r="O10" s="553"/>
      <c r="P10" s="367">
        <v>35000</v>
      </c>
      <c r="Q10" s="452" t="s">
        <v>1906</v>
      </c>
      <c r="R10" s="452" t="s">
        <v>1907</v>
      </c>
      <c r="S10" s="570"/>
    </row>
    <row r="11" spans="1:19" s="372" customFormat="1" ht="203.25" customHeight="1" x14ac:dyDescent="0.25">
      <c r="A11" s="551">
        <v>5</v>
      </c>
      <c r="B11" s="720">
        <v>1</v>
      </c>
      <c r="C11" s="551">
        <v>4</v>
      </c>
      <c r="D11" s="551">
        <v>2</v>
      </c>
      <c r="E11" s="720" t="s">
        <v>1925</v>
      </c>
      <c r="F11" s="720" t="s">
        <v>1926</v>
      </c>
      <c r="G11" s="551" t="s">
        <v>200</v>
      </c>
      <c r="H11" s="720" t="s">
        <v>1927</v>
      </c>
      <c r="I11" s="720" t="s">
        <v>1928</v>
      </c>
      <c r="J11" s="720" t="s">
        <v>1929</v>
      </c>
      <c r="K11" s="551" t="s">
        <v>38</v>
      </c>
      <c r="L11" s="462"/>
      <c r="M11" s="367">
        <v>15420</v>
      </c>
      <c r="N11" s="551"/>
      <c r="O11" s="367">
        <v>15420</v>
      </c>
      <c r="P11" s="461"/>
      <c r="Q11" s="452" t="s">
        <v>1906</v>
      </c>
      <c r="R11" s="452" t="s">
        <v>1907</v>
      </c>
    </row>
    <row r="12" spans="1:19" s="372" customFormat="1" ht="204.75" x14ac:dyDescent="0.25">
      <c r="A12" s="551">
        <v>6</v>
      </c>
      <c r="B12" s="720">
        <v>1</v>
      </c>
      <c r="C12" s="720">
        <v>4</v>
      </c>
      <c r="D12" s="720">
        <v>2</v>
      </c>
      <c r="E12" s="551" t="s">
        <v>1930</v>
      </c>
      <c r="F12" s="460" t="s">
        <v>1931</v>
      </c>
      <c r="G12" s="720" t="s">
        <v>1788</v>
      </c>
      <c r="H12" s="720" t="s">
        <v>1932</v>
      </c>
      <c r="I12" s="720" t="s">
        <v>1933</v>
      </c>
      <c r="J12" s="720" t="s">
        <v>1934</v>
      </c>
      <c r="K12" s="720" t="s">
        <v>45</v>
      </c>
      <c r="L12" s="720" t="s">
        <v>34</v>
      </c>
      <c r="M12" s="553">
        <v>11164.27</v>
      </c>
      <c r="N12" s="553">
        <v>5294.87</v>
      </c>
      <c r="O12" s="553">
        <v>11164.27</v>
      </c>
      <c r="P12" s="553">
        <v>5294.87</v>
      </c>
      <c r="Q12" s="452" t="s">
        <v>1906</v>
      </c>
      <c r="R12" s="452" t="s">
        <v>1907</v>
      </c>
    </row>
    <row r="13" spans="1:19" s="372" customFormat="1" ht="199.5" customHeight="1" x14ac:dyDescent="0.25">
      <c r="A13" s="551">
        <v>7</v>
      </c>
      <c r="B13" s="720">
        <v>1</v>
      </c>
      <c r="C13" s="720">
        <v>4</v>
      </c>
      <c r="D13" s="720">
        <v>2</v>
      </c>
      <c r="E13" s="720" t="s">
        <v>1935</v>
      </c>
      <c r="F13" s="720" t="s">
        <v>1936</v>
      </c>
      <c r="G13" s="720" t="s">
        <v>56</v>
      </c>
      <c r="H13" s="551" t="s">
        <v>931</v>
      </c>
      <c r="I13" s="551">
        <v>1</v>
      </c>
      <c r="J13" s="720" t="s">
        <v>1937</v>
      </c>
      <c r="K13" s="720" t="s">
        <v>45</v>
      </c>
      <c r="L13" s="720"/>
      <c r="M13" s="367">
        <v>21000</v>
      </c>
      <c r="N13" s="551"/>
      <c r="O13" s="367">
        <v>21000</v>
      </c>
      <c r="P13" s="551"/>
      <c r="Q13" s="720" t="s">
        <v>1906</v>
      </c>
      <c r="R13" s="720" t="s">
        <v>1907</v>
      </c>
    </row>
    <row r="14" spans="1:19" s="372" customFormat="1" ht="108.75" customHeight="1" x14ac:dyDescent="0.25">
      <c r="A14" s="551">
        <v>8</v>
      </c>
      <c r="B14" s="720">
        <v>1</v>
      </c>
      <c r="C14" s="720">
        <v>4</v>
      </c>
      <c r="D14" s="720">
        <v>2</v>
      </c>
      <c r="E14" s="720" t="s">
        <v>1867</v>
      </c>
      <c r="F14" s="720" t="s">
        <v>1938</v>
      </c>
      <c r="G14" s="720" t="s">
        <v>947</v>
      </c>
      <c r="H14" s="551" t="s">
        <v>57</v>
      </c>
      <c r="I14" s="551">
        <v>1</v>
      </c>
      <c r="J14" s="720" t="s">
        <v>1939</v>
      </c>
      <c r="K14" s="720" t="s">
        <v>45</v>
      </c>
      <c r="L14" s="720"/>
      <c r="M14" s="553">
        <v>16400</v>
      </c>
      <c r="N14" s="551"/>
      <c r="O14" s="553">
        <v>16400</v>
      </c>
      <c r="P14" s="551"/>
      <c r="Q14" s="452" t="s">
        <v>1906</v>
      </c>
      <c r="R14" s="452" t="s">
        <v>1907</v>
      </c>
    </row>
    <row r="15" spans="1:19" s="372" customFormat="1" ht="170.25" customHeight="1" x14ac:dyDescent="0.25">
      <c r="A15" s="551">
        <v>9</v>
      </c>
      <c r="B15" s="720">
        <v>1</v>
      </c>
      <c r="C15" s="720">
        <v>4</v>
      </c>
      <c r="D15" s="720">
        <v>2</v>
      </c>
      <c r="E15" s="720" t="s">
        <v>929</v>
      </c>
      <c r="F15" s="720" t="s">
        <v>1940</v>
      </c>
      <c r="G15" s="720" t="s">
        <v>44</v>
      </c>
      <c r="H15" s="720" t="s">
        <v>1941</v>
      </c>
      <c r="I15" s="720" t="s">
        <v>1942</v>
      </c>
      <c r="J15" s="720" t="s">
        <v>1937</v>
      </c>
      <c r="K15" s="720" t="s">
        <v>38</v>
      </c>
      <c r="L15" s="720"/>
      <c r="M15" s="367">
        <v>42300</v>
      </c>
      <c r="N15" s="551"/>
      <c r="O15" s="367">
        <v>42300</v>
      </c>
      <c r="P15" s="551"/>
      <c r="Q15" s="452" t="s">
        <v>1906</v>
      </c>
      <c r="R15" s="452" t="s">
        <v>1907</v>
      </c>
    </row>
    <row r="16" spans="1:19" s="372" customFormat="1" ht="236.25" customHeight="1" x14ac:dyDescent="0.25">
      <c r="A16" s="551">
        <v>10</v>
      </c>
      <c r="B16" s="551">
        <v>1</v>
      </c>
      <c r="C16" s="551">
        <v>4</v>
      </c>
      <c r="D16" s="720">
        <v>2</v>
      </c>
      <c r="E16" s="720" t="s">
        <v>1943</v>
      </c>
      <c r="F16" s="720" t="s">
        <v>1944</v>
      </c>
      <c r="G16" s="720" t="s">
        <v>44</v>
      </c>
      <c r="H16" s="452" t="s">
        <v>1945</v>
      </c>
      <c r="I16" s="452" t="s">
        <v>1946</v>
      </c>
      <c r="J16" s="720" t="s">
        <v>1905</v>
      </c>
      <c r="K16" s="375"/>
      <c r="L16" s="375" t="s">
        <v>109</v>
      </c>
      <c r="M16" s="367"/>
      <c r="N16" s="367">
        <v>24900</v>
      </c>
      <c r="O16" s="367"/>
      <c r="P16" s="367">
        <v>24900</v>
      </c>
      <c r="Q16" s="452" t="s">
        <v>1906</v>
      </c>
      <c r="R16" s="452" t="s">
        <v>1907</v>
      </c>
    </row>
    <row r="17" spans="1:19" s="372" customFormat="1" ht="236.25" customHeight="1" x14ac:dyDescent="0.25">
      <c r="A17" s="551">
        <v>11</v>
      </c>
      <c r="B17" s="719">
        <v>1</v>
      </c>
      <c r="C17" s="719">
        <v>4</v>
      </c>
      <c r="D17" s="720">
        <v>5</v>
      </c>
      <c r="E17" s="720" t="s">
        <v>1947</v>
      </c>
      <c r="F17" s="720" t="s">
        <v>1948</v>
      </c>
      <c r="G17" s="720" t="s">
        <v>44</v>
      </c>
      <c r="H17" s="452" t="s">
        <v>1949</v>
      </c>
      <c r="I17" s="452" t="s">
        <v>1946</v>
      </c>
      <c r="J17" s="720" t="s">
        <v>1950</v>
      </c>
      <c r="K17" s="375"/>
      <c r="L17" s="375" t="s">
        <v>34</v>
      </c>
      <c r="M17" s="367"/>
      <c r="N17" s="553">
        <v>26850</v>
      </c>
      <c r="O17" s="367"/>
      <c r="P17" s="367">
        <v>26850</v>
      </c>
      <c r="Q17" s="452" t="s">
        <v>1906</v>
      </c>
      <c r="R17" s="452" t="s">
        <v>1907</v>
      </c>
    </row>
    <row r="18" spans="1:19" s="372" customFormat="1" ht="316.5" customHeight="1" x14ac:dyDescent="0.25">
      <c r="A18" s="551">
        <v>12</v>
      </c>
      <c r="B18" s="720">
        <v>1</v>
      </c>
      <c r="C18" s="551">
        <v>4</v>
      </c>
      <c r="D18" s="551">
        <v>2</v>
      </c>
      <c r="E18" s="720" t="s">
        <v>1951</v>
      </c>
      <c r="F18" s="720" t="s">
        <v>1952</v>
      </c>
      <c r="G18" s="720" t="s">
        <v>44</v>
      </c>
      <c r="H18" s="452" t="s">
        <v>1953</v>
      </c>
      <c r="I18" s="452" t="s">
        <v>1954</v>
      </c>
      <c r="J18" s="720" t="s">
        <v>1955</v>
      </c>
      <c r="K18" s="375"/>
      <c r="L18" s="375" t="s">
        <v>109</v>
      </c>
      <c r="M18" s="367"/>
      <c r="N18" s="367">
        <v>27150</v>
      </c>
      <c r="O18" s="367"/>
      <c r="P18" s="367">
        <v>27150</v>
      </c>
      <c r="Q18" s="452" t="s">
        <v>1956</v>
      </c>
      <c r="R18" s="452" t="s">
        <v>1907</v>
      </c>
    </row>
    <row r="19" spans="1:19" s="372" customFormat="1" ht="206.25" customHeight="1" x14ac:dyDescent="0.25">
      <c r="A19" s="551">
        <v>13</v>
      </c>
      <c r="B19" s="720">
        <v>1</v>
      </c>
      <c r="C19" s="720">
        <v>4</v>
      </c>
      <c r="D19" s="720">
        <v>2</v>
      </c>
      <c r="E19" s="720" t="s">
        <v>1957</v>
      </c>
      <c r="F19" s="459" t="s">
        <v>1958</v>
      </c>
      <c r="G19" s="458" t="s">
        <v>1959</v>
      </c>
      <c r="H19" s="457" t="s">
        <v>1960</v>
      </c>
      <c r="I19" s="452" t="s">
        <v>1961</v>
      </c>
      <c r="J19" s="720" t="s">
        <v>1962</v>
      </c>
      <c r="K19" s="375"/>
      <c r="L19" s="375" t="s">
        <v>34</v>
      </c>
      <c r="M19" s="367"/>
      <c r="N19" s="367">
        <v>31000</v>
      </c>
      <c r="O19" s="367"/>
      <c r="P19" s="367">
        <v>31000</v>
      </c>
      <c r="Q19" s="452" t="s">
        <v>1906</v>
      </c>
      <c r="R19" s="452" t="s">
        <v>1907</v>
      </c>
      <c r="S19" s="570"/>
    </row>
    <row r="20" spans="1:19" s="372" customFormat="1" ht="156.75" customHeight="1" x14ac:dyDescent="0.25">
      <c r="A20" s="551">
        <v>14</v>
      </c>
      <c r="B20" s="551">
        <v>1</v>
      </c>
      <c r="C20" s="551">
        <v>4</v>
      </c>
      <c r="D20" s="732">
        <v>5</v>
      </c>
      <c r="E20" s="732" t="s">
        <v>1963</v>
      </c>
      <c r="F20" s="732" t="s">
        <v>1964</v>
      </c>
      <c r="G20" s="732" t="s">
        <v>44</v>
      </c>
      <c r="H20" s="452" t="s">
        <v>1949</v>
      </c>
      <c r="I20" s="452" t="s">
        <v>1965</v>
      </c>
      <c r="J20" s="732" t="s">
        <v>1966</v>
      </c>
      <c r="K20" s="456"/>
      <c r="L20" s="455" t="s">
        <v>34</v>
      </c>
      <c r="M20" s="454"/>
      <c r="N20" s="454">
        <v>26350</v>
      </c>
      <c r="O20" s="454"/>
      <c r="P20" s="454">
        <v>26350</v>
      </c>
      <c r="Q20" s="452" t="s">
        <v>1906</v>
      </c>
      <c r="R20" s="452" t="s">
        <v>1907</v>
      </c>
    </row>
    <row r="21" spans="1:19" s="372" customFormat="1" ht="201.75" customHeight="1" x14ac:dyDescent="0.25">
      <c r="A21" s="551">
        <v>15</v>
      </c>
      <c r="B21" s="720">
        <v>1</v>
      </c>
      <c r="C21" s="720">
        <v>4</v>
      </c>
      <c r="D21" s="720">
        <v>2</v>
      </c>
      <c r="E21" s="720" t="s">
        <v>1967</v>
      </c>
      <c r="F21" s="720" t="s">
        <v>1968</v>
      </c>
      <c r="G21" s="720" t="s">
        <v>947</v>
      </c>
      <c r="H21" s="551" t="s">
        <v>931</v>
      </c>
      <c r="I21" s="551">
        <v>1</v>
      </c>
      <c r="J21" s="720" t="s">
        <v>1969</v>
      </c>
      <c r="K21" s="720"/>
      <c r="L21" s="720" t="s">
        <v>34</v>
      </c>
      <c r="M21" s="367"/>
      <c r="N21" s="367">
        <v>18000</v>
      </c>
      <c r="O21" s="367"/>
      <c r="P21" s="367">
        <v>18000</v>
      </c>
      <c r="Q21" s="720" t="s">
        <v>1906</v>
      </c>
      <c r="R21" s="720" t="s">
        <v>1907</v>
      </c>
    </row>
    <row r="22" spans="1:19" s="372" customFormat="1" ht="34.5" customHeight="1" x14ac:dyDescent="0.25">
      <c r="A22" s="1132">
        <v>16</v>
      </c>
      <c r="B22" s="1122">
        <v>1</v>
      </c>
      <c r="C22" s="1122">
        <v>4</v>
      </c>
      <c r="D22" s="1122">
        <v>2</v>
      </c>
      <c r="E22" s="1122" t="s">
        <v>1970</v>
      </c>
      <c r="F22" s="1122" t="s">
        <v>1971</v>
      </c>
      <c r="G22" s="1135" t="s">
        <v>1972</v>
      </c>
      <c r="H22" s="460" t="s">
        <v>1973</v>
      </c>
      <c r="I22" s="453">
        <v>8</v>
      </c>
      <c r="J22" s="1135" t="s">
        <v>1974</v>
      </c>
      <c r="K22" s="1122"/>
      <c r="L22" s="1122" t="s">
        <v>34</v>
      </c>
      <c r="M22" s="1125"/>
      <c r="N22" s="1125" t="s">
        <v>1975</v>
      </c>
      <c r="O22" s="1125"/>
      <c r="P22" s="1125">
        <v>211394.72</v>
      </c>
      <c r="Q22" s="1119" t="s">
        <v>1906</v>
      </c>
      <c r="R22" s="1119" t="s">
        <v>1907</v>
      </c>
      <c r="S22" s="570"/>
    </row>
    <row r="23" spans="1:19" s="372" customFormat="1" ht="34.5" customHeight="1" x14ac:dyDescent="0.25">
      <c r="A23" s="1133"/>
      <c r="B23" s="1123"/>
      <c r="C23" s="1123"/>
      <c r="D23" s="1123"/>
      <c r="E23" s="1123"/>
      <c r="F23" s="1123"/>
      <c r="G23" s="1135"/>
      <c r="H23" s="460" t="s">
        <v>1976</v>
      </c>
      <c r="I23" s="551">
        <v>365</v>
      </c>
      <c r="J23" s="1136"/>
      <c r="K23" s="1123"/>
      <c r="L23" s="1123"/>
      <c r="M23" s="1126"/>
      <c r="N23" s="1126"/>
      <c r="O23" s="1126"/>
      <c r="P23" s="1126"/>
      <c r="Q23" s="1120"/>
      <c r="R23" s="1120"/>
      <c r="S23" s="570"/>
    </row>
    <row r="24" spans="1:19" s="372" customFormat="1" ht="34.5" customHeight="1" x14ac:dyDescent="0.25">
      <c r="A24" s="1133"/>
      <c r="B24" s="1123"/>
      <c r="C24" s="1123"/>
      <c r="D24" s="1123"/>
      <c r="E24" s="1123"/>
      <c r="F24" s="1123"/>
      <c r="G24" s="879" t="s">
        <v>1788</v>
      </c>
      <c r="H24" s="533" t="s">
        <v>1977</v>
      </c>
      <c r="I24" s="551">
        <v>8</v>
      </c>
      <c r="J24" s="1136"/>
      <c r="K24" s="1123"/>
      <c r="L24" s="1123"/>
      <c r="M24" s="1126"/>
      <c r="N24" s="1126"/>
      <c r="O24" s="1126"/>
      <c r="P24" s="1126"/>
      <c r="Q24" s="1120"/>
      <c r="R24" s="1120"/>
      <c r="S24" s="570"/>
    </row>
    <row r="25" spans="1:19" s="372" customFormat="1" ht="34.5" customHeight="1" x14ac:dyDescent="0.25">
      <c r="A25" s="1133"/>
      <c r="B25" s="1123"/>
      <c r="C25" s="1123"/>
      <c r="D25" s="1123"/>
      <c r="E25" s="1123"/>
      <c r="F25" s="1123"/>
      <c r="G25" s="879"/>
      <c r="H25" s="532" t="s">
        <v>1978</v>
      </c>
      <c r="I25" s="551">
        <v>400</v>
      </c>
      <c r="J25" s="1136"/>
      <c r="K25" s="1123"/>
      <c r="L25" s="1123"/>
      <c r="M25" s="1126"/>
      <c r="N25" s="1126"/>
      <c r="O25" s="1126"/>
      <c r="P25" s="1126"/>
      <c r="Q25" s="1120"/>
      <c r="R25" s="1120"/>
      <c r="S25" s="570"/>
    </row>
    <row r="26" spans="1:19" s="372" customFormat="1" ht="34.5" customHeight="1" x14ac:dyDescent="0.25">
      <c r="A26" s="1133"/>
      <c r="B26" s="1123"/>
      <c r="C26" s="1123"/>
      <c r="D26" s="1123"/>
      <c r="E26" s="1123"/>
      <c r="F26" s="1123"/>
      <c r="G26" s="879" t="s">
        <v>1979</v>
      </c>
      <c r="H26" s="533" t="s">
        <v>1980</v>
      </c>
      <c r="I26" s="551">
        <v>2</v>
      </c>
      <c r="J26" s="1136"/>
      <c r="K26" s="1123"/>
      <c r="L26" s="1123"/>
      <c r="M26" s="1126"/>
      <c r="N26" s="1126"/>
      <c r="O26" s="1126"/>
      <c r="P26" s="1126"/>
      <c r="Q26" s="1120"/>
      <c r="R26" s="1120"/>
      <c r="S26" s="570"/>
    </row>
    <row r="27" spans="1:19" s="372" customFormat="1" ht="34.5" customHeight="1" x14ac:dyDescent="0.25">
      <c r="A27" s="1133"/>
      <c r="B27" s="1123"/>
      <c r="C27" s="1123"/>
      <c r="D27" s="1123"/>
      <c r="E27" s="1123"/>
      <c r="F27" s="1123"/>
      <c r="G27" s="879"/>
      <c r="H27" s="532" t="s">
        <v>1981</v>
      </c>
      <c r="I27" s="551">
        <v>120</v>
      </c>
      <c r="J27" s="1136"/>
      <c r="K27" s="1123"/>
      <c r="L27" s="1123"/>
      <c r="M27" s="1126"/>
      <c r="N27" s="1126"/>
      <c r="O27" s="1126"/>
      <c r="P27" s="1126"/>
      <c r="Q27" s="1120"/>
      <c r="R27" s="1120"/>
      <c r="S27" s="570"/>
    </row>
    <row r="28" spans="1:19" s="372" customFormat="1" ht="34.5" customHeight="1" x14ac:dyDescent="0.25">
      <c r="A28" s="1133"/>
      <c r="B28" s="1123"/>
      <c r="C28" s="1123"/>
      <c r="D28" s="1123"/>
      <c r="E28" s="1123"/>
      <c r="F28" s="1123"/>
      <c r="G28" s="834" t="s">
        <v>223</v>
      </c>
      <c r="H28" s="532" t="s">
        <v>1982</v>
      </c>
      <c r="I28" s="551">
        <v>9</v>
      </c>
      <c r="J28" s="1136"/>
      <c r="K28" s="1123"/>
      <c r="L28" s="1123"/>
      <c r="M28" s="1126"/>
      <c r="N28" s="1126"/>
      <c r="O28" s="1126"/>
      <c r="P28" s="1126"/>
      <c r="Q28" s="1120"/>
      <c r="R28" s="1120"/>
      <c r="S28" s="570"/>
    </row>
    <row r="29" spans="1:19" s="372" customFormat="1" ht="34.5" customHeight="1" x14ac:dyDescent="0.25">
      <c r="A29" s="1133"/>
      <c r="B29" s="1123"/>
      <c r="C29" s="1123"/>
      <c r="D29" s="1123"/>
      <c r="E29" s="1123"/>
      <c r="F29" s="1123"/>
      <c r="G29" s="835"/>
      <c r="H29" s="532" t="s">
        <v>406</v>
      </c>
      <c r="I29" s="551">
        <v>141</v>
      </c>
      <c r="J29" s="1136"/>
      <c r="K29" s="1123"/>
      <c r="L29" s="1123"/>
      <c r="M29" s="1126"/>
      <c r="N29" s="1126"/>
      <c r="O29" s="1126"/>
      <c r="P29" s="1126"/>
      <c r="Q29" s="1120"/>
      <c r="R29" s="1120"/>
      <c r="S29" s="570"/>
    </row>
    <row r="30" spans="1:19" s="372" customFormat="1" ht="42.75" customHeight="1" x14ac:dyDescent="0.25">
      <c r="A30" s="1134"/>
      <c r="B30" s="1124"/>
      <c r="C30" s="1124"/>
      <c r="D30" s="1124"/>
      <c r="E30" s="1124"/>
      <c r="F30" s="1124"/>
      <c r="G30" s="532" t="s">
        <v>1983</v>
      </c>
      <c r="H30" s="533" t="s">
        <v>1984</v>
      </c>
      <c r="I30" s="551">
        <v>9</v>
      </c>
      <c r="J30" s="1136"/>
      <c r="K30" s="1124"/>
      <c r="L30" s="1124"/>
      <c r="M30" s="1127"/>
      <c r="N30" s="1127"/>
      <c r="O30" s="1127"/>
      <c r="P30" s="1127"/>
      <c r="Q30" s="1121"/>
      <c r="R30" s="1121"/>
      <c r="S30" s="570"/>
    </row>
    <row r="31" spans="1:19" s="372" customFormat="1" ht="320.25" customHeight="1" x14ac:dyDescent="0.25">
      <c r="A31" s="551">
        <v>17</v>
      </c>
      <c r="B31" s="720">
        <v>1</v>
      </c>
      <c r="C31" s="720">
        <v>4</v>
      </c>
      <c r="D31" s="720">
        <v>2</v>
      </c>
      <c r="E31" s="720" t="s">
        <v>1985</v>
      </c>
      <c r="F31" s="720" t="s">
        <v>1986</v>
      </c>
      <c r="G31" s="720" t="s">
        <v>48</v>
      </c>
      <c r="H31" s="720" t="s">
        <v>1987</v>
      </c>
      <c r="I31" s="720" t="s">
        <v>1988</v>
      </c>
      <c r="J31" s="720" t="s">
        <v>1989</v>
      </c>
      <c r="K31" s="720"/>
      <c r="L31" s="720" t="s">
        <v>34</v>
      </c>
      <c r="M31" s="553"/>
      <c r="N31" s="553">
        <v>14000</v>
      </c>
      <c r="O31" s="553"/>
      <c r="P31" s="553">
        <v>14000</v>
      </c>
      <c r="Q31" s="452" t="s">
        <v>1906</v>
      </c>
      <c r="R31" s="452" t="s">
        <v>1907</v>
      </c>
      <c r="S31" s="570"/>
    </row>
    <row r="32" spans="1:19" s="372" customFormat="1" ht="210" customHeight="1" x14ac:dyDescent="0.25">
      <c r="A32" s="551">
        <v>18</v>
      </c>
      <c r="B32" s="720">
        <v>1</v>
      </c>
      <c r="C32" s="720">
        <v>4</v>
      </c>
      <c r="D32" s="720">
        <v>2</v>
      </c>
      <c r="E32" s="720" t="s">
        <v>1990</v>
      </c>
      <c r="F32" s="720" t="s">
        <v>1991</v>
      </c>
      <c r="G32" s="720" t="s">
        <v>48</v>
      </c>
      <c r="H32" s="720" t="s">
        <v>1992</v>
      </c>
      <c r="I32" s="720" t="s">
        <v>1993</v>
      </c>
      <c r="J32" s="720" t="s">
        <v>1994</v>
      </c>
      <c r="K32" s="720"/>
      <c r="L32" s="720" t="s">
        <v>34</v>
      </c>
      <c r="M32" s="553"/>
      <c r="N32" s="553">
        <v>12000</v>
      </c>
      <c r="O32" s="553"/>
      <c r="P32" s="553">
        <v>12000</v>
      </c>
      <c r="Q32" s="452" t="s">
        <v>1906</v>
      </c>
      <c r="R32" s="452" t="s">
        <v>1907</v>
      </c>
      <c r="S32" s="570"/>
    </row>
    <row r="33" spans="1:18" ht="15.75" x14ac:dyDescent="0.25">
      <c r="A33" s="362"/>
      <c r="B33" s="362"/>
      <c r="C33" s="362"/>
      <c r="D33" s="362"/>
      <c r="E33" s="362"/>
      <c r="F33" s="362"/>
      <c r="G33" s="362"/>
      <c r="H33" s="362"/>
      <c r="I33" s="362"/>
      <c r="J33" s="362"/>
      <c r="K33" s="362"/>
      <c r="L33" s="362"/>
      <c r="Q33" s="362"/>
      <c r="R33" s="362"/>
    </row>
    <row r="34" spans="1:18" ht="15.75" x14ac:dyDescent="0.25">
      <c r="M34" s="969"/>
      <c r="N34" s="1033" t="s">
        <v>35</v>
      </c>
      <c r="O34" s="1033"/>
      <c r="P34" s="1033"/>
    </row>
    <row r="35" spans="1:18" x14ac:dyDescent="0.25">
      <c r="M35" s="969"/>
      <c r="N35" s="826" t="s">
        <v>36</v>
      </c>
      <c r="O35" s="969" t="s">
        <v>37</v>
      </c>
      <c r="P35" s="969"/>
    </row>
    <row r="36" spans="1:18" x14ac:dyDescent="0.25">
      <c r="M36" s="969"/>
      <c r="N36" s="828"/>
      <c r="O36" s="393">
        <v>2020</v>
      </c>
      <c r="P36" s="393">
        <v>2021</v>
      </c>
    </row>
    <row r="37" spans="1:18" x14ac:dyDescent="0.25">
      <c r="M37" s="624" t="s">
        <v>729</v>
      </c>
      <c r="N37" s="387">
        <v>18</v>
      </c>
      <c r="O37" s="412">
        <f>O7+O8+O11+O12+O13+O14+O15</f>
        <v>123714.27</v>
      </c>
      <c r="P37" s="412">
        <f>P32+P31+P22+P21+P19+P18+P20+P17+P16+P12+P10+P9+P8</f>
        <v>479119.58999999997</v>
      </c>
    </row>
    <row r="38" spans="1:18" x14ac:dyDescent="0.25">
      <c r="N38" s="354"/>
      <c r="O38" s="380"/>
      <c r="P38" s="380"/>
    </row>
    <row r="39" spans="1:18" x14ac:dyDescent="0.25">
      <c r="N39" s="354"/>
      <c r="O39" s="380"/>
      <c r="P39" s="380"/>
    </row>
    <row r="40" spans="1:18" x14ac:dyDescent="0.25">
      <c r="N40" s="354"/>
      <c r="P40" s="380"/>
    </row>
    <row r="41" spans="1:18" x14ac:dyDescent="0.25">
      <c r="N41" s="354"/>
      <c r="O41" s="451"/>
      <c r="P41" s="380"/>
    </row>
    <row r="42" spans="1:18" x14ac:dyDescent="0.25">
      <c r="J42" s="354" t="s">
        <v>1804</v>
      </c>
      <c r="N42" s="354"/>
      <c r="O42" s="451"/>
      <c r="P42" s="380"/>
    </row>
    <row r="43" spans="1:18" x14ac:dyDescent="0.25">
      <c r="N43" s="354"/>
      <c r="O43" s="451"/>
      <c r="P43" s="380"/>
    </row>
    <row r="44" spans="1:18" x14ac:dyDescent="0.25">
      <c r="N44" s="354"/>
      <c r="O44" s="451"/>
      <c r="P44" s="380"/>
    </row>
    <row r="45" spans="1:18" x14ac:dyDescent="0.25">
      <c r="N45" s="354"/>
      <c r="O45" s="451"/>
      <c r="P45" s="380"/>
    </row>
    <row r="46" spans="1:18" x14ac:dyDescent="0.25">
      <c r="N46" s="354"/>
      <c r="O46" s="451"/>
      <c r="P46" s="380"/>
    </row>
    <row r="47" spans="1:18" x14ac:dyDescent="0.25">
      <c r="N47" s="354"/>
      <c r="O47" s="451"/>
      <c r="P47" s="380"/>
    </row>
    <row r="48" spans="1:18" x14ac:dyDescent="0.25">
      <c r="N48" s="354"/>
      <c r="O48" s="451"/>
      <c r="P48" s="380"/>
    </row>
    <row r="49" spans="14:16" x14ac:dyDescent="0.25">
      <c r="N49" s="354"/>
      <c r="O49" s="451"/>
      <c r="P49" s="380"/>
    </row>
    <row r="50" spans="14:16" x14ac:dyDescent="0.25">
      <c r="N50" s="354"/>
      <c r="O50" s="451"/>
      <c r="P50" s="380"/>
    </row>
    <row r="51" spans="14:16" x14ac:dyDescent="0.25">
      <c r="N51" s="354"/>
      <c r="O51" s="451"/>
      <c r="P51" s="380"/>
    </row>
    <row r="52" spans="14:16" x14ac:dyDescent="0.25">
      <c r="N52" s="354"/>
      <c r="O52" s="451"/>
      <c r="P52" s="380"/>
    </row>
    <row r="53" spans="14:16" x14ac:dyDescent="0.25">
      <c r="N53" s="354"/>
      <c r="P53" s="380"/>
    </row>
    <row r="54" spans="14:16" x14ac:dyDescent="0.25">
      <c r="N54" s="354"/>
      <c r="P54" s="380"/>
    </row>
    <row r="55" spans="14:16" x14ac:dyDescent="0.25">
      <c r="N55" s="354"/>
      <c r="P55" s="354"/>
    </row>
    <row r="56" spans="14:16" x14ac:dyDescent="0.25">
      <c r="N56" s="354"/>
      <c r="P56" s="354"/>
    </row>
    <row r="57" spans="14:16" x14ac:dyDescent="0.25">
      <c r="N57" s="354"/>
      <c r="P57" s="354"/>
    </row>
    <row r="58" spans="14:16" x14ac:dyDescent="0.25">
      <c r="N58" s="354"/>
      <c r="P58" s="354"/>
    </row>
    <row r="59" spans="14:16" x14ac:dyDescent="0.25">
      <c r="N59" s="354"/>
      <c r="P59" s="354"/>
    </row>
    <row r="60" spans="14:16" x14ac:dyDescent="0.25">
      <c r="N60" s="354"/>
      <c r="P60" s="354"/>
    </row>
    <row r="61" spans="14:16" x14ac:dyDescent="0.25">
      <c r="N61" s="354"/>
      <c r="P61" s="354"/>
    </row>
    <row r="62" spans="14:16" x14ac:dyDescent="0.25">
      <c r="N62" s="354"/>
      <c r="P62" s="354"/>
    </row>
    <row r="63" spans="14:16" x14ac:dyDescent="0.25">
      <c r="N63" s="354"/>
      <c r="P63" s="354"/>
    </row>
    <row r="64" spans="14:16" x14ac:dyDescent="0.25">
      <c r="N64" s="354"/>
      <c r="P64" s="354"/>
    </row>
    <row r="65" s="354" customFormat="1" x14ac:dyDescent="0.25"/>
    <row r="66" s="354" customFormat="1" x14ac:dyDescent="0.25"/>
    <row r="67" s="354" customFormat="1" x14ac:dyDescent="0.25"/>
    <row r="68" s="354" customFormat="1" x14ac:dyDescent="0.25"/>
    <row r="69" s="354" customFormat="1" x14ac:dyDescent="0.25"/>
    <row r="70" s="354" customFormat="1" x14ac:dyDescent="0.25"/>
    <row r="71" s="354" customFormat="1" x14ac:dyDescent="0.25"/>
    <row r="72" s="354" customFormat="1" x14ac:dyDescent="0.25"/>
    <row r="73" s="354" customFormat="1" x14ac:dyDescent="0.25"/>
    <row r="74" s="354" customFormat="1" x14ac:dyDescent="0.25"/>
    <row r="75" s="354" customFormat="1" x14ac:dyDescent="0.25"/>
    <row r="76" s="354" customFormat="1" x14ac:dyDescent="0.25"/>
    <row r="77" s="354" customFormat="1" x14ac:dyDescent="0.25"/>
    <row r="78" s="354" customFormat="1" x14ac:dyDescent="0.25"/>
    <row r="79" s="354" customFormat="1" x14ac:dyDescent="0.25"/>
    <row r="80" s="354" customFormat="1" x14ac:dyDescent="0.25"/>
    <row r="81" s="354" customFormat="1" x14ac:dyDescent="0.25"/>
    <row r="82" s="354" customFormat="1" x14ac:dyDescent="0.25"/>
    <row r="83" s="354" customFormat="1" x14ac:dyDescent="0.25"/>
    <row r="84" s="354" customFormat="1" x14ac:dyDescent="0.25"/>
    <row r="85" s="354" customFormat="1" x14ac:dyDescent="0.25"/>
    <row r="86" s="354" customFormat="1" x14ac:dyDescent="0.25"/>
    <row r="87" s="354" customFormat="1" x14ac:dyDescent="0.25"/>
    <row r="88" s="354" customFormat="1" x14ac:dyDescent="0.25"/>
    <row r="89" s="354" customFormat="1" x14ac:dyDescent="0.25"/>
    <row r="90" s="354" customFormat="1" x14ac:dyDescent="0.25"/>
    <row r="91" s="354" customFormat="1" x14ac:dyDescent="0.25"/>
    <row r="92" s="354" customFormat="1" x14ac:dyDescent="0.25"/>
    <row r="93" s="354" customFormat="1" x14ac:dyDescent="0.25"/>
    <row r="94" s="354" customFormat="1" x14ac:dyDescent="0.25"/>
    <row r="95" s="354" customFormat="1" x14ac:dyDescent="0.25"/>
    <row r="96" s="354" customFormat="1" x14ac:dyDescent="0.25"/>
    <row r="97" s="354" customFormat="1" x14ac:dyDescent="0.25"/>
    <row r="98" s="354" customFormat="1" x14ac:dyDescent="0.25"/>
    <row r="99" s="354" customFormat="1" x14ac:dyDescent="0.25"/>
    <row r="100" s="354" customFormat="1" x14ac:dyDescent="0.25"/>
    <row r="101" s="354" customFormat="1" x14ac:dyDescent="0.25"/>
    <row r="102" s="354" customFormat="1" x14ac:dyDescent="0.25"/>
    <row r="103" s="354" customFormat="1" x14ac:dyDescent="0.25"/>
    <row r="104" s="354" customFormat="1" x14ac:dyDescent="0.25"/>
    <row r="105" s="354" customFormat="1" x14ac:dyDescent="0.25"/>
    <row r="106" s="354" customFormat="1" x14ac:dyDescent="0.25"/>
    <row r="107" s="354" customFormat="1" x14ac:dyDescent="0.25"/>
    <row r="108" s="354" customFormat="1" x14ac:dyDescent="0.25"/>
    <row r="109" s="354" customFormat="1" x14ac:dyDescent="0.25"/>
    <row r="110" s="354" customFormat="1" x14ac:dyDescent="0.25"/>
    <row r="111" s="354" customFormat="1" x14ac:dyDescent="0.25"/>
    <row r="112" s="354" customFormat="1" x14ac:dyDescent="0.25"/>
    <row r="113" s="354" customFormat="1" x14ac:dyDescent="0.25"/>
    <row r="114" s="354" customFormat="1" x14ac:dyDescent="0.25"/>
    <row r="115" s="354" customFormat="1" x14ac:dyDescent="0.25"/>
    <row r="116" s="354" customFormat="1" x14ac:dyDescent="0.25"/>
    <row r="117" s="354" customFormat="1" x14ac:dyDescent="0.25"/>
    <row r="118" s="354" customFormat="1" x14ac:dyDescent="0.25"/>
    <row r="119" s="354" customFormat="1" x14ac:dyDescent="0.25"/>
    <row r="120" s="354" customFormat="1" x14ac:dyDescent="0.25"/>
    <row r="121" s="354" customFormat="1" x14ac:dyDescent="0.25"/>
    <row r="122" s="354" customFormat="1" x14ac:dyDescent="0.25"/>
    <row r="123" s="354" customFormat="1" x14ac:dyDescent="0.25"/>
    <row r="124" s="354" customFormat="1" x14ac:dyDescent="0.25"/>
    <row r="125" s="354" customFormat="1" x14ac:dyDescent="0.25"/>
    <row r="126" s="354" customFormat="1" x14ac:dyDescent="0.25"/>
    <row r="127" s="354" customFormat="1" x14ac:dyDescent="0.25"/>
    <row r="128" s="354" customFormat="1" x14ac:dyDescent="0.25"/>
    <row r="129" s="354" customFormat="1" x14ac:dyDescent="0.25"/>
    <row r="130" s="354" customFormat="1" x14ac:dyDescent="0.25"/>
    <row r="131" s="354" customFormat="1" x14ac:dyDescent="0.25"/>
    <row r="132" s="354" customFormat="1" x14ac:dyDescent="0.25"/>
    <row r="133" s="354" customFormat="1" x14ac:dyDescent="0.25"/>
    <row r="134" s="354" customFormat="1" x14ac:dyDescent="0.25"/>
    <row r="135" s="354" customFormat="1" x14ac:dyDescent="0.25"/>
    <row r="136" s="354" customFormat="1" x14ac:dyDescent="0.25"/>
    <row r="137" s="354" customFormat="1" x14ac:dyDescent="0.25"/>
    <row r="138" s="354" customFormat="1" x14ac:dyDescent="0.25"/>
    <row r="139" s="354" customFormat="1" x14ac:dyDescent="0.25"/>
    <row r="140" s="354" customFormat="1" x14ac:dyDescent="0.25"/>
    <row r="141" s="354" customFormat="1" x14ac:dyDescent="0.25"/>
    <row r="142" s="354" customFormat="1" x14ac:dyDescent="0.25"/>
    <row r="143" s="354" customFormat="1" x14ac:dyDescent="0.25"/>
    <row r="144" s="354" customFormat="1" x14ac:dyDescent="0.25"/>
    <row r="145" s="354" customFormat="1" x14ac:dyDescent="0.25"/>
    <row r="146" s="354" customFormat="1" x14ac:dyDescent="0.25"/>
    <row r="147" s="354" customFormat="1" x14ac:dyDescent="0.25"/>
    <row r="148" s="354" customFormat="1" x14ac:dyDescent="0.25"/>
    <row r="149" s="354" customFormat="1" x14ac:dyDescent="0.25"/>
    <row r="150" s="354" customFormat="1" x14ac:dyDescent="0.25"/>
    <row r="151" s="354" customFormat="1" x14ac:dyDescent="0.25"/>
    <row r="152" s="354" customFormat="1" x14ac:dyDescent="0.25"/>
    <row r="153" s="354" customFormat="1" x14ac:dyDescent="0.25"/>
    <row r="154" s="354" customFormat="1" x14ac:dyDescent="0.25"/>
    <row r="155" s="354" customFormat="1" x14ac:dyDescent="0.25"/>
    <row r="156" s="354" customFormat="1" x14ac:dyDescent="0.25"/>
    <row r="157" s="354" customFormat="1" x14ac:dyDescent="0.25"/>
    <row r="158" s="354" customFormat="1" x14ac:dyDescent="0.25"/>
    <row r="159" s="354" customFormat="1" x14ac:dyDescent="0.25"/>
    <row r="160" s="354" customFormat="1" x14ac:dyDescent="0.25"/>
    <row r="161" s="354" customFormat="1" x14ac:dyDescent="0.25"/>
    <row r="162" s="354" customFormat="1" x14ac:dyDescent="0.25"/>
    <row r="163" s="354" customFormat="1" x14ac:dyDescent="0.25"/>
    <row r="164" s="354" customFormat="1" x14ac:dyDescent="0.25"/>
    <row r="165" s="354" customFormat="1" x14ac:dyDescent="0.25"/>
    <row r="166" s="354" customFormat="1" x14ac:dyDescent="0.25"/>
    <row r="167" s="354" customFormat="1" x14ac:dyDescent="0.25"/>
    <row r="168" s="354" customFormat="1" x14ac:dyDescent="0.25"/>
    <row r="169" s="354" customFormat="1" x14ac:dyDescent="0.25"/>
    <row r="170" s="354" customFormat="1" x14ac:dyDescent="0.25"/>
    <row r="171" s="354" customFormat="1" x14ac:dyDescent="0.25"/>
    <row r="172" s="354" customFormat="1" x14ac:dyDescent="0.25"/>
    <row r="173" s="354" customFormat="1" x14ac:dyDescent="0.25"/>
    <row r="174" s="354" customFormat="1" x14ac:dyDescent="0.25"/>
    <row r="175" s="354" customFormat="1" x14ac:dyDescent="0.25"/>
    <row r="176" s="354" customFormat="1" x14ac:dyDescent="0.25"/>
    <row r="177" s="354" customFormat="1" x14ac:dyDescent="0.25"/>
    <row r="178" s="354" customFormat="1" x14ac:dyDescent="0.25"/>
    <row r="179" s="354" customFormat="1" x14ac:dyDescent="0.25"/>
    <row r="180" s="354" customFormat="1" x14ac:dyDescent="0.25"/>
    <row r="181" s="354" customFormat="1" x14ac:dyDescent="0.25"/>
    <row r="182" s="354" customFormat="1" x14ac:dyDescent="0.25"/>
    <row r="183" s="354" customFormat="1" x14ac:dyDescent="0.25"/>
    <row r="184" s="354" customFormat="1" x14ac:dyDescent="0.25"/>
    <row r="185" s="354" customFormat="1" x14ac:dyDescent="0.25"/>
    <row r="186" s="354" customFormat="1" x14ac:dyDescent="0.25"/>
    <row r="187" s="354" customFormat="1" x14ac:dyDescent="0.25"/>
    <row r="188" s="354" customFormat="1" x14ac:dyDescent="0.25"/>
    <row r="189" s="354" customFormat="1" x14ac:dyDescent="0.25"/>
    <row r="190" s="354" customFormat="1" x14ac:dyDescent="0.25"/>
    <row r="191" s="354" customFormat="1" x14ac:dyDescent="0.25"/>
    <row r="192" s="354" customFormat="1" x14ac:dyDescent="0.25"/>
    <row r="193" s="354" customFormat="1" x14ac:dyDescent="0.25"/>
    <row r="194" s="354" customFormat="1" x14ac:dyDescent="0.25"/>
    <row r="195" s="354" customFormat="1" x14ac:dyDescent="0.25"/>
    <row r="196" s="354" customFormat="1" x14ac:dyDescent="0.25"/>
    <row r="197" s="354" customFormat="1" x14ac:dyDescent="0.25"/>
    <row r="198" s="354" customFormat="1" x14ac:dyDescent="0.25"/>
    <row r="199" s="354" customFormat="1" x14ac:dyDescent="0.25"/>
    <row r="200" s="354" customFormat="1" x14ac:dyDescent="0.25"/>
    <row r="201" s="354" customFormat="1" x14ac:dyDescent="0.25"/>
    <row r="202" s="354" customFormat="1" x14ac:dyDescent="0.25"/>
    <row r="203" s="354" customFormat="1" x14ac:dyDescent="0.25"/>
    <row r="204" s="354" customFormat="1" x14ac:dyDescent="0.25"/>
    <row r="205" s="354" customFormat="1" x14ac:dyDescent="0.25"/>
    <row r="206" s="354" customFormat="1" x14ac:dyDescent="0.25"/>
    <row r="207" s="354" customFormat="1" x14ac:dyDescent="0.25"/>
    <row r="208" s="354" customFormat="1" x14ac:dyDescent="0.25"/>
    <row r="209" s="354" customFormat="1" x14ac:dyDescent="0.25"/>
    <row r="210" s="354" customFormat="1" x14ac:dyDescent="0.25"/>
    <row r="211" s="354" customFormat="1" x14ac:dyDescent="0.25"/>
    <row r="212" s="354" customFormat="1" x14ac:dyDescent="0.25"/>
    <row r="213" s="354" customFormat="1" x14ac:dyDescent="0.25"/>
    <row r="214" s="354" customFormat="1" x14ac:dyDescent="0.25"/>
    <row r="215" s="354" customFormat="1" x14ac:dyDescent="0.25"/>
    <row r="216" s="354" customFormat="1" x14ac:dyDescent="0.25"/>
    <row r="217" s="354" customFormat="1" x14ac:dyDescent="0.25"/>
    <row r="218" s="354" customFormat="1" x14ac:dyDescent="0.25"/>
    <row r="219" s="354" customFormat="1" x14ac:dyDescent="0.25"/>
    <row r="220" s="354" customFormat="1" x14ac:dyDescent="0.25"/>
    <row r="221" s="354" customFormat="1" x14ac:dyDescent="0.25"/>
    <row r="222" s="354" customFormat="1" x14ac:dyDescent="0.25"/>
    <row r="223" s="354" customFormat="1" x14ac:dyDescent="0.25"/>
    <row r="224" s="354" customFormat="1" x14ac:dyDescent="0.25"/>
    <row r="225" s="354" customFormat="1" x14ac:dyDescent="0.25"/>
    <row r="226" s="354" customFormat="1" x14ac:dyDescent="0.25"/>
    <row r="227" s="354" customFormat="1" x14ac:dyDescent="0.25"/>
    <row r="228" s="354" customFormat="1" x14ac:dyDescent="0.25"/>
    <row r="229" s="354" customFormat="1" x14ac:dyDescent="0.25"/>
    <row r="230" s="354" customFormat="1" x14ac:dyDescent="0.25"/>
    <row r="231" s="354" customFormat="1" x14ac:dyDescent="0.25"/>
    <row r="232" s="354" customFormat="1" x14ac:dyDescent="0.25"/>
    <row r="233" s="354" customFormat="1" x14ac:dyDescent="0.25"/>
    <row r="234" s="354" customFormat="1" x14ac:dyDescent="0.25"/>
    <row r="235" s="354" customFormat="1" x14ac:dyDescent="0.25"/>
    <row r="236" s="354" customFormat="1" x14ac:dyDescent="0.25"/>
    <row r="237" s="354" customFormat="1" x14ac:dyDescent="0.25"/>
    <row r="238" s="354" customFormat="1" x14ac:dyDescent="0.25"/>
    <row r="239" s="354" customFormat="1" x14ac:dyDescent="0.25"/>
    <row r="240" s="354" customFormat="1" x14ac:dyDescent="0.25"/>
    <row r="241" s="354" customFormat="1" x14ac:dyDescent="0.25"/>
    <row r="242" s="354" customFormat="1" x14ac:dyDescent="0.25"/>
    <row r="243" s="354" customFormat="1" x14ac:dyDescent="0.25"/>
    <row r="244" s="354" customFormat="1" x14ac:dyDescent="0.25"/>
    <row r="245" s="354" customFormat="1" x14ac:dyDescent="0.25"/>
    <row r="246" s="354" customFormat="1" x14ac:dyDescent="0.25"/>
    <row r="247" s="354" customFormat="1" x14ac:dyDescent="0.25"/>
    <row r="248" s="354" customFormat="1" x14ac:dyDescent="0.25"/>
    <row r="249" s="354" customFormat="1" x14ac:dyDescent="0.25"/>
    <row r="250" s="354" customFormat="1" x14ac:dyDescent="0.25"/>
    <row r="251" s="354" customFormat="1" x14ac:dyDescent="0.25"/>
    <row r="252" s="354" customFormat="1" x14ac:dyDescent="0.25"/>
    <row r="253" s="354" customFormat="1" x14ac:dyDescent="0.25"/>
    <row r="254" s="354" customFormat="1" x14ac:dyDescent="0.25"/>
    <row r="255" s="354" customFormat="1" x14ac:dyDescent="0.25"/>
    <row r="256" s="354" customFormat="1" x14ac:dyDescent="0.25"/>
    <row r="257" s="354" customFormat="1" x14ac:dyDescent="0.25"/>
    <row r="258" s="354" customFormat="1" x14ac:dyDescent="0.25"/>
    <row r="259" s="354" customFormat="1" x14ac:dyDescent="0.25"/>
    <row r="260" s="354" customFormat="1" x14ac:dyDescent="0.25"/>
    <row r="261" s="354" customFormat="1" x14ac:dyDescent="0.25"/>
    <row r="262" s="354" customFormat="1" x14ac:dyDescent="0.25"/>
    <row r="263" s="354" customFormat="1" x14ac:dyDescent="0.25"/>
    <row r="264" s="354" customFormat="1" x14ac:dyDescent="0.25"/>
    <row r="265" s="354" customFormat="1" x14ac:dyDescent="0.25"/>
    <row r="266" s="354" customFormat="1" x14ac:dyDescent="0.25"/>
    <row r="267" s="354" customFormat="1" x14ac:dyDescent="0.25"/>
    <row r="268" s="354" customFormat="1" x14ac:dyDescent="0.25"/>
    <row r="269" s="354" customFormat="1" x14ac:dyDescent="0.25"/>
    <row r="270" s="354" customFormat="1" x14ac:dyDescent="0.25"/>
    <row r="271" s="354" customFormat="1" x14ac:dyDescent="0.25"/>
    <row r="272" s="354" customFormat="1" x14ac:dyDescent="0.25"/>
    <row r="273" s="354" customFormat="1" x14ac:dyDescent="0.25"/>
    <row r="274" s="354" customFormat="1" x14ac:dyDescent="0.25"/>
    <row r="275" s="354" customFormat="1" x14ac:dyDescent="0.25"/>
    <row r="276" s="354" customFormat="1" x14ac:dyDescent="0.25"/>
    <row r="277" s="354" customFormat="1" x14ac:dyDescent="0.25"/>
    <row r="278" s="354" customFormat="1" x14ac:dyDescent="0.25"/>
    <row r="279" s="354" customFormat="1" x14ac:dyDescent="0.25"/>
    <row r="280" s="354" customFormat="1" x14ac:dyDescent="0.25"/>
    <row r="281" s="354" customFormat="1" x14ac:dyDescent="0.25"/>
    <row r="282" s="354" customFormat="1" x14ac:dyDescent="0.25"/>
    <row r="283" s="354" customFormat="1" x14ac:dyDescent="0.25"/>
    <row r="284" s="354" customFormat="1" x14ac:dyDescent="0.25"/>
    <row r="285" s="354" customFormat="1" x14ac:dyDescent="0.25"/>
    <row r="286" s="354" customFormat="1" x14ac:dyDescent="0.25"/>
    <row r="287" s="354" customFormat="1" x14ac:dyDescent="0.25"/>
    <row r="288" s="354" customFormat="1" x14ac:dyDescent="0.25"/>
    <row r="289" s="354" customFormat="1" x14ac:dyDescent="0.25"/>
    <row r="290" s="354" customFormat="1" x14ac:dyDescent="0.25"/>
    <row r="291" s="354" customFormat="1" x14ac:dyDescent="0.25"/>
    <row r="292" s="354" customFormat="1" x14ac:dyDescent="0.25"/>
    <row r="293" s="354" customFormat="1" x14ac:dyDescent="0.25"/>
    <row r="294" s="354" customFormat="1" x14ac:dyDescent="0.25"/>
    <row r="295" s="354" customFormat="1" x14ac:dyDescent="0.25"/>
    <row r="296" s="354" customFormat="1" x14ac:dyDescent="0.25"/>
    <row r="297" s="354" customFormat="1" x14ac:dyDescent="0.25"/>
    <row r="298" s="354" customFormat="1" x14ac:dyDescent="0.25"/>
    <row r="299" s="354" customFormat="1" x14ac:dyDescent="0.25"/>
    <row r="300" s="354" customFormat="1" x14ac:dyDescent="0.25"/>
    <row r="301" s="354" customFormat="1" x14ac:dyDescent="0.25"/>
    <row r="302" s="354" customFormat="1" x14ac:dyDescent="0.25"/>
    <row r="303" s="354" customFormat="1" x14ac:dyDescent="0.25"/>
    <row r="304" s="354" customFormat="1" x14ac:dyDescent="0.25"/>
    <row r="305" s="354" customFormat="1" x14ac:dyDescent="0.25"/>
    <row r="306" s="354" customFormat="1" x14ac:dyDescent="0.25"/>
    <row r="307" s="354" customFormat="1" x14ac:dyDescent="0.25"/>
    <row r="308" s="354" customFormat="1" x14ac:dyDescent="0.25"/>
    <row r="309" s="354" customFormat="1" x14ac:dyDescent="0.25"/>
    <row r="310" s="354" customFormat="1" x14ac:dyDescent="0.25"/>
    <row r="311" s="354" customFormat="1" x14ac:dyDescent="0.25"/>
    <row r="312" s="354" customFormat="1" x14ac:dyDescent="0.25"/>
    <row r="313" s="354" customFormat="1" x14ac:dyDescent="0.25"/>
    <row r="314" s="354" customFormat="1" x14ac:dyDescent="0.25"/>
    <row r="315" s="354" customFormat="1" x14ac:dyDescent="0.25"/>
    <row r="316" s="354" customFormat="1" x14ac:dyDescent="0.25"/>
    <row r="317" s="354" customFormat="1" x14ac:dyDescent="0.25"/>
    <row r="318" s="354" customFormat="1" x14ac:dyDescent="0.25"/>
    <row r="319" s="354" customFormat="1" x14ac:dyDescent="0.25"/>
    <row r="320" s="354" customFormat="1" x14ac:dyDescent="0.25"/>
    <row r="321" s="354" customFormat="1" x14ac:dyDescent="0.25"/>
    <row r="322" s="354" customFormat="1" x14ac:dyDescent="0.25"/>
    <row r="323" s="354" customFormat="1" x14ac:dyDescent="0.25"/>
    <row r="324" s="354" customFormat="1" x14ac:dyDescent="0.25"/>
    <row r="325" s="354" customFormat="1" x14ac:dyDescent="0.25"/>
    <row r="326" s="354" customFormat="1" x14ac:dyDescent="0.25"/>
    <row r="327" s="354" customFormat="1" x14ac:dyDescent="0.25"/>
    <row r="328" s="354" customFormat="1" x14ac:dyDescent="0.25"/>
    <row r="329" s="354" customFormat="1" x14ac:dyDescent="0.25"/>
    <row r="330" s="354" customFormat="1" x14ac:dyDescent="0.25"/>
    <row r="331" s="354" customFormat="1" x14ac:dyDescent="0.25"/>
    <row r="332" s="354" customFormat="1" x14ac:dyDescent="0.25"/>
    <row r="333" s="354" customFormat="1" x14ac:dyDescent="0.25"/>
    <row r="334" s="354" customFormat="1" x14ac:dyDescent="0.25"/>
    <row r="335" s="354" customFormat="1" x14ac:dyDescent="0.25"/>
    <row r="336" s="354" customFormat="1" x14ac:dyDescent="0.25"/>
    <row r="337" s="354" customFormat="1" x14ac:dyDescent="0.25"/>
    <row r="338" s="354" customFormat="1" x14ac:dyDescent="0.25"/>
    <row r="339" s="354" customFormat="1" x14ac:dyDescent="0.25"/>
    <row r="340" s="354" customFormat="1" x14ac:dyDescent="0.25"/>
    <row r="341" s="354" customFormat="1" x14ac:dyDescent="0.25"/>
    <row r="342" s="354" customFormat="1" x14ac:dyDescent="0.25"/>
    <row r="343" s="354" customFormat="1" x14ac:dyDescent="0.25"/>
    <row r="344" s="354" customFormat="1" x14ac:dyDescent="0.25"/>
    <row r="345" s="354" customFormat="1" x14ac:dyDescent="0.25"/>
    <row r="346" s="354" customFormat="1" x14ac:dyDescent="0.25"/>
    <row r="347" s="354" customFormat="1" x14ac:dyDescent="0.25"/>
    <row r="348" s="354" customFormat="1" x14ac:dyDescent="0.25"/>
    <row r="349" s="354" customFormat="1" x14ac:dyDescent="0.25"/>
    <row r="350" s="354" customFormat="1" x14ac:dyDescent="0.25"/>
    <row r="351" s="354" customFormat="1" x14ac:dyDescent="0.25"/>
    <row r="352" s="354" customFormat="1" x14ac:dyDescent="0.25"/>
    <row r="353" s="354" customFormat="1" x14ac:dyDescent="0.25"/>
    <row r="354" s="354" customFormat="1" x14ac:dyDescent="0.25"/>
    <row r="355" s="354" customFormat="1" x14ac:dyDescent="0.25"/>
    <row r="356" s="354" customFormat="1" x14ac:dyDescent="0.25"/>
    <row r="357" s="354" customFormat="1" x14ac:dyDescent="0.25"/>
    <row r="358" s="354" customFormat="1" x14ac:dyDescent="0.25"/>
    <row r="359" s="354" customFormat="1" x14ac:dyDescent="0.25"/>
    <row r="360" s="354" customFormat="1" x14ac:dyDescent="0.25"/>
    <row r="361" s="354" customFormat="1" x14ac:dyDescent="0.25"/>
    <row r="362" s="354" customFormat="1" x14ac:dyDescent="0.25"/>
    <row r="363" s="354" customFormat="1" x14ac:dyDescent="0.25"/>
    <row r="364" s="354" customFormat="1" x14ac:dyDescent="0.25"/>
    <row r="365" s="354" customFormat="1" x14ac:dyDescent="0.25"/>
    <row r="366" s="354" customFormat="1" x14ac:dyDescent="0.25"/>
    <row r="367" s="354" customFormat="1" x14ac:dyDescent="0.25"/>
    <row r="368" s="354" customFormat="1" x14ac:dyDescent="0.25"/>
    <row r="369" s="354" customFormat="1" x14ac:dyDescent="0.25"/>
    <row r="370" s="354" customFormat="1" x14ac:dyDescent="0.25"/>
    <row r="371" s="354" customFormat="1" x14ac:dyDescent="0.25"/>
    <row r="372" s="354" customFormat="1" x14ac:dyDescent="0.25"/>
    <row r="373" s="354" customFormat="1" x14ac:dyDescent="0.25"/>
    <row r="374" s="354" customFormat="1" x14ac:dyDescent="0.25"/>
    <row r="375" s="354" customFormat="1" x14ac:dyDescent="0.25"/>
    <row r="376" s="354" customFormat="1" x14ac:dyDescent="0.25"/>
    <row r="377" s="354" customFormat="1" x14ac:dyDescent="0.25"/>
    <row r="378" s="354" customFormat="1" x14ac:dyDescent="0.25"/>
    <row r="379" s="354" customFormat="1" x14ac:dyDescent="0.25"/>
    <row r="380" s="354" customFormat="1" x14ac:dyDescent="0.25"/>
    <row r="381" s="354" customFormat="1" x14ac:dyDescent="0.25"/>
    <row r="382" s="354" customFormat="1" x14ac:dyDescent="0.25"/>
    <row r="383" s="354" customFormat="1" x14ac:dyDescent="0.25"/>
    <row r="384" s="354" customFormat="1" x14ac:dyDescent="0.25"/>
    <row r="385" s="354" customFormat="1" x14ac:dyDescent="0.25"/>
    <row r="386" s="354" customFormat="1" x14ac:dyDescent="0.25"/>
    <row r="387" s="354" customFormat="1" x14ac:dyDescent="0.25"/>
    <row r="388" s="354" customFormat="1" x14ac:dyDescent="0.25"/>
    <row r="389" s="354" customFormat="1" x14ac:dyDescent="0.25"/>
    <row r="390" s="354" customFormat="1" x14ac:dyDescent="0.25"/>
    <row r="391" s="354" customFormat="1" x14ac:dyDescent="0.25"/>
    <row r="392" s="354" customFormat="1" x14ac:dyDescent="0.25"/>
    <row r="393" s="354" customFormat="1" x14ac:dyDescent="0.25"/>
    <row r="394" s="354" customFormat="1" x14ac:dyDescent="0.25"/>
    <row r="395" s="354" customFormat="1" x14ac:dyDescent="0.25"/>
    <row r="396" s="354" customFormat="1" x14ac:dyDescent="0.25"/>
    <row r="397" s="354" customFormat="1" x14ac:dyDescent="0.25"/>
    <row r="398" s="354" customFormat="1" x14ac:dyDescent="0.25"/>
    <row r="399" s="354" customFormat="1" x14ac:dyDescent="0.25"/>
    <row r="400" s="354" customFormat="1" x14ac:dyDescent="0.25"/>
    <row r="401" s="354" customFormat="1" x14ac:dyDescent="0.25"/>
    <row r="402" s="354" customFormat="1" x14ac:dyDescent="0.25"/>
    <row r="403" s="354" customFormat="1" x14ac:dyDescent="0.25"/>
    <row r="404" s="354" customFormat="1" x14ac:dyDescent="0.25"/>
    <row r="405" s="354" customFormat="1" x14ac:dyDescent="0.25"/>
    <row r="406" s="354" customFormat="1" x14ac:dyDescent="0.25"/>
    <row r="407" s="354" customFormat="1" x14ac:dyDescent="0.25"/>
    <row r="408" s="354" customFormat="1" x14ac:dyDescent="0.25"/>
    <row r="409" s="354" customFormat="1" x14ac:dyDescent="0.25"/>
    <row r="410" s="354" customFormat="1" x14ac:dyDescent="0.25"/>
    <row r="411" s="354" customFormat="1" x14ac:dyDescent="0.25"/>
    <row r="412" s="354" customFormat="1" x14ac:dyDescent="0.25"/>
    <row r="413" s="354" customFormat="1" x14ac:dyDescent="0.25"/>
    <row r="414" s="354" customFormat="1" x14ac:dyDescent="0.25"/>
    <row r="415" s="354" customFormat="1" x14ac:dyDescent="0.25"/>
    <row r="416" s="354" customFormat="1" x14ac:dyDescent="0.25"/>
    <row r="417" s="354" customFormat="1" x14ac:dyDescent="0.25"/>
    <row r="418" s="354" customFormat="1" x14ac:dyDescent="0.25"/>
    <row r="419" s="354" customFormat="1" x14ac:dyDescent="0.25"/>
    <row r="420" s="354" customFormat="1" x14ac:dyDescent="0.25"/>
    <row r="421" s="354" customFormat="1" x14ac:dyDescent="0.25"/>
    <row r="422" s="354" customFormat="1" x14ac:dyDescent="0.25"/>
    <row r="423" s="354" customFormat="1" x14ac:dyDescent="0.25"/>
    <row r="424" s="354" customFormat="1" x14ac:dyDescent="0.25"/>
    <row r="425" s="354" customFormat="1" x14ac:dyDescent="0.25"/>
    <row r="426" s="354" customFormat="1" x14ac:dyDescent="0.25"/>
    <row r="427" s="354" customFormat="1" x14ac:dyDescent="0.25"/>
    <row r="428" s="354" customFormat="1" x14ac:dyDescent="0.25"/>
    <row r="429" s="354" customFormat="1" x14ac:dyDescent="0.25"/>
    <row r="430" s="354" customFormat="1" x14ac:dyDescent="0.25"/>
    <row r="431" s="354" customFormat="1" x14ac:dyDescent="0.25"/>
    <row r="432" s="354" customFormat="1" x14ac:dyDescent="0.25"/>
    <row r="433" s="354" customFormat="1" x14ac:dyDescent="0.25"/>
    <row r="434" s="354" customFormat="1" x14ac:dyDescent="0.25"/>
    <row r="435" s="354" customFormat="1" x14ac:dyDescent="0.25"/>
    <row r="436" s="354" customFormat="1" x14ac:dyDescent="0.25"/>
    <row r="437" s="354" customFormat="1" x14ac:dyDescent="0.25"/>
    <row r="438" s="354" customFormat="1" x14ac:dyDescent="0.25"/>
    <row r="439" s="354" customFormat="1" x14ac:dyDescent="0.25"/>
    <row r="440" s="354" customFormat="1" x14ac:dyDescent="0.25"/>
    <row r="441" s="354" customFormat="1" x14ac:dyDescent="0.25"/>
    <row r="442" s="354" customFormat="1" x14ac:dyDescent="0.25"/>
    <row r="443" s="354" customFormat="1" x14ac:dyDescent="0.25"/>
    <row r="444" s="354" customFormat="1" x14ac:dyDescent="0.25"/>
    <row r="445" s="354" customFormat="1" x14ac:dyDescent="0.25"/>
    <row r="446" s="354" customFormat="1" x14ac:dyDescent="0.25"/>
    <row r="447" s="354" customFormat="1" x14ac:dyDescent="0.25"/>
    <row r="448" s="354" customFormat="1" x14ac:dyDescent="0.25"/>
    <row r="449" s="354" customFormat="1" x14ac:dyDescent="0.25"/>
    <row r="450" s="354" customFormat="1" x14ac:dyDescent="0.25"/>
    <row r="451" s="354" customFormat="1" x14ac:dyDescent="0.25"/>
    <row r="452" s="354" customFormat="1" x14ac:dyDescent="0.25"/>
    <row r="453" s="354" customFormat="1" x14ac:dyDescent="0.25"/>
    <row r="454" s="354" customFormat="1" x14ac:dyDescent="0.25"/>
    <row r="455" s="354" customFormat="1" x14ac:dyDescent="0.25"/>
    <row r="456" s="354" customFormat="1" x14ac:dyDescent="0.25"/>
    <row r="457" s="354" customFormat="1" x14ac:dyDescent="0.25"/>
    <row r="458" s="354" customFormat="1" x14ac:dyDescent="0.25"/>
    <row r="459" s="354" customFormat="1" x14ac:dyDescent="0.25"/>
    <row r="460" s="354" customFormat="1" x14ac:dyDescent="0.25"/>
    <row r="461" s="354" customFormat="1" x14ac:dyDescent="0.25"/>
    <row r="462" s="354" customFormat="1" x14ac:dyDescent="0.25"/>
    <row r="463" s="354" customFormat="1" x14ac:dyDescent="0.25"/>
    <row r="464" s="354" customFormat="1" x14ac:dyDescent="0.25"/>
    <row r="465" s="354" customFormat="1" x14ac:dyDescent="0.25"/>
    <row r="466" s="354" customFormat="1" x14ac:dyDescent="0.25"/>
    <row r="467" s="354" customFormat="1" x14ac:dyDescent="0.25"/>
    <row r="468" s="354" customFormat="1" x14ac:dyDescent="0.25"/>
    <row r="469" s="354" customFormat="1" x14ac:dyDescent="0.25"/>
    <row r="470" s="354" customFormat="1" x14ac:dyDescent="0.25"/>
    <row r="471" s="354" customFormat="1" x14ac:dyDescent="0.25"/>
    <row r="472" s="354" customFormat="1" x14ac:dyDescent="0.25"/>
    <row r="473" s="354" customFormat="1" x14ac:dyDescent="0.25"/>
    <row r="474" s="354" customFormat="1" x14ac:dyDescent="0.25"/>
    <row r="475" s="354" customFormat="1" x14ac:dyDescent="0.25"/>
    <row r="476" s="354" customFormat="1" x14ac:dyDescent="0.25"/>
    <row r="477" s="354" customFormat="1" x14ac:dyDescent="0.25"/>
    <row r="478" s="354" customFormat="1" x14ac:dyDescent="0.25"/>
    <row r="479" s="354" customFormat="1" x14ac:dyDescent="0.25"/>
    <row r="480" s="354" customFormat="1" x14ac:dyDescent="0.25"/>
    <row r="481" s="354" customFormat="1" x14ac:dyDescent="0.25"/>
    <row r="482" s="354" customFormat="1" x14ac:dyDescent="0.25"/>
    <row r="483" s="354" customFormat="1" x14ac:dyDescent="0.25"/>
    <row r="484" s="354" customFormat="1" x14ac:dyDescent="0.25"/>
    <row r="485" s="354" customFormat="1" x14ac:dyDescent="0.25"/>
    <row r="486" s="354" customFormat="1" x14ac:dyDescent="0.25"/>
    <row r="487" s="354" customFormat="1" x14ac:dyDescent="0.25"/>
    <row r="488" s="354" customFormat="1" x14ac:dyDescent="0.25"/>
    <row r="489" s="354" customFormat="1" x14ac:dyDescent="0.25"/>
    <row r="490" s="354" customFormat="1" x14ac:dyDescent="0.25"/>
    <row r="491" s="354" customFormat="1" x14ac:dyDescent="0.25"/>
    <row r="492" s="354" customFormat="1" x14ac:dyDescent="0.25"/>
    <row r="493" s="354" customFormat="1" x14ac:dyDescent="0.25"/>
    <row r="494" s="354" customFormat="1" x14ac:dyDescent="0.25"/>
    <row r="495" s="354" customFormat="1" x14ac:dyDescent="0.25"/>
    <row r="496" s="354" customFormat="1" x14ac:dyDescent="0.25"/>
    <row r="497" s="354" customFormat="1" x14ac:dyDescent="0.25"/>
    <row r="498" s="354" customFormat="1" x14ac:dyDescent="0.25"/>
    <row r="499" s="354" customFormat="1" x14ac:dyDescent="0.25"/>
    <row r="500" s="354" customFormat="1" x14ac:dyDescent="0.25"/>
    <row r="501" s="354" customFormat="1" x14ac:dyDescent="0.25"/>
    <row r="502" s="354" customFormat="1" x14ac:dyDescent="0.25"/>
    <row r="503" s="354" customFormat="1" x14ac:dyDescent="0.25"/>
    <row r="504" s="354" customFormat="1" x14ac:dyDescent="0.25"/>
    <row r="505" s="354" customFormat="1" x14ac:dyDescent="0.25"/>
    <row r="506" s="354" customFormat="1" x14ac:dyDescent="0.25"/>
    <row r="507" s="354" customFormat="1" x14ac:dyDescent="0.25"/>
    <row r="508" s="354" customFormat="1" x14ac:dyDescent="0.25"/>
    <row r="509" s="354" customFormat="1" x14ac:dyDescent="0.25"/>
    <row r="510" s="354" customFormat="1" x14ac:dyDescent="0.25"/>
    <row r="511" s="354" customFormat="1" x14ac:dyDescent="0.25"/>
    <row r="512" s="354" customFormat="1" x14ac:dyDescent="0.25"/>
    <row r="513" s="354" customFormat="1" x14ac:dyDescent="0.25"/>
    <row r="514" s="354" customFormat="1" x14ac:dyDescent="0.25"/>
    <row r="515" s="354" customFormat="1" x14ac:dyDescent="0.25"/>
    <row r="516" s="354" customFormat="1" x14ac:dyDescent="0.25"/>
    <row r="517" s="354" customFormat="1" x14ac:dyDescent="0.25"/>
    <row r="518" s="354" customFormat="1" x14ac:dyDescent="0.25"/>
    <row r="519" s="354" customFormat="1" x14ac:dyDescent="0.25"/>
    <row r="520" s="354" customFormat="1" x14ac:dyDescent="0.25"/>
    <row r="521" s="354" customFormat="1" x14ac:dyDescent="0.25"/>
    <row r="522" s="354" customFormat="1" x14ac:dyDescent="0.25"/>
    <row r="523" s="354" customFormat="1" x14ac:dyDescent="0.25"/>
    <row r="524" s="354" customFormat="1" x14ac:dyDescent="0.25"/>
    <row r="525" s="354" customFormat="1" x14ac:dyDescent="0.25"/>
    <row r="526" s="354" customFormat="1" x14ac:dyDescent="0.25"/>
    <row r="527" s="354" customFormat="1" x14ac:dyDescent="0.25"/>
    <row r="528" s="354" customFormat="1" x14ac:dyDescent="0.25"/>
    <row r="529" s="354" customFormat="1" x14ac:dyDescent="0.25"/>
    <row r="530" s="354" customFormat="1" x14ac:dyDescent="0.25"/>
    <row r="531" s="354" customFormat="1" x14ac:dyDescent="0.25"/>
    <row r="532" s="354" customFormat="1" x14ac:dyDescent="0.25"/>
    <row r="533" s="354" customFormat="1" x14ac:dyDescent="0.25"/>
    <row r="534" s="354" customFormat="1" x14ac:dyDescent="0.25"/>
    <row r="535" s="354" customFormat="1" x14ac:dyDescent="0.25"/>
    <row r="536" s="354" customFormat="1" x14ac:dyDescent="0.25"/>
    <row r="537" s="354" customFormat="1" x14ac:dyDescent="0.25"/>
    <row r="538" s="354" customFormat="1" x14ac:dyDescent="0.25"/>
    <row r="539" s="354" customFormat="1" x14ac:dyDescent="0.25"/>
    <row r="540" s="354" customFormat="1" x14ac:dyDescent="0.25"/>
    <row r="541" s="354" customFormat="1" x14ac:dyDescent="0.25"/>
    <row r="542" s="354" customFormat="1" x14ac:dyDescent="0.25"/>
    <row r="543" s="354" customFormat="1" x14ac:dyDescent="0.25"/>
    <row r="544" s="354" customFormat="1" x14ac:dyDescent="0.25"/>
    <row r="545" s="354" customFormat="1" x14ac:dyDescent="0.25"/>
    <row r="546" s="354" customFormat="1" x14ac:dyDescent="0.25"/>
    <row r="547" s="354" customFormat="1" x14ac:dyDescent="0.25"/>
    <row r="548" s="354" customFormat="1" x14ac:dyDescent="0.25"/>
    <row r="549" s="354" customFormat="1" x14ac:dyDescent="0.25"/>
    <row r="550" s="354" customFormat="1" x14ac:dyDescent="0.25"/>
    <row r="551" s="354" customFormat="1" x14ac:dyDescent="0.25"/>
    <row r="552" s="354" customFormat="1" x14ac:dyDescent="0.25"/>
    <row r="553" s="354" customFormat="1" x14ac:dyDescent="0.25"/>
    <row r="554" s="354" customFormat="1" x14ac:dyDescent="0.25"/>
    <row r="555" s="354" customFormat="1" x14ac:dyDescent="0.25"/>
    <row r="556" s="354" customFormat="1" x14ac:dyDescent="0.25"/>
    <row r="557" s="354" customFormat="1" x14ac:dyDescent="0.25"/>
    <row r="558" s="354" customFormat="1" x14ac:dyDescent="0.25"/>
    <row r="559" s="354" customFormat="1" x14ac:dyDescent="0.25"/>
    <row r="560" s="354" customFormat="1" x14ac:dyDescent="0.25"/>
    <row r="561" s="354" customFormat="1" x14ac:dyDescent="0.25"/>
    <row r="562" s="354" customFormat="1" x14ac:dyDescent="0.25"/>
    <row r="563" s="354" customFormat="1" x14ac:dyDescent="0.25"/>
    <row r="564" s="354" customFormat="1" x14ac:dyDescent="0.25"/>
    <row r="565" s="354" customFormat="1" x14ac:dyDescent="0.25"/>
    <row r="566" s="354" customFormat="1" x14ac:dyDescent="0.25"/>
    <row r="567" s="354" customFormat="1" x14ac:dyDescent="0.25"/>
    <row r="568" s="354" customFormat="1" x14ac:dyDescent="0.25"/>
    <row r="569" s="354" customFormat="1" x14ac:dyDescent="0.25"/>
    <row r="570" s="354" customFormat="1" x14ac:dyDescent="0.25"/>
    <row r="571" s="354" customFormat="1" x14ac:dyDescent="0.25"/>
    <row r="572" s="354" customFormat="1" x14ac:dyDescent="0.25"/>
    <row r="573" s="354" customFormat="1" x14ac:dyDescent="0.25"/>
    <row r="574" s="354" customFormat="1" x14ac:dyDescent="0.25"/>
    <row r="575" s="354" customFormat="1" x14ac:dyDescent="0.25"/>
    <row r="576" s="354" customFormat="1" x14ac:dyDescent="0.25"/>
    <row r="577" s="354" customFormat="1" x14ac:dyDescent="0.25"/>
    <row r="578" s="354" customFormat="1" x14ac:dyDescent="0.25"/>
    <row r="579" s="354" customFormat="1" x14ac:dyDescent="0.25"/>
    <row r="580" s="354" customFormat="1" x14ac:dyDescent="0.25"/>
    <row r="581" s="354" customFormat="1" x14ac:dyDescent="0.25"/>
    <row r="582" s="354" customFormat="1" x14ac:dyDescent="0.25"/>
    <row r="583" s="354" customFormat="1" x14ac:dyDescent="0.25"/>
    <row r="584" s="354" customFormat="1" x14ac:dyDescent="0.25"/>
    <row r="585" s="354" customFormat="1" x14ac:dyDescent="0.25"/>
    <row r="586" s="354" customFormat="1" x14ac:dyDescent="0.25"/>
    <row r="587" s="354" customFormat="1" x14ac:dyDescent="0.25"/>
    <row r="588" s="354" customFormat="1" x14ac:dyDescent="0.25"/>
    <row r="589" s="354" customFormat="1" x14ac:dyDescent="0.25"/>
    <row r="590" s="354" customFormat="1" x14ac:dyDescent="0.25"/>
    <row r="591" s="354" customFormat="1" x14ac:dyDescent="0.25"/>
    <row r="592" s="354" customFormat="1" x14ac:dyDescent="0.25"/>
    <row r="593" s="354" customFormat="1" x14ac:dyDescent="0.25"/>
    <row r="594" s="354" customFormat="1" x14ac:dyDescent="0.25"/>
    <row r="595" s="354" customFormat="1" x14ac:dyDescent="0.25"/>
    <row r="596" s="354" customFormat="1" x14ac:dyDescent="0.25"/>
    <row r="597" s="354" customFormat="1" x14ac:dyDescent="0.25"/>
    <row r="598" s="354" customFormat="1" x14ac:dyDescent="0.25"/>
    <row r="599" s="354" customFormat="1" x14ac:dyDescent="0.25"/>
    <row r="600" s="354" customFormat="1" x14ac:dyDescent="0.25"/>
    <row r="601" s="354" customFormat="1" x14ac:dyDescent="0.25"/>
    <row r="602" s="354" customFormat="1" x14ac:dyDescent="0.25"/>
    <row r="603" s="354" customFormat="1" x14ac:dyDescent="0.25"/>
    <row r="604" s="354" customFormat="1" x14ac:dyDescent="0.25"/>
    <row r="605" s="354" customFormat="1" x14ac:dyDescent="0.25"/>
    <row r="606" s="354" customFormat="1" x14ac:dyDescent="0.25"/>
    <row r="607" s="354" customFormat="1" x14ac:dyDescent="0.25"/>
    <row r="608" s="354" customFormat="1" x14ac:dyDescent="0.25"/>
    <row r="609" s="354" customFormat="1" x14ac:dyDescent="0.25"/>
    <row r="610" s="354" customFormat="1" x14ac:dyDescent="0.25"/>
    <row r="611" s="354" customFormat="1" x14ac:dyDescent="0.25"/>
    <row r="612" s="354" customFormat="1" x14ac:dyDescent="0.25"/>
    <row r="613" s="354" customFormat="1" x14ac:dyDescent="0.25"/>
    <row r="614" s="354" customFormat="1" x14ac:dyDescent="0.25"/>
    <row r="615" s="354" customFormat="1" x14ac:dyDescent="0.25"/>
    <row r="616" s="354" customFormat="1" x14ac:dyDescent="0.25"/>
    <row r="617" s="354" customFormat="1" x14ac:dyDescent="0.25"/>
    <row r="618" s="354" customFormat="1" x14ac:dyDescent="0.25"/>
    <row r="619" s="354" customFormat="1" x14ac:dyDescent="0.25"/>
    <row r="620" s="354" customFormat="1" x14ac:dyDescent="0.25"/>
    <row r="621" s="354" customFormat="1" x14ac:dyDescent="0.25"/>
    <row r="622" s="354" customFormat="1" x14ac:dyDescent="0.25"/>
    <row r="623" s="354" customFormat="1" x14ac:dyDescent="0.25"/>
    <row r="624" s="354" customFormat="1" x14ac:dyDescent="0.25"/>
    <row r="625" s="354" customFormat="1" x14ac:dyDescent="0.25"/>
    <row r="626" s="354" customFormat="1" x14ac:dyDescent="0.25"/>
    <row r="627" s="354" customFormat="1" x14ac:dyDescent="0.25"/>
    <row r="628" s="354" customFormat="1" x14ac:dyDescent="0.25"/>
    <row r="629" s="354" customFormat="1" x14ac:dyDescent="0.25"/>
    <row r="630" s="354" customFormat="1" x14ac:dyDescent="0.25"/>
    <row r="631" s="354" customFormat="1" x14ac:dyDescent="0.25"/>
    <row r="632" s="354" customFormat="1" x14ac:dyDescent="0.25"/>
    <row r="633" s="354" customFormat="1" x14ac:dyDescent="0.25"/>
    <row r="634" s="354" customFormat="1" x14ac:dyDescent="0.25"/>
    <row r="635" s="354" customFormat="1" x14ac:dyDescent="0.25"/>
    <row r="636" s="354" customFormat="1" x14ac:dyDescent="0.25"/>
    <row r="637" s="354" customFormat="1" x14ac:dyDescent="0.25"/>
    <row r="638" s="354" customFormat="1" x14ac:dyDescent="0.25"/>
    <row r="639" s="354" customFormat="1" x14ac:dyDescent="0.25"/>
    <row r="640" s="354" customFormat="1" x14ac:dyDescent="0.25"/>
    <row r="641" s="354" customFormat="1" x14ac:dyDescent="0.25"/>
    <row r="642" s="354" customFormat="1" x14ac:dyDescent="0.25"/>
    <row r="643" s="354" customFormat="1" x14ac:dyDescent="0.25"/>
    <row r="644" s="354" customFormat="1" x14ac:dyDescent="0.25"/>
    <row r="645" s="354" customFormat="1" x14ac:dyDescent="0.25"/>
    <row r="646" s="354" customFormat="1" x14ac:dyDescent="0.25"/>
    <row r="647" s="354" customFormat="1" x14ac:dyDescent="0.25"/>
    <row r="648" s="354" customFormat="1" x14ac:dyDescent="0.25"/>
    <row r="649" s="354" customFormat="1" x14ac:dyDescent="0.25"/>
    <row r="650" s="354" customFormat="1" x14ac:dyDescent="0.25"/>
    <row r="651" s="354" customFormat="1" x14ac:dyDescent="0.25"/>
    <row r="652" s="354" customFormat="1" x14ac:dyDescent="0.25"/>
    <row r="653" s="354" customFormat="1" x14ac:dyDescent="0.25"/>
    <row r="654" s="354" customFormat="1" x14ac:dyDescent="0.25"/>
    <row r="655" s="354" customFormat="1" x14ac:dyDescent="0.25"/>
    <row r="656" s="354" customFormat="1" x14ac:dyDescent="0.25"/>
    <row r="657" s="354" customFormat="1" x14ac:dyDescent="0.25"/>
    <row r="658" s="354" customFormat="1" x14ac:dyDescent="0.25"/>
    <row r="659" s="354" customFormat="1" x14ac:dyDescent="0.25"/>
    <row r="660" s="354" customFormat="1" x14ac:dyDescent="0.25"/>
    <row r="661" s="354" customFormat="1" x14ac:dyDescent="0.25"/>
    <row r="662" s="354" customFormat="1" x14ac:dyDescent="0.25"/>
    <row r="663" s="354" customFormat="1" x14ac:dyDescent="0.25"/>
    <row r="664" s="354" customFormat="1" x14ac:dyDescent="0.25"/>
    <row r="665" s="354" customFormat="1" x14ac:dyDescent="0.25"/>
    <row r="666" s="354" customFormat="1" x14ac:dyDescent="0.25"/>
    <row r="667" s="354" customFormat="1" x14ac:dyDescent="0.25"/>
    <row r="668" s="354" customFormat="1" x14ac:dyDescent="0.25"/>
    <row r="669" s="354" customFormat="1" x14ac:dyDescent="0.25"/>
    <row r="670" s="354" customFormat="1" x14ac:dyDescent="0.25"/>
    <row r="671" s="354" customFormat="1" x14ac:dyDescent="0.25"/>
    <row r="672" s="354" customFormat="1" x14ac:dyDescent="0.25"/>
    <row r="673" s="354" customFormat="1" x14ac:dyDescent="0.25"/>
    <row r="674" s="354" customFormat="1" x14ac:dyDescent="0.25"/>
    <row r="675" s="354" customFormat="1" x14ac:dyDescent="0.25"/>
    <row r="676" s="354" customFormat="1" x14ac:dyDescent="0.25"/>
    <row r="677" s="354" customFormat="1" x14ac:dyDescent="0.25"/>
    <row r="678" s="354" customFormat="1" x14ac:dyDescent="0.25"/>
    <row r="679" s="354" customFormat="1" x14ac:dyDescent="0.25"/>
    <row r="680" s="354" customFormat="1" x14ac:dyDescent="0.25"/>
    <row r="681" s="354" customFormat="1" x14ac:dyDescent="0.25"/>
    <row r="682" s="354" customFormat="1" x14ac:dyDescent="0.25"/>
    <row r="683" s="354" customFormat="1" x14ac:dyDescent="0.25"/>
    <row r="684" s="354" customFormat="1" x14ac:dyDescent="0.25"/>
    <row r="685" s="354" customFormat="1" x14ac:dyDescent="0.25"/>
    <row r="686" s="354" customFormat="1" x14ac:dyDescent="0.25"/>
    <row r="687" s="354" customFormat="1" x14ac:dyDescent="0.25"/>
    <row r="688" s="354" customFormat="1" x14ac:dyDescent="0.25"/>
    <row r="689" s="354" customFormat="1" x14ac:dyDescent="0.25"/>
    <row r="690" s="354" customFormat="1" x14ac:dyDescent="0.25"/>
    <row r="691" s="354" customFormat="1" x14ac:dyDescent="0.25"/>
    <row r="692" s="354" customFormat="1" x14ac:dyDescent="0.25"/>
    <row r="693" s="354" customFormat="1" x14ac:dyDescent="0.25"/>
    <row r="694" s="354" customFormat="1" x14ac:dyDescent="0.25"/>
    <row r="695" s="354" customFormat="1" x14ac:dyDescent="0.25"/>
    <row r="696" s="354" customFormat="1" x14ac:dyDescent="0.25"/>
    <row r="697" s="354" customFormat="1" x14ac:dyDescent="0.25"/>
    <row r="698" s="354" customFormat="1" x14ac:dyDescent="0.25"/>
    <row r="699" s="354" customFormat="1" x14ac:dyDescent="0.25"/>
    <row r="700" s="354" customFormat="1" x14ac:dyDescent="0.25"/>
    <row r="701" s="354" customFormat="1" x14ac:dyDescent="0.25"/>
    <row r="702" s="354" customFormat="1" x14ac:dyDescent="0.25"/>
    <row r="703" s="354" customFormat="1" x14ac:dyDescent="0.25"/>
    <row r="704" s="354" customFormat="1" x14ac:dyDescent="0.25"/>
    <row r="705" s="354" customFormat="1" x14ac:dyDescent="0.25"/>
    <row r="706" s="354" customFormat="1" x14ac:dyDescent="0.25"/>
    <row r="707" s="354" customFormat="1" x14ac:dyDescent="0.25"/>
    <row r="708" s="354" customFormat="1" x14ac:dyDescent="0.25"/>
    <row r="709" s="354" customFormat="1" x14ac:dyDescent="0.25"/>
    <row r="710" s="354" customFormat="1" x14ac:dyDescent="0.25"/>
    <row r="711" s="354" customFormat="1" x14ac:dyDescent="0.25"/>
    <row r="712" s="354" customFormat="1" x14ac:dyDescent="0.25"/>
    <row r="713" s="354" customFormat="1" x14ac:dyDescent="0.25"/>
    <row r="714" s="354" customFormat="1" x14ac:dyDescent="0.25"/>
    <row r="715" s="354" customFormat="1" x14ac:dyDescent="0.25"/>
    <row r="716" s="354" customFormat="1" x14ac:dyDescent="0.25"/>
    <row r="717" s="354" customFormat="1" x14ac:dyDescent="0.25"/>
    <row r="718" s="354" customFormat="1" x14ac:dyDescent="0.25"/>
    <row r="719" s="354" customFormat="1" x14ac:dyDescent="0.25"/>
    <row r="720" s="354" customFormat="1" x14ac:dyDescent="0.25"/>
    <row r="721" s="354" customFormat="1" x14ac:dyDescent="0.25"/>
    <row r="722" s="354" customFormat="1" x14ac:dyDescent="0.25"/>
    <row r="723" s="354" customFormat="1" x14ac:dyDescent="0.25"/>
    <row r="724" s="354" customFormat="1" x14ac:dyDescent="0.25"/>
    <row r="725" s="354" customFormat="1" x14ac:dyDescent="0.25"/>
    <row r="726" s="354" customFormat="1" x14ac:dyDescent="0.25"/>
    <row r="727" s="354" customFormat="1" x14ac:dyDescent="0.25"/>
    <row r="728" s="354" customFormat="1" x14ac:dyDescent="0.25"/>
    <row r="729" s="354" customFormat="1" x14ac:dyDescent="0.25"/>
    <row r="730" s="354" customFormat="1" x14ac:dyDescent="0.25"/>
    <row r="731" s="354" customFormat="1" x14ac:dyDescent="0.25"/>
    <row r="732" s="354" customFormat="1" x14ac:dyDescent="0.25"/>
    <row r="733" s="354" customFormat="1" x14ac:dyDescent="0.25"/>
    <row r="734" s="354" customFormat="1" x14ac:dyDescent="0.25"/>
    <row r="735" s="354" customFormat="1" x14ac:dyDescent="0.25"/>
    <row r="736" s="354" customFormat="1" x14ac:dyDescent="0.25"/>
    <row r="737" s="354" customFormat="1" x14ac:dyDescent="0.25"/>
    <row r="738" s="354" customFormat="1" x14ac:dyDescent="0.25"/>
    <row r="739" s="354" customFormat="1" x14ac:dyDescent="0.25"/>
    <row r="740" s="354" customFormat="1" x14ac:dyDescent="0.25"/>
    <row r="741" s="354" customFormat="1" x14ac:dyDescent="0.25"/>
    <row r="742" s="354" customFormat="1" x14ac:dyDescent="0.25"/>
    <row r="743" s="354" customFormat="1" x14ac:dyDescent="0.25"/>
    <row r="744" s="354" customFormat="1" x14ac:dyDescent="0.25"/>
    <row r="745" s="354" customFormat="1" x14ac:dyDescent="0.25"/>
    <row r="746" s="354" customFormat="1" x14ac:dyDescent="0.25"/>
    <row r="747" s="354" customFormat="1" x14ac:dyDescent="0.25"/>
    <row r="748" s="354" customFormat="1" x14ac:dyDescent="0.25"/>
    <row r="749" s="354" customFormat="1" x14ac:dyDescent="0.25"/>
    <row r="750" s="354" customFormat="1" x14ac:dyDescent="0.25"/>
    <row r="751" s="354" customFormat="1" x14ac:dyDescent="0.25"/>
    <row r="752" s="354" customFormat="1" x14ac:dyDescent="0.25"/>
    <row r="753" s="354" customFormat="1" x14ac:dyDescent="0.25"/>
    <row r="754" s="354" customFormat="1" x14ac:dyDescent="0.25"/>
    <row r="755" s="354" customFormat="1" x14ac:dyDescent="0.25"/>
    <row r="756" s="354" customFormat="1" x14ac:dyDescent="0.25"/>
    <row r="757" s="354" customFormat="1" x14ac:dyDescent="0.25"/>
    <row r="758" s="354" customFormat="1" x14ac:dyDescent="0.25"/>
    <row r="759" s="354" customFormat="1" x14ac:dyDescent="0.25"/>
    <row r="760" s="354" customFormat="1" x14ac:dyDescent="0.25"/>
    <row r="761" s="354" customFormat="1" x14ac:dyDescent="0.25"/>
    <row r="762" s="354" customFormat="1" x14ac:dyDescent="0.25"/>
    <row r="763" s="354" customFormat="1" x14ac:dyDescent="0.25"/>
    <row r="764" s="354" customFormat="1" x14ac:dyDescent="0.25"/>
    <row r="765" s="354" customFormat="1" x14ac:dyDescent="0.25"/>
    <row r="766" s="354" customFormat="1" x14ac:dyDescent="0.25"/>
    <row r="767" s="354" customFormat="1" x14ac:dyDescent="0.25"/>
    <row r="768" s="354" customFormat="1" x14ac:dyDescent="0.25"/>
    <row r="769" s="354" customFormat="1" x14ac:dyDescent="0.25"/>
    <row r="770" s="354" customFormat="1" x14ac:dyDescent="0.25"/>
    <row r="771" s="354" customFormat="1" x14ac:dyDescent="0.25"/>
    <row r="772" s="354" customFormat="1" x14ac:dyDescent="0.25"/>
    <row r="773" s="354" customFormat="1" x14ac:dyDescent="0.25"/>
    <row r="774" s="354" customFormat="1" x14ac:dyDescent="0.25"/>
    <row r="775" s="354" customFormat="1" x14ac:dyDescent="0.25"/>
    <row r="776" s="354" customFormat="1" x14ac:dyDescent="0.25"/>
    <row r="777" s="354" customFormat="1" x14ac:dyDescent="0.25"/>
    <row r="778" s="354" customFormat="1" x14ac:dyDescent="0.25"/>
    <row r="779" s="354" customFormat="1" x14ac:dyDescent="0.25"/>
    <row r="780" s="354" customFormat="1" x14ac:dyDescent="0.25"/>
    <row r="781" s="354" customFormat="1" x14ac:dyDescent="0.25"/>
    <row r="782" s="354" customFormat="1" x14ac:dyDescent="0.25"/>
    <row r="783" s="354" customFormat="1" x14ac:dyDescent="0.25"/>
    <row r="784" s="354" customFormat="1" x14ac:dyDescent="0.25"/>
    <row r="785" s="354" customFormat="1" x14ac:dyDescent="0.25"/>
    <row r="786" s="354" customFormat="1" x14ac:dyDescent="0.25"/>
    <row r="787" s="354" customFormat="1" x14ac:dyDescent="0.25"/>
    <row r="788" s="354" customFormat="1" x14ac:dyDescent="0.25"/>
    <row r="789" s="354" customFormat="1" x14ac:dyDescent="0.25"/>
    <row r="790" s="354" customFormat="1" x14ac:dyDescent="0.25"/>
    <row r="791" s="354" customFormat="1" x14ac:dyDescent="0.25"/>
    <row r="792" s="354" customFormat="1" x14ac:dyDescent="0.25"/>
    <row r="793" s="354" customFormat="1" x14ac:dyDescent="0.25"/>
    <row r="794" s="354" customFormat="1" x14ac:dyDescent="0.25"/>
    <row r="795" s="354" customFormat="1" x14ac:dyDescent="0.25"/>
    <row r="796" s="354" customFormat="1" x14ac:dyDescent="0.25"/>
    <row r="797" s="354" customFormat="1" x14ac:dyDescent="0.25"/>
    <row r="798" s="354" customFormat="1" x14ac:dyDescent="0.25"/>
    <row r="799" s="354" customFormat="1" x14ac:dyDescent="0.25"/>
    <row r="800" s="354" customFormat="1" x14ac:dyDescent="0.25"/>
    <row r="801" s="354" customFormat="1" x14ac:dyDescent="0.25"/>
    <row r="802" s="354" customFormat="1" x14ac:dyDescent="0.25"/>
    <row r="803" s="354" customFormat="1" x14ac:dyDescent="0.25"/>
    <row r="804" s="354" customFormat="1" x14ac:dyDescent="0.25"/>
    <row r="805" s="354" customFormat="1" x14ac:dyDescent="0.25"/>
    <row r="806" s="354" customFormat="1" x14ac:dyDescent="0.25"/>
    <row r="807" s="354" customFormat="1" x14ac:dyDescent="0.25"/>
    <row r="808" s="354" customFormat="1" x14ac:dyDescent="0.25"/>
    <row r="809" s="354" customFormat="1" x14ac:dyDescent="0.25"/>
    <row r="810" s="354" customFormat="1" x14ac:dyDescent="0.25"/>
    <row r="811" s="354" customFormat="1" x14ac:dyDescent="0.25"/>
    <row r="812" s="354" customFormat="1" x14ac:dyDescent="0.25"/>
    <row r="813" s="354" customFormat="1" x14ac:dyDescent="0.25"/>
    <row r="814" s="354" customFormat="1" x14ac:dyDescent="0.25"/>
    <row r="815" s="354" customFormat="1" x14ac:dyDescent="0.25"/>
    <row r="816" s="354" customFormat="1" x14ac:dyDescent="0.25"/>
    <row r="817" s="354" customFormat="1" x14ac:dyDescent="0.25"/>
    <row r="818" s="354" customFormat="1" x14ac:dyDescent="0.25"/>
    <row r="819" s="354" customFormat="1" x14ac:dyDescent="0.25"/>
    <row r="820" s="354" customFormat="1" x14ac:dyDescent="0.25"/>
    <row r="821" s="354" customFormat="1" x14ac:dyDescent="0.25"/>
    <row r="822" s="354" customFormat="1" x14ac:dyDescent="0.25"/>
    <row r="823" s="354" customFormat="1" x14ac:dyDescent="0.25"/>
    <row r="824" s="354" customFormat="1" x14ac:dyDescent="0.25"/>
    <row r="825" s="354" customFormat="1" x14ac:dyDescent="0.25"/>
    <row r="826" s="354" customFormat="1" x14ac:dyDescent="0.25"/>
    <row r="827" s="354" customFormat="1" x14ac:dyDescent="0.25"/>
    <row r="828" s="354" customFormat="1" x14ac:dyDescent="0.25"/>
    <row r="829" s="354" customFormat="1" x14ac:dyDescent="0.25"/>
    <row r="830" s="354" customFormat="1" x14ac:dyDescent="0.25"/>
    <row r="831" s="354" customFormat="1" x14ac:dyDescent="0.25"/>
    <row r="832" s="354" customFormat="1" x14ac:dyDescent="0.25"/>
    <row r="833" s="354" customFormat="1" x14ac:dyDescent="0.25"/>
    <row r="834" s="354" customFormat="1" x14ac:dyDescent="0.25"/>
    <row r="835" s="354" customFormat="1" x14ac:dyDescent="0.25"/>
    <row r="836" s="354" customFormat="1" x14ac:dyDescent="0.25"/>
    <row r="837" s="354" customFormat="1" x14ac:dyDescent="0.25"/>
    <row r="838" s="354" customFormat="1" x14ac:dyDescent="0.25"/>
    <row r="839" s="354" customFormat="1" x14ac:dyDescent="0.25"/>
    <row r="840" s="354" customFormat="1" x14ac:dyDescent="0.25"/>
    <row r="841" s="354" customFormat="1" x14ac:dyDescent="0.25"/>
    <row r="842" s="354" customFormat="1" x14ac:dyDescent="0.25"/>
    <row r="843" s="354" customFormat="1" x14ac:dyDescent="0.25"/>
    <row r="844" s="354" customFormat="1" x14ac:dyDescent="0.25"/>
    <row r="845" s="354" customFormat="1" x14ac:dyDescent="0.25"/>
    <row r="846" s="354" customFormat="1" x14ac:dyDescent="0.25"/>
    <row r="847" s="354" customFormat="1" x14ac:dyDescent="0.25"/>
    <row r="848" s="354" customFormat="1" x14ac:dyDescent="0.25"/>
    <row r="849" s="354" customFormat="1" x14ac:dyDescent="0.25"/>
    <row r="850" s="354" customFormat="1" x14ac:dyDescent="0.25"/>
    <row r="851" s="354" customFormat="1" x14ac:dyDescent="0.25"/>
    <row r="852" s="354" customFormat="1" x14ac:dyDescent="0.25"/>
    <row r="853" s="354" customFormat="1" x14ac:dyDescent="0.25"/>
    <row r="854" s="354" customFormat="1" x14ac:dyDescent="0.25"/>
    <row r="855" s="354" customFormat="1" x14ac:dyDescent="0.25"/>
    <row r="856" s="354" customFormat="1" x14ac:dyDescent="0.25"/>
    <row r="857" s="354" customFormat="1" x14ac:dyDescent="0.25"/>
    <row r="858" s="354" customFormat="1" x14ac:dyDescent="0.25"/>
    <row r="859" s="354" customFormat="1" x14ac:dyDescent="0.25"/>
    <row r="860" s="354" customFormat="1" x14ac:dyDescent="0.25"/>
    <row r="861" s="354" customFormat="1" x14ac:dyDescent="0.25"/>
    <row r="862" s="354" customFormat="1" x14ac:dyDescent="0.25"/>
    <row r="863" s="354" customFormat="1" x14ac:dyDescent="0.25"/>
    <row r="864" s="354" customFormat="1" x14ac:dyDescent="0.25"/>
    <row r="865" s="354" customFormat="1" x14ac:dyDescent="0.25"/>
    <row r="866" s="354" customFormat="1" x14ac:dyDescent="0.25"/>
    <row r="867" s="354" customFormat="1" x14ac:dyDescent="0.25"/>
    <row r="868" s="354" customFormat="1" x14ac:dyDescent="0.25"/>
    <row r="869" s="354" customFormat="1" x14ac:dyDescent="0.25"/>
    <row r="870" s="354" customFormat="1" x14ac:dyDescent="0.25"/>
    <row r="871" s="354" customFormat="1" x14ac:dyDescent="0.25"/>
    <row r="872" s="354" customFormat="1" x14ac:dyDescent="0.25"/>
    <row r="873" s="354" customFormat="1" x14ac:dyDescent="0.25"/>
    <row r="874" s="354" customFormat="1" x14ac:dyDescent="0.25"/>
    <row r="875" s="354" customFormat="1" x14ac:dyDescent="0.25"/>
    <row r="876" s="354" customFormat="1" x14ac:dyDescent="0.25"/>
    <row r="877" s="354" customFormat="1" x14ac:dyDescent="0.25"/>
    <row r="878" s="354" customFormat="1" x14ac:dyDescent="0.25"/>
    <row r="879" s="354" customFormat="1" x14ac:dyDescent="0.25"/>
    <row r="880" s="354" customFormat="1" x14ac:dyDescent="0.25"/>
    <row r="881" s="354" customFormat="1" x14ac:dyDescent="0.25"/>
    <row r="882" s="354" customFormat="1" x14ac:dyDescent="0.25"/>
    <row r="883" s="354" customFormat="1" x14ac:dyDescent="0.25"/>
    <row r="884" s="354" customFormat="1" x14ac:dyDescent="0.25"/>
    <row r="885" s="354" customFormat="1" x14ac:dyDescent="0.25"/>
    <row r="886" s="354" customFormat="1" x14ac:dyDescent="0.25"/>
    <row r="887" s="354" customFormat="1" x14ac:dyDescent="0.25"/>
    <row r="888" s="354" customFormat="1" x14ac:dyDescent="0.25"/>
    <row r="889" s="354" customFormat="1" x14ac:dyDescent="0.25"/>
    <row r="890" s="354" customFormat="1" x14ac:dyDescent="0.25"/>
    <row r="891" s="354" customFormat="1" x14ac:dyDescent="0.25"/>
    <row r="892" s="354" customFormat="1" x14ac:dyDescent="0.25"/>
    <row r="893" s="354" customFormat="1" x14ac:dyDescent="0.25"/>
    <row r="894" s="354" customFormat="1" x14ac:dyDescent="0.25"/>
    <row r="895" s="354" customFormat="1" x14ac:dyDescent="0.25"/>
    <row r="896" s="354" customFormat="1" x14ac:dyDescent="0.25"/>
    <row r="897" s="354" customFormat="1" x14ac:dyDescent="0.25"/>
    <row r="898" s="354" customFormat="1" x14ac:dyDescent="0.25"/>
    <row r="899" s="354" customFormat="1" x14ac:dyDescent="0.25"/>
    <row r="900" s="354" customFormat="1" x14ac:dyDescent="0.25"/>
    <row r="901" s="354" customFormat="1" x14ac:dyDescent="0.25"/>
    <row r="902" s="354" customFormat="1" x14ac:dyDescent="0.25"/>
    <row r="903" s="354" customFormat="1" x14ac:dyDescent="0.25"/>
    <row r="904" s="354" customFormat="1" x14ac:dyDescent="0.25"/>
    <row r="905" s="354" customFormat="1" x14ac:dyDescent="0.25"/>
    <row r="906" s="354" customFormat="1" x14ac:dyDescent="0.25"/>
    <row r="907" s="354" customFormat="1" x14ac:dyDescent="0.25"/>
    <row r="908" s="354" customFormat="1" x14ac:dyDescent="0.25"/>
    <row r="909" s="354" customFormat="1" x14ac:dyDescent="0.25"/>
    <row r="910" s="354" customFormat="1" x14ac:dyDescent="0.25"/>
    <row r="911" s="354" customFormat="1" x14ac:dyDescent="0.25"/>
    <row r="912" s="354" customFormat="1" x14ac:dyDescent="0.25"/>
    <row r="913" s="354" customFormat="1" x14ac:dyDescent="0.25"/>
    <row r="914" s="354" customFormat="1" x14ac:dyDescent="0.25"/>
    <row r="915" s="354" customFormat="1" x14ac:dyDescent="0.25"/>
    <row r="916" s="354" customFormat="1" x14ac:dyDescent="0.25"/>
    <row r="917" s="354" customFormat="1" x14ac:dyDescent="0.25"/>
    <row r="918" s="354" customFormat="1" x14ac:dyDescent="0.25"/>
    <row r="919" s="354" customFormat="1" x14ac:dyDescent="0.25"/>
    <row r="920" s="354" customFormat="1" x14ac:dyDescent="0.25"/>
    <row r="921" s="354" customFormat="1" x14ac:dyDescent="0.25"/>
    <row r="922" s="354" customFormat="1" x14ac:dyDescent="0.25"/>
    <row r="923" s="354" customFormat="1" x14ac:dyDescent="0.25"/>
    <row r="924" s="354" customFormat="1" x14ac:dyDescent="0.25"/>
    <row r="925" s="354" customFormat="1" x14ac:dyDescent="0.25"/>
    <row r="926" s="354" customFormat="1" x14ac:dyDescent="0.25"/>
    <row r="927" s="354" customFormat="1" x14ac:dyDescent="0.25"/>
    <row r="928" s="354" customFormat="1" x14ac:dyDescent="0.25"/>
    <row r="929" s="354" customFormat="1" x14ac:dyDescent="0.25"/>
    <row r="930" s="354" customFormat="1" x14ac:dyDescent="0.25"/>
    <row r="931" s="354" customFormat="1" x14ac:dyDescent="0.25"/>
    <row r="932" s="354" customFormat="1" x14ac:dyDescent="0.25"/>
    <row r="933" s="354" customFormat="1" x14ac:dyDescent="0.25"/>
    <row r="934" s="354" customFormat="1" x14ac:dyDescent="0.25"/>
    <row r="935" s="354" customFormat="1" x14ac:dyDescent="0.25"/>
    <row r="936" s="354" customFormat="1" x14ac:dyDescent="0.25"/>
    <row r="937" s="354" customFormat="1" x14ac:dyDescent="0.25"/>
    <row r="938" s="354" customFormat="1" x14ac:dyDescent="0.25"/>
    <row r="939" s="354" customFormat="1" x14ac:dyDescent="0.25"/>
    <row r="940" s="354" customFormat="1" x14ac:dyDescent="0.25"/>
    <row r="941" s="354" customFormat="1" x14ac:dyDescent="0.25"/>
    <row r="942" s="354" customFormat="1" x14ac:dyDescent="0.25"/>
    <row r="943" s="354" customFormat="1" x14ac:dyDescent="0.25"/>
    <row r="944" s="354" customFormat="1" x14ac:dyDescent="0.25"/>
    <row r="945" s="354" customFormat="1" x14ac:dyDescent="0.25"/>
    <row r="946" s="354" customFormat="1" x14ac:dyDescent="0.25"/>
    <row r="947" s="354" customFormat="1" x14ac:dyDescent="0.25"/>
    <row r="948" s="354" customFormat="1" x14ac:dyDescent="0.25"/>
    <row r="949" s="354" customFormat="1" x14ac:dyDescent="0.25"/>
    <row r="950" s="354" customFormat="1" x14ac:dyDescent="0.25"/>
    <row r="951" s="354" customFormat="1" x14ac:dyDescent="0.25"/>
    <row r="952" s="354" customFormat="1" x14ac:dyDescent="0.25"/>
    <row r="953" s="354" customFormat="1" x14ac:dyDescent="0.25"/>
    <row r="954" s="354" customFormat="1" x14ac:dyDescent="0.25"/>
    <row r="955" s="354" customFormat="1" x14ac:dyDescent="0.25"/>
    <row r="956" s="354" customFormat="1" x14ac:dyDescent="0.25"/>
    <row r="957" s="354" customFormat="1" x14ac:dyDescent="0.25"/>
    <row r="958" s="354" customFormat="1" x14ac:dyDescent="0.25"/>
    <row r="959" s="354" customFormat="1" x14ac:dyDescent="0.25"/>
    <row r="960" s="354" customFormat="1" x14ac:dyDescent="0.25"/>
    <row r="961" s="354" customFormat="1" x14ac:dyDescent="0.25"/>
    <row r="962" s="354" customFormat="1" x14ac:dyDescent="0.25"/>
    <row r="963" s="354" customFormat="1" x14ac:dyDescent="0.25"/>
    <row r="964" s="354" customFormat="1" x14ac:dyDescent="0.25"/>
    <row r="965" s="354" customFormat="1" x14ac:dyDescent="0.25"/>
    <row r="966" s="354" customFormat="1" x14ac:dyDescent="0.25"/>
    <row r="967" s="354" customFormat="1" x14ac:dyDescent="0.25"/>
    <row r="968" s="354" customFormat="1" x14ac:dyDescent="0.25"/>
    <row r="969" s="354" customFormat="1" x14ac:dyDescent="0.25"/>
    <row r="970" s="354" customFormat="1" x14ac:dyDescent="0.25"/>
    <row r="971" s="354" customFormat="1" x14ac:dyDescent="0.25"/>
    <row r="972" s="354" customFormat="1" x14ac:dyDescent="0.25"/>
    <row r="973" s="354" customFormat="1" x14ac:dyDescent="0.25"/>
    <row r="974" s="354" customFormat="1" x14ac:dyDescent="0.25"/>
    <row r="975" s="354" customFormat="1" x14ac:dyDescent="0.25"/>
    <row r="976" s="354" customFormat="1" x14ac:dyDescent="0.25"/>
    <row r="977" s="354" customFormat="1" x14ac:dyDescent="0.25"/>
    <row r="978" s="354" customFormat="1" x14ac:dyDescent="0.25"/>
    <row r="979" s="354" customFormat="1" x14ac:dyDescent="0.25"/>
    <row r="980" s="354" customFormat="1" x14ac:dyDescent="0.25"/>
    <row r="981" s="354" customFormat="1" x14ac:dyDescent="0.25"/>
    <row r="982" s="354" customFormat="1" x14ac:dyDescent="0.25"/>
    <row r="983" s="354" customFormat="1" x14ac:dyDescent="0.25"/>
    <row r="984" s="354" customFormat="1" x14ac:dyDescent="0.25"/>
    <row r="985" s="354" customFormat="1" x14ac:dyDescent="0.25"/>
    <row r="986" s="354" customFormat="1" x14ac:dyDescent="0.25"/>
    <row r="987" s="354" customFormat="1" x14ac:dyDescent="0.25"/>
    <row r="988" s="354" customFormat="1" x14ac:dyDescent="0.25"/>
    <row r="989" s="354" customFormat="1" x14ac:dyDescent="0.25"/>
    <row r="990" s="354" customFormat="1" x14ac:dyDescent="0.25"/>
    <row r="991" s="354" customFormat="1" x14ac:dyDescent="0.25"/>
    <row r="992" s="354" customFormat="1" x14ac:dyDescent="0.25"/>
    <row r="993" s="354" customFormat="1" x14ac:dyDescent="0.25"/>
    <row r="994" s="354" customFormat="1" x14ac:dyDescent="0.25"/>
    <row r="995" s="354" customFormat="1" x14ac:dyDescent="0.25"/>
    <row r="996" s="354" customFormat="1" x14ac:dyDescent="0.25"/>
    <row r="997" s="354" customFormat="1" x14ac:dyDescent="0.25"/>
    <row r="998" s="354" customFormat="1" x14ac:dyDescent="0.25"/>
    <row r="999" s="354" customFormat="1" x14ac:dyDescent="0.25"/>
    <row r="1000" s="354" customFormat="1" x14ac:dyDescent="0.25"/>
    <row r="1001" s="354" customFormat="1" x14ac:dyDescent="0.25"/>
    <row r="1002" s="354" customFormat="1" x14ac:dyDescent="0.25"/>
    <row r="1003" s="354" customFormat="1" x14ac:dyDescent="0.25"/>
    <row r="1004" s="354" customFormat="1" x14ac:dyDescent="0.25"/>
    <row r="1005" s="354" customFormat="1" x14ac:dyDescent="0.25"/>
    <row r="1006" s="354" customFormat="1" x14ac:dyDescent="0.25"/>
    <row r="1007" s="354" customFormat="1" x14ac:dyDescent="0.25"/>
    <row r="1008" s="354" customFormat="1" x14ac:dyDescent="0.25"/>
    <row r="1009" s="354" customFormat="1" x14ac:dyDescent="0.25"/>
    <row r="1010" s="354" customFormat="1" x14ac:dyDescent="0.25"/>
    <row r="1011" s="354" customFormat="1" x14ac:dyDescent="0.25"/>
    <row r="1012" s="354" customFormat="1" x14ac:dyDescent="0.25"/>
    <row r="1013" s="354" customFormat="1" x14ac:dyDescent="0.25"/>
    <row r="1014" s="354" customFormat="1" x14ac:dyDescent="0.25"/>
    <row r="1015" s="354" customFormat="1" x14ac:dyDescent="0.25"/>
    <row r="1016" s="354" customFormat="1" x14ac:dyDescent="0.25"/>
    <row r="1017" s="354" customFormat="1" x14ac:dyDescent="0.25"/>
    <row r="1018" s="354" customFormat="1" x14ac:dyDescent="0.25"/>
    <row r="1019" s="354" customFormat="1" x14ac:dyDescent="0.25"/>
    <row r="1020" s="354" customFormat="1" x14ac:dyDescent="0.25"/>
    <row r="1021" s="354" customFormat="1" x14ac:dyDescent="0.25"/>
    <row r="1022" s="354" customFormat="1" x14ac:dyDescent="0.25"/>
    <row r="1023" s="354" customFormat="1" x14ac:dyDescent="0.25"/>
    <row r="1024" s="354" customFormat="1" x14ac:dyDescent="0.25"/>
    <row r="1025" s="354" customFormat="1" x14ac:dyDescent="0.25"/>
    <row r="1026" s="354" customFormat="1" x14ac:dyDescent="0.25"/>
    <row r="1027" s="354" customFormat="1" x14ac:dyDescent="0.25"/>
    <row r="1028" s="354" customFormat="1" x14ac:dyDescent="0.25"/>
    <row r="1029" s="354" customFormat="1" x14ac:dyDescent="0.25"/>
    <row r="1030" s="354" customFormat="1" x14ac:dyDescent="0.25"/>
    <row r="1031" s="354" customFormat="1" x14ac:dyDescent="0.25"/>
    <row r="1032" s="354" customFormat="1" x14ac:dyDescent="0.25"/>
    <row r="1033" s="354" customFormat="1" x14ac:dyDescent="0.25"/>
    <row r="1034" s="354" customFormat="1" x14ac:dyDescent="0.25"/>
    <row r="1035" s="354" customFormat="1" x14ac:dyDescent="0.25"/>
    <row r="1036" s="354" customFormat="1" x14ac:dyDescent="0.25"/>
    <row r="1037" s="354" customFormat="1" x14ac:dyDescent="0.25"/>
    <row r="1038" s="354" customFormat="1" x14ac:dyDescent="0.25"/>
    <row r="1039" s="354" customFormat="1" x14ac:dyDescent="0.25"/>
    <row r="1040" s="354" customFormat="1" x14ac:dyDescent="0.25"/>
    <row r="1041" s="354" customFormat="1" x14ac:dyDescent="0.25"/>
    <row r="1042" s="354" customFormat="1" x14ac:dyDescent="0.25"/>
    <row r="1043" s="354" customFormat="1" x14ac:dyDescent="0.25"/>
    <row r="1044" s="354" customFormat="1" x14ac:dyDescent="0.25"/>
    <row r="1045" s="354" customFormat="1" x14ac:dyDescent="0.25"/>
    <row r="1046" s="354" customFormat="1" x14ac:dyDescent="0.25"/>
    <row r="1047" s="354" customFormat="1" x14ac:dyDescent="0.25"/>
    <row r="1048" s="354" customFormat="1" x14ac:dyDescent="0.25"/>
    <row r="1049" s="354" customFormat="1" x14ac:dyDescent="0.25"/>
    <row r="1050" s="354" customFormat="1" x14ac:dyDescent="0.25"/>
    <row r="1051" s="354" customFormat="1" x14ac:dyDescent="0.25"/>
    <row r="1052" s="354" customFormat="1" x14ac:dyDescent="0.25"/>
    <row r="1053" s="354" customFormat="1" x14ac:dyDescent="0.25"/>
    <row r="1054" s="354" customFormat="1" x14ac:dyDescent="0.25"/>
    <row r="1055" s="354" customFormat="1" x14ac:dyDescent="0.25"/>
    <row r="1056" s="354" customFormat="1" x14ac:dyDescent="0.25"/>
    <row r="1057" s="354" customFormat="1" x14ac:dyDescent="0.25"/>
    <row r="1058" s="354" customFormat="1" x14ac:dyDescent="0.25"/>
    <row r="1059" s="354" customFormat="1" x14ac:dyDescent="0.25"/>
    <row r="1060" s="354" customFormat="1" x14ac:dyDescent="0.25"/>
    <row r="1061" s="354" customFormat="1" x14ac:dyDescent="0.25"/>
    <row r="1062" s="354" customFormat="1" x14ac:dyDescent="0.25"/>
    <row r="1063" s="354" customFormat="1" x14ac:dyDescent="0.25"/>
    <row r="1064" s="354" customFormat="1" x14ac:dyDescent="0.25"/>
    <row r="1065" s="354" customFormat="1" x14ac:dyDescent="0.25"/>
    <row r="1066" s="354" customFormat="1" x14ac:dyDescent="0.25"/>
    <row r="1067" s="354" customFormat="1" x14ac:dyDescent="0.25"/>
    <row r="1068" s="354" customFormat="1" x14ac:dyDescent="0.25"/>
    <row r="1069" s="354" customFormat="1" x14ac:dyDescent="0.25"/>
    <row r="1070" s="354" customFormat="1" x14ac:dyDescent="0.25"/>
    <row r="1071" s="354" customFormat="1" x14ac:dyDescent="0.25"/>
    <row r="1072" s="354" customFormat="1" x14ac:dyDescent="0.25"/>
    <row r="1073" s="354" customFormat="1" x14ac:dyDescent="0.25"/>
    <row r="1074" s="354" customFormat="1" x14ac:dyDescent="0.25"/>
    <row r="1075" s="354" customFormat="1" x14ac:dyDescent="0.25"/>
    <row r="1076" s="354" customFormat="1" x14ac:dyDescent="0.25"/>
    <row r="1077" s="354" customFormat="1" x14ac:dyDescent="0.25"/>
    <row r="1078" s="354" customFormat="1" x14ac:dyDescent="0.25"/>
    <row r="1079" s="354" customFormat="1" x14ac:dyDescent="0.25"/>
    <row r="1080" s="354" customFormat="1" x14ac:dyDescent="0.25"/>
    <row r="1081" s="354" customFormat="1" x14ac:dyDescent="0.25"/>
    <row r="1082" s="354" customFormat="1" x14ac:dyDescent="0.25"/>
    <row r="1083" s="354" customFormat="1" x14ac:dyDescent="0.25"/>
    <row r="1084" s="354" customFormat="1" x14ac:dyDescent="0.25"/>
    <row r="1085" s="354" customFormat="1" x14ac:dyDescent="0.25"/>
    <row r="1086" s="354" customFormat="1" x14ac:dyDescent="0.25"/>
    <row r="1087" s="354" customFormat="1" x14ac:dyDescent="0.25"/>
    <row r="1088" s="354" customFormat="1" x14ac:dyDescent="0.25"/>
    <row r="1089" s="354" customFormat="1" x14ac:dyDescent="0.25"/>
    <row r="1090" s="354" customFormat="1" x14ac:dyDescent="0.25"/>
    <row r="1091" s="354" customFormat="1" x14ac:dyDescent="0.25"/>
    <row r="1092" s="354" customFormat="1" x14ac:dyDescent="0.25"/>
    <row r="1093" s="354" customFormat="1" x14ac:dyDescent="0.25"/>
    <row r="1094" s="354" customFormat="1" x14ac:dyDescent="0.25"/>
    <row r="1095" s="354" customFormat="1" x14ac:dyDescent="0.25"/>
    <row r="1096" s="354" customFormat="1" x14ac:dyDescent="0.25"/>
    <row r="1097" s="354" customFormat="1" x14ac:dyDescent="0.25"/>
    <row r="1098" s="354" customFormat="1" x14ac:dyDescent="0.25"/>
    <row r="1099" s="354" customFormat="1" x14ac:dyDescent="0.25"/>
    <row r="1100" s="354" customFormat="1" x14ac:dyDescent="0.25"/>
    <row r="1101" s="354" customFormat="1" x14ac:dyDescent="0.25"/>
    <row r="1102" s="354" customFormat="1" x14ac:dyDescent="0.25"/>
    <row r="1103" s="354" customFormat="1" x14ac:dyDescent="0.25"/>
    <row r="1104" s="354" customFormat="1" x14ac:dyDescent="0.25"/>
    <row r="1105" s="354" customFormat="1" x14ac:dyDescent="0.25"/>
    <row r="1106" s="354" customFormat="1" x14ac:dyDescent="0.25"/>
    <row r="1107" s="354" customFormat="1" x14ac:dyDescent="0.25"/>
    <row r="1108" s="354" customFormat="1" x14ac:dyDescent="0.25"/>
    <row r="1109" s="354" customFormat="1" x14ac:dyDescent="0.25"/>
    <row r="1110" s="354" customFormat="1" x14ac:dyDescent="0.25"/>
    <row r="1111" s="354" customFormat="1" x14ac:dyDescent="0.25"/>
    <row r="1112" s="354" customFormat="1" x14ac:dyDescent="0.25"/>
    <row r="1113" s="354" customFormat="1" x14ac:dyDescent="0.25"/>
    <row r="1114" s="354" customFormat="1" x14ac:dyDescent="0.25"/>
    <row r="1115" s="354" customFormat="1" x14ac:dyDescent="0.25"/>
    <row r="1116" s="354" customFormat="1" x14ac:dyDescent="0.25"/>
    <row r="1117" s="354" customFormat="1" x14ac:dyDescent="0.25"/>
    <row r="1118" s="354" customFormat="1" x14ac:dyDescent="0.25"/>
    <row r="1119" s="354" customFormat="1" x14ac:dyDescent="0.25"/>
    <row r="1120" s="354" customFormat="1" x14ac:dyDescent="0.25"/>
    <row r="1121" s="354" customFormat="1" x14ac:dyDescent="0.25"/>
    <row r="1122" s="354" customFormat="1" x14ac:dyDescent="0.25"/>
    <row r="1123" s="354" customFormat="1" x14ac:dyDescent="0.25"/>
    <row r="1124" s="354" customFormat="1" x14ac:dyDescent="0.25"/>
    <row r="1125" s="354" customFormat="1" x14ac:dyDescent="0.25"/>
    <row r="1126" s="354" customFormat="1" x14ac:dyDescent="0.25"/>
    <row r="1127" s="354" customFormat="1" x14ac:dyDescent="0.25"/>
    <row r="1128" s="354" customFormat="1" x14ac:dyDescent="0.25"/>
    <row r="1129" s="354" customFormat="1" x14ac:dyDescent="0.25"/>
    <row r="1130" s="354" customFormat="1" x14ac:dyDescent="0.25"/>
    <row r="1131" s="354" customFormat="1" x14ac:dyDescent="0.25"/>
    <row r="1132" s="354" customFormat="1" x14ac:dyDescent="0.25"/>
    <row r="1133" s="354" customFormat="1" x14ac:dyDescent="0.25"/>
    <row r="1134" s="354" customFormat="1" x14ac:dyDescent="0.25"/>
    <row r="1135" s="354" customFormat="1" x14ac:dyDescent="0.25"/>
    <row r="1136" s="354" customFormat="1" x14ac:dyDescent="0.25"/>
    <row r="1137" s="354" customFormat="1" x14ac:dyDescent="0.25"/>
    <row r="1138" s="354" customFormat="1" x14ac:dyDescent="0.25"/>
    <row r="1139" s="354" customFormat="1" x14ac:dyDescent="0.25"/>
    <row r="1140" s="354" customFormat="1" x14ac:dyDescent="0.25"/>
    <row r="1141" s="354" customFormat="1" x14ac:dyDescent="0.25"/>
    <row r="1142" s="354" customFormat="1" x14ac:dyDescent="0.25"/>
    <row r="1143" s="354" customFormat="1" x14ac:dyDescent="0.25"/>
    <row r="1144" s="354" customFormat="1" x14ac:dyDescent="0.25"/>
    <row r="1145" s="354" customFormat="1" x14ac:dyDescent="0.25"/>
    <row r="1146" s="354" customFormat="1" x14ac:dyDescent="0.25"/>
    <row r="1147" s="354" customFormat="1" x14ac:dyDescent="0.25"/>
    <row r="1148" s="354" customFormat="1" x14ac:dyDescent="0.25"/>
    <row r="1149" s="354" customFormat="1" x14ac:dyDescent="0.25"/>
    <row r="1150" s="354" customFormat="1" x14ac:dyDescent="0.25"/>
    <row r="1151" s="354" customFormat="1" x14ac:dyDescent="0.25"/>
    <row r="1152" s="354" customFormat="1" x14ac:dyDescent="0.25"/>
    <row r="1153" s="354" customFormat="1" x14ac:dyDescent="0.25"/>
    <row r="1154" s="354" customFormat="1" x14ac:dyDescent="0.25"/>
    <row r="1155" s="354" customFormat="1" x14ac:dyDescent="0.25"/>
    <row r="1156" s="354" customFormat="1" x14ac:dyDescent="0.25"/>
    <row r="1157" s="354" customFormat="1" x14ac:dyDescent="0.25"/>
    <row r="1158" s="354" customFormat="1" x14ac:dyDescent="0.25"/>
    <row r="1159" s="354" customFormat="1" x14ac:dyDescent="0.25"/>
    <row r="1160" s="354" customFormat="1" x14ac:dyDescent="0.25"/>
    <row r="1161" s="354" customFormat="1" x14ac:dyDescent="0.25"/>
    <row r="1162" s="354" customFormat="1" x14ac:dyDescent="0.25"/>
    <row r="1163" s="354" customFormat="1" x14ac:dyDescent="0.25"/>
    <row r="1164" s="354" customFormat="1" x14ac:dyDescent="0.25"/>
    <row r="1165" s="354" customFormat="1" x14ac:dyDescent="0.25"/>
    <row r="1166" s="354" customFormat="1" x14ac:dyDescent="0.25"/>
    <row r="1167" s="354" customFormat="1" x14ac:dyDescent="0.25"/>
    <row r="1168" s="354" customFormat="1" x14ac:dyDescent="0.25"/>
    <row r="1169" s="354" customFormat="1" x14ac:dyDescent="0.25"/>
    <row r="1170" s="354" customFormat="1" x14ac:dyDescent="0.25"/>
    <row r="1171" s="354" customFormat="1" x14ac:dyDescent="0.25"/>
    <row r="1172" s="354" customFormat="1" x14ac:dyDescent="0.25"/>
    <row r="1173" s="354" customFormat="1" x14ac:dyDescent="0.25"/>
    <row r="1174" s="354" customFormat="1" x14ac:dyDescent="0.25"/>
    <row r="1175" s="354" customFormat="1" x14ac:dyDescent="0.25"/>
    <row r="1176" s="354" customFormat="1" x14ac:dyDescent="0.25"/>
    <row r="1177" s="354" customFormat="1" x14ac:dyDescent="0.25"/>
    <row r="1178" s="354" customFormat="1" x14ac:dyDescent="0.25"/>
    <row r="1179" s="354" customFormat="1" x14ac:dyDescent="0.25"/>
    <row r="1180" s="354" customFormat="1" x14ac:dyDescent="0.25"/>
    <row r="1181" s="354" customFormat="1" x14ac:dyDescent="0.25"/>
    <row r="1182" s="354" customFormat="1" x14ac:dyDescent="0.25"/>
    <row r="1183" s="354" customFormat="1" x14ac:dyDescent="0.25"/>
    <row r="1184" s="354" customFormat="1" x14ac:dyDescent="0.25"/>
    <row r="1185" s="354" customFormat="1" x14ac:dyDescent="0.25"/>
    <row r="1186" s="354" customFormat="1" x14ac:dyDescent="0.25"/>
    <row r="1187" s="354" customFormat="1" x14ac:dyDescent="0.25"/>
    <row r="1188" s="354" customFormat="1" x14ac:dyDescent="0.25"/>
    <row r="1189" s="354" customFormat="1" x14ac:dyDescent="0.25"/>
    <row r="1190" s="354" customFormat="1" x14ac:dyDescent="0.25"/>
    <row r="1191" s="354" customFormat="1" x14ac:dyDescent="0.25"/>
    <row r="1192" s="354" customFormat="1" x14ac:dyDescent="0.25"/>
    <row r="1193" s="354" customFormat="1" x14ac:dyDescent="0.25"/>
    <row r="1194" s="354" customFormat="1" x14ac:dyDescent="0.25"/>
    <row r="1195" s="354" customFormat="1" x14ac:dyDescent="0.25"/>
    <row r="1196" s="354" customFormat="1" x14ac:dyDescent="0.25"/>
    <row r="1197" s="354" customFormat="1" x14ac:dyDescent="0.25"/>
    <row r="1198" s="354" customFormat="1" x14ac:dyDescent="0.25"/>
    <row r="1199" s="354" customFormat="1" x14ac:dyDescent="0.25"/>
    <row r="1200" s="354" customFormat="1" x14ac:dyDescent="0.25"/>
    <row r="1201" s="354" customFormat="1" x14ac:dyDescent="0.25"/>
    <row r="1202" s="354" customFormat="1" x14ac:dyDescent="0.25"/>
    <row r="1203" s="354" customFormat="1" x14ac:dyDescent="0.25"/>
    <row r="1204" s="354" customFormat="1" x14ac:dyDescent="0.25"/>
    <row r="1205" s="354" customFormat="1" x14ac:dyDescent="0.25"/>
    <row r="1206" s="354" customFormat="1" x14ac:dyDescent="0.25"/>
    <row r="1207" s="354" customFormat="1" x14ac:dyDescent="0.25"/>
    <row r="1208" s="354" customFormat="1" x14ac:dyDescent="0.25"/>
    <row r="1209" s="354" customFormat="1" x14ac:dyDescent="0.25"/>
    <row r="1210" s="354" customFormat="1" x14ac:dyDescent="0.25"/>
    <row r="1211" s="354" customFormat="1" x14ac:dyDescent="0.25"/>
    <row r="1212" s="354" customFormat="1" x14ac:dyDescent="0.25"/>
    <row r="1213" s="354" customFormat="1" x14ac:dyDescent="0.25"/>
    <row r="1214" s="354" customFormat="1" x14ac:dyDescent="0.25"/>
    <row r="1215" s="354" customFormat="1" x14ac:dyDescent="0.25"/>
    <row r="1216" s="354" customFormat="1" x14ac:dyDescent="0.25"/>
    <row r="1217" s="354" customFormat="1" x14ac:dyDescent="0.25"/>
    <row r="1218" s="354" customFormat="1" x14ac:dyDescent="0.25"/>
    <row r="1219" s="354" customFormat="1" x14ac:dyDescent="0.25"/>
    <row r="1220" s="354" customFormat="1" x14ac:dyDescent="0.25"/>
    <row r="1221" s="354" customFormat="1" x14ac:dyDescent="0.25"/>
    <row r="1222" s="354" customFormat="1" x14ac:dyDescent="0.25"/>
    <row r="1223" s="354" customFormat="1" x14ac:dyDescent="0.25"/>
    <row r="1224" s="354" customFormat="1" x14ac:dyDescent="0.25"/>
    <row r="1225" s="354" customFormat="1" x14ac:dyDescent="0.25"/>
    <row r="1226" s="354" customFormat="1" x14ac:dyDescent="0.25"/>
    <row r="1227" s="354" customFormat="1" x14ac:dyDescent="0.25"/>
    <row r="1228" s="354" customFormat="1" x14ac:dyDescent="0.25"/>
    <row r="1229" s="354" customFormat="1" x14ac:dyDescent="0.25"/>
    <row r="1230" s="354" customFormat="1" x14ac:dyDescent="0.25"/>
    <row r="1231" s="354" customFormat="1" x14ac:dyDescent="0.25"/>
    <row r="1232" s="354" customFormat="1" x14ac:dyDescent="0.25"/>
    <row r="1233" s="354" customFormat="1" x14ac:dyDescent="0.25"/>
    <row r="1234" s="354" customFormat="1" x14ac:dyDescent="0.25"/>
    <row r="1235" s="354" customFormat="1" x14ac:dyDescent="0.25"/>
    <row r="1236" s="354" customFormat="1" x14ac:dyDescent="0.25"/>
    <row r="1237" s="354" customFormat="1" x14ac:dyDescent="0.25"/>
    <row r="1238" s="354" customFormat="1" x14ac:dyDescent="0.25"/>
    <row r="1239" s="354" customFormat="1" x14ac:dyDescent="0.25"/>
    <row r="1240" s="354" customFormat="1" x14ac:dyDescent="0.25"/>
    <row r="1241" s="354" customFormat="1" x14ac:dyDescent="0.25"/>
    <row r="1242" s="354" customFormat="1" x14ac:dyDescent="0.25"/>
    <row r="1243" s="354" customFormat="1" x14ac:dyDescent="0.25"/>
    <row r="1244" s="354" customFormat="1" x14ac:dyDescent="0.25"/>
    <row r="1245" s="354" customFormat="1" x14ac:dyDescent="0.25"/>
    <row r="1246" s="354" customFormat="1" x14ac:dyDescent="0.25"/>
    <row r="1247" s="354" customFormat="1" x14ac:dyDescent="0.25"/>
    <row r="1248" s="354" customFormat="1" x14ac:dyDescent="0.25"/>
    <row r="1249" s="354" customFormat="1" x14ac:dyDescent="0.25"/>
    <row r="1250" s="354" customFormat="1" x14ac:dyDescent="0.25"/>
    <row r="1251" s="354" customFormat="1" x14ac:dyDescent="0.25"/>
    <row r="1252" s="354" customFormat="1" x14ac:dyDescent="0.25"/>
    <row r="1253" s="354" customFormat="1" x14ac:dyDescent="0.25"/>
    <row r="1254" s="354" customFormat="1" x14ac:dyDescent="0.25"/>
    <row r="1255" s="354" customFormat="1" x14ac:dyDescent="0.25"/>
    <row r="1256" s="354" customFormat="1" x14ac:dyDescent="0.25"/>
    <row r="1257" s="354" customFormat="1" x14ac:dyDescent="0.25"/>
    <row r="1258" s="354" customFormat="1" x14ac:dyDescent="0.25"/>
    <row r="1259" s="354" customFormat="1" x14ac:dyDescent="0.25"/>
    <row r="1260" s="354" customFormat="1" x14ac:dyDescent="0.25"/>
    <row r="1261" s="354" customFormat="1" x14ac:dyDescent="0.25"/>
    <row r="1262" s="354" customFormat="1" x14ac:dyDescent="0.25"/>
    <row r="1263" s="354" customFormat="1" x14ac:dyDescent="0.25"/>
    <row r="1264" s="354" customFormat="1" x14ac:dyDescent="0.25"/>
    <row r="1265" s="354" customFormat="1" x14ac:dyDescent="0.25"/>
    <row r="1266" s="354" customFormat="1" x14ac:dyDescent="0.25"/>
    <row r="1267" s="354" customFormat="1" x14ac:dyDescent="0.25"/>
    <row r="1268" s="354" customFormat="1" x14ac:dyDescent="0.25"/>
    <row r="1269" s="354" customFormat="1" x14ac:dyDescent="0.25"/>
    <row r="1270" s="354" customFormat="1" x14ac:dyDescent="0.25"/>
    <row r="1271" s="354" customFormat="1" x14ac:dyDescent="0.25"/>
    <row r="1272" s="354" customFormat="1" x14ac:dyDescent="0.25"/>
    <row r="1273" s="354" customFormat="1" x14ac:dyDescent="0.25"/>
    <row r="1274" s="354" customFormat="1" x14ac:dyDescent="0.25"/>
    <row r="1275" s="354" customFormat="1" x14ac:dyDescent="0.25"/>
    <row r="1276" s="354" customFormat="1" x14ac:dyDescent="0.25"/>
    <row r="1277" s="354" customFormat="1" x14ac:dyDescent="0.25"/>
    <row r="1278" s="354" customFormat="1" x14ac:dyDescent="0.25"/>
    <row r="1279" s="354" customFormat="1" x14ac:dyDescent="0.25"/>
    <row r="1280" s="354" customFormat="1" x14ac:dyDescent="0.25"/>
    <row r="1281" s="354" customFormat="1" x14ac:dyDescent="0.25"/>
    <row r="1282" s="354" customFormat="1" x14ac:dyDescent="0.25"/>
    <row r="1283" s="354" customFormat="1" x14ac:dyDescent="0.25"/>
    <row r="1284" s="354" customFormat="1" x14ac:dyDescent="0.25"/>
    <row r="1285" s="354" customFormat="1" x14ac:dyDescent="0.25"/>
    <row r="1286" s="354" customFormat="1" x14ac:dyDescent="0.25"/>
    <row r="1287" s="354" customFormat="1" x14ac:dyDescent="0.25"/>
    <row r="1288" s="354" customFormat="1" x14ac:dyDescent="0.25"/>
    <row r="1289" s="354" customFormat="1" x14ac:dyDescent="0.25"/>
    <row r="1290" s="354" customFormat="1" x14ac:dyDescent="0.25"/>
    <row r="1291" s="354" customFormat="1" x14ac:dyDescent="0.25"/>
    <row r="1292" s="354" customFormat="1" x14ac:dyDescent="0.25"/>
    <row r="1293" s="354" customFormat="1" x14ac:dyDescent="0.25"/>
    <row r="1294" s="354" customFormat="1" x14ac:dyDescent="0.25"/>
    <row r="1295" s="354" customFormat="1" x14ac:dyDescent="0.25"/>
    <row r="1296" s="354" customFormat="1" x14ac:dyDescent="0.25"/>
    <row r="1297" s="354" customFormat="1" x14ac:dyDescent="0.25"/>
    <row r="1298" s="354" customFormat="1" x14ac:dyDescent="0.25"/>
    <row r="1299" s="354" customFormat="1" x14ac:dyDescent="0.25"/>
    <row r="1300" s="354" customFormat="1" x14ac:dyDescent="0.25"/>
    <row r="1301" s="354" customFormat="1" x14ac:dyDescent="0.25"/>
    <row r="1302" s="354" customFormat="1" x14ac:dyDescent="0.25"/>
    <row r="1303" s="354" customFormat="1" x14ac:dyDescent="0.25"/>
    <row r="1304" s="354" customFormat="1" x14ac:dyDescent="0.25"/>
    <row r="1305" s="354" customFormat="1" x14ac:dyDescent="0.25"/>
    <row r="1306" s="354" customFormat="1" x14ac:dyDescent="0.25"/>
    <row r="1307" s="354" customFormat="1" x14ac:dyDescent="0.25"/>
    <row r="1308" s="354" customFormat="1" x14ac:dyDescent="0.25"/>
    <row r="1309" s="354" customFormat="1" x14ac:dyDescent="0.25"/>
    <row r="1310" s="354" customFormat="1" x14ac:dyDescent="0.25"/>
    <row r="1311" s="354" customFormat="1" x14ac:dyDescent="0.25"/>
    <row r="1312" s="354" customFormat="1" x14ac:dyDescent="0.25"/>
    <row r="1313" s="354" customFormat="1" x14ac:dyDescent="0.25"/>
    <row r="1314" s="354" customFormat="1" x14ac:dyDescent="0.25"/>
    <row r="1315" s="354" customFormat="1" x14ac:dyDescent="0.25"/>
    <row r="1316" s="354" customFormat="1" x14ac:dyDescent="0.25"/>
    <row r="1317" s="354" customFormat="1" x14ac:dyDescent="0.25"/>
    <row r="1318" s="354" customFormat="1" x14ac:dyDescent="0.25"/>
    <row r="1319" s="354" customFormat="1" x14ac:dyDescent="0.25"/>
    <row r="1320" s="354" customFormat="1" x14ac:dyDescent="0.25"/>
    <row r="1321" s="354" customFormat="1" x14ac:dyDescent="0.25"/>
    <row r="1322" s="354" customFormat="1" x14ac:dyDescent="0.25"/>
    <row r="1323" s="354" customFormat="1" x14ac:dyDescent="0.25"/>
    <row r="1324" s="354" customFormat="1" x14ac:dyDescent="0.25"/>
    <row r="1325" s="354" customFormat="1" x14ac:dyDescent="0.25"/>
    <row r="1326" s="354" customFormat="1" x14ac:dyDescent="0.25"/>
    <row r="1327" s="354" customFormat="1" x14ac:dyDescent="0.25"/>
    <row r="1328" s="354" customFormat="1" x14ac:dyDescent="0.25"/>
    <row r="1329" s="354" customFormat="1" x14ac:dyDescent="0.25"/>
    <row r="1330" s="354" customFormat="1" x14ac:dyDescent="0.25"/>
    <row r="1331" s="354" customFormat="1" x14ac:dyDescent="0.25"/>
    <row r="1332" s="354" customFormat="1" x14ac:dyDescent="0.25"/>
    <row r="1333" s="354" customFormat="1" x14ac:dyDescent="0.25"/>
    <row r="1334" s="354" customFormat="1" x14ac:dyDescent="0.25"/>
    <row r="1335" s="354" customFormat="1" x14ac:dyDescent="0.25"/>
    <row r="1336" s="354" customFormat="1" x14ac:dyDescent="0.25"/>
    <row r="1337" s="354" customFormat="1" x14ac:dyDescent="0.25"/>
    <row r="1338" s="354" customFormat="1" x14ac:dyDescent="0.25"/>
    <row r="1339" s="354" customFormat="1" x14ac:dyDescent="0.25"/>
    <row r="1340" s="354" customFormat="1" x14ac:dyDescent="0.25"/>
    <row r="1341" s="354" customFormat="1" x14ac:dyDescent="0.25"/>
    <row r="1342" s="354" customFormat="1" x14ac:dyDescent="0.25"/>
    <row r="1343" s="354" customFormat="1" x14ac:dyDescent="0.25"/>
    <row r="1344" s="354" customFormat="1" x14ac:dyDescent="0.25"/>
    <row r="1345" s="354" customFormat="1" x14ac:dyDescent="0.25"/>
    <row r="1346" s="354" customFormat="1" x14ac:dyDescent="0.25"/>
    <row r="1347" s="354" customFormat="1" x14ac:dyDescent="0.25"/>
    <row r="1348" s="354" customFormat="1" x14ac:dyDescent="0.25"/>
    <row r="1349" s="354" customFormat="1" x14ac:dyDescent="0.25"/>
    <row r="1350" s="354" customFormat="1" x14ac:dyDescent="0.25"/>
    <row r="1351" s="354" customFormat="1" x14ac:dyDescent="0.25"/>
    <row r="1352" s="354" customFormat="1" x14ac:dyDescent="0.25"/>
    <row r="1353" s="354" customFormat="1" x14ac:dyDescent="0.25"/>
    <row r="1354" s="354" customFormat="1" x14ac:dyDescent="0.25"/>
    <row r="1355" s="354" customFormat="1" x14ac:dyDescent="0.25"/>
    <row r="1356" s="354" customFormat="1" x14ac:dyDescent="0.25"/>
    <row r="1357" s="354" customFormat="1" x14ac:dyDescent="0.25"/>
    <row r="1358" s="354" customFormat="1" x14ac:dyDescent="0.25"/>
    <row r="1359" s="354" customFormat="1" x14ac:dyDescent="0.25"/>
    <row r="1360" s="354" customFormat="1" x14ac:dyDescent="0.25"/>
    <row r="1361" s="354" customFormat="1" x14ac:dyDescent="0.25"/>
    <row r="1362" s="354" customFormat="1" x14ac:dyDescent="0.25"/>
    <row r="1363" s="354" customFormat="1" x14ac:dyDescent="0.25"/>
    <row r="1364" s="354" customFormat="1" x14ac:dyDescent="0.25"/>
    <row r="1365" s="354" customFormat="1" x14ac:dyDescent="0.25"/>
    <row r="1366" s="354" customFormat="1" x14ac:dyDescent="0.25"/>
    <row r="1367" s="354" customFormat="1" x14ac:dyDescent="0.25"/>
    <row r="1368" s="354" customFormat="1" x14ac:dyDescent="0.25"/>
    <row r="1369" s="354" customFormat="1" x14ac:dyDescent="0.25"/>
    <row r="1370" s="354" customFormat="1" x14ac:dyDescent="0.25"/>
    <row r="1371" s="354" customFormat="1" x14ac:dyDescent="0.25"/>
    <row r="1372" s="354" customFormat="1" x14ac:dyDescent="0.25"/>
    <row r="1373" s="354" customFormat="1" x14ac:dyDescent="0.25"/>
    <row r="1374" s="354" customFormat="1" x14ac:dyDescent="0.25"/>
    <row r="1375" s="354" customFormat="1" x14ac:dyDescent="0.25"/>
    <row r="1376" s="354" customFormat="1" x14ac:dyDescent="0.25"/>
    <row r="1377" s="354" customFormat="1" x14ac:dyDescent="0.25"/>
    <row r="1378" s="354" customFormat="1" x14ac:dyDescent="0.25"/>
    <row r="1379" s="354" customFormat="1" x14ac:dyDescent="0.25"/>
    <row r="1380" s="354" customFormat="1" x14ac:dyDescent="0.25"/>
    <row r="1381" s="354" customFormat="1" x14ac:dyDescent="0.25"/>
    <row r="1382" s="354" customFormat="1" x14ac:dyDescent="0.25"/>
    <row r="1383" s="354" customFormat="1" x14ac:dyDescent="0.25"/>
    <row r="1384" s="354" customFormat="1" x14ac:dyDescent="0.25"/>
    <row r="1385" s="354" customFormat="1" x14ac:dyDescent="0.25"/>
    <row r="1386" s="354" customFormat="1" x14ac:dyDescent="0.25"/>
    <row r="1387" s="354" customFormat="1" x14ac:dyDescent="0.25"/>
    <row r="1388" s="354" customFormat="1" x14ac:dyDescent="0.25"/>
    <row r="1389" s="354" customFormat="1" x14ac:dyDescent="0.25"/>
    <row r="1390" s="354" customFormat="1" x14ac:dyDescent="0.25"/>
    <row r="1391" s="354" customFormat="1" x14ac:dyDescent="0.25"/>
    <row r="1392" s="354" customFormat="1" x14ac:dyDescent="0.25"/>
    <row r="1393" s="354" customFormat="1" x14ac:dyDescent="0.25"/>
    <row r="1394" s="354" customFormat="1" x14ac:dyDescent="0.25"/>
    <row r="1395" s="354" customFormat="1" x14ac:dyDescent="0.25"/>
    <row r="1396" s="354" customFormat="1" x14ac:dyDescent="0.25"/>
    <row r="1397" s="354" customFormat="1" x14ac:dyDescent="0.25"/>
    <row r="1398" s="354" customFormat="1" x14ac:dyDescent="0.25"/>
    <row r="1399" s="354" customFormat="1" x14ac:dyDescent="0.25"/>
    <row r="1400" s="354" customFormat="1" x14ac:dyDescent="0.25"/>
    <row r="1401" s="354" customFormat="1" x14ac:dyDescent="0.25"/>
    <row r="1402" s="354" customFormat="1" x14ac:dyDescent="0.25"/>
    <row r="1403" s="354" customFormat="1" x14ac:dyDescent="0.25"/>
    <row r="1404" s="354" customFormat="1" x14ac:dyDescent="0.25"/>
    <row r="1405" s="354" customFormat="1" x14ac:dyDescent="0.25"/>
    <row r="1406" s="354" customFormat="1" x14ac:dyDescent="0.25"/>
    <row r="1407" s="354" customFormat="1" x14ac:dyDescent="0.25"/>
    <row r="1408" s="354" customFormat="1" x14ac:dyDescent="0.25"/>
    <row r="1409" s="354" customFormat="1" x14ac:dyDescent="0.25"/>
    <row r="1410" s="354" customFormat="1" x14ac:dyDescent="0.25"/>
    <row r="1411" s="354" customFormat="1" x14ac:dyDescent="0.25"/>
    <row r="1412" s="354" customFormat="1" x14ac:dyDescent="0.25"/>
    <row r="1413" s="354" customFormat="1" x14ac:dyDescent="0.25"/>
    <row r="1414" s="354" customFormat="1" x14ac:dyDescent="0.25"/>
    <row r="1415" s="354" customFormat="1" x14ac:dyDescent="0.25"/>
    <row r="1416" s="354" customFormat="1" x14ac:dyDescent="0.25"/>
    <row r="1417" s="354" customFormat="1" x14ac:dyDescent="0.25"/>
    <row r="1418" s="354" customFormat="1" x14ac:dyDescent="0.25"/>
    <row r="1419" s="354" customFormat="1" x14ac:dyDescent="0.25"/>
    <row r="1420" s="354" customFormat="1" x14ac:dyDescent="0.25"/>
    <row r="1421" s="354" customFormat="1" x14ac:dyDescent="0.25"/>
    <row r="1422" s="354" customFormat="1" x14ac:dyDescent="0.25"/>
    <row r="1423" s="354" customFormat="1" x14ac:dyDescent="0.25"/>
    <row r="1424" s="354" customFormat="1" x14ac:dyDescent="0.25"/>
    <row r="1425" s="354" customFormat="1" x14ac:dyDescent="0.25"/>
    <row r="1426" s="354" customFormat="1" x14ac:dyDescent="0.25"/>
    <row r="1427" s="354" customFormat="1" x14ac:dyDescent="0.25"/>
    <row r="1428" s="354" customFormat="1" x14ac:dyDescent="0.25"/>
    <row r="1429" s="354" customFormat="1" x14ac:dyDescent="0.25"/>
    <row r="1430" s="354" customFormat="1" x14ac:dyDescent="0.25"/>
    <row r="1431" s="354" customFormat="1" x14ac:dyDescent="0.25"/>
    <row r="1432" s="354" customFormat="1" x14ac:dyDescent="0.25"/>
    <row r="1433" s="354" customFormat="1" x14ac:dyDescent="0.25"/>
    <row r="1434" s="354" customFormat="1" x14ac:dyDescent="0.25"/>
    <row r="1435" s="354" customFormat="1" x14ac:dyDescent="0.25"/>
    <row r="1436" s="354" customFormat="1" x14ac:dyDescent="0.25"/>
    <row r="1437" s="354" customFormat="1" x14ac:dyDescent="0.25"/>
    <row r="1438" s="354" customFormat="1" x14ac:dyDescent="0.25"/>
    <row r="1439" s="354" customFormat="1" x14ac:dyDescent="0.25"/>
    <row r="1440" s="354" customFormat="1" x14ac:dyDescent="0.25"/>
    <row r="1441" s="354" customFormat="1" x14ac:dyDescent="0.25"/>
    <row r="1442" s="354" customFormat="1" x14ac:dyDescent="0.25"/>
    <row r="1443" s="354" customFormat="1" x14ac:dyDescent="0.25"/>
    <row r="1444" s="354" customFormat="1" x14ac:dyDescent="0.25"/>
    <row r="1445" s="354" customFormat="1" x14ac:dyDescent="0.25"/>
    <row r="1446" s="354" customFormat="1" x14ac:dyDescent="0.25"/>
    <row r="1447" s="354" customFormat="1" x14ac:dyDescent="0.25"/>
    <row r="1448" s="354" customFormat="1" x14ac:dyDescent="0.25"/>
    <row r="1449" s="354" customFormat="1" x14ac:dyDescent="0.25"/>
    <row r="1450" s="354" customFormat="1" x14ac:dyDescent="0.25"/>
    <row r="1451" s="354" customFormat="1" x14ac:dyDescent="0.25"/>
    <row r="1452" s="354" customFormat="1" x14ac:dyDescent="0.25"/>
    <row r="1453" s="354" customFormat="1" x14ac:dyDescent="0.25"/>
    <row r="1454" s="354" customFormat="1" x14ac:dyDescent="0.25"/>
    <row r="1455" s="354" customFormat="1" x14ac:dyDescent="0.25"/>
    <row r="1456" s="354" customFormat="1" x14ac:dyDescent="0.25"/>
    <row r="1457" s="354" customFormat="1" x14ac:dyDescent="0.25"/>
    <row r="1458" s="354" customFormat="1" x14ac:dyDescent="0.25"/>
    <row r="1459" s="354" customFormat="1" x14ac:dyDescent="0.25"/>
    <row r="1460" s="354" customFormat="1" x14ac:dyDescent="0.25"/>
    <row r="1461" s="354" customFormat="1" x14ac:dyDescent="0.25"/>
    <row r="1462" s="354" customFormat="1" x14ac:dyDescent="0.25"/>
    <row r="1463" s="354" customFormat="1" x14ac:dyDescent="0.25"/>
    <row r="1464" s="354" customFormat="1" x14ac:dyDescent="0.25"/>
    <row r="1465" s="354" customFormat="1" x14ac:dyDescent="0.25"/>
    <row r="1466" s="354" customFormat="1" x14ac:dyDescent="0.25"/>
    <row r="1467" s="354" customFormat="1" x14ac:dyDescent="0.25"/>
    <row r="1468" s="354" customFormat="1" x14ac:dyDescent="0.25"/>
    <row r="1469" s="354" customFormat="1" x14ac:dyDescent="0.25"/>
    <row r="1470" s="354" customFormat="1" x14ac:dyDescent="0.25"/>
    <row r="1471" s="354" customFormat="1" x14ac:dyDescent="0.25"/>
    <row r="1472" s="354" customFormat="1" x14ac:dyDescent="0.25"/>
    <row r="1473" s="354" customFormat="1" x14ac:dyDescent="0.25"/>
    <row r="1474" s="354" customFormat="1" x14ac:dyDescent="0.25"/>
    <row r="1475" s="354" customFormat="1" x14ac:dyDescent="0.25"/>
    <row r="1476" s="354" customFormat="1" x14ac:dyDescent="0.25"/>
    <row r="1477" s="354" customFormat="1" x14ac:dyDescent="0.25"/>
    <row r="1478" s="354" customFormat="1" x14ac:dyDescent="0.25"/>
    <row r="1479" s="354" customFormat="1" x14ac:dyDescent="0.25"/>
    <row r="1480" s="354" customFormat="1" x14ac:dyDescent="0.25"/>
    <row r="1481" s="354" customFormat="1" x14ac:dyDescent="0.25"/>
    <row r="1482" s="354" customFormat="1" x14ac:dyDescent="0.25"/>
    <row r="1483" s="354" customFormat="1" x14ac:dyDescent="0.25"/>
    <row r="1484" s="354" customFormat="1" x14ac:dyDescent="0.25"/>
    <row r="1485" s="354" customFormat="1" x14ac:dyDescent="0.25"/>
    <row r="1486" s="354" customFormat="1" x14ac:dyDescent="0.25"/>
    <row r="1487" s="354" customFormat="1" x14ac:dyDescent="0.25"/>
    <row r="1488" s="354" customFormat="1" x14ac:dyDescent="0.25"/>
    <row r="1489" s="354" customFormat="1" x14ac:dyDescent="0.25"/>
    <row r="1490" s="354" customFormat="1" x14ac:dyDescent="0.25"/>
    <row r="1491" s="354" customFormat="1" x14ac:dyDescent="0.25"/>
    <row r="1492" s="354" customFormat="1" x14ac:dyDescent="0.25"/>
    <row r="1493" s="354" customFormat="1" x14ac:dyDescent="0.25"/>
    <row r="1494" s="354" customFormat="1" x14ac:dyDescent="0.25"/>
    <row r="1495" s="354" customFormat="1" x14ac:dyDescent="0.25"/>
    <row r="1496" s="354" customFormat="1" x14ac:dyDescent="0.25"/>
    <row r="1497" s="354" customFormat="1" x14ac:dyDescent="0.25"/>
    <row r="1498" s="354" customFormat="1" x14ac:dyDescent="0.25"/>
    <row r="1499" s="354" customFormat="1" x14ac:dyDescent="0.25"/>
    <row r="1500" s="354" customFormat="1" x14ac:dyDescent="0.25"/>
    <row r="1501" s="354" customFormat="1" x14ac:dyDescent="0.25"/>
    <row r="1502" s="354" customFormat="1" x14ac:dyDescent="0.25"/>
    <row r="1503" s="354" customFormat="1" x14ac:dyDescent="0.25"/>
    <row r="1504" s="354" customFormat="1" x14ac:dyDescent="0.25"/>
    <row r="1505" s="354" customFormat="1" x14ac:dyDescent="0.25"/>
    <row r="1506" s="354" customFormat="1" x14ac:dyDescent="0.25"/>
    <row r="1507" s="354" customFormat="1" x14ac:dyDescent="0.25"/>
    <row r="1508" s="354" customFormat="1" x14ac:dyDescent="0.25"/>
    <row r="1509" s="354" customFormat="1" x14ac:dyDescent="0.25"/>
    <row r="1510" s="354" customFormat="1" x14ac:dyDescent="0.25"/>
    <row r="1511" s="354" customFormat="1" x14ac:dyDescent="0.25"/>
    <row r="1512" s="354" customFormat="1" x14ac:dyDescent="0.25"/>
    <row r="1513" s="354" customFormat="1" x14ac:dyDescent="0.25"/>
    <row r="1514" s="354" customFormat="1" x14ac:dyDescent="0.25"/>
    <row r="1515" s="354" customFormat="1" x14ac:dyDescent="0.25"/>
    <row r="1516" s="354" customFormat="1" x14ac:dyDescent="0.25"/>
    <row r="1517" s="354" customFormat="1" x14ac:dyDescent="0.25"/>
    <row r="1518" s="354" customFormat="1" x14ac:dyDescent="0.25"/>
    <row r="1519" s="354" customFormat="1" x14ac:dyDescent="0.25"/>
    <row r="1520" s="354" customFormat="1" x14ac:dyDescent="0.25"/>
    <row r="1521" s="354" customFormat="1" x14ac:dyDescent="0.25"/>
    <row r="1522" s="354" customFormat="1" x14ac:dyDescent="0.25"/>
    <row r="1523" s="354" customFormat="1" x14ac:dyDescent="0.25"/>
    <row r="1524" s="354" customFormat="1" x14ac:dyDescent="0.25"/>
    <row r="1525" s="354" customFormat="1" x14ac:dyDescent="0.25"/>
    <row r="1526" s="354" customFormat="1" x14ac:dyDescent="0.25"/>
    <row r="1527" s="354" customFormat="1" x14ac:dyDescent="0.25"/>
    <row r="1528" s="354" customFormat="1" x14ac:dyDescent="0.25"/>
    <row r="1529" s="354" customFormat="1" x14ac:dyDescent="0.25"/>
    <row r="1530" s="354" customFormat="1" x14ac:dyDescent="0.25"/>
    <row r="1531" s="354" customFormat="1" x14ac:dyDescent="0.25"/>
    <row r="1532" s="354" customFormat="1" x14ac:dyDescent="0.25"/>
    <row r="1533" s="354" customFormat="1" x14ac:dyDescent="0.25"/>
    <row r="1534" s="354" customFormat="1" x14ac:dyDescent="0.25"/>
    <row r="1535" s="354" customFormat="1" x14ac:dyDescent="0.25"/>
    <row r="1536" s="354" customFormat="1" x14ac:dyDescent="0.25"/>
    <row r="1537" s="354" customFormat="1" x14ac:dyDescent="0.25"/>
    <row r="1538" s="354" customFormat="1" x14ac:dyDescent="0.25"/>
    <row r="1539" s="354" customFormat="1" x14ac:dyDescent="0.25"/>
    <row r="1540" s="354" customFormat="1" x14ac:dyDescent="0.25"/>
    <row r="1541" s="354" customFormat="1" x14ac:dyDescent="0.25"/>
    <row r="1542" s="354" customFormat="1" x14ac:dyDescent="0.25"/>
    <row r="1543" s="354" customFormat="1" x14ac:dyDescent="0.25"/>
    <row r="1544" s="354" customFormat="1" x14ac:dyDescent="0.25"/>
    <row r="1545" s="354" customFormat="1" x14ac:dyDescent="0.25"/>
    <row r="1546" s="354" customFormat="1" x14ac:dyDescent="0.25"/>
    <row r="1547" s="354" customFormat="1" x14ac:dyDescent="0.25"/>
    <row r="1548" s="354" customFormat="1" x14ac:dyDescent="0.25"/>
    <row r="1549" s="354" customFormat="1" x14ac:dyDescent="0.25"/>
    <row r="1550" s="354" customFormat="1" x14ac:dyDescent="0.25"/>
    <row r="1551" s="354" customFormat="1" x14ac:dyDescent="0.25"/>
    <row r="1552" s="354" customFormat="1" x14ac:dyDescent="0.25"/>
    <row r="1553" s="354" customFormat="1" x14ac:dyDescent="0.25"/>
    <row r="1554" s="354" customFormat="1" x14ac:dyDescent="0.25"/>
    <row r="1555" s="354" customFormat="1" x14ac:dyDescent="0.25"/>
    <row r="1556" s="354" customFormat="1" x14ac:dyDescent="0.25"/>
    <row r="1557" s="354" customFormat="1" x14ac:dyDescent="0.25"/>
    <row r="1558" s="354" customFormat="1" x14ac:dyDescent="0.25"/>
    <row r="1559" s="354" customFormat="1" x14ac:dyDescent="0.25"/>
    <row r="1560" s="354" customFormat="1" x14ac:dyDescent="0.25"/>
    <row r="1561" s="354" customFormat="1" x14ac:dyDescent="0.25"/>
    <row r="1562" s="354" customFormat="1" x14ac:dyDescent="0.25"/>
    <row r="1563" s="354" customFormat="1" x14ac:dyDescent="0.25"/>
    <row r="1564" s="354" customFormat="1" x14ac:dyDescent="0.25"/>
    <row r="1565" s="354" customFormat="1" x14ac:dyDescent="0.25"/>
    <row r="1566" s="354" customFormat="1" x14ac:dyDescent="0.25"/>
    <row r="1567" s="354" customFormat="1" x14ac:dyDescent="0.25"/>
    <row r="1568" s="354" customFormat="1" x14ac:dyDescent="0.25"/>
    <row r="1569" s="354" customFormat="1" x14ac:dyDescent="0.25"/>
    <row r="1570" s="354" customFormat="1" x14ac:dyDescent="0.25"/>
    <row r="1571" s="354" customFormat="1" x14ac:dyDescent="0.25"/>
    <row r="1572" s="354" customFormat="1" x14ac:dyDescent="0.25"/>
    <row r="1573" s="354" customFormat="1" x14ac:dyDescent="0.25"/>
    <row r="1574" s="354" customFormat="1" x14ac:dyDescent="0.25"/>
    <row r="1575" s="354" customFormat="1" x14ac:dyDescent="0.25"/>
    <row r="1576" s="354" customFormat="1" x14ac:dyDescent="0.25"/>
    <row r="1577" s="354" customFormat="1" x14ac:dyDescent="0.25"/>
    <row r="1578" s="354" customFormat="1" x14ac:dyDescent="0.25"/>
    <row r="1579" s="354" customFormat="1" x14ac:dyDescent="0.25"/>
    <row r="1580" s="354" customFormat="1" x14ac:dyDescent="0.25"/>
    <row r="1581" s="354" customFormat="1" x14ac:dyDescent="0.25"/>
    <row r="1582" s="354" customFormat="1" x14ac:dyDescent="0.25"/>
    <row r="1583" s="354" customFormat="1" x14ac:dyDescent="0.25"/>
    <row r="1584" s="354" customFormat="1" x14ac:dyDescent="0.25"/>
    <row r="1585" s="354" customFormat="1" x14ac:dyDescent="0.25"/>
    <row r="1586" s="354" customFormat="1" x14ac:dyDescent="0.25"/>
    <row r="1587" s="354" customFormat="1" x14ac:dyDescent="0.25"/>
    <row r="1588" s="354" customFormat="1" x14ac:dyDescent="0.25"/>
    <row r="1589" s="354" customFormat="1" x14ac:dyDescent="0.25"/>
    <row r="1590" s="354" customFormat="1" x14ac:dyDescent="0.25"/>
    <row r="1591" s="354" customFormat="1" x14ac:dyDescent="0.25"/>
    <row r="1592" s="354" customFormat="1" x14ac:dyDescent="0.25"/>
    <row r="1593" s="354" customFormat="1" x14ac:dyDescent="0.25"/>
    <row r="1594" s="354" customFormat="1" x14ac:dyDescent="0.25"/>
    <row r="1595" s="354" customFormat="1" x14ac:dyDescent="0.25"/>
    <row r="1596" s="354" customFormat="1" x14ac:dyDescent="0.25"/>
    <row r="1597" s="354" customFormat="1" x14ac:dyDescent="0.25"/>
    <row r="1598" s="354" customFormat="1" x14ac:dyDescent="0.25"/>
    <row r="1599" s="354" customFormat="1" x14ac:dyDescent="0.25"/>
    <row r="1600" s="354" customFormat="1" x14ac:dyDescent="0.25"/>
    <row r="1601" s="354" customFormat="1" x14ac:dyDescent="0.25"/>
    <row r="1602" s="354" customFormat="1" x14ac:dyDescent="0.25"/>
    <row r="1603" s="354" customFormat="1" x14ac:dyDescent="0.25"/>
    <row r="1604" s="354" customFormat="1" x14ac:dyDescent="0.25"/>
    <row r="1605" s="354" customFormat="1" x14ac:dyDescent="0.25"/>
    <row r="1606" s="354" customFormat="1" x14ac:dyDescent="0.25"/>
    <row r="1607" s="354" customFormat="1" x14ac:dyDescent="0.25"/>
    <row r="1608" s="354" customFormat="1" x14ac:dyDescent="0.25"/>
    <row r="1609" s="354" customFormat="1" x14ac:dyDescent="0.25"/>
    <row r="1610" s="354" customFormat="1" x14ac:dyDescent="0.25"/>
    <row r="1611" s="354" customFormat="1" x14ac:dyDescent="0.25"/>
    <row r="1612" s="354" customFormat="1" x14ac:dyDescent="0.25"/>
    <row r="1613" s="354" customFormat="1" x14ac:dyDescent="0.25"/>
    <row r="1614" s="354" customFormat="1" x14ac:dyDescent="0.25"/>
    <row r="1615" s="354" customFormat="1" x14ac:dyDescent="0.25"/>
    <row r="1616" s="354" customFormat="1" x14ac:dyDescent="0.25"/>
    <row r="1617" s="354" customFormat="1" x14ac:dyDescent="0.25"/>
    <row r="1618" s="354" customFormat="1" x14ac:dyDescent="0.25"/>
    <row r="1619" s="354" customFormat="1" x14ac:dyDescent="0.25"/>
    <row r="1620" s="354" customFormat="1" x14ac:dyDescent="0.25"/>
    <row r="1621" s="354" customFormat="1" x14ac:dyDescent="0.25"/>
    <row r="1622" s="354" customFormat="1" x14ac:dyDescent="0.25"/>
    <row r="1623" s="354" customFormat="1" x14ac:dyDescent="0.25"/>
    <row r="1624" s="354" customFormat="1" x14ac:dyDescent="0.25"/>
    <row r="1625" s="354" customFormat="1" x14ac:dyDescent="0.25"/>
    <row r="1626" s="354" customFormat="1" x14ac:dyDescent="0.25"/>
    <row r="1627" s="354" customFormat="1" x14ac:dyDescent="0.25"/>
    <row r="1628" s="354" customFormat="1" x14ac:dyDescent="0.25"/>
    <row r="1629" s="354" customFormat="1" x14ac:dyDescent="0.25"/>
    <row r="1630" s="354" customFormat="1" x14ac:dyDescent="0.25"/>
    <row r="1631" s="354" customFormat="1" x14ac:dyDescent="0.25"/>
    <row r="1632" s="354" customFormat="1" x14ac:dyDescent="0.25"/>
    <row r="1633" s="354" customFormat="1" x14ac:dyDescent="0.25"/>
    <row r="1634" s="354" customFormat="1" x14ac:dyDescent="0.25"/>
    <row r="1635" s="354" customFormat="1" x14ac:dyDescent="0.25"/>
    <row r="1636" s="354" customFormat="1" x14ac:dyDescent="0.25"/>
    <row r="1637" s="354" customFormat="1" x14ac:dyDescent="0.25"/>
    <row r="1638" s="354" customFormat="1" x14ac:dyDescent="0.25"/>
    <row r="1639" s="354" customFormat="1" x14ac:dyDescent="0.25"/>
    <row r="1640" s="354" customFormat="1" x14ac:dyDescent="0.25"/>
    <row r="1641" s="354" customFormat="1" x14ac:dyDescent="0.25"/>
    <row r="1642" s="354" customFormat="1" x14ac:dyDescent="0.25"/>
    <row r="1643" s="354" customFormat="1" x14ac:dyDescent="0.25"/>
    <row r="1644" s="354" customFormat="1" x14ac:dyDescent="0.25"/>
    <row r="1645" s="354" customFormat="1" x14ac:dyDescent="0.25"/>
    <row r="1646" s="354" customFormat="1" x14ac:dyDescent="0.25"/>
    <row r="1647" s="354" customFormat="1" x14ac:dyDescent="0.25"/>
    <row r="1648" s="354" customFormat="1" x14ac:dyDescent="0.25"/>
    <row r="1649" s="354" customFormat="1" x14ac:dyDescent="0.25"/>
    <row r="1650" s="354" customFormat="1" x14ac:dyDescent="0.25"/>
    <row r="1651" s="354" customFormat="1" x14ac:dyDescent="0.25"/>
    <row r="1652" s="354" customFormat="1" x14ac:dyDescent="0.25"/>
    <row r="1653" s="354" customFormat="1" x14ac:dyDescent="0.25"/>
    <row r="1654" s="354" customFormat="1" x14ac:dyDescent="0.25"/>
    <row r="1655" s="354" customFormat="1" x14ac:dyDescent="0.25"/>
    <row r="1656" s="354" customFormat="1" x14ac:dyDescent="0.25"/>
    <row r="1657" s="354" customFormat="1" x14ac:dyDescent="0.25"/>
    <row r="1658" s="354" customFormat="1" x14ac:dyDescent="0.25"/>
    <row r="1659" s="354" customFormat="1" x14ac:dyDescent="0.25"/>
    <row r="1660" s="354" customFormat="1" x14ac:dyDescent="0.25"/>
    <row r="1661" s="354" customFormat="1" x14ac:dyDescent="0.25"/>
    <row r="1662" s="354" customFormat="1" x14ac:dyDescent="0.25"/>
    <row r="1663" s="354" customFormat="1" x14ac:dyDescent="0.25"/>
    <row r="1664" s="354" customFormat="1" x14ac:dyDescent="0.25"/>
    <row r="1665" s="354" customFormat="1" x14ac:dyDescent="0.25"/>
    <row r="1666" s="354" customFormat="1" x14ac:dyDescent="0.25"/>
    <row r="1667" s="354" customFormat="1" x14ac:dyDescent="0.25"/>
    <row r="1668" s="354" customFormat="1" x14ac:dyDescent="0.25"/>
    <row r="1669" s="354" customFormat="1" x14ac:dyDescent="0.25"/>
    <row r="1670" s="354" customFormat="1" x14ac:dyDescent="0.25"/>
    <row r="1671" s="354" customFormat="1" x14ac:dyDescent="0.25"/>
    <row r="1672" s="354" customFormat="1" x14ac:dyDescent="0.25"/>
    <row r="1673" s="354" customFormat="1" x14ac:dyDescent="0.25"/>
    <row r="1674" s="354" customFormat="1" x14ac:dyDescent="0.25"/>
    <row r="1675" s="354" customFormat="1" x14ac:dyDescent="0.25"/>
    <row r="1676" s="354" customFormat="1" x14ac:dyDescent="0.25"/>
    <row r="1677" s="354" customFormat="1" x14ac:dyDescent="0.25"/>
    <row r="1678" s="354" customFormat="1" x14ac:dyDescent="0.25"/>
    <row r="1679" s="354" customFormat="1" x14ac:dyDescent="0.25"/>
    <row r="1680" s="354" customFormat="1" x14ac:dyDescent="0.25"/>
    <row r="1681" s="354" customFormat="1" x14ac:dyDescent="0.25"/>
    <row r="1682" s="354" customFormat="1" x14ac:dyDescent="0.25"/>
    <row r="1683" s="354" customFormat="1" x14ac:dyDescent="0.25"/>
    <row r="1684" s="354" customFormat="1" x14ac:dyDescent="0.25"/>
    <row r="1685" s="354" customFormat="1" x14ac:dyDescent="0.25"/>
    <row r="1686" s="354" customFormat="1" x14ac:dyDescent="0.25"/>
    <row r="1687" s="354" customFormat="1" x14ac:dyDescent="0.25"/>
    <row r="1688" s="354" customFormat="1" x14ac:dyDescent="0.25"/>
    <row r="1689" s="354" customFormat="1" x14ac:dyDescent="0.25"/>
    <row r="1690" s="354" customFormat="1" x14ac:dyDescent="0.25"/>
    <row r="1691" s="354" customFormat="1" x14ac:dyDescent="0.25"/>
    <row r="1692" s="354" customFormat="1" x14ac:dyDescent="0.25"/>
    <row r="1693" s="354" customFormat="1" x14ac:dyDescent="0.25"/>
    <row r="1694" s="354" customFormat="1" x14ac:dyDescent="0.25"/>
    <row r="1695" s="354" customFormat="1" x14ac:dyDescent="0.25"/>
    <row r="1696" s="354" customFormat="1" x14ac:dyDescent="0.25"/>
    <row r="1697" s="354" customFormat="1" x14ac:dyDescent="0.25"/>
    <row r="1698" s="354" customFormat="1" x14ac:dyDescent="0.25"/>
    <row r="1699" s="354" customFormat="1" x14ac:dyDescent="0.25"/>
    <row r="1700" s="354" customFormat="1" x14ac:dyDescent="0.25"/>
    <row r="1701" s="354" customFormat="1" x14ac:dyDescent="0.25"/>
    <row r="1702" s="354" customFormat="1" x14ac:dyDescent="0.25"/>
    <row r="1703" s="354" customFormat="1" x14ac:dyDescent="0.25"/>
    <row r="1704" s="354" customFormat="1" x14ac:dyDescent="0.25"/>
    <row r="1705" s="354" customFormat="1" x14ac:dyDescent="0.25"/>
    <row r="1706" s="354" customFormat="1" x14ac:dyDescent="0.25"/>
    <row r="1707" s="354" customFormat="1" x14ac:dyDescent="0.25"/>
    <row r="1708" s="354" customFormat="1" x14ac:dyDescent="0.25"/>
    <row r="1709" s="354" customFormat="1" x14ac:dyDescent="0.25"/>
    <row r="1710" s="354" customFormat="1" x14ac:dyDescent="0.25"/>
    <row r="1711" s="354" customFormat="1" x14ac:dyDescent="0.25"/>
    <row r="1712" s="354" customFormat="1" x14ac:dyDescent="0.25"/>
    <row r="1713" s="354" customFormat="1" x14ac:dyDescent="0.25"/>
    <row r="1714" s="354" customFormat="1" x14ac:dyDescent="0.25"/>
    <row r="1715" s="354" customFormat="1" x14ac:dyDescent="0.25"/>
    <row r="1716" s="354" customFormat="1" x14ac:dyDescent="0.25"/>
    <row r="1717" s="354" customFormat="1" x14ac:dyDescent="0.25"/>
    <row r="1718" s="354" customFormat="1" x14ac:dyDescent="0.25"/>
    <row r="1719" s="354" customFormat="1" x14ac:dyDescent="0.25"/>
    <row r="1720" s="354" customFormat="1" x14ac:dyDescent="0.25"/>
    <row r="1721" s="354" customFormat="1" x14ac:dyDescent="0.25"/>
    <row r="1722" s="354" customFormat="1" x14ac:dyDescent="0.25"/>
    <row r="1723" s="354" customFormat="1" x14ac:dyDescent="0.25"/>
    <row r="1724" s="354" customFormat="1" x14ac:dyDescent="0.25"/>
    <row r="1725" s="354" customFormat="1" x14ac:dyDescent="0.25"/>
    <row r="1726" s="354" customFormat="1" x14ac:dyDescent="0.25"/>
    <row r="1727" s="354" customFormat="1" x14ac:dyDescent="0.25"/>
    <row r="1728" s="354" customFormat="1" x14ac:dyDescent="0.25"/>
    <row r="1729" s="354" customFormat="1" x14ac:dyDescent="0.25"/>
    <row r="1730" s="354" customFormat="1" x14ac:dyDescent="0.25"/>
    <row r="1731" s="354" customFormat="1" x14ac:dyDescent="0.25"/>
    <row r="1732" s="354" customFormat="1" x14ac:dyDescent="0.25"/>
    <row r="1733" s="354" customFormat="1" x14ac:dyDescent="0.25"/>
    <row r="1734" s="354" customFormat="1" x14ac:dyDescent="0.25"/>
    <row r="1735" s="354" customFormat="1" x14ac:dyDescent="0.25"/>
    <row r="1736" s="354" customFormat="1" x14ac:dyDescent="0.25"/>
    <row r="1737" s="354" customFormat="1" x14ac:dyDescent="0.25"/>
    <row r="1738" s="354" customFormat="1" x14ac:dyDescent="0.25"/>
    <row r="1739" s="354" customFormat="1" x14ac:dyDescent="0.25"/>
    <row r="1740" s="354" customFormat="1" x14ac:dyDescent="0.25"/>
    <row r="1741" s="354" customFormat="1" x14ac:dyDescent="0.25"/>
    <row r="1742" s="354" customFormat="1" x14ac:dyDescent="0.25"/>
    <row r="1743" s="354" customFormat="1" x14ac:dyDescent="0.25"/>
    <row r="1744" s="354" customFormat="1" x14ac:dyDescent="0.25"/>
    <row r="1745" s="354" customFormat="1" x14ac:dyDescent="0.25"/>
    <row r="1746" s="354" customFormat="1" x14ac:dyDescent="0.25"/>
    <row r="1747" s="354" customFormat="1" x14ac:dyDescent="0.25"/>
    <row r="1748" s="354" customFormat="1" x14ac:dyDescent="0.25"/>
    <row r="1749" s="354" customFormat="1" x14ac:dyDescent="0.25"/>
    <row r="1750" s="354" customFormat="1" x14ac:dyDescent="0.25"/>
    <row r="1751" s="354" customFormat="1" x14ac:dyDescent="0.25"/>
    <row r="1752" s="354" customFormat="1" x14ac:dyDescent="0.25"/>
    <row r="1753" s="354" customFormat="1" x14ac:dyDescent="0.25"/>
    <row r="1754" s="354" customFormat="1" x14ac:dyDescent="0.25"/>
    <row r="1755" s="354" customFormat="1" x14ac:dyDescent="0.25"/>
    <row r="1756" s="354" customFormat="1" x14ac:dyDescent="0.25"/>
    <row r="1757" s="354" customFormat="1" x14ac:dyDescent="0.25"/>
    <row r="1758" s="354" customFormat="1" x14ac:dyDescent="0.25"/>
    <row r="1759" s="354" customFormat="1" x14ac:dyDescent="0.25"/>
    <row r="1760" s="354" customFormat="1" x14ac:dyDescent="0.25"/>
    <row r="1761" s="354" customFormat="1" x14ac:dyDescent="0.25"/>
    <row r="1762" s="354" customFormat="1" x14ac:dyDescent="0.25"/>
    <row r="1763" s="354" customFormat="1" x14ac:dyDescent="0.25"/>
    <row r="1764" s="354" customFormat="1" x14ac:dyDescent="0.25"/>
    <row r="1765" s="354" customFormat="1" x14ac:dyDescent="0.25"/>
    <row r="1766" s="354" customFormat="1" x14ac:dyDescent="0.25"/>
    <row r="1767" s="354" customFormat="1" x14ac:dyDescent="0.25"/>
    <row r="1768" s="354" customFormat="1" x14ac:dyDescent="0.25"/>
    <row r="1769" s="354" customFormat="1" x14ac:dyDescent="0.25"/>
    <row r="1770" s="354" customFormat="1" x14ac:dyDescent="0.25"/>
    <row r="1771" s="354" customFormat="1" x14ac:dyDescent="0.25"/>
    <row r="1772" s="354" customFormat="1" x14ac:dyDescent="0.25"/>
    <row r="1773" s="354" customFormat="1" x14ac:dyDescent="0.25"/>
    <row r="1774" s="354" customFormat="1" x14ac:dyDescent="0.25"/>
    <row r="1775" s="354" customFormat="1" x14ac:dyDescent="0.25"/>
    <row r="1776" s="354" customFormat="1" x14ac:dyDescent="0.25"/>
    <row r="1777" s="354" customFormat="1" x14ac:dyDescent="0.25"/>
    <row r="1778" s="354" customFormat="1" x14ac:dyDescent="0.25"/>
    <row r="1779" s="354" customFormat="1" x14ac:dyDescent="0.25"/>
    <row r="1780" s="354" customFormat="1" x14ac:dyDescent="0.25"/>
    <row r="1781" s="354" customFormat="1" x14ac:dyDescent="0.25"/>
    <row r="1782" s="354" customFormat="1" x14ac:dyDescent="0.25"/>
    <row r="1783" s="354" customFormat="1" x14ac:dyDescent="0.25"/>
    <row r="1784" s="354" customFormat="1" x14ac:dyDescent="0.25"/>
    <row r="1785" s="354" customFormat="1" x14ac:dyDescent="0.25"/>
    <row r="1786" s="354" customFormat="1" x14ac:dyDescent="0.25"/>
    <row r="1787" s="354" customFormat="1" x14ac:dyDescent="0.25"/>
    <row r="1788" s="354" customFormat="1" x14ac:dyDescent="0.25"/>
    <row r="1789" s="354" customFormat="1" x14ac:dyDescent="0.25"/>
    <row r="1790" s="354" customFormat="1" x14ac:dyDescent="0.25"/>
    <row r="1791" s="354" customFormat="1" x14ac:dyDescent="0.25"/>
    <row r="1792" s="354" customFormat="1" x14ac:dyDescent="0.25"/>
    <row r="1793" s="354" customFormat="1" x14ac:dyDescent="0.25"/>
    <row r="1794" s="354" customFormat="1" x14ac:dyDescent="0.25"/>
    <row r="1795" s="354" customFormat="1" x14ac:dyDescent="0.25"/>
    <row r="1796" s="354" customFormat="1" x14ac:dyDescent="0.25"/>
    <row r="1797" s="354" customFormat="1" x14ac:dyDescent="0.25"/>
    <row r="1798" s="354" customFormat="1" x14ac:dyDescent="0.25"/>
    <row r="1799" s="354" customFormat="1" x14ac:dyDescent="0.25"/>
    <row r="1800" s="354" customFormat="1" x14ac:dyDescent="0.25"/>
    <row r="1801" s="354" customFormat="1" x14ac:dyDescent="0.25"/>
    <row r="1802" s="354" customFormat="1" x14ac:dyDescent="0.25"/>
    <row r="1803" s="354" customFormat="1" x14ac:dyDescent="0.25"/>
    <row r="1804" s="354" customFormat="1" x14ac:dyDescent="0.25"/>
    <row r="1805" s="354" customFormat="1" x14ac:dyDescent="0.25"/>
    <row r="1806" s="354" customFormat="1" x14ac:dyDescent="0.25"/>
    <row r="1807" s="354" customFormat="1" x14ac:dyDescent="0.25"/>
    <row r="1808" s="354" customFormat="1" x14ac:dyDescent="0.25"/>
    <row r="1809" s="354" customFormat="1" x14ac:dyDescent="0.25"/>
    <row r="1810" s="354" customFormat="1" x14ac:dyDescent="0.25"/>
    <row r="1811" s="354" customFormat="1" x14ac:dyDescent="0.25"/>
    <row r="1812" s="354" customFormat="1" x14ac:dyDescent="0.25"/>
    <row r="1813" s="354" customFormat="1" x14ac:dyDescent="0.25"/>
    <row r="1814" s="354" customFormat="1" x14ac:dyDescent="0.25"/>
    <row r="1815" s="354" customFormat="1" x14ac:dyDescent="0.25"/>
    <row r="1816" s="354" customFormat="1" x14ac:dyDescent="0.25"/>
    <row r="1817" s="354" customFormat="1" x14ac:dyDescent="0.25"/>
    <row r="1818" s="354" customFormat="1" x14ac:dyDescent="0.25"/>
    <row r="1819" s="354" customFormat="1" x14ac:dyDescent="0.25"/>
    <row r="1820" s="354" customFormat="1" x14ac:dyDescent="0.25"/>
    <row r="1821" s="354" customFormat="1" x14ac:dyDescent="0.25"/>
    <row r="1822" s="354" customFormat="1" x14ac:dyDescent="0.25"/>
    <row r="1823" s="354" customFormat="1" x14ac:dyDescent="0.25"/>
    <row r="1824" s="354" customFormat="1" x14ac:dyDescent="0.25"/>
    <row r="1825" s="354" customFormat="1" x14ac:dyDescent="0.25"/>
    <row r="1826" s="354" customFormat="1" x14ac:dyDescent="0.25"/>
    <row r="1827" s="354" customFormat="1" x14ac:dyDescent="0.25"/>
    <row r="1828" s="354" customFormat="1" x14ac:dyDescent="0.25"/>
    <row r="1829" s="354" customFormat="1" x14ac:dyDescent="0.25"/>
    <row r="1830" s="354" customFormat="1" x14ac:dyDescent="0.25"/>
    <row r="1831" s="354" customFormat="1" x14ac:dyDescent="0.25"/>
    <row r="1832" s="354" customFormat="1" x14ac:dyDescent="0.25"/>
    <row r="1833" s="354" customFormat="1" x14ac:dyDescent="0.25"/>
    <row r="1834" s="354" customFormat="1" x14ac:dyDescent="0.25"/>
    <row r="1835" s="354" customFormat="1" x14ac:dyDescent="0.25"/>
    <row r="1836" s="354" customFormat="1" x14ac:dyDescent="0.25"/>
    <row r="1837" s="354" customFormat="1" x14ac:dyDescent="0.25"/>
    <row r="1838" s="354" customFormat="1" x14ac:dyDescent="0.25"/>
    <row r="1839" s="354" customFormat="1" x14ac:dyDescent="0.25"/>
    <row r="1840" s="354" customFormat="1" x14ac:dyDescent="0.25"/>
    <row r="1841" s="354" customFormat="1" x14ac:dyDescent="0.25"/>
    <row r="1842" s="354" customFormat="1" x14ac:dyDescent="0.25"/>
    <row r="1843" s="354" customFormat="1" x14ac:dyDescent="0.25"/>
    <row r="1844" s="354" customFormat="1" x14ac:dyDescent="0.25"/>
    <row r="1845" s="354" customFormat="1" x14ac:dyDescent="0.25"/>
    <row r="1846" s="354" customFormat="1" x14ac:dyDescent="0.25"/>
    <row r="1847" s="354" customFormat="1" x14ac:dyDescent="0.25"/>
    <row r="1848" s="354" customFormat="1" x14ac:dyDescent="0.25"/>
    <row r="1849" s="354" customFormat="1" x14ac:dyDescent="0.25"/>
    <row r="1850" s="354" customFormat="1" x14ac:dyDescent="0.25"/>
    <row r="1851" s="354" customFormat="1" x14ac:dyDescent="0.25"/>
    <row r="1852" s="354" customFormat="1" x14ac:dyDescent="0.25"/>
    <row r="1853" s="354" customFormat="1" x14ac:dyDescent="0.25"/>
    <row r="1854" s="354" customFormat="1" x14ac:dyDescent="0.25"/>
    <row r="1855" s="354" customFormat="1" x14ac:dyDescent="0.25"/>
    <row r="1856" s="354" customFormat="1" x14ac:dyDescent="0.25"/>
    <row r="1857" s="354" customFormat="1" x14ac:dyDescent="0.25"/>
    <row r="1858" s="354" customFormat="1" x14ac:dyDescent="0.25"/>
    <row r="1859" s="354" customFormat="1" x14ac:dyDescent="0.25"/>
    <row r="1860" s="354" customFormat="1" x14ac:dyDescent="0.25"/>
    <row r="1861" s="354" customFormat="1" x14ac:dyDescent="0.25"/>
    <row r="1862" s="354" customFormat="1" x14ac:dyDescent="0.25"/>
    <row r="1863" s="354" customFormat="1" x14ac:dyDescent="0.25"/>
    <row r="1864" s="354" customFormat="1" x14ac:dyDescent="0.25"/>
    <row r="1865" s="354" customFormat="1" x14ac:dyDescent="0.25"/>
    <row r="1866" s="354" customFormat="1" x14ac:dyDescent="0.25"/>
    <row r="1867" s="354" customFormat="1" x14ac:dyDescent="0.25"/>
    <row r="1868" s="354" customFormat="1" x14ac:dyDescent="0.25"/>
    <row r="1869" s="354" customFormat="1" x14ac:dyDescent="0.25"/>
    <row r="1870" s="354" customFormat="1" x14ac:dyDescent="0.25"/>
    <row r="1871" s="354" customFormat="1" x14ac:dyDescent="0.25"/>
    <row r="1872" s="354" customFormat="1" x14ac:dyDescent="0.25"/>
    <row r="1873" s="354" customFormat="1" x14ac:dyDescent="0.25"/>
    <row r="1874" s="354" customFormat="1" x14ac:dyDescent="0.25"/>
    <row r="1875" s="354" customFormat="1" x14ac:dyDescent="0.25"/>
    <row r="1876" s="354" customFormat="1" x14ac:dyDescent="0.25"/>
    <row r="1877" s="354" customFormat="1" x14ac:dyDescent="0.25"/>
    <row r="1878" s="354" customFormat="1" x14ac:dyDescent="0.25"/>
    <row r="1879" s="354" customFormat="1" x14ac:dyDescent="0.25"/>
    <row r="1880" s="354" customFormat="1" x14ac:dyDescent="0.25"/>
    <row r="1881" s="354" customFormat="1" x14ac:dyDescent="0.25"/>
    <row r="1882" s="354" customFormat="1" x14ac:dyDescent="0.25"/>
    <row r="1883" s="354" customFormat="1" x14ac:dyDescent="0.25"/>
    <row r="1884" s="354" customFormat="1" x14ac:dyDescent="0.25"/>
    <row r="1885" s="354" customFormat="1" x14ac:dyDescent="0.25"/>
    <row r="1886" s="354" customFormat="1" x14ac:dyDescent="0.25"/>
    <row r="1887" s="354" customFormat="1" x14ac:dyDescent="0.25"/>
    <row r="1888" s="354" customFormat="1" x14ac:dyDescent="0.25"/>
    <row r="1889" s="354" customFormat="1" x14ac:dyDescent="0.25"/>
    <row r="1890" s="354" customFormat="1" x14ac:dyDescent="0.25"/>
    <row r="1891" s="354" customFormat="1" x14ac:dyDescent="0.25"/>
    <row r="1892" s="354" customFormat="1" x14ac:dyDescent="0.25"/>
    <row r="1893" s="354" customFormat="1" x14ac:dyDescent="0.25"/>
    <row r="1894" s="354" customFormat="1" x14ac:dyDescent="0.25"/>
    <row r="1895" s="354" customFormat="1" x14ac:dyDescent="0.25"/>
    <row r="1896" s="354" customFormat="1" x14ac:dyDescent="0.25"/>
    <row r="1897" s="354" customFormat="1" x14ac:dyDescent="0.25"/>
    <row r="1898" s="354" customFormat="1" x14ac:dyDescent="0.25"/>
    <row r="1899" s="354" customFormat="1" x14ac:dyDescent="0.25"/>
    <row r="1900" s="354" customFormat="1" x14ac:dyDescent="0.25"/>
    <row r="1901" s="354" customFormat="1" x14ac:dyDescent="0.25"/>
    <row r="1902" s="354" customFormat="1" x14ac:dyDescent="0.25"/>
    <row r="1903" s="354" customFormat="1" x14ac:dyDescent="0.25"/>
    <row r="1904" s="354" customFormat="1" x14ac:dyDescent="0.25"/>
    <row r="1905" s="354" customFormat="1" x14ac:dyDescent="0.25"/>
    <row r="1906" s="354" customFormat="1" x14ac:dyDescent="0.25"/>
    <row r="1907" s="354" customFormat="1" x14ac:dyDescent="0.25"/>
    <row r="1908" s="354" customFormat="1" x14ac:dyDescent="0.25"/>
    <row r="1909" s="354" customFormat="1" x14ac:dyDescent="0.25"/>
    <row r="1910" s="354" customFormat="1" x14ac:dyDescent="0.25"/>
    <row r="1911" s="354" customFormat="1" x14ac:dyDescent="0.25"/>
    <row r="1912" s="354" customFormat="1" x14ac:dyDescent="0.25"/>
    <row r="1913" s="354" customFormat="1" x14ac:dyDescent="0.25"/>
    <row r="1914" s="354" customFormat="1" x14ac:dyDescent="0.25"/>
    <row r="1915" s="354" customFormat="1" x14ac:dyDescent="0.25"/>
    <row r="1916" s="354" customFormat="1" x14ac:dyDescent="0.25"/>
    <row r="1917" s="354" customFormat="1" x14ac:dyDescent="0.25"/>
    <row r="1918" s="354" customFormat="1" x14ac:dyDescent="0.25"/>
    <row r="1919" s="354" customFormat="1" x14ac:dyDescent="0.25"/>
    <row r="1920" s="354" customFormat="1" x14ac:dyDescent="0.25"/>
    <row r="1921" s="354" customFormat="1" x14ac:dyDescent="0.25"/>
    <row r="1922" s="354" customFormat="1" x14ac:dyDescent="0.25"/>
    <row r="1923" s="354" customFormat="1" x14ac:dyDescent="0.25"/>
    <row r="1924" s="354" customFormat="1" x14ac:dyDescent="0.25"/>
    <row r="1925" s="354" customFormat="1" x14ac:dyDescent="0.25"/>
    <row r="1926" s="354" customFormat="1" x14ac:dyDescent="0.25"/>
    <row r="1927" s="354" customFormat="1" x14ac:dyDescent="0.25"/>
    <row r="1928" s="354" customFormat="1" x14ac:dyDescent="0.25"/>
    <row r="1929" s="354" customFormat="1" x14ac:dyDescent="0.25"/>
    <row r="1930" s="354" customFormat="1" x14ac:dyDescent="0.25"/>
    <row r="1931" s="354" customFormat="1" x14ac:dyDescent="0.25"/>
    <row r="1932" s="354" customFormat="1" x14ac:dyDescent="0.25"/>
    <row r="1933" s="354" customFormat="1" x14ac:dyDescent="0.25"/>
    <row r="1934" s="354" customFormat="1" x14ac:dyDescent="0.25"/>
    <row r="1935" s="354" customFormat="1" x14ac:dyDescent="0.25"/>
    <row r="1936" s="354" customFormat="1" x14ac:dyDescent="0.25"/>
    <row r="1937" s="354" customFormat="1" x14ac:dyDescent="0.25"/>
    <row r="1938" s="354" customFormat="1" x14ac:dyDescent="0.25"/>
    <row r="1939" s="354" customFormat="1" x14ac:dyDescent="0.25"/>
    <row r="1940" s="354" customFormat="1" x14ac:dyDescent="0.25"/>
    <row r="1941" s="354" customFormat="1" x14ac:dyDescent="0.25"/>
    <row r="1942" s="354" customFormat="1" x14ac:dyDescent="0.25"/>
    <row r="1943" s="354" customFormat="1" x14ac:dyDescent="0.25"/>
    <row r="1944" s="354" customFormat="1" x14ac:dyDescent="0.25"/>
    <row r="1945" s="354" customFormat="1" x14ac:dyDescent="0.25"/>
    <row r="1946" s="354" customFormat="1" x14ac:dyDescent="0.25"/>
    <row r="1947" s="354" customFormat="1" x14ac:dyDescent="0.25"/>
    <row r="1948" s="354" customFormat="1" x14ac:dyDescent="0.25"/>
    <row r="1949" s="354" customFormat="1" x14ac:dyDescent="0.25"/>
    <row r="1950" s="354" customFormat="1" x14ac:dyDescent="0.25"/>
    <row r="1951" s="354" customFormat="1" x14ac:dyDescent="0.25"/>
    <row r="1952" s="354" customFormat="1" x14ac:dyDescent="0.25"/>
    <row r="1953" s="354" customFormat="1" x14ac:dyDescent="0.25"/>
    <row r="1954" s="354" customFormat="1" x14ac:dyDescent="0.25"/>
    <row r="1955" s="354" customFormat="1" x14ac:dyDescent="0.25"/>
    <row r="1956" s="354" customFormat="1" x14ac:dyDescent="0.25"/>
    <row r="1957" s="354" customFormat="1" x14ac:dyDescent="0.25"/>
    <row r="1958" s="354" customFormat="1" x14ac:dyDescent="0.25"/>
    <row r="1959" s="354" customFormat="1" x14ac:dyDescent="0.25"/>
    <row r="1960" s="354" customFormat="1" x14ac:dyDescent="0.25"/>
    <row r="1961" s="354" customFormat="1" x14ac:dyDescent="0.25"/>
    <row r="1962" s="354" customFormat="1" x14ac:dyDescent="0.25"/>
    <row r="1963" s="354" customFormat="1" x14ac:dyDescent="0.25"/>
    <row r="1964" s="354" customFormat="1" x14ac:dyDescent="0.25"/>
    <row r="1965" s="354" customFormat="1" x14ac:dyDescent="0.25"/>
    <row r="1966" s="354" customFormat="1" x14ac:dyDescent="0.25"/>
    <row r="1967" s="354" customFormat="1" x14ac:dyDescent="0.25"/>
    <row r="1968" s="354" customFormat="1" x14ac:dyDescent="0.25"/>
    <row r="1969" s="354" customFormat="1" x14ac:dyDescent="0.25"/>
    <row r="1970" s="354" customFormat="1" x14ac:dyDescent="0.25"/>
    <row r="1971" s="354" customFormat="1" x14ac:dyDescent="0.25"/>
    <row r="1972" s="354" customFormat="1" x14ac:dyDescent="0.25"/>
    <row r="1973" s="354" customFormat="1" x14ac:dyDescent="0.25"/>
    <row r="1974" s="354" customFormat="1" x14ac:dyDescent="0.25"/>
    <row r="1975" s="354" customFormat="1" x14ac:dyDescent="0.25"/>
    <row r="1976" s="354" customFormat="1" x14ac:dyDescent="0.25"/>
    <row r="1977" s="354" customFormat="1" x14ac:dyDescent="0.25"/>
    <row r="1978" s="354" customFormat="1" x14ac:dyDescent="0.25"/>
    <row r="1979" s="354" customFormat="1" x14ac:dyDescent="0.25"/>
    <row r="1980" s="354" customFormat="1" x14ac:dyDescent="0.25"/>
    <row r="1981" s="354" customFormat="1" x14ac:dyDescent="0.25"/>
    <row r="1982" s="354" customFormat="1" x14ac:dyDescent="0.25"/>
    <row r="1983" s="354" customFormat="1" x14ac:dyDescent="0.25"/>
    <row r="1984" s="354" customFormat="1" x14ac:dyDescent="0.25"/>
    <row r="1985" s="354" customFormat="1" x14ac:dyDescent="0.25"/>
    <row r="1986" s="354" customFormat="1" x14ac:dyDescent="0.25"/>
    <row r="1987" s="354" customFormat="1" x14ac:dyDescent="0.25"/>
    <row r="1988" s="354" customFormat="1" x14ac:dyDescent="0.25"/>
    <row r="1989" s="354" customFormat="1" x14ac:dyDescent="0.25"/>
    <row r="1990" s="354" customFormat="1" x14ac:dyDescent="0.25"/>
    <row r="1991" s="354" customFormat="1" x14ac:dyDescent="0.25"/>
    <row r="1992" s="354" customFormat="1" x14ac:dyDescent="0.25"/>
    <row r="1993" s="354" customFormat="1" x14ac:dyDescent="0.25"/>
    <row r="1994" s="354" customFormat="1" x14ac:dyDescent="0.25"/>
    <row r="1995" s="354" customFormat="1" x14ac:dyDescent="0.25"/>
    <row r="1996" s="354" customFormat="1" x14ac:dyDescent="0.25"/>
    <row r="1997" s="354" customFormat="1" x14ac:dyDescent="0.25"/>
    <row r="1998" s="354" customFormat="1" x14ac:dyDescent="0.25"/>
    <row r="1999" s="354" customFormat="1" x14ac:dyDescent="0.25"/>
    <row r="2000" s="354" customFormat="1" x14ac:dyDescent="0.25"/>
    <row r="2001" s="354" customFormat="1" x14ac:dyDescent="0.25"/>
    <row r="2002" s="354" customFormat="1" x14ac:dyDescent="0.25"/>
    <row r="2003" s="354" customFormat="1" x14ac:dyDescent="0.25"/>
    <row r="2004" s="354" customFormat="1" x14ac:dyDescent="0.25"/>
    <row r="2005" s="354" customFormat="1" x14ac:dyDescent="0.25"/>
    <row r="2006" s="354" customFormat="1" x14ac:dyDescent="0.25"/>
    <row r="2007" s="354" customFormat="1" x14ac:dyDescent="0.25"/>
    <row r="2008" s="354" customFormat="1" x14ac:dyDescent="0.25"/>
    <row r="2009" s="354" customFormat="1" x14ac:dyDescent="0.25"/>
    <row r="2010" s="354" customFormat="1" x14ac:dyDescent="0.25"/>
    <row r="2011" s="354" customFormat="1" x14ac:dyDescent="0.25"/>
    <row r="2012" s="354" customFormat="1" x14ac:dyDescent="0.25"/>
    <row r="2013" s="354" customFormat="1" x14ac:dyDescent="0.25"/>
    <row r="2014" s="354" customFormat="1" x14ac:dyDescent="0.25"/>
    <row r="2015" s="354" customFormat="1" x14ac:dyDescent="0.25"/>
    <row r="2016" s="354" customFormat="1" x14ac:dyDescent="0.25"/>
    <row r="2017" s="354" customFormat="1" x14ac:dyDescent="0.25"/>
    <row r="2018" s="354" customFormat="1" x14ac:dyDescent="0.25"/>
    <row r="2019" s="354" customFormat="1" x14ac:dyDescent="0.25"/>
    <row r="2020" s="354" customFormat="1" x14ac:dyDescent="0.25"/>
    <row r="2021" s="354" customFormat="1" x14ac:dyDescent="0.25"/>
    <row r="2022" s="354" customFormat="1" x14ac:dyDescent="0.25"/>
    <row r="2023" s="354" customFormat="1" x14ac:dyDescent="0.25"/>
    <row r="2024" s="354" customFormat="1" x14ac:dyDescent="0.25"/>
    <row r="2025" s="354" customFormat="1" x14ac:dyDescent="0.25"/>
    <row r="2026" s="354" customFormat="1" x14ac:dyDescent="0.25"/>
    <row r="2027" s="354" customFormat="1" x14ac:dyDescent="0.25"/>
    <row r="2028" s="354" customFormat="1" x14ac:dyDescent="0.25"/>
    <row r="2029" s="354" customFormat="1" x14ac:dyDescent="0.25"/>
    <row r="2030" s="354" customFormat="1" x14ac:dyDescent="0.25"/>
    <row r="2031" s="354" customFormat="1" x14ac:dyDescent="0.25"/>
    <row r="2032" s="354" customFormat="1" x14ac:dyDescent="0.25"/>
    <row r="2033" s="354" customFormat="1" x14ac:dyDescent="0.25"/>
    <row r="2034" s="354" customFormat="1" x14ac:dyDescent="0.25"/>
    <row r="2035" s="354" customFormat="1" x14ac:dyDescent="0.25"/>
    <row r="2036" s="354" customFormat="1" x14ac:dyDescent="0.25"/>
    <row r="2037" s="354" customFormat="1" x14ac:dyDescent="0.25"/>
    <row r="2038" s="354" customFormat="1" x14ac:dyDescent="0.25"/>
    <row r="2039" s="354" customFormat="1" x14ac:dyDescent="0.25"/>
    <row r="2040" s="354" customFormat="1" x14ac:dyDescent="0.25"/>
    <row r="2041" s="354" customFormat="1" x14ac:dyDescent="0.25"/>
    <row r="2042" s="354" customFormat="1" x14ac:dyDescent="0.25"/>
    <row r="2043" s="354" customFormat="1" x14ac:dyDescent="0.25"/>
    <row r="2044" s="354" customFormat="1" x14ac:dyDescent="0.25"/>
    <row r="2045" s="354" customFormat="1" x14ac:dyDescent="0.25"/>
    <row r="2046" s="354" customFormat="1" x14ac:dyDescent="0.25"/>
    <row r="2047" s="354" customFormat="1" x14ac:dyDescent="0.25"/>
    <row r="2048" s="354" customFormat="1" x14ac:dyDescent="0.25"/>
    <row r="2049" s="354" customFormat="1" x14ac:dyDescent="0.25"/>
    <row r="2050" s="354" customFormat="1" x14ac:dyDescent="0.25"/>
    <row r="2051" s="354" customFormat="1" x14ac:dyDescent="0.25"/>
    <row r="2052" s="354" customFormat="1" x14ac:dyDescent="0.25"/>
    <row r="2053" s="354" customFormat="1" x14ac:dyDescent="0.25"/>
    <row r="2054" s="354" customFormat="1" x14ac:dyDescent="0.25"/>
    <row r="2055" s="354" customFormat="1" x14ac:dyDescent="0.25"/>
    <row r="2056" s="354" customFormat="1" x14ac:dyDescent="0.25"/>
    <row r="2057" s="354" customFormat="1" x14ac:dyDescent="0.25"/>
    <row r="2058" s="354" customFormat="1" x14ac:dyDescent="0.25"/>
    <row r="2059" s="354" customFormat="1" x14ac:dyDescent="0.25"/>
    <row r="2060" s="354" customFormat="1" x14ac:dyDescent="0.25"/>
    <row r="2061" s="354" customFormat="1" x14ac:dyDescent="0.25"/>
    <row r="2062" s="354" customFormat="1" x14ac:dyDescent="0.25"/>
    <row r="2063" s="354" customFormat="1" x14ac:dyDescent="0.25"/>
    <row r="2064" s="354" customFormat="1" x14ac:dyDescent="0.25"/>
    <row r="2065" s="354" customFormat="1" x14ac:dyDescent="0.25"/>
    <row r="2066" s="354" customFormat="1" x14ac:dyDescent="0.25"/>
    <row r="2067" s="354" customFormat="1" x14ac:dyDescent="0.25"/>
    <row r="2068" s="354" customFormat="1" x14ac:dyDescent="0.25"/>
    <row r="2069" s="354" customFormat="1" x14ac:dyDescent="0.25"/>
    <row r="2070" s="354" customFormat="1" x14ac:dyDescent="0.25"/>
    <row r="2071" s="354" customFormat="1" x14ac:dyDescent="0.25"/>
    <row r="2072" s="354" customFormat="1" x14ac:dyDescent="0.25"/>
    <row r="2073" s="354" customFormat="1" x14ac:dyDescent="0.25"/>
    <row r="2074" s="354" customFormat="1" x14ac:dyDescent="0.25"/>
    <row r="2075" s="354" customFormat="1" x14ac:dyDescent="0.25"/>
    <row r="2076" s="354" customFormat="1" x14ac:dyDescent="0.25"/>
    <row r="2077" s="354" customFormat="1" x14ac:dyDescent="0.25"/>
    <row r="2078" s="354" customFormat="1" x14ac:dyDescent="0.25"/>
    <row r="2079" s="354" customFormat="1" x14ac:dyDescent="0.25"/>
    <row r="2080" s="354" customFormat="1" x14ac:dyDescent="0.25"/>
    <row r="2081" s="354" customFormat="1" x14ac:dyDescent="0.25"/>
    <row r="2082" s="354" customFormat="1" x14ac:dyDescent="0.25"/>
    <row r="2083" s="354" customFormat="1" x14ac:dyDescent="0.25"/>
    <row r="2084" s="354" customFormat="1" x14ac:dyDescent="0.25"/>
    <row r="2085" s="354" customFormat="1" x14ac:dyDescent="0.25"/>
    <row r="2086" s="354" customFormat="1" x14ac:dyDescent="0.25"/>
    <row r="2087" s="354" customFormat="1" x14ac:dyDescent="0.25"/>
    <row r="2088" s="354" customFormat="1" x14ac:dyDescent="0.25"/>
    <row r="2089" s="354" customFormat="1" x14ac:dyDescent="0.25"/>
    <row r="2090" s="354" customFormat="1" x14ac:dyDescent="0.25"/>
    <row r="2091" s="354" customFormat="1" x14ac:dyDescent="0.25"/>
    <row r="2092" s="354" customFormat="1" x14ac:dyDescent="0.25"/>
    <row r="2093" s="354" customFormat="1" x14ac:dyDescent="0.25"/>
    <row r="2094" s="354" customFormat="1" x14ac:dyDescent="0.25"/>
    <row r="2095" s="354" customFormat="1" x14ac:dyDescent="0.25"/>
    <row r="2096" s="354" customFormat="1" x14ac:dyDescent="0.25"/>
    <row r="2097" s="354" customFormat="1" x14ac:dyDescent="0.25"/>
    <row r="2098" s="354" customFormat="1" x14ac:dyDescent="0.25"/>
    <row r="2099" s="354" customFormat="1" x14ac:dyDescent="0.25"/>
    <row r="2100" s="354" customFormat="1" x14ac:dyDescent="0.25"/>
    <row r="2101" s="354" customFormat="1" x14ac:dyDescent="0.25"/>
    <row r="2102" s="354" customFormat="1" x14ac:dyDescent="0.25"/>
    <row r="2103" s="354" customFormat="1" x14ac:dyDescent="0.25"/>
    <row r="2104" s="354" customFormat="1" x14ac:dyDescent="0.25"/>
    <row r="2105" s="354" customFormat="1" x14ac:dyDescent="0.25"/>
    <row r="2106" s="354" customFormat="1" x14ac:dyDescent="0.25"/>
    <row r="2107" s="354" customFormat="1" x14ac:dyDescent="0.25"/>
    <row r="2108" s="354" customFormat="1" x14ac:dyDescent="0.25"/>
    <row r="2109" s="354" customFormat="1" x14ac:dyDescent="0.25"/>
    <row r="2110" s="354" customFormat="1" x14ac:dyDescent="0.25"/>
    <row r="2111" s="354" customFormat="1" x14ac:dyDescent="0.25"/>
    <row r="2112" s="354" customFormat="1" x14ac:dyDescent="0.25"/>
    <row r="2113" s="354" customFormat="1" x14ac:dyDescent="0.25"/>
    <row r="2114" s="354" customFormat="1" x14ac:dyDescent="0.25"/>
    <row r="2115" s="354" customFormat="1" x14ac:dyDescent="0.25"/>
    <row r="2116" s="354" customFormat="1" x14ac:dyDescent="0.25"/>
    <row r="2117" s="354" customFormat="1" x14ac:dyDescent="0.25"/>
    <row r="2118" s="354" customFormat="1" x14ac:dyDescent="0.25"/>
    <row r="2119" s="354" customFormat="1" x14ac:dyDescent="0.25"/>
    <row r="2120" s="354" customFormat="1" x14ac:dyDescent="0.25"/>
    <row r="2121" s="354" customFormat="1" x14ac:dyDescent="0.25"/>
    <row r="2122" s="354" customFormat="1" x14ac:dyDescent="0.25"/>
    <row r="2123" s="354" customFormat="1" x14ac:dyDescent="0.25"/>
    <row r="2124" s="354" customFormat="1" x14ac:dyDescent="0.25"/>
    <row r="2125" s="354" customFormat="1" x14ac:dyDescent="0.25"/>
    <row r="2126" s="354" customFormat="1" x14ac:dyDescent="0.25"/>
    <row r="2127" s="354" customFormat="1" x14ac:dyDescent="0.25"/>
    <row r="2128" s="354" customFormat="1" x14ac:dyDescent="0.25"/>
    <row r="2129" s="354" customFormat="1" x14ac:dyDescent="0.25"/>
    <row r="2130" s="354" customFormat="1" x14ac:dyDescent="0.25"/>
    <row r="2131" s="354" customFormat="1" x14ac:dyDescent="0.25"/>
    <row r="2132" s="354" customFormat="1" x14ac:dyDescent="0.25"/>
    <row r="2133" s="354" customFormat="1" x14ac:dyDescent="0.25"/>
    <row r="2134" s="354" customFormat="1" x14ac:dyDescent="0.25"/>
    <row r="2135" s="354" customFormat="1" x14ac:dyDescent="0.25"/>
    <row r="2136" s="354" customFormat="1" x14ac:dyDescent="0.25"/>
    <row r="2137" s="354" customFormat="1" x14ac:dyDescent="0.25"/>
    <row r="2138" s="354" customFormat="1" x14ac:dyDescent="0.25"/>
    <row r="2139" s="354" customFormat="1" x14ac:dyDescent="0.25"/>
    <row r="2140" s="354" customFormat="1" x14ac:dyDescent="0.25"/>
    <row r="2141" s="354" customFormat="1" x14ac:dyDescent="0.25"/>
    <row r="2142" s="354" customFormat="1" x14ac:dyDescent="0.25"/>
    <row r="2143" s="354" customFormat="1" x14ac:dyDescent="0.25"/>
    <row r="2144" s="354" customFormat="1" x14ac:dyDescent="0.25"/>
    <row r="2145" s="354" customFormat="1" x14ac:dyDescent="0.25"/>
    <row r="2146" s="354" customFormat="1" x14ac:dyDescent="0.25"/>
    <row r="2147" s="354" customFormat="1" x14ac:dyDescent="0.25"/>
    <row r="2148" s="354" customFormat="1" x14ac:dyDescent="0.25"/>
    <row r="2149" s="354" customFormat="1" x14ac:dyDescent="0.25"/>
    <row r="2150" s="354" customFormat="1" x14ac:dyDescent="0.25"/>
    <row r="2151" s="354" customFormat="1" x14ac:dyDescent="0.25"/>
    <row r="2152" s="354" customFormat="1" x14ac:dyDescent="0.25"/>
    <row r="2153" s="354" customFormat="1" x14ac:dyDescent="0.25"/>
    <row r="2154" s="354" customFormat="1" x14ac:dyDescent="0.25"/>
    <row r="2155" s="354" customFormat="1" x14ac:dyDescent="0.25"/>
    <row r="2156" s="354" customFormat="1" x14ac:dyDescent="0.25"/>
    <row r="2157" s="354" customFormat="1" x14ac:dyDescent="0.25"/>
    <row r="2158" s="354" customFormat="1" x14ac:dyDescent="0.25"/>
    <row r="2159" s="354" customFormat="1" x14ac:dyDescent="0.25"/>
    <row r="2160" s="354" customFormat="1" x14ac:dyDescent="0.25"/>
    <row r="2161" s="354" customFormat="1" x14ac:dyDescent="0.25"/>
    <row r="2162" s="354" customFormat="1" x14ac:dyDescent="0.25"/>
    <row r="2163" s="354" customFormat="1" x14ac:dyDescent="0.25"/>
    <row r="2164" s="354" customFormat="1" x14ac:dyDescent="0.25"/>
    <row r="2165" s="354" customFormat="1" x14ac:dyDescent="0.25"/>
    <row r="2166" s="354" customFormat="1" x14ac:dyDescent="0.25"/>
    <row r="2167" s="354" customFormat="1" x14ac:dyDescent="0.25"/>
    <row r="2168" s="354" customFormat="1" x14ac:dyDescent="0.25"/>
    <row r="2169" s="354" customFormat="1" x14ac:dyDescent="0.25"/>
    <row r="2170" s="354" customFormat="1" x14ac:dyDescent="0.25"/>
    <row r="2171" s="354" customFormat="1" x14ac:dyDescent="0.25"/>
    <row r="2172" s="354" customFormat="1" x14ac:dyDescent="0.25"/>
    <row r="2173" s="354" customFormat="1" x14ac:dyDescent="0.25"/>
    <row r="2174" s="354" customFormat="1" x14ac:dyDescent="0.25"/>
    <row r="2175" s="354" customFormat="1" x14ac:dyDescent="0.25"/>
    <row r="2176" s="354" customFormat="1" x14ac:dyDescent="0.25"/>
    <row r="2177" s="354" customFormat="1" x14ac:dyDescent="0.25"/>
    <row r="2178" s="354" customFormat="1" x14ac:dyDescent="0.25"/>
    <row r="2179" s="354" customFormat="1" x14ac:dyDescent="0.25"/>
    <row r="2180" s="354" customFormat="1" x14ac:dyDescent="0.25"/>
    <row r="2181" s="354" customFormat="1" x14ac:dyDescent="0.25"/>
    <row r="2182" s="354" customFormat="1" x14ac:dyDescent="0.25"/>
    <row r="2183" s="354" customFormat="1" x14ac:dyDescent="0.25"/>
    <row r="2184" s="354" customFormat="1" x14ac:dyDescent="0.25"/>
    <row r="2185" s="354" customFormat="1" x14ac:dyDescent="0.25"/>
    <row r="2186" s="354" customFormat="1" x14ac:dyDescent="0.25"/>
    <row r="2187" s="354" customFormat="1" x14ac:dyDescent="0.25"/>
    <row r="2188" s="354" customFormat="1" x14ac:dyDescent="0.25"/>
    <row r="2189" s="354" customFormat="1" x14ac:dyDescent="0.25"/>
    <row r="2190" s="354" customFormat="1" x14ac:dyDescent="0.25"/>
    <row r="2191" s="354" customFormat="1" x14ac:dyDescent="0.25"/>
    <row r="2192" s="354" customFormat="1" x14ac:dyDescent="0.25"/>
    <row r="2193" s="354" customFormat="1" x14ac:dyDescent="0.25"/>
    <row r="2194" s="354" customFormat="1" x14ac:dyDescent="0.25"/>
    <row r="2195" s="354" customFormat="1" x14ac:dyDescent="0.25"/>
    <row r="2196" s="354" customFormat="1" x14ac:dyDescent="0.25"/>
    <row r="2197" s="354" customFormat="1" x14ac:dyDescent="0.25"/>
    <row r="2198" s="354" customFormat="1" x14ac:dyDescent="0.25"/>
    <row r="2199" s="354" customFormat="1" x14ac:dyDescent="0.25"/>
    <row r="2200" s="354" customFormat="1" x14ac:dyDescent="0.25"/>
    <row r="2201" s="354" customFormat="1" x14ac:dyDescent="0.25"/>
    <row r="2202" s="354" customFormat="1" x14ac:dyDescent="0.25"/>
    <row r="2203" s="354" customFormat="1" x14ac:dyDescent="0.25"/>
    <row r="2204" s="354" customFormat="1" x14ac:dyDescent="0.25"/>
    <row r="2205" s="354" customFormat="1" x14ac:dyDescent="0.25"/>
    <row r="2206" s="354" customFormat="1" x14ac:dyDescent="0.25"/>
    <row r="2207" s="354" customFormat="1" x14ac:dyDescent="0.25"/>
    <row r="2208" s="354" customFormat="1" x14ac:dyDescent="0.25"/>
    <row r="2209" s="354" customFormat="1" x14ac:dyDescent="0.25"/>
    <row r="2210" s="354" customFormat="1" x14ac:dyDescent="0.25"/>
    <row r="2211" s="354" customFormat="1" x14ac:dyDescent="0.25"/>
    <row r="2212" s="354" customFormat="1" x14ac:dyDescent="0.25"/>
    <row r="2213" s="354" customFormat="1" x14ac:dyDescent="0.25"/>
    <row r="2214" s="354" customFormat="1" x14ac:dyDescent="0.25"/>
    <row r="2215" s="354" customFormat="1" x14ac:dyDescent="0.25"/>
    <row r="2216" s="354" customFormat="1" x14ac:dyDescent="0.25"/>
    <row r="2217" s="354" customFormat="1" x14ac:dyDescent="0.25"/>
    <row r="2218" s="354" customFormat="1" x14ac:dyDescent="0.25"/>
    <row r="2219" s="354" customFormat="1" x14ac:dyDescent="0.25"/>
    <row r="2220" s="354" customFormat="1" x14ac:dyDescent="0.25"/>
    <row r="2221" s="354" customFormat="1" x14ac:dyDescent="0.25"/>
    <row r="2222" s="354" customFormat="1" x14ac:dyDescent="0.25"/>
    <row r="2223" s="354" customFormat="1" x14ac:dyDescent="0.25"/>
    <row r="2224" s="354" customFormat="1" x14ac:dyDescent="0.25"/>
    <row r="2225" s="354" customFormat="1" x14ac:dyDescent="0.25"/>
    <row r="2226" s="354" customFormat="1" x14ac:dyDescent="0.25"/>
    <row r="2227" s="354" customFormat="1" x14ac:dyDescent="0.25"/>
    <row r="2228" s="354" customFormat="1" x14ac:dyDescent="0.25"/>
    <row r="2229" s="354" customFormat="1" x14ac:dyDescent="0.25"/>
    <row r="2230" s="354" customFormat="1" x14ac:dyDescent="0.25"/>
    <row r="2231" s="354" customFormat="1" x14ac:dyDescent="0.25"/>
    <row r="2232" s="354" customFormat="1" x14ac:dyDescent="0.25"/>
    <row r="2233" s="354" customFormat="1" x14ac:dyDescent="0.25"/>
    <row r="2234" s="354" customFormat="1" x14ac:dyDescent="0.25"/>
    <row r="2235" s="354" customFormat="1" x14ac:dyDescent="0.25"/>
    <row r="2236" s="354" customFormat="1" x14ac:dyDescent="0.25"/>
    <row r="2237" s="354" customFormat="1" x14ac:dyDescent="0.25"/>
    <row r="2238" s="354" customFormat="1" x14ac:dyDescent="0.25"/>
    <row r="2239" s="354" customFormat="1" x14ac:dyDescent="0.25"/>
    <row r="2240" s="354" customFormat="1" x14ac:dyDescent="0.25"/>
    <row r="2241" s="354" customFormat="1" x14ac:dyDescent="0.25"/>
    <row r="2242" s="354" customFormat="1" x14ac:dyDescent="0.25"/>
    <row r="2243" s="354" customFormat="1" x14ac:dyDescent="0.25"/>
    <row r="2244" s="354" customFormat="1" x14ac:dyDescent="0.25"/>
    <row r="2245" s="354" customFormat="1" x14ac:dyDescent="0.25"/>
    <row r="2246" s="354" customFormat="1" x14ac:dyDescent="0.25"/>
    <row r="2247" s="354" customFormat="1" x14ac:dyDescent="0.25"/>
    <row r="2248" s="354" customFormat="1" x14ac:dyDescent="0.25"/>
    <row r="2249" s="354" customFormat="1" x14ac:dyDescent="0.25"/>
    <row r="2250" s="354" customFormat="1" x14ac:dyDescent="0.25"/>
    <row r="2251" s="354" customFormat="1" x14ac:dyDescent="0.25"/>
    <row r="2252" s="354" customFormat="1" x14ac:dyDescent="0.25"/>
    <row r="2253" s="354" customFormat="1" x14ac:dyDescent="0.25"/>
    <row r="2254" s="354" customFormat="1" x14ac:dyDescent="0.25"/>
    <row r="2255" s="354" customFormat="1" x14ac:dyDescent="0.25"/>
    <row r="2256" s="354" customFormat="1" x14ac:dyDescent="0.25"/>
    <row r="2257" s="354" customFormat="1" x14ac:dyDescent="0.25"/>
    <row r="2258" s="354" customFormat="1" x14ac:dyDescent="0.25"/>
    <row r="2259" s="354" customFormat="1" x14ac:dyDescent="0.25"/>
    <row r="2260" s="354" customFormat="1" x14ac:dyDescent="0.25"/>
    <row r="2261" s="354" customFormat="1" x14ac:dyDescent="0.25"/>
    <row r="2262" s="354" customFormat="1" x14ac:dyDescent="0.25"/>
    <row r="2263" s="354" customFormat="1" x14ac:dyDescent="0.25"/>
    <row r="2264" s="354" customFormat="1" x14ac:dyDescent="0.25"/>
    <row r="2265" s="354" customFormat="1" x14ac:dyDescent="0.25"/>
    <row r="2266" s="354" customFormat="1" x14ac:dyDescent="0.25"/>
    <row r="2267" s="354" customFormat="1" x14ac:dyDescent="0.25"/>
    <row r="2268" s="354" customFormat="1" x14ac:dyDescent="0.25"/>
    <row r="2269" s="354" customFormat="1" x14ac:dyDescent="0.25"/>
    <row r="2270" s="354" customFormat="1" x14ac:dyDescent="0.25"/>
    <row r="2271" s="354" customFormat="1" x14ac:dyDescent="0.25"/>
    <row r="2272" s="354" customFormat="1" x14ac:dyDescent="0.25"/>
    <row r="2273" s="354" customFormat="1" x14ac:dyDescent="0.25"/>
    <row r="2274" s="354" customFormat="1" x14ac:dyDescent="0.25"/>
    <row r="2275" s="354" customFormat="1" x14ac:dyDescent="0.25"/>
    <row r="2276" s="354" customFormat="1" x14ac:dyDescent="0.25"/>
    <row r="2277" s="354" customFormat="1" x14ac:dyDescent="0.25"/>
    <row r="2278" s="354" customFormat="1" x14ac:dyDescent="0.25"/>
    <row r="2279" s="354" customFormat="1" x14ac:dyDescent="0.25"/>
    <row r="2280" s="354" customFormat="1" x14ac:dyDescent="0.25"/>
    <row r="2281" s="354" customFormat="1" x14ac:dyDescent="0.25"/>
    <row r="2282" s="354" customFormat="1" x14ac:dyDescent="0.25"/>
    <row r="2283" s="354" customFormat="1" x14ac:dyDescent="0.25"/>
    <row r="2284" s="354" customFormat="1" x14ac:dyDescent="0.25"/>
    <row r="2285" s="354" customFormat="1" x14ac:dyDescent="0.25"/>
    <row r="2286" s="354" customFormat="1" x14ac:dyDescent="0.25"/>
    <row r="2287" s="354" customFormat="1" x14ac:dyDescent="0.25"/>
    <row r="2288" s="354" customFormat="1" x14ac:dyDescent="0.25"/>
    <row r="2289" s="354" customFormat="1" x14ac:dyDescent="0.25"/>
    <row r="2290" s="354" customFormat="1" x14ac:dyDescent="0.25"/>
    <row r="2291" s="354" customFormat="1" x14ac:dyDescent="0.25"/>
    <row r="2292" s="354" customFormat="1" x14ac:dyDescent="0.25"/>
    <row r="2293" s="354" customFormat="1" x14ac:dyDescent="0.25"/>
    <row r="2294" s="354" customFormat="1" x14ac:dyDescent="0.25"/>
    <row r="2295" s="354" customFormat="1" x14ac:dyDescent="0.25"/>
    <row r="2296" s="354" customFormat="1" x14ac:dyDescent="0.25"/>
    <row r="2297" s="354" customFormat="1" x14ac:dyDescent="0.25"/>
    <row r="2298" s="354" customFormat="1" x14ac:dyDescent="0.25"/>
    <row r="2299" s="354" customFormat="1" x14ac:dyDescent="0.25"/>
    <row r="2300" s="354" customFormat="1" x14ac:dyDescent="0.25"/>
    <row r="2301" s="354" customFormat="1" x14ac:dyDescent="0.25"/>
    <row r="2302" s="354" customFormat="1" x14ac:dyDescent="0.25"/>
    <row r="2303" s="354" customFormat="1" x14ac:dyDescent="0.25"/>
    <row r="2304" s="354" customFormat="1" x14ac:dyDescent="0.25"/>
    <row r="2305" s="354" customFormat="1" x14ac:dyDescent="0.25"/>
    <row r="2306" s="354" customFormat="1" x14ac:dyDescent="0.25"/>
    <row r="2307" s="354" customFormat="1" x14ac:dyDescent="0.25"/>
    <row r="2308" s="354" customFormat="1" x14ac:dyDescent="0.25"/>
    <row r="2309" s="354" customFormat="1" x14ac:dyDescent="0.25"/>
    <row r="2310" s="354" customFormat="1" x14ac:dyDescent="0.25"/>
    <row r="2311" s="354" customFormat="1" x14ac:dyDescent="0.25"/>
    <row r="2312" s="354" customFormat="1" x14ac:dyDescent="0.25"/>
    <row r="2313" s="354" customFormat="1" x14ac:dyDescent="0.25"/>
    <row r="2314" s="354" customFormat="1" x14ac:dyDescent="0.25"/>
    <row r="2315" s="354" customFormat="1" x14ac:dyDescent="0.25"/>
    <row r="2316" s="354" customFormat="1" x14ac:dyDescent="0.25"/>
    <row r="2317" s="354" customFormat="1" x14ac:dyDescent="0.25"/>
    <row r="2318" s="354" customFormat="1" x14ac:dyDescent="0.25"/>
    <row r="2319" s="354" customFormat="1" x14ac:dyDescent="0.25"/>
    <row r="2320" s="354" customFormat="1" x14ac:dyDescent="0.25"/>
    <row r="2321" s="354" customFormat="1" x14ac:dyDescent="0.25"/>
    <row r="2322" s="354" customFormat="1" x14ac:dyDescent="0.25"/>
    <row r="2323" s="354" customFormat="1" x14ac:dyDescent="0.25"/>
    <row r="2324" s="354" customFormat="1" x14ac:dyDescent="0.25"/>
    <row r="2325" s="354" customFormat="1" x14ac:dyDescent="0.25"/>
    <row r="2326" s="354" customFormat="1" x14ac:dyDescent="0.25"/>
    <row r="2327" s="354" customFormat="1" x14ac:dyDescent="0.25"/>
    <row r="2328" s="354" customFormat="1" x14ac:dyDescent="0.25"/>
    <row r="2329" s="354" customFormat="1" x14ac:dyDescent="0.25"/>
    <row r="2330" s="354" customFormat="1" x14ac:dyDescent="0.25"/>
    <row r="2331" s="354" customFormat="1" x14ac:dyDescent="0.25"/>
    <row r="2332" s="354" customFormat="1" x14ac:dyDescent="0.25"/>
    <row r="2333" s="354" customFormat="1" x14ac:dyDescent="0.25"/>
    <row r="2334" s="354" customFormat="1" x14ac:dyDescent="0.25"/>
    <row r="2335" s="354" customFormat="1" x14ac:dyDescent="0.25"/>
    <row r="2336" s="354" customFormat="1" x14ac:dyDescent="0.25"/>
    <row r="2337" s="354" customFormat="1" x14ac:dyDescent="0.25"/>
    <row r="2338" s="354" customFormat="1" x14ac:dyDescent="0.25"/>
    <row r="2339" s="354" customFormat="1" x14ac:dyDescent="0.25"/>
    <row r="2340" s="354" customFormat="1" x14ac:dyDescent="0.25"/>
    <row r="2341" s="354" customFormat="1" x14ac:dyDescent="0.25"/>
    <row r="2342" s="354" customFormat="1" x14ac:dyDescent="0.25"/>
    <row r="2343" s="354" customFormat="1" x14ac:dyDescent="0.25"/>
    <row r="2344" s="354" customFormat="1" x14ac:dyDescent="0.25"/>
    <row r="2345" s="354" customFormat="1" x14ac:dyDescent="0.25"/>
    <row r="2346" s="354" customFormat="1" x14ac:dyDescent="0.25"/>
    <row r="2347" s="354" customFormat="1" x14ac:dyDescent="0.25"/>
    <row r="2348" s="354" customFormat="1" x14ac:dyDescent="0.25"/>
    <row r="2349" s="354" customFormat="1" x14ac:dyDescent="0.25"/>
    <row r="2350" s="354" customFormat="1" x14ac:dyDescent="0.25"/>
    <row r="2351" s="354" customFormat="1" x14ac:dyDescent="0.25"/>
    <row r="2352" s="354" customFormat="1" x14ac:dyDescent="0.25"/>
    <row r="2353" s="354" customFormat="1" x14ac:dyDescent="0.25"/>
    <row r="2354" s="354" customFormat="1" x14ac:dyDescent="0.25"/>
    <row r="2355" s="354" customFormat="1" x14ac:dyDescent="0.25"/>
    <row r="2356" s="354" customFormat="1" x14ac:dyDescent="0.25"/>
    <row r="2357" s="354" customFormat="1" x14ac:dyDescent="0.25"/>
    <row r="2358" s="354" customFormat="1" x14ac:dyDescent="0.25"/>
    <row r="2359" s="354" customFormat="1" x14ac:dyDescent="0.25"/>
    <row r="2360" s="354" customFormat="1" x14ac:dyDescent="0.25"/>
    <row r="2361" s="354" customFormat="1" x14ac:dyDescent="0.25"/>
    <row r="2362" s="354" customFormat="1" x14ac:dyDescent="0.25"/>
    <row r="2363" s="354" customFormat="1" x14ac:dyDescent="0.25"/>
    <row r="2364" s="354" customFormat="1" x14ac:dyDescent="0.25"/>
    <row r="2365" s="354" customFormat="1" x14ac:dyDescent="0.25"/>
    <row r="2366" s="354" customFormat="1" x14ac:dyDescent="0.25"/>
    <row r="2367" s="354" customFormat="1" x14ac:dyDescent="0.25"/>
    <row r="2368" s="354" customFormat="1" x14ac:dyDescent="0.25"/>
    <row r="2369" s="354" customFormat="1" x14ac:dyDescent="0.25"/>
    <row r="2370" s="354" customFormat="1" x14ac:dyDescent="0.25"/>
    <row r="2371" s="354" customFormat="1" x14ac:dyDescent="0.25"/>
    <row r="2372" s="354" customFormat="1" x14ac:dyDescent="0.25"/>
    <row r="2373" s="354" customFormat="1" x14ac:dyDescent="0.25"/>
    <row r="2374" s="354" customFormat="1" x14ac:dyDescent="0.25"/>
    <row r="2375" s="354" customFormat="1" x14ac:dyDescent="0.25"/>
    <row r="2376" s="354" customFormat="1" x14ac:dyDescent="0.25"/>
    <row r="2377" s="354" customFormat="1" x14ac:dyDescent="0.25"/>
    <row r="2378" s="354" customFormat="1" x14ac:dyDescent="0.25"/>
    <row r="2379" s="354" customFormat="1" x14ac:dyDescent="0.25"/>
    <row r="2380" s="354" customFormat="1" x14ac:dyDescent="0.25"/>
    <row r="2381" s="354" customFormat="1" x14ac:dyDescent="0.25"/>
    <row r="2382" s="354" customFormat="1" x14ac:dyDescent="0.25"/>
    <row r="2383" s="354" customFormat="1" x14ac:dyDescent="0.25"/>
    <row r="2384" s="354" customFormat="1" x14ac:dyDescent="0.25"/>
    <row r="2385" s="354" customFormat="1" x14ac:dyDescent="0.25"/>
    <row r="2386" s="354" customFormat="1" x14ac:dyDescent="0.25"/>
    <row r="2387" s="354" customFormat="1" x14ac:dyDescent="0.25"/>
    <row r="2388" s="354" customFormat="1" x14ac:dyDescent="0.25"/>
    <row r="2389" s="354" customFormat="1" x14ac:dyDescent="0.25"/>
    <row r="2390" s="354" customFormat="1" x14ac:dyDescent="0.25"/>
    <row r="2391" s="354" customFormat="1" x14ac:dyDescent="0.25"/>
    <row r="2392" s="354" customFormat="1" x14ac:dyDescent="0.25"/>
    <row r="2393" s="354" customFormat="1" x14ac:dyDescent="0.25"/>
    <row r="2394" s="354" customFormat="1" x14ac:dyDescent="0.25"/>
    <row r="2395" s="354" customFormat="1" x14ac:dyDescent="0.25"/>
    <row r="2396" s="354" customFormat="1" x14ac:dyDescent="0.25"/>
    <row r="2397" s="354" customFormat="1" x14ac:dyDescent="0.25"/>
    <row r="2398" s="354" customFormat="1" x14ac:dyDescent="0.25"/>
    <row r="2399" s="354" customFormat="1" x14ac:dyDescent="0.25"/>
    <row r="2400" s="354" customFormat="1" x14ac:dyDescent="0.25"/>
    <row r="2401" s="354" customFormat="1" x14ac:dyDescent="0.25"/>
    <row r="2402" s="354" customFormat="1" x14ac:dyDescent="0.25"/>
    <row r="2403" s="354" customFormat="1" x14ac:dyDescent="0.25"/>
    <row r="2404" s="354" customFormat="1" x14ac:dyDescent="0.25"/>
    <row r="2405" s="354" customFormat="1" x14ac:dyDescent="0.25"/>
    <row r="2406" s="354" customFormat="1" x14ac:dyDescent="0.25"/>
    <row r="2407" s="354" customFormat="1" x14ac:dyDescent="0.25"/>
    <row r="2408" s="354" customFormat="1" x14ac:dyDescent="0.25"/>
    <row r="2409" s="354" customFormat="1" x14ac:dyDescent="0.25"/>
    <row r="2410" s="354" customFormat="1" x14ac:dyDescent="0.25"/>
    <row r="2411" s="354" customFormat="1" x14ac:dyDescent="0.25"/>
    <row r="2412" s="354" customFormat="1" x14ac:dyDescent="0.25"/>
    <row r="2413" s="354" customFormat="1" x14ac:dyDescent="0.25"/>
    <row r="2414" s="354" customFormat="1" x14ac:dyDescent="0.25"/>
    <row r="2415" s="354" customFormat="1" x14ac:dyDescent="0.25"/>
    <row r="2416" s="354" customFormat="1" x14ac:dyDescent="0.25"/>
    <row r="2417" s="354" customFormat="1" x14ac:dyDescent="0.25"/>
    <row r="2418" s="354" customFormat="1" x14ac:dyDescent="0.25"/>
    <row r="2419" s="354" customFormat="1" x14ac:dyDescent="0.25"/>
    <row r="2420" s="354" customFormat="1" x14ac:dyDescent="0.25"/>
    <row r="2421" s="354" customFormat="1" x14ac:dyDescent="0.25"/>
    <row r="2422" s="354" customFormat="1" x14ac:dyDescent="0.25"/>
    <row r="2423" s="354" customFormat="1" x14ac:dyDescent="0.25"/>
    <row r="2424" s="354" customFormat="1" x14ac:dyDescent="0.25"/>
    <row r="2425" s="354" customFormat="1" x14ac:dyDescent="0.25"/>
    <row r="2426" s="354" customFormat="1" x14ac:dyDescent="0.25"/>
    <row r="2427" s="354" customFormat="1" x14ac:dyDescent="0.25"/>
    <row r="2428" s="354" customFormat="1" x14ac:dyDescent="0.25"/>
    <row r="2429" s="354" customFormat="1" x14ac:dyDescent="0.25"/>
    <row r="2430" s="354" customFormat="1" x14ac:dyDescent="0.25"/>
    <row r="2431" s="354" customFormat="1" x14ac:dyDescent="0.25"/>
    <row r="2432" s="354" customFormat="1" x14ac:dyDescent="0.25"/>
    <row r="2433" s="354" customFormat="1" x14ac:dyDescent="0.25"/>
    <row r="2434" s="354" customFormat="1" x14ac:dyDescent="0.25"/>
    <row r="2435" s="354" customFormat="1" x14ac:dyDescent="0.25"/>
    <row r="2436" s="354" customFormat="1" x14ac:dyDescent="0.25"/>
    <row r="2437" s="354" customFormat="1" x14ac:dyDescent="0.25"/>
    <row r="2438" s="354" customFormat="1" x14ac:dyDescent="0.25"/>
    <row r="2439" s="354" customFormat="1" x14ac:dyDescent="0.25"/>
    <row r="2440" s="354" customFormat="1" x14ac:dyDescent="0.25"/>
    <row r="2441" s="354" customFormat="1" x14ac:dyDescent="0.25"/>
    <row r="2442" s="354" customFormat="1" x14ac:dyDescent="0.25"/>
    <row r="2443" s="354" customFormat="1" x14ac:dyDescent="0.25"/>
    <row r="2444" s="354" customFormat="1" x14ac:dyDescent="0.25"/>
    <row r="2445" s="354" customFormat="1" x14ac:dyDescent="0.25"/>
    <row r="2446" s="354" customFormat="1" x14ac:dyDescent="0.25"/>
    <row r="2447" s="354" customFormat="1" x14ac:dyDescent="0.25"/>
    <row r="2448" s="354" customFormat="1" x14ac:dyDescent="0.25"/>
    <row r="2449" s="354" customFormat="1" x14ac:dyDescent="0.25"/>
    <row r="2450" s="354" customFormat="1" x14ac:dyDescent="0.25"/>
    <row r="2451" s="354" customFormat="1" x14ac:dyDescent="0.25"/>
    <row r="2452" s="354" customFormat="1" x14ac:dyDescent="0.25"/>
    <row r="2453" s="354" customFormat="1" x14ac:dyDescent="0.25"/>
    <row r="2454" s="354" customFormat="1" x14ac:dyDescent="0.25"/>
    <row r="2455" s="354" customFormat="1" x14ac:dyDescent="0.25"/>
    <row r="2456" s="354" customFormat="1" x14ac:dyDescent="0.25"/>
    <row r="2457" s="354" customFormat="1" x14ac:dyDescent="0.25"/>
    <row r="2458" s="354" customFormat="1" x14ac:dyDescent="0.25"/>
    <row r="2459" s="354" customFormat="1" x14ac:dyDescent="0.25"/>
    <row r="2460" s="354" customFormat="1" x14ac:dyDescent="0.25"/>
    <row r="2461" s="354" customFormat="1" x14ac:dyDescent="0.25"/>
    <row r="2462" s="354" customFormat="1" x14ac:dyDescent="0.25"/>
    <row r="2463" s="354" customFormat="1" x14ac:dyDescent="0.25"/>
    <row r="2464" s="354" customFormat="1" x14ac:dyDescent="0.25"/>
    <row r="2465" s="354" customFormat="1" x14ac:dyDescent="0.25"/>
    <row r="2466" s="354" customFormat="1" x14ac:dyDescent="0.25"/>
    <row r="2467" s="354" customFormat="1" x14ac:dyDescent="0.25"/>
    <row r="2468" s="354" customFormat="1" x14ac:dyDescent="0.25"/>
    <row r="2469" s="354" customFormat="1" x14ac:dyDescent="0.25"/>
    <row r="2470" s="354" customFormat="1" x14ac:dyDescent="0.25"/>
    <row r="2471" s="354" customFormat="1" x14ac:dyDescent="0.25"/>
    <row r="2472" s="354" customFormat="1" x14ac:dyDescent="0.25"/>
    <row r="2473" s="354" customFormat="1" x14ac:dyDescent="0.25"/>
    <row r="2474" s="354" customFormat="1" x14ac:dyDescent="0.25"/>
    <row r="2475" s="354" customFormat="1" x14ac:dyDescent="0.25"/>
    <row r="2476" s="354" customFormat="1" x14ac:dyDescent="0.25"/>
    <row r="2477" s="354" customFormat="1" x14ac:dyDescent="0.25"/>
    <row r="2478" s="354" customFormat="1" x14ac:dyDescent="0.25"/>
    <row r="2479" s="354" customFormat="1" x14ac:dyDescent="0.25"/>
    <row r="2480" s="354" customFormat="1" x14ac:dyDescent="0.25"/>
    <row r="2481" s="354" customFormat="1" x14ac:dyDescent="0.25"/>
    <row r="2482" s="354" customFormat="1" x14ac:dyDescent="0.25"/>
    <row r="2483" s="354" customFormat="1" x14ac:dyDescent="0.25"/>
    <row r="2484" s="354" customFormat="1" x14ac:dyDescent="0.25"/>
    <row r="2485" s="354" customFormat="1" x14ac:dyDescent="0.25"/>
    <row r="2486" s="354" customFormat="1" x14ac:dyDescent="0.25"/>
    <row r="2487" s="354" customFormat="1" x14ac:dyDescent="0.25"/>
    <row r="2488" s="354" customFormat="1" x14ac:dyDescent="0.25"/>
    <row r="2489" s="354" customFormat="1" x14ac:dyDescent="0.25"/>
    <row r="2490" s="354" customFormat="1" x14ac:dyDescent="0.25"/>
    <row r="2491" s="354" customFormat="1" x14ac:dyDescent="0.25"/>
    <row r="2492" s="354" customFormat="1" x14ac:dyDescent="0.25"/>
    <row r="2493" s="354" customFormat="1" x14ac:dyDescent="0.25"/>
    <row r="2494" s="354" customFormat="1" x14ac:dyDescent="0.25"/>
    <row r="2495" s="354" customFormat="1" x14ac:dyDescent="0.25"/>
    <row r="2496" s="354" customFormat="1" x14ac:dyDescent="0.25"/>
    <row r="2497" s="354" customFormat="1" x14ac:dyDescent="0.25"/>
    <row r="2498" s="354" customFormat="1" x14ac:dyDescent="0.25"/>
    <row r="2499" s="354" customFormat="1" x14ac:dyDescent="0.25"/>
    <row r="2500" s="354" customFormat="1" x14ac:dyDescent="0.25"/>
    <row r="2501" s="354" customFormat="1" x14ac:dyDescent="0.25"/>
    <row r="2502" s="354" customFormat="1" x14ac:dyDescent="0.25"/>
    <row r="2503" s="354" customFormat="1" x14ac:dyDescent="0.25"/>
    <row r="2504" s="354" customFormat="1" x14ac:dyDescent="0.25"/>
    <row r="2505" s="354" customFormat="1" x14ac:dyDescent="0.25"/>
    <row r="2506" s="354" customFormat="1" x14ac:dyDescent="0.25"/>
    <row r="2507" s="354" customFormat="1" x14ac:dyDescent="0.25"/>
    <row r="2508" s="354" customFormat="1" x14ac:dyDescent="0.25"/>
    <row r="2509" s="354" customFormat="1" x14ac:dyDescent="0.25"/>
    <row r="2510" s="354" customFormat="1" x14ac:dyDescent="0.25"/>
    <row r="2511" s="354" customFormat="1" x14ac:dyDescent="0.25"/>
    <row r="2512" s="354" customFormat="1" x14ac:dyDescent="0.25"/>
    <row r="2513" s="354" customFormat="1" x14ac:dyDescent="0.25"/>
    <row r="2514" s="354" customFormat="1" x14ac:dyDescent="0.25"/>
    <row r="2515" s="354" customFormat="1" x14ac:dyDescent="0.25"/>
    <row r="2516" s="354" customFormat="1" x14ac:dyDescent="0.25"/>
    <row r="2517" s="354" customFormat="1" x14ac:dyDescent="0.25"/>
    <row r="2518" s="354" customFormat="1" x14ac:dyDescent="0.25"/>
    <row r="2519" s="354" customFormat="1" x14ac:dyDescent="0.25"/>
    <row r="2520" s="354" customFormat="1" x14ac:dyDescent="0.25"/>
    <row r="2521" s="354" customFormat="1" x14ac:dyDescent="0.25"/>
    <row r="2522" s="354" customFormat="1" x14ac:dyDescent="0.25"/>
    <row r="2523" s="354" customFormat="1" x14ac:dyDescent="0.25"/>
    <row r="2524" s="354" customFormat="1" x14ac:dyDescent="0.25"/>
    <row r="2525" s="354" customFormat="1" x14ac:dyDescent="0.25"/>
    <row r="2526" s="354" customFormat="1" x14ac:dyDescent="0.25"/>
    <row r="2527" s="354" customFormat="1" x14ac:dyDescent="0.25"/>
    <row r="2528" s="354" customFormat="1" x14ac:dyDescent="0.25"/>
    <row r="2529" s="354" customFormat="1" x14ac:dyDescent="0.25"/>
    <row r="2530" s="354" customFormat="1" x14ac:dyDescent="0.25"/>
    <row r="2531" s="354" customFormat="1" x14ac:dyDescent="0.25"/>
    <row r="2532" s="354" customFormat="1" x14ac:dyDescent="0.25"/>
    <row r="2533" s="354" customFormat="1" x14ac:dyDescent="0.25"/>
    <row r="2534" s="354" customFormat="1" x14ac:dyDescent="0.25"/>
    <row r="2535" s="354" customFormat="1" x14ac:dyDescent="0.25"/>
    <row r="2536" s="354" customFormat="1" x14ac:dyDescent="0.25"/>
    <row r="2537" s="354" customFormat="1" x14ac:dyDescent="0.25"/>
    <row r="2538" s="354" customFormat="1" x14ac:dyDescent="0.25"/>
    <row r="2539" s="354" customFormat="1" x14ac:dyDescent="0.25"/>
    <row r="2540" s="354" customFormat="1" x14ac:dyDescent="0.25"/>
    <row r="2541" s="354" customFormat="1" x14ac:dyDescent="0.25"/>
    <row r="2542" s="354" customFormat="1" x14ac:dyDescent="0.25"/>
    <row r="2543" s="354" customFormat="1" x14ac:dyDescent="0.25"/>
    <row r="2544" s="354" customFormat="1" x14ac:dyDescent="0.25"/>
    <row r="2545" s="354" customFormat="1" x14ac:dyDescent="0.25"/>
    <row r="2546" s="354" customFormat="1" x14ac:dyDescent="0.25"/>
    <row r="2547" s="354" customFormat="1" x14ac:dyDescent="0.25"/>
    <row r="2548" s="354" customFormat="1" x14ac:dyDescent="0.25"/>
    <row r="2549" s="354" customFormat="1" x14ac:dyDescent="0.25"/>
    <row r="2550" s="354" customFormat="1" x14ac:dyDescent="0.25"/>
    <row r="2551" s="354" customFormat="1" x14ac:dyDescent="0.25"/>
    <row r="2552" s="354" customFormat="1" x14ac:dyDescent="0.25"/>
    <row r="2553" s="354" customFormat="1" x14ac:dyDescent="0.25"/>
    <row r="2554" s="354" customFormat="1" x14ac:dyDescent="0.25"/>
    <row r="2555" s="354" customFormat="1" x14ac:dyDescent="0.25"/>
    <row r="2556" s="354" customFormat="1" x14ac:dyDescent="0.25"/>
    <row r="2557" s="354" customFormat="1" x14ac:dyDescent="0.25"/>
    <row r="2558" s="354" customFormat="1" x14ac:dyDescent="0.25"/>
    <row r="2559" s="354" customFormat="1" x14ac:dyDescent="0.25"/>
    <row r="2560" s="354" customFormat="1" x14ac:dyDescent="0.25"/>
    <row r="2561" s="354" customFormat="1" x14ac:dyDescent="0.25"/>
    <row r="2562" s="354" customFormat="1" x14ac:dyDescent="0.25"/>
    <row r="2563" s="354" customFormat="1" x14ac:dyDescent="0.25"/>
    <row r="2564" s="354" customFormat="1" x14ac:dyDescent="0.25"/>
    <row r="2565" s="354" customFormat="1" x14ac:dyDescent="0.25"/>
    <row r="2566" s="354" customFormat="1" x14ac:dyDescent="0.25"/>
    <row r="2567" s="354" customFormat="1" x14ac:dyDescent="0.25"/>
    <row r="2568" s="354" customFormat="1" x14ac:dyDescent="0.25"/>
    <row r="2569" s="354" customFormat="1" x14ac:dyDescent="0.25"/>
    <row r="2570" s="354" customFormat="1" x14ac:dyDescent="0.25"/>
    <row r="2571" s="354" customFormat="1" x14ac:dyDescent="0.25"/>
    <row r="2572" s="354" customFormat="1" x14ac:dyDescent="0.25"/>
    <row r="2573" s="354" customFormat="1" x14ac:dyDescent="0.25"/>
    <row r="2574" s="354" customFormat="1" x14ac:dyDescent="0.25"/>
    <row r="2575" s="354" customFormat="1" x14ac:dyDescent="0.25"/>
    <row r="2576" s="354" customFormat="1" x14ac:dyDescent="0.25"/>
    <row r="2577" s="354" customFormat="1" x14ac:dyDescent="0.25"/>
    <row r="2578" s="354" customFormat="1" x14ac:dyDescent="0.25"/>
    <row r="2579" s="354" customFormat="1" x14ac:dyDescent="0.25"/>
    <row r="2580" s="354" customFormat="1" x14ac:dyDescent="0.25"/>
    <row r="2581" s="354" customFormat="1" x14ac:dyDescent="0.25"/>
    <row r="2582" s="354" customFormat="1" x14ac:dyDescent="0.25"/>
    <row r="2583" s="354" customFormat="1" x14ac:dyDescent="0.25"/>
    <row r="2584" s="354" customFormat="1" x14ac:dyDescent="0.25"/>
    <row r="2585" s="354" customFormat="1" x14ac:dyDescent="0.25"/>
    <row r="2586" s="354" customFormat="1" x14ac:dyDescent="0.25"/>
    <row r="2587" s="354" customFormat="1" x14ac:dyDescent="0.25"/>
    <row r="2588" s="354" customFormat="1" x14ac:dyDescent="0.25"/>
    <row r="2589" s="354" customFormat="1" x14ac:dyDescent="0.25"/>
    <row r="2590" s="354" customFormat="1" x14ac:dyDescent="0.25"/>
    <row r="2591" s="354" customFormat="1" x14ac:dyDescent="0.25"/>
    <row r="2592" s="354" customFormat="1" x14ac:dyDescent="0.25"/>
    <row r="2593" s="354" customFormat="1" x14ac:dyDescent="0.25"/>
    <row r="2594" s="354" customFormat="1" x14ac:dyDescent="0.25"/>
    <row r="2595" s="354" customFormat="1" x14ac:dyDescent="0.25"/>
    <row r="2596" s="354" customFormat="1" x14ac:dyDescent="0.25"/>
    <row r="2597" s="354" customFormat="1" x14ac:dyDescent="0.25"/>
    <row r="2598" s="354" customFormat="1" x14ac:dyDescent="0.25"/>
    <row r="2599" s="354" customFormat="1" x14ac:dyDescent="0.25"/>
    <row r="2600" s="354" customFormat="1" x14ac:dyDescent="0.25"/>
    <row r="2601" s="354" customFormat="1" x14ac:dyDescent="0.25"/>
    <row r="2602" s="354" customFormat="1" x14ac:dyDescent="0.25"/>
    <row r="2603" s="354" customFormat="1" x14ac:dyDescent="0.25"/>
    <row r="2604" s="354" customFormat="1" x14ac:dyDescent="0.25"/>
    <row r="2605" s="354" customFormat="1" x14ac:dyDescent="0.25"/>
    <row r="2606" s="354" customFormat="1" x14ac:dyDescent="0.25"/>
    <row r="2607" s="354" customFormat="1" x14ac:dyDescent="0.25"/>
    <row r="2608" s="354" customFormat="1" x14ac:dyDescent="0.25"/>
    <row r="2609" s="354" customFormat="1" x14ac:dyDescent="0.25"/>
    <row r="2610" s="354" customFormat="1" x14ac:dyDescent="0.25"/>
    <row r="2611" s="354" customFormat="1" x14ac:dyDescent="0.25"/>
    <row r="2612" s="354" customFormat="1" x14ac:dyDescent="0.25"/>
    <row r="2613" s="354" customFormat="1" x14ac:dyDescent="0.25"/>
    <row r="2614" s="354" customFormat="1" x14ac:dyDescent="0.25"/>
    <row r="2615" s="354" customFormat="1" x14ac:dyDescent="0.25"/>
    <row r="2616" s="354" customFormat="1" x14ac:dyDescent="0.25"/>
    <row r="2617" s="354" customFormat="1" x14ac:dyDescent="0.25"/>
    <row r="2618" s="354" customFormat="1" x14ac:dyDescent="0.25"/>
    <row r="2619" s="354" customFormat="1" x14ac:dyDescent="0.25"/>
    <row r="2620" s="354" customFormat="1" x14ac:dyDescent="0.25"/>
    <row r="2621" s="354" customFormat="1" x14ac:dyDescent="0.25"/>
    <row r="2622" s="354" customFormat="1" x14ac:dyDescent="0.25"/>
    <row r="2623" s="354" customFormat="1" x14ac:dyDescent="0.25"/>
    <row r="2624" s="354" customFormat="1" x14ac:dyDescent="0.25"/>
    <row r="2625" s="354" customFormat="1" x14ac:dyDescent="0.25"/>
    <row r="2626" s="354" customFormat="1" x14ac:dyDescent="0.25"/>
    <row r="2627" s="354" customFormat="1" x14ac:dyDescent="0.25"/>
    <row r="2628" s="354" customFormat="1" x14ac:dyDescent="0.25"/>
    <row r="2629" s="354" customFormat="1" x14ac:dyDescent="0.25"/>
    <row r="2630" s="354" customFormat="1" x14ac:dyDescent="0.25"/>
    <row r="2631" s="354" customFormat="1" x14ac:dyDescent="0.25"/>
    <row r="2632" s="354" customFormat="1" x14ac:dyDescent="0.25"/>
    <row r="2633" s="354" customFormat="1" x14ac:dyDescent="0.25"/>
    <row r="2634" s="354" customFormat="1" x14ac:dyDescent="0.25"/>
    <row r="2635" s="354" customFormat="1" x14ac:dyDescent="0.25"/>
    <row r="2636" s="354" customFormat="1" x14ac:dyDescent="0.25"/>
    <row r="2637" s="354" customFormat="1" x14ac:dyDescent="0.25"/>
    <row r="2638" s="354" customFormat="1" x14ac:dyDescent="0.25"/>
    <row r="2639" s="354" customFormat="1" x14ac:dyDescent="0.25"/>
    <row r="2640" s="354" customFormat="1" x14ac:dyDescent="0.25"/>
    <row r="2641" s="354" customFormat="1" x14ac:dyDescent="0.25"/>
    <row r="2642" s="354" customFormat="1" x14ac:dyDescent="0.25"/>
    <row r="2643" s="354" customFormat="1" x14ac:dyDescent="0.25"/>
    <row r="2644" s="354" customFormat="1" x14ac:dyDescent="0.25"/>
    <row r="2645" s="354" customFormat="1" x14ac:dyDescent="0.25"/>
    <row r="2646" s="354" customFormat="1" x14ac:dyDescent="0.25"/>
    <row r="2647" s="354" customFormat="1" x14ac:dyDescent="0.25"/>
    <row r="2648" s="354" customFormat="1" x14ac:dyDescent="0.25"/>
    <row r="2649" s="354" customFormat="1" x14ac:dyDescent="0.25"/>
    <row r="2650" s="354" customFormat="1" x14ac:dyDescent="0.25"/>
    <row r="2651" s="354" customFormat="1" x14ac:dyDescent="0.25"/>
    <row r="2652" s="354" customFormat="1" x14ac:dyDescent="0.25"/>
    <row r="2653" s="354" customFormat="1" x14ac:dyDescent="0.25"/>
    <row r="2654" s="354" customFormat="1" x14ac:dyDescent="0.25"/>
    <row r="2655" s="354" customFormat="1" x14ac:dyDescent="0.25"/>
    <row r="2656" s="354" customFormat="1" x14ac:dyDescent="0.25"/>
    <row r="2657" s="354" customFormat="1" x14ac:dyDescent="0.25"/>
    <row r="2658" s="354" customFormat="1" x14ac:dyDescent="0.25"/>
    <row r="2659" s="354" customFormat="1" x14ac:dyDescent="0.25"/>
    <row r="2660" s="354" customFormat="1" x14ac:dyDescent="0.25"/>
    <row r="2661" s="354" customFormat="1" x14ac:dyDescent="0.25"/>
    <row r="2662" s="354" customFormat="1" x14ac:dyDescent="0.25"/>
    <row r="2663" s="354" customFormat="1" x14ac:dyDescent="0.25"/>
    <row r="2664" s="354" customFormat="1" x14ac:dyDescent="0.25"/>
    <row r="2665" s="354" customFormat="1" x14ac:dyDescent="0.25"/>
    <row r="2666" s="354" customFormat="1" x14ac:dyDescent="0.25"/>
    <row r="2667" s="354" customFormat="1" x14ac:dyDescent="0.25"/>
    <row r="2668" s="354" customFormat="1" x14ac:dyDescent="0.25"/>
    <row r="2669" s="354" customFormat="1" x14ac:dyDescent="0.25"/>
    <row r="2670" s="354" customFormat="1" x14ac:dyDescent="0.25"/>
    <row r="2671" s="354" customFormat="1" x14ac:dyDescent="0.25"/>
    <row r="2672" s="354" customFormat="1" x14ac:dyDescent="0.25"/>
    <row r="2673" s="354" customFormat="1" x14ac:dyDescent="0.25"/>
    <row r="2674" s="354" customFormat="1" x14ac:dyDescent="0.25"/>
    <row r="2675" s="354" customFormat="1" x14ac:dyDescent="0.25"/>
    <row r="2676" s="354" customFormat="1" x14ac:dyDescent="0.25"/>
    <row r="2677" s="354" customFormat="1" x14ac:dyDescent="0.25"/>
    <row r="2678" s="354" customFormat="1" x14ac:dyDescent="0.25"/>
    <row r="2679" s="354" customFormat="1" x14ac:dyDescent="0.25"/>
    <row r="2680" s="354" customFormat="1" x14ac:dyDescent="0.25"/>
    <row r="2681" s="354" customFormat="1" x14ac:dyDescent="0.25"/>
    <row r="2682" s="354" customFormat="1" x14ac:dyDescent="0.25"/>
    <row r="2683" s="354" customFormat="1" x14ac:dyDescent="0.25"/>
    <row r="2684" s="354" customFormat="1" x14ac:dyDescent="0.25"/>
    <row r="2685" s="354" customFormat="1" x14ac:dyDescent="0.25"/>
    <row r="2686" s="354" customFormat="1" x14ac:dyDescent="0.25"/>
    <row r="2687" s="354" customFormat="1" x14ac:dyDescent="0.25"/>
    <row r="2688" s="354" customFormat="1" x14ac:dyDescent="0.25"/>
    <row r="2689" s="354" customFormat="1" x14ac:dyDescent="0.25"/>
    <row r="2690" s="354" customFormat="1" x14ac:dyDescent="0.25"/>
    <row r="2691" s="354" customFormat="1" x14ac:dyDescent="0.25"/>
    <row r="2692" s="354" customFormat="1" x14ac:dyDescent="0.25"/>
    <row r="2693" s="354" customFormat="1" x14ac:dyDescent="0.25"/>
    <row r="2694" s="354" customFormat="1" x14ac:dyDescent="0.25"/>
    <row r="2695" s="354" customFormat="1" x14ac:dyDescent="0.25"/>
    <row r="2696" s="354" customFormat="1" x14ac:dyDescent="0.25"/>
    <row r="2697" s="354" customFormat="1" x14ac:dyDescent="0.25"/>
    <row r="2698" s="354" customFormat="1" x14ac:dyDescent="0.25"/>
    <row r="2699" s="354" customFormat="1" x14ac:dyDescent="0.25"/>
    <row r="2700" s="354" customFormat="1" x14ac:dyDescent="0.25"/>
    <row r="2701" s="354" customFormat="1" x14ac:dyDescent="0.25"/>
    <row r="2702" s="354" customFormat="1" x14ac:dyDescent="0.25"/>
    <row r="2703" s="354" customFormat="1" x14ac:dyDescent="0.25"/>
    <row r="2704" s="354" customFormat="1" x14ac:dyDescent="0.25"/>
    <row r="2705" s="354" customFormat="1" x14ac:dyDescent="0.25"/>
    <row r="2706" s="354" customFormat="1" x14ac:dyDescent="0.25"/>
    <row r="2707" s="354" customFormat="1" x14ac:dyDescent="0.25"/>
    <row r="2708" s="354" customFormat="1" x14ac:dyDescent="0.25"/>
    <row r="2709" s="354" customFormat="1" x14ac:dyDescent="0.25"/>
    <row r="2710" s="354" customFormat="1" x14ac:dyDescent="0.25"/>
    <row r="2711" s="354" customFormat="1" x14ac:dyDescent="0.25"/>
    <row r="2712" s="354" customFormat="1" x14ac:dyDescent="0.25"/>
    <row r="2713" s="354" customFormat="1" x14ac:dyDescent="0.25"/>
    <row r="2714" s="354" customFormat="1" x14ac:dyDescent="0.25"/>
    <row r="2715" s="354" customFormat="1" x14ac:dyDescent="0.25"/>
    <row r="2716" s="354" customFormat="1" x14ac:dyDescent="0.25"/>
    <row r="2717" s="354" customFormat="1" x14ac:dyDescent="0.25"/>
    <row r="2718" s="354" customFormat="1" x14ac:dyDescent="0.25"/>
    <row r="2719" s="354" customFormat="1" x14ac:dyDescent="0.25"/>
    <row r="2720" s="354" customFormat="1" x14ac:dyDescent="0.25"/>
    <row r="2721" s="354" customFormat="1" x14ac:dyDescent="0.25"/>
    <row r="2722" s="354" customFormat="1" x14ac:dyDescent="0.25"/>
    <row r="2723" s="354" customFormat="1" x14ac:dyDescent="0.25"/>
    <row r="2724" s="354" customFormat="1" x14ac:dyDescent="0.25"/>
    <row r="2725" s="354" customFormat="1" x14ac:dyDescent="0.25"/>
    <row r="2726" s="354" customFormat="1" x14ac:dyDescent="0.25"/>
    <row r="2727" s="354" customFormat="1" x14ac:dyDescent="0.25"/>
    <row r="2728" s="354" customFormat="1" x14ac:dyDescent="0.25"/>
    <row r="2729" s="354" customFormat="1" x14ac:dyDescent="0.25"/>
    <row r="2730" s="354" customFormat="1" x14ac:dyDescent="0.25"/>
    <row r="2731" s="354" customFormat="1" x14ac:dyDescent="0.25"/>
    <row r="2732" s="354" customFormat="1" x14ac:dyDescent="0.25"/>
    <row r="2733" s="354" customFormat="1" x14ac:dyDescent="0.25"/>
    <row r="2734" s="354" customFormat="1" x14ac:dyDescent="0.25"/>
    <row r="2735" s="354" customFormat="1" x14ac:dyDescent="0.25"/>
    <row r="2736" s="354" customFormat="1" x14ac:dyDescent="0.25"/>
    <row r="2737" s="354" customFormat="1" x14ac:dyDescent="0.25"/>
    <row r="2738" s="354" customFormat="1" x14ac:dyDescent="0.25"/>
    <row r="2739" s="354" customFormat="1" x14ac:dyDescent="0.25"/>
    <row r="2740" s="354" customFormat="1" x14ac:dyDescent="0.25"/>
    <row r="2741" s="354" customFormat="1" x14ac:dyDescent="0.25"/>
    <row r="2742" s="354" customFormat="1" x14ac:dyDescent="0.25"/>
    <row r="2743" s="354" customFormat="1" x14ac:dyDescent="0.25"/>
    <row r="2744" s="354" customFormat="1" x14ac:dyDescent="0.25"/>
    <row r="2745" s="354" customFormat="1" x14ac:dyDescent="0.25"/>
    <row r="2746" s="354" customFormat="1" x14ac:dyDescent="0.25"/>
    <row r="2747" s="354" customFormat="1" x14ac:dyDescent="0.25"/>
    <row r="2748" s="354" customFormat="1" x14ac:dyDescent="0.25"/>
    <row r="2749" s="354" customFormat="1" x14ac:dyDescent="0.25"/>
    <row r="2750" s="354" customFormat="1" x14ac:dyDescent="0.25"/>
    <row r="2751" s="354" customFormat="1" x14ac:dyDescent="0.25"/>
    <row r="2752" s="354" customFormat="1" x14ac:dyDescent="0.25"/>
    <row r="2753" s="354" customFormat="1" x14ac:dyDescent="0.25"/>
    <row r="2754" s="354" customFormat="1" x14ac:dyDescent="0.25"/>
    <row r="2755" s="354" customFormat="1" x14ac:dyDescent="0.25"/>
    <row r="2756" s="354" customFormat="1" x14ac:dyDescent="0.25"/>
    <row r="2757" s="354" customFormat="1" x14ac:dyDescent="0.25"/>
    <row r="2758" s="354" customFormat="1" x14ac:dyDescent="0.25"/>
    <row r="2759" s="354" customFormat="1" x14ac:dyDescent="0.25"/>
    <row r="2760" s="354" customFormat="1" x14ac:dyDescent="0.25"/>
    <row r="2761" s="354" customFormat="1" x14ac:dyDescent="0.25"/>
    <row r="2762" s="354" customFormat="1" x14ac:dyDescent="0.25"/>
    <row r="2763" s="354" customFormat="1" x14ac:dyDescent="0.25"/>
    <row r="2764" s="354" customFormat="1" x14ac:dyDescent="0.25"/>
    <row r="2765" s="354" customFormat="1" x14ac:dyDescent="0.25"/>
    <row r="2766" s="354" customFormat="1" x14ac:dyDescent="0.25"/>
    <row r="2767" s="354" customFormat="1" x14ac:dyDescent="0.25"/>
    <row r="2768" s="354" customFormat="1" x14ac:dyDescent="0.25"/>
    <row r="2769" s="354" customFormat="1" x14ac:dyDescent="0.25"/>
    <row r="2770" s="354" customFormat="1" x14ac:dyDescent="0.25"/>
    <row r="2771" s="354" customFormat="1" x14ac:dyDescent="0.25"/>
    <row r="2772" s="354" customFormat="1" x14ac:dyDescent="0.25"/>
    <row r="2773" s="354" customFormat="1" x14ac:dyDescent="0.25"/>
    <row r="2774" s="354" customFormat="1" x14ac:dyDescent="0.25"/>
    <row r="2775" s="354" customFormat="1" x14ac:dyDescent="0.25"/>
    <row r="2776" s="354" customFormat="1" x14ac:dyDescent="0.25"/>
    <row r="2777" s="354" customFormat="1" x14ac:dyDescent="0.25"/>
    <row r="2778" s="354" customFormat="1" x14ac:dyDescent="0.25"/>
    <row r="2779" s="354" customFormat="1" x14ac:dyDescent="0.25"/>
    <row r="2780" s="354" customFormat="1" x14ac:dyDescent="0.25"/>
    <row r="2781" s="354" customFormat="1" x14ac:dyDescent="0.25"/>
    <row r="2782" s="354" customFormat="1" x14ac:dyDescent="0.25"/>
    <row r="2783" s="354" customFormat="1" x14ac:dyDescent="0.25"/>
    <row r="2784" s="354" customFormat="1" x14ac:dyDescent="0.25"/>
    <row r="2785" s="354" customFormat="1" x14ac:dyDescent="0.25"/>
    <row r="2786" s="354" customFormat="1" x14ac:dyDescent="0.25"/>
    <row r="2787" s="354" customFormat="1" x14ac:dyDescent="0.25"/>
    <row r="2788" s="354" customFormat="1" x14ac:dyDescent="0.25"/>
    <row r="2789" s="354" customFormat="1" x14ac:dyDescent="0.25"/>
    <row r="2790" s="354" customFormat="1" x14ac:dyDescent="0.25"/>
    <row r="2791" s="354" customFormat="1" x14ac:dyDescent="0.25"/>
    <row r="2792" s="354" customFormat="1" x14ac:dyDescent="0.25"/>
    <row r="2793" s="354" customFormat="1" x14ac:dyDescent="0.25"/>
    <row r="2794" s="354" customFormat="1" x14ac:dyDescent="0.25"/>
    <row r="2795" s="354" customFormat="1" x14ac:dyDescent="0.25"/>
    <row r="2796" s="354" customFormat="1" x14ac:dyDescent="0.25"/>
    <row r="2797" s="354" customFormat="1" x14ac:dyDescent="0.25"/>
    <row r="2798" s="354" customFormat="1" x14ac:dyDescent="0.25"/>
    <row r="2799" s="354" customFormat="1" x14ac:dyDescent="0.25"/>
    <row r="2800" s="354" customFormat="1" x14ac:dyDescent="0.25"/>
    <row r="2801" s="354" customFormat="1" x14ac:dyDescent="0.25"/>
    <row r="2802" s="354" customFormat="1" x14ac:dyDescent="0.25"/>
    <row r="2803" s="354" customFormat="1" x14ac:dyDescent="0.25"/>
    <row r="2804" s="354" customFormat="1" x14ac:dyDescent="0.25"/>
    <row r="2805" s="354" customFormat="1" x14ac:dyDescent="0.25"/>
    <row r="2806" s="354" customFormat="1" x14ac:dyDescent="0.25"/>
    <row r="2807" s="354" customFormat="1" x14ac:dyDescent="0.25"/>
    <row r="2808" s="354" customFormat="1" x14ac:dyDescent="0.25"/>
    <row r="2809" s="354" customFormat="1" x14ac:dyDescent="0.25"/>
    <row r="2810" s="354" customFormat="1" x14ac:dyDescent="0.25"/>
    <row r="2811" s="354" customFormat="1" x14ac:dyDescent="0.25"/>
    <row r="2812" s="354" customFormat="1" x14ac:dyDescent="0.25"/>
    <row r="2813" s="354" customFormat="1" x14ac:dyDescent="0.25"/>
    <row r="2814" s="354" customFormat="1" x14ac:dyDescent="0.25"/>
    <row r="2815" s="354" customFormat="1" x14ac:dyDescent="0.25"/>
    <row r="2816" s="354" customFormat="1" x14ac:dyDescent="0.25"/>
    <row r="2817" s="354" customFormat="1" x14ac:dyDescent="0.25"/>
    <row r="2818" s="354" customFormat="1" x14ac:dyDescent="0.25"/>
    <row r="2819" s="354" customFormat="1" x14ac:dyDescent="0.25"/>
    <row r="2820" s="354" customFormat="1" x14ac:dyDescent="0.25"/>
    <row r="2821" s="354" customFormat="1" x14ac:dyDescent="0.25"/>
    <row r="2822" s="354" customFormat="1" x14ac:dyDescent="0.25"/>
    <row r="2823" s="354" customFormat="1" x14ac:dyDescent="0.25"/>
    <row r="2824" s="354" customFormat="1" x14ac:dyDescent="0.25"/>
    <row r="2825" s="354" customFormat="1" x14ac:dyDescent="0.25"/>
    <row r="2826" s="354" customFormat="1" x14ac:dyDescent="0.25"/>
    <row r="2827" s="354" customFormat="1" x14ac:dyDescent="0.25"/>
    <row r="2828" s="354" customFormat="1" x14ac:dyDescent="0.25"/>
    <row r="2829" s="354" customFormat="1" x14ac:dyDescent="0.25"/>
    <row r="2830" s="354" customFormat="1" x14ac:dyDescent="0.25"/>
    <row r="2831" s="354" customFormat="1" x14ac:dyDescent="0.25"/>
    <row r="2832" s="354" customFormat="1" x14ac:dyDescent="0.25"/>
    <row r="2833" s="354" customFormat="1" x14ac:dyDescent="0.25"/>
    <row r="2834" s="354" customFormat="1" x14ac:dyDescent="0.25"/>
    <row r="2835" s="354" customFormat="1" x14ac:dyDescent="0.25"/>
    <row r="2836" s="354" customFormat="1" x14ac:dyDescent="0.25"/>
    <row r="2837" s="354" customFormat="1" x14ac:dyDescent="0.25"/>
    <row r="2838" s="354" customFormat="1" x14ac:dyDescent="0.25"/>
    <row r="2839" s="354" customFormat="1" x14ac:dyDescent="0.25"/>
    <row r="2840" s="354" customFormat="1" x14ac:dyDescent="0.25"/>
    <row r="2841" s="354" customFormat="1" x14ac:dyDescent="0.25"/>
    <row r="2842" s="354" customFormat="1" x14ac:dyDescent="0.25"/>
    <row r="2843" s="354" customFormat="1" x14ac:dyDescent="0.25"/>
    <row r="2844" s="354" customFormat="1" x14ac:dyDescent="0.25"/>
    <row r="2845" s="354" customFormat="1" x14ac:dyDescent="0.25"/>
    <row r="2846" s="354" customFormat="1" x14ac:dyDescent="0.25"/>
    <row r="2847" s="354" customFormat="1" x14ac:dyDescent="0.25"/>
    <row r="2848" s="354" customFormat="1" x14ac:dyDescent="0.25"/>
    <row r="2849" s="354" customFormat="1" x14ac:dyDescent="0.25"/>
    <row r="2850" s="354" customFormat="1" x14ac:dyDescent="0.25"/>
    <row r="2851" s="354" customFormat="1" x14ac:dyDescent="0.25"/>
    <row r="2852" s="354" customFormat="1" x14ac:dyDescent="0.25"/>
    <row r="2853" s="354" customFormat="1" x14ac:dyDescent="0.25"/>
    <row r="2854" s="354" customFormat="1" x14ac:dyDescent="0.25"/>
    <row r="2855" s="354" customFormat="1" x14ac:dyDescent="0.25"/>
    <row r="2856" s="354" customFormat="1" x14ac:dyDescent="0.25"/>
    <row r="2857" s="354" customFormat="1" x14ac:dyDescent="0.25"/>
    <row r="2858" s="354" customFormat="1" x14ac:dyDescent="0.25"/>
    <row r="2859" s="354" customFormat="1" x14ac:dyDescent="0.25"/>
    <row r="2860" s="354" customFormat="1" x14ac:dyDescent="0.25"/>
    <row r="2861" s="354" customFormat="1" x14ac:dyDescent="0.25"/>
    <row r="2862" s="354" customFormat="1" x14ac:dyDescent="0.25"/>
    <row r="2863" s="354" customFormat="1" x14ac:dyDescent="0.25"/>
    <row r="2864" s="354" customFormat="1" x14ac:dyDescent="0.25"/>
    <row r="2865" s="354" customFormat="1" x14ac:dyDescent="0.25"/>
    <row r="2866" s="354" customFormat="1" x14ac:dyDescent="0.25"/>
    <row r="2867" s="354" customFormat="1" x14ac:dyDescent="0.25"/>
    <row r="2868" s="354" customFormat="1" x14ac:dyDescent="0.25"/>
    <row r="2869" s="354" customFormat="1" x14ac:dyDescent="0.25"/>
    <row r="2870" s="354" customFormat="1" x14ac:dyDescent="0.25"/>
    <row r="2871" s="354" customFormat="1" x14ac:dyDescent="0.25"/>
    <row r="2872" s="354" customFormat="1" x14ac:dyDescent="0.25"/>
    <row r="2873" s="354" customFormat="1" x14ac:dyDescent="0.25"/>
    <row r="2874" s="354" customFormat="1" x14ac:dyDescent="0.25"/>
    <row r="2875" s="354" customFormat="1" x14ac:dyDescent="0.25"/>
    <row r="2876" s="354" customFormat="1" x14ac:dyDescent="0.25"/>
    <row r="2877" s="354" customFormat="1" x14ac:dyDescent="0.25"/>
    <row r="2878" s="354" customFormat="1" x14ac:dyDescent="0.25"/>
    <row r="2879" s="354" customFormat="1" x14ac:dyDescent="0.25"/>
    <row r="2880" s="354" customFormat="1" x14ac:dyDescent="0.25"/>
    <row r="2881" s="354" customFormat="1" x14ac:dyDescent="0.25"/>
    <row r="2882" s="354" customFormat="1" x14ac:dyDescent="0.25"/>
    <row r="2883" s="354" customFormat="1" x14ac:dyDescent="0.25"/>
    <row r="2884" s="354" customFormat="1" x14ac:dyDescent="0.25"/>
    <row r="2885" s="354" customFormat="1" x14ac:dyDescent="0.25"/>
    <row r="2886" s="354" customFormat="1" x14ac:dyDescent="0.25"/>
    <row r="2887" s="354" customFormat="1" x14ac:dyDescent="0.25"/>
    <row r="2888" s="354" customFormat="1" x14ac:dyDescent="0.25"/>
    <row r="2889" s="354" customFormat="1" x14ac:dyDescent="0.25"/>
    <row r="2890" s="354" customFormat="1" x14ac:dyDescent="0.25"/>
    <row r="2891" s="354" customFormat="1" x14ac:dyDescent="0.25"/>
    <row r="2892" s="354" customFormat="1" x14ac:dyDescent="0.25"/>
    <row r="2893" s="354" customFormat="1" x14ac:dyDescent="0.25"/>
    <row r="2894" s="354" customFormat="1" x14ac:dyDescent="0.25"/>
    <row r="2895" s="354" customFormat="1" x14ac:dyDescent="0.25"/>
    <row r="2896" s="354" customFormat="1" x14ac:dyDescent="0.25"/>
    <row r="2897" s="354" customFormat="1" x14ac:dyDescent="0.25"/>
    <row r="2898" s="354" customFormat="1" x14ac:dyDescent="0.25"/>
    <row r="2899" s="354" customFormat="1" x14ac:dyDescent="0.25"/>
    <row r="2900" s="354" customFormat="1" x14ac:dyDescent="0.25"/>
    <row r="2901" s="354" customFormat="1" x14ac:dyDescent="0.25"/>
    <row r="2902" s="354" customFormat="1" x14ac:dyDescent="0.25"/>
    <row r="2903" s="354" customFormat="1" x14ac:dyDescent="0.25"/>
    <row r="2904" s="354" customFormat="1" x14ac:dyDescent="0.25"/>
    <row r="2905" s="354" customFormat="1" x14ac:dyDescent="0.25"/>
    <row r="2906" s="354" customFormat="1" x14ac:dyDescent="0.25"/>
    <row r="2907" s="354" customFormat="1" x14ac:dyDescent="0.25"/>
    <row r="2908" s="354" customFormat="1" x14ac:dyDescent="0.25"/>
    <row r="2909" s="354" customFormat="1" x14ac:dyDescent="0.25"/>
    <row r="2910" s="354" customFormat="1" x14ac:dyDescent="0.25"/>
    <row r="2911" s="354" customFormat="1" x14ac:dyDescent="0.25"/>
    <row r="2912" s="354" customFormat="1" x14ac:dyDescent="0.25"/>
    <row r="2913" s="354" customFormat="1" x14ac:dyDescent="0.25"/>
    <row r="2914" s="354" customFormat="1" x14ac:dyDescent="0.25"/>
    <row r="2915" s="354" customFormat="1" x14ac:dyDescent="0.25"/>
    <row r="2916" s="354" customFormat="1" x14ac:dyDescent="0.25"/>
    <row r="2917" s="354" customFormat="1" x14ac:dyDescent="0.25"/>
    <row r="2918" s="354" customFormat="1" x14ac:dyDescent="0.25"/>
    <row r="2919" s="354" customFormat="1" x14ac:dyDescent="0.25"/>
    <row r="2920" s="354" customFormat="1" x14ac:dyDescent="0.25"/>
    <row r="2921" s="354" customFormat="1" x14ac:dyDescent="0.25"/>
    <row r="2922" s="354" customFormat="1" x14ac:dyDescent="0.25"/>
    <row r="2923" s="354" customFormat="1" x14ac:dyDescent="0.25"/>
    <row r="2924" s="354" customFormat="1" x14ac:dyDescent="0.25"/>
    <row r="2925" s="354" customFormat="1" x14ac:dyDescent="0.25"/>
    <row r="2926" s="354" customFormat="1" x14ac:dyDescent="0.25"/>
    <row r="2927" s="354" customFormat="1" x14ac:dyDescent="0.25"/>
    <row r="2928" s="354" customFormat="1" x14ac:dyDescent="0.25"/>
    <row r="2929" s="354" customFormat="1" x14ac:dyDescent="0.25"/>
    <row r="2930" s="354" customFormat="1" x14ac:dyDescent="0.25"/>
    <row r="2931" s="354" customFormat="1" x14ac:dyDescent="0.25"/>
    <row r="2932" s="354" customFormat="1" x14ac:dyDescent="0.25"/>
    <row r="2933" s="354" customFormat="1" x14ac:dyDescent="0.25"/>
    <row r="2934" s="354" customFormat="1" x14ac:dyDescent="0.25"/>
    <row r="2935" s="354" customFormat="1" x14ac:dyDescent="0.25"/>
    <row r="2936" s="354" customFormat="1" x14ac:dyDescent="0.25"/>
    <row r="2937" s="354" customFormat="1" x14ac:dyDescent="0.25"/>
    <row r="2938" s="354" customFormat="1" x14ac:dyDescent="0.25"/>
    <row r="2939" s="354" customFormat="1" x14ac:dyDescent="0.25"/>
    <row r="2940" s="354" customFormat="1" x14ac:dyDescent="0.25"/>
    <row r="2941" s="354" customFormat="1" x14ac:dyDescent="0.25"/>
    <row r="2942" s="354" customFormat="1" x14ac:dyDescent="0.25"/>
    <row r="2943" s="354" customFormat="1" x14ac:dyDescent="0.25"/>
    <row r="2944" s="354" customFormat="1" x14ac:dyDescent="0.25"/>
    <row r="2945" s="354" customFormat="1" x14ac:dyDescent="0.25"/>
    <row r="2946" s="354" customFormat="1" x14ac:dyDescent="0.25"/>
    <row r="2947" s="354" customFormat="1" x14ac:dyDescent="0.25"/>
    <row r="2948" s="354" customFormat="1" x14ac:dyDescent="0.25"/>
    <row r="2949" s="354" customFormat="1" x14ac:dyDescent="0.25"/>
    <row r="2950" s="354" customFormat="1" x14ac:dyDescent="0.25"/>
    <row r="2951" s="354" customFormat="1" x14ac:dyDescent="0.25"/>
    <row r="2952" s="354" customFormat="1" x14ac:dyDescent="0.25"/>
    <row r="2953" s="354" customFormat="1" x14ac:dyDescent="0.25"/>
    <row r="2954" s="354" customFormat="1" x14ac:dyDescent="0.25"/>
    <row r="2955" s="354" customFormat="1" x14ac:dyDescent="0.25"/>
    <row r="2956" s="354" customFormat="1" x14ac:dyDescent="0.25"/>
    <row r="2957" s="354" customFormat="1" x14ac:dyDescent="0.25"/>
    <row r="2958" s="354" customFormat="1" x14ac:dyDescent="0.25"/>
    <row r="2959" s="354" customFormat="1" x14ac:dyDescent="0.25"/>
    <row r="2960" s="354" customFormat="1" x14ac:dyDescent="0.25"/>
    <row r="2961" s="354" customFormat="1" x14ac:dyDescent="0.25"/>
    <row r="2962" s="354" customFormat="1" x14ac:dyDescent="0.25"/>
    <row r="2963" s="354" customFormat="1" x14ac:dyDescent="0.25"/>
    <row r="2964" s="354" customFormat="1" x14ac:dyDescent="0.25"/>
    <row r="2965" s="354" customFormat="1" x14ac:dyDescent="0.25"/>
    <row r="2966" s="354" customFormat="1" x14ac:dyDescent="0.25"/>
    <row r="2967" s="354" customFormat="1" x14ac:dyDescent="0.25"/>
    <row r="2968" s="354" customFormat="1" x14ac:dyDescent="0.25"/>
    <row r="2969" s="354" customFormat="1" x14ac:dyDescent="0.25"/>
    <row r="2970" s="354" customFormat="1" x14ac:dyDescent="0.25"/>
    <row r="2971" s="354" customFormat="1" x14ac:dyDescent="0.25"/>
    <row r="2972" s="354" customFormat="1" x14ac:dyDescent="0.25"/>
    <row r="2973" s="354" customFormat="1" x14ac:dyDescent="0.25"/>
    <row r="2974" s="354" customFormat="1" x14ac:dyDescent="0.25"/>
    <row r="2975" s="354" customFormat="1" x14ac:dyDescent="0.25"/>
    <row r="2976" s="354" customFormat="1" x14ac:dyDescent="0.25"/>
    <row r="2977" s="354" customFormat="1" x14ac:dyDescent="0.25"/>
    <row r="2978" s="354" customFormat="1" x14ac:dyDescent="0.25"/>
    <row r="2979" s="354" customFormat="1" x14ac:dyDescent="0.25"/>
    <row r="2980" s="354" customFormat="1" x14ac:dyDescent="0.25"/>
    <row r="2981" s="354" customFormat="1" x14ac:dyDescent="0.25"/>
    <row r="2982" s="354" customFormat="1" x14ac:dyDescent="0.25"/>
    <row r="2983" s="354" customFormat="1" x14ac:dyDescent="0.25"/>
    <row r="2984" s="354" customFormat="1" x14ac:dyDescent="0.25"/>
    <row r="2985" s="354" customFormat="1" x14ac:dyDescent="0.25"/>
    <row r="2986" s="354" customFormat="1" x14ac:dyDescent="0.25"/>
    <row r="2987" s="354" customFormat="1" x14ac:dyDescent="0.25"/>
    <row r="2988" s="354" customFormat="1" x14ac:dyDescent="0.25"/>
    <row r="2989" s="354" customFormat="1" x14ac:dyDescent="0.25"/>
    <row r="2990" s="354" customFormat="1" x14ac:dyDescent="0.25"/>
    <row r="2991" s="354" customFormat="1" x14ac:dyDescent="0.25"/>
    <row r="2992" s="354" customFormat="1" x14ac:dyDescent="0.25"/>
    <row r="2993" s="354" customFormat="1" x14ac:dyDescent="0.25"/>
    <row r="2994" s="354" customFormat="1" x14ac:dyDescent="0.25"/>
    <row r="2995" s="354" customFormat="1" x14ac:dyDescent="0.25"/>
    <row r="2996" s="354" customFormat="1" x14ac:dyDescent="0.25"/>
    <row r="2997" s="354" customFormat="1" x14ac:dyDescent="0.25"/>
    <row r="2998" s="354" customFormat="1" x14ac:dyDescent="0.25"/>
    <row r="2999" s="354" customFormat="1" x14ac:dyDescent="0.25"/>
    <row r="3000" s="354" customFormat="1" x14ac:dyDescent="0.25"/>
    <row r="3001" s="354" customFormat="1" x14ac:dyDescent="0.25"/>
    <row r="3002" s="354" customFormat="1" x14ac:dyDescent="0.25"/>
    <row r="3003" s="354" customFormat="1" x14ac:dyDescent="0.25"/>
    <row r="3004" s="354" customFormat="1" x14ac:dyDescent="0.25"/>
    <row r="3005" s="354" customFormat="1" x14ac:dyDescent="0.25"/>
    <row r="3006" s="354" customFormat="1" x14ac:dyDescent="0.25"/>
    <row r="3007" s="354" customFormat="1" x14ac:dyDescent="0.25"/>
    <row r="3008" s="354" customFormat="1" x14ac:dyDescent="0.25"/>
    <row r="3009" s="354" customFormat="1" x14ac:dyDescent="0.25"/>
    <row r="3010" s="354" customFormat="1" x14ac:dyDescent="0.25"/>
    <row r="3011" s="354" customFormat="1" x14ac:dyDescent="0.25"/>
    <row r="3012" s="354" customFormat="1" x14ac:dyDescent="0.25"/>
    <row r="3013" s="354" customFormat="1" x14ac:dyDescent="0.25"/>
    <row r="3014" s="354" customFormat="1" x14ac:dyDescent="0.25"/>
    <row r="3015" s="354" customFormat="1" x14ac:dyDescent="0.25"/>
    <row r="3016" s="354" customFormat="1" x14ac:dyDescent="0.25"/>
    <row r="3017" s="354" customFormat="1" x14ac:dyDescent="0.25"/>
    <row r="3018" s="354" customFormat="1" x14ac:dyDescent="0.25"/>
    <row r="3019" s="354" customFormat="1" x14ac:dyDescent="0.25"/>
    <row r="3020" s="354" customFormat="1" x14ac:dyDescent="0.25"/>
    <row r="3021" s="354" customFormat="1" x14ac:dyDescent="0.25"/>
    <row r="3022" s="354" customFormat="1" x14ac:dyDescent="0.25"/>
    <row r="3023" s="354" customFormat="1" x14ac:dyDescent="0.25"/>
    <row r="3024" s="354" customFormat="1" x14ac:dyDescent="0.25"/>
    <row r="3025" s="354" customFormat="1" x14ac:dyDescent="0.25"/>
    <row r="3026" s="354" customFormat="1" x14ac:dyDescent="0.25"/>
    <row r="3027" s="354" customFormat="1" x14ac:dyDescent="0.25"/>
    <row r="3028" s="354" customFormat="1" x14ac:dyDescent="0.25"/>
    <row r="3029" s="354" customFormat="1" x14ac:dyDescent="0.25"/>
    <row r="3030" s="354" customFormat="1" x14ac:dyDescent="0.25"/>
    <row r="3031" s="354" customFormat="1" x14ac:dyDescent="0.25"/>
    <row r="3032" s="354" customFormat="1" x14ac:dyDescent="0.25"/>
    <row r="3033" s="354" customFormat="1" x14ac:dyDescent="0.25"/>
    <row r="3034" s="354" customFormat="1" x14ac:dyDescent="0.25"/>
    <row r="3035" s="354" customFormat="1" x14ac:dyDescent="0.25"/>
    <row r="3036" s="354" customFormat="1" x14ac:dyDescent="0.25"/>
    <row r="3037" s="354" customFormat="1" x14ac:dyDescent="0.25"/>
    <row r="3038" s="354" customFormat="1" x14ac:dyDescent="0.25"/>
    <row r="3039" s="354" customFormat="1" x14ac:dyDescent="0.25"/>
    <row r="3040" s="354" customFormat="1" x14ac:dyDescent="0.25"/>
    <row r="3041" s="354" customFormat="1" x14ac:dyDescent="0.25"/>
    <row r="3042" s="354" customFormat="1" x14ac:dyDescent="0.25"/>
    <row r="3043" s="354" customFormat="1" x14ac:dyDescent="0.25"/>
    <row r="3044" s="354" customFormat="1" x14ac:dyDescent="0.25"/>
    <row r="3045" s="354" customFormat="1" x14ac:dyDescent="0.25"/>
    <row r="3046" s="354" customFormat="1" x14ac:dyDescent="0.25"/>
    <row r="3047" s="354" customFormat="1" x14ac:dyDescent="0.25"/>
    <row r="3048" s="354" customFormat="1" x14ac:dyDescent="0.25"/>
    <row r="3049" s="354" customFormat="1" x14ac:dyDescent="0.25"/>
    <row r="3050" s="354" customFormat="1" x14ac:dyDescent="0.25"/>
    <row r="3051" s="354" customFormat="1" x14ac:dyDescent="0.25"/>
    <row r="3052" s="354" customFormat="1" x14ac:dyDescent="0.25"/>
    <row r="3053" s="354" customFormat="1" x14ac:dyDescent="0.25"/>
    <row r="3054" s="354" customFormat="1" x14ac:dyDescent="0.25"/>
    <row r="3055" s="354" customFormat="1" x14ac:dyDescent="0.25"/>
    <row r="3056" s="354" customFormat="1" x14ac:dyDescent="0.25"/>
    <row r="3057" s="354" customFormat="1" x14ac:dyDescent="0.25"/>
    <row r="3058" s="354" customFormat="1" x14ac:dyDescent="0.25"/>
    <row r="3059" s="354" customFormat="1" x14ac:dyDescent="0.25"/>
    <row r="3060" s="354" customFormat="1" x14ac:dyDescent="0.25"/>
    <row r="3061" s="354" customFormat="1" x14ac:dyDescent="0.25"/>
    <row r="3062" s="354" customFormat="1" x14ac:dyDescent="0.25"/>
    <row r="3063" s="354" customFormat="1" x14ac:dyDescent="0.25"/>
    <row r="3064" s="354" customFormat="1" x14ac:dyDescent="0.25"/>
    <row r="3065" s="354" customFormat="1" x14ac:dyDescent="0.25"/>
    <row r="3066" s="354" customFormat="1" x14ac:dyDescent="0.25"/>
    <row r="3067" s="354" customFormat="1" x14ac:dyDescent="0.25"/>
    <row r="3068" s="354" customFormat="1" x14ac:dyDescent="0.25"/>
    <row r="3069" s="354" customFormat="1" x14ac:dyDescent="0.25"/>
    <row r="3070" s="354" customFormat="1" x14ac:dyDescent="0.25"/>
    <row r="3071" s="354" customFormat="1" x14ac:dyDescent="0.25"/>
    <row r="3072" s="354" customFormat="1" x14ac:dyDescent="0.25"/>
    <row r="3073" s="354" customFormat="1" x14ac:dyDescent="0.25"/>
    <row r="3074" s="354" customFormat="1" x14ac:dyDescent="0.25"/>
    <row r="3075" s="354" customFormat="1" x14ac:dyDescent="0.25"/>
    <row r="3076" s="354" customFormat="1" x14ac:dyDescent="0.25"/>
    <row r="3077" s="354" customFormat="1" x14ac:dyDescent="0.25"/>
    <row r="3078" s="354" customFormat="1" x14ac:dyDescent="0.25"/>
    <row r="3079" s="354" customFormat="1" x14ac:dyDescent="0.25"/>
    <row r="3080" s="354" customFormat="1" x14ac:dyDescent="0.25"/>
    <row r="3081" s="354" customFormat="1" x14ac:dyDescent="0.25"/>
    <row r="3082" s="354" customFormat="1" x14ac:dyDescent="0.25"/>
    <row r="3083" s="354" customFormat="1" x14ac:dyDescent="0.25"/>
    <row r="3084" s="354" customFormat="1" x14ac:dyDescent="0.25"/>
    <row r="3085" s="354" customFormat="1" x14ac:dyDescent="0.25"/>
    <row r="3086" s="354" customFormat="1" x14ac:dyDescent="0.25"/>
    <row r="3087" s="354" customFormat="1" x14ac:dyDescent="0.25"/>
    <row r="3088" s="354" customFormat="1" x14ac:dyDescent="0.25"/>
    <row r="3089" s="354" customFormat="1" x14ac:dyDescent="0.25"/>
    <row r="3090" s="354" customFormat="1" x14ac:dyDescent="0.25"/>
    <row r="3091" s="354" customFormat="1" x14ac:dyDescent="0.25"/>
    <row r="3092" s="354" customFormat="1" x14ac:dyDescent="0.25"/>
    <row r="3093" s="354" customFormat="1" x14ac:dyDescent="0.25"/>
    <row r="3094" s="354" customFormat="1" x14ac:dyDescent="0.25"/>
    <row r="3095" s="354" customFormat="1" x14ac:dyDescent="0.25"/>
    <row r="3096" s="354" customFormat="1" x14ac:dyDescent="0.25"/>
    <row r="3097" s="354" customFormat="1" x14ac:dyDescent="0.25"/>
    <row r="3098" s="354" customFormat="1" x14ac:dyDescent="0.25"/>
    <row r="3099" s="354" customFormat="1" x14ac:dyDescent="0.25"/>
    <row r="3100" s="354" customFormat="1" x14ac:dyDescent="0.25"/>
    <row r="3101" s="354" customFormat="1" x14ac:dyDescent="0.25"/>
    <row r="3102" s="354" customFormat="1" x14ac:dyDescent="0.25"/>
    <row r="3103" s="354" customFormat="1" x14ac:dyDescent="0.25"/>
    <row r="3104" s="354" customFormat="1" x14ac:dyDescent="0.25"/>
    <row r="3105" s="354" customFormat="1" x14ac:dyDescent="0.25"/>
    <row r="3106" s="354" customFormat="1" x14ac:dyDescent="0.25"/>
    <row r="3107" s="354" customFormat="1" x14ac:dyDescent="0.25"/>
    <row r="3108" s="354" customFormat="1" x14ac:dyDescent="0.25"/>
    <row r="3109" s="354" customFormat="1" x14ac:dyDescent="0.25"/>
    <row r="3110" s="354" customFormat="1" x14ac:dyDescent="0.25"/>
    <row r="3111" s="354" customFormat="1" x14ac:dyDescent="0.25"/>
    <row r="3112" s="354" customFormat="1" x14ac:dyDescent="0.25"/>
    <row r="3113" s="354" customFormat="1" x14ac:dyDescent="0.25"/>
    <row r="3114" s="354" customFormat="1" x14ac:dyDescent="0.25"/>
    <row r="3115" s="354" customFormat="1" x14ac:dyDescent="0.25"/>
    <row r="3116" s="354" customFormat="1" x14ac:dyDescent="0.25"/>
    <row r="3117" s="354" customFormat="1" x14ac:dyDescent="0.25"/>
    <row r="3118" s="354" customFormat="1" x14ac:dyDescent="0.25"/>
    <row r="3119" s="354" customFormat="1" x14ac:dyDescent="0.25"/>
    <row r="3120" s="354" customFormat="1" x14ac:dyDescent="0.25"/>
    <row r="3121" s="354" customFormat="1" x14ac:dyDescent="0.25"/>
    <row r="3122" s="354" customFormat="1" x14ac:dyDescent="0.25"/>
    <row r="3123" s="354" customFormat="1" x14ac:dyDescent="0.25"/>
    <row r="3124" s="354" customFormat="1" x14ac:dyDescent="0.25"/>
    <row r="3125" s="354" customFormat="1" x14ac:dyDescent="0.25"/>
    <row r="3126" s="354" customFormat="1" x14ac:dyDescent="0.25"/>
    <row r="3127" s="354" customFormat="1" x14ac:dyDescent="0.25"/>
    <row r="3128" s="354" customFormat="1" x14ac:dyDescent="0.25"/>
    <row r="3129" s="354" customFormat="1" x14ac:dyDescent="0.25"/>
    <row r="3130" s="354" customFormat="1" x14ac:dyDescent="0.25"/>
    <row r="3131" s="354" customFormat="1" x14ac:dyDescent="0.25"/>
    <row r="3132" s="354" customFormat="1" x14ac:dyDescent="0.25"/>
    <row r="3133" s="354" customFormat="1" x14ac:dyDescent="0.25"/>
    <row r="3134" s="354" customFormat="1" x14ac:dyDescent="0.25"/>
    <row r="3135" s="354" customFormat="1" x14ac:dyDescent="0.25"/>
    <row r="3136" s="354" customFormat="1" x14ac:dyDescent="0.25"/>
    <row r="3137" s="354" customFormat="1" x14ac:dyDescent="0.25"/>
    <row r="3138" s="354" customFormat="1" x14ac:dyDescent="0.25"/>
    <row r="3139" s="354" customFormat="1" x14ac:dyDescent="0.25"/>
    <row r="3140" s="354" customFormat="1" x14ac:dyDescent="0.25"/>
    <row r="3141" s="354" customFormat="1" x14ac:dyDescent="0.25"/>
    <row r="3142" s="354" customFormat="1" x14ac:dyDescent="0.25"/>
    <row r="3143" s="354" customFormat="1" x14ac:dyDescent="0.25"/>
    <row r="3144" s="354" customFormat="1" x14ac:dyDescent="0.25"/>
    <row r="3145" s="354" customFormat="1" x14ac:dyDescent="0.25"/>
    <row r="3146" s="354" customFormat="1" x14ac:dyDescent="0.25"/>
    <row r="3147" s="354" customFormat="1" x14ac:dyDescent="0.25"/>
    <row r="3148" s="354" customFormat="1" x14ac:dyDescent="0.25"/>
    <row r="3149" s="354" customFormat="1" x14ac:dyDescent="0.25"/>
    <row r="3150" s="354" customFormat="1" x14ac:dyDescent="0.25"/>
    <row r="3151" s="354" customFormat="1" x14ac:dyDescent="0.25"/>
    <row r="3152" s="354" customFormat="1" x14ac:dyDescent="0.25"/>
    <row r="3153" s="354" customFormat="1" x14ac:dyDescent="0.25"/>
    <row r="3154" s="354" customFormat="1" x14ac:dyDescent="0.25"/>
    <row r="3155" s="354" customFormat="1" x14ac:dyDescent="0.25"/>
    <row r="3156" s="354" customFormat="1" x14ac:dyDescent="0.25"/>
    <row r="3157" s="354" customFormat="1" x14ac:dyDescent="0.25"/>
    <row r="3158" s="354" customFormat="1" x14ac:dyDescent="0.25"/>
    <row r="3159" s="354" customFormat="1" x14ac:dyDescent="0.25"/>
    <row r="3160" s="354" customFormat="1" x14ac:dyDescent="0.25"/>
    <row r="3161" s="354" customFormat="1" x14ac:dyDescent="0.25"/>
    <row r="3162" s="354" customFormat="1" x14ac:dyDescent="0.25"/>
    <row r="3163" s="354" customFormat="1" x14ac:dyDescent="0.25"/>
    <row r="3164" s="354" customFormat="1" x14ac:dyDescent="0.25"/>
    <row r="3165" s="354" customFormat="1" x14ac:dyDescent="0.25"/>
    <row r="3166" s="354" customFormat="1" x14ac:dyDescent="0.25"/>
    <row r="3167" s="354" customFormat="1" x14ac:dyDescent="0.25"/>
    <row r="3168" s="354" customFormat="1" x14ac:dyDescent="0.25"/>
    <row r="3169" s="354" customFormat="1" x14ac:dyDescent="0.25"/>
    <row r="3170" s="354" customFormat="1" x14ac:dyDescent="0.25"/>
    <row r="3171" s="354" customFormat="1" x14ac:dyDescent="0.25"/>
    <row r="3172" s="354" customFormat="1" x14ac:dyDescent="0.25"/>
    <row r="3173" s="354" customFormat="1" x14ac:dyDescent="0.25"/>
    <row r="3174" s="354" customFormat="1" x14ac:dyDescent="0.25"/>
    <row r="3175" s="354" customFormat="1" x14ac:dyDescent="0.25"/>
    <row r="3176" s="354" customFormat="1" x14ac:dyDescent="0.25"/>
    <row r="3177" s="354" customFormat="1" x14ac:dyDescent="0.25"/>
    <row r="3178" s="354" customFormat="1" x14ac:dyDescent="0.25"/>
    <row r="3179" s="354" customFormat="1" x14ac:dyDescent="0.25"/>
    <row r="3180" s="354" customFormat="1" x14ac:dyDescent="0.25"/>
    <row r="3181" s="354" customFormat="1" x14ac:dyDescent="0.25"/>
    <row r="3182" s="354" customFormat="1" x14ac:dyDescent="0.25"/>
    <row r="3183" s="354" customFormat="1" x14ac:dyDescent="0.25"/>
    <row r="3184" s="354" customFormat="1" x14ac:dyDescent="0.25"/>
    <row r="3185" s="354" customFormat="1" x14ac:dyDescent="0.25"/>
    <row r="3186" s="354" customFormat="1" x14ac:dyDescent="0.25"/>
    <row r="3187" s="354" customFormat="1" x14ac:dyDescent="0.25"/>
    <row r="3188" s="354" customFormat="1" x14ac:dyDescent="0.25"/>
    <row r="3189" s="354" customFormat="1" x14ac:dyDescent="0.25"/>
    <row r="3190" s="354" customFormat="1" x14ac:dyDescent="0.25"/>
    <row r="3191" s="354" customFormat="1" x14ac:dyDescent="0.25"/>
    <row r="3192" s="354" customFormat="1" x14ac:dyDescent="0.25"/>
    <row r="3193" s="354" customFormat="1" x14ac:dyDescent="0.25"/>
    <row r="3194" s="354" customFormat="1" x14ac:dyDescent="0.25"/>
    <row r="3195" s="354" customFormat="1" x14ac:dyDescent="0.25"/>
    <row r="3196" s="354" customFormat="1" x14ac:dyDescent="0.25"/>
    <row r="3197" s="354" customFormat="1" x14ac:dyDescent="0.25"/>
    <row r="3198" s="354" customFormat="1" x14ac:dyDescent="0.25"/>
    <row r="3199" s="354" customFormat="1" x14ac:dyDescent="0.25"/>
    <row r="3200" s="354" customFormat="1" x14ac:dyDescent="0.25"/>
    <row r="3201" s="354" customFormat="1" x14ac:dyDescent="0.25"/>
    <row r="3202" s="354" customFormat="1" x14ac:dyDescent="0.25"/>
    <row r="3203" s="354" customFormat="1" x14ac:dyDescent="0.25"/>
    <row r="3204" s="354" customFormat="1" x14ac:dyDescent="0.25"/>
    <row r="3205" s="354" customFormat="1" x14ac:dyDescent="0.25"/>
    <row r="3206" s="354" customFormat="1" x14ac:dyDescent="0.25"/>
    <row r="3207" s="354" customFormat="1" x14ac:dyDescent="0.25"/>
    <row r="3208" s="354" customFormat="1" x14ac:dyDescent="0.25"/>
    <row r="3209" s="354" customFormat="1" x14ac:dyDescent="0.25"/>
    <row r="3210" s="354" customFormat="1" x14ac:dyDescent="0.25"/>
    <row r="3211" s="354" customFormat="1" x14ac:dyDescent="0.25"/>
    <row r="3212" s="354" customFormat="1" x14ac:dyDescent="0.25"/>
    <row r="3213" s="354" customFormat="1" x14ac:dyDescent="0.25"/>
    <row r="3214" s="354" customFormat="1" x14ac:dyDescent="0.25"/>
    <row r="3215" s="354" customFormat="1" x14ac:dyDescent="0.25"/>
    <row r="3216" s="354" customFormat="1" x14ac:dyDescent="0.25"/>
    <row r="3217" s="354" customFormat="1" x14ac:dyDescent="0.25"/>
    <row r="3218" s="354" customFormat="1" x14ac:dyDescent="0.25"/>
    <row r="3219" s="354" customFormat="1" x14ac:dyDescent="0.25"/>
    <row r="3220" s="354" customFormat="1" x14ac:dyDescent="0.25"/>
    <row r="3221" s="354" customFormat="1" x14ac:dyDescent="0.25"/>
    <row r="3222" s="354" customFormat="1" x14ac:dyDescent="0.25"/>
    <row r="3223" s="354" customFormat="1" x14ac:dyDescent="0.25"/>
    <row r="3224" s="354" customFormat="1" x14ac:dyDescent="0.25"/>
    <row r="3225" s="354" customFormat="1" x14ac:dyDescent="0.25"/>
    <row r="3226" s="354" customFormat="1" x14ac:dyDescent="0.25"/>
    <row r="3227" s="354" customFormat="1" x14ac:dyDescent="0.25"/>
    <row r="3228" s="354" customFormat="1" x14ac:dyDescent="0.25"/>
    <row r="3229" s="354" customFormat="1" x14ac:dyDescent="0.25"/>
    <row r="3230" s="354" customFormat="1" x14ac:dyDescent="0.25"/>
    <row r="3231" s="354" customFormat="1" x14ac:dyDescent="0.25"/>
    <row r="3232" s="354" customFormat="1" x14ac:dyDescent="0.25"/>
    <row r="3233" s="354" customFormat="1" x14ac:dyDescent="0.25"/>
    <row r="3234" s="354" customFormat="1" x14ac:dyDescent="0.25"/>
    <row r="3235" s="354" customFormat="1" x14ac:dyDescent="0.25"/>
    <row r="3236" s="354" customFormat="1" x14ac:dyDescent="0.25"/>
    <row r="3237" s="354" customFormat="1" x14ac:dyDescent="0.25"/>
    <row r="3238" s="354" customFormat="1" x14ac:dyDescent="0.25"/>
    <row r="3239" s="354" customFormat="1" x14ac:dyDescent="0.25"/>
    <row r="3240" s="354" customFormat="1" x14ac:dyDescent="0.25"/>
    <row r="3241" s="354" customFormat="1" x14ac:dyDescent="0.25"/>
    <row r="3242" s="354" customFormat="1" x14ac:dyDescent="0.25"/>
    <row r="3243" s="354" customFormat="1" x14ac:dyDescent="0.25"/>
    <row r="3244" s="354" customFormat="1" x14ac:dyDescent="0.25"/>
    <row r="3245" s="354" customFormat="1" x14ac:dyDescent="0.25"/>
    <row r="3246" s="354" customFormat="1" x14ac:dyDescent="0.25"/>
    <row r="3247" s="354" customFormat="1" x14ac:dyDescent="0.25"/>
    <row r="3248" s="354" customFormat="1" x14ac:dyDescent="0.25"/>
    <row r="3249" s="354" customFormat="1" x14ac:dyDescent="0.25"/>
    <row r="3250" s="354" customFormat="1" x14ac:dyDescent="0.25"/>
    <row r="3251" s="354" customFormat="1" x14ac:dyDescent="0.25"/>
    <row r="3252" s="354" customFormat="1" x14ac:dyDescent="0.25"/>
    <row r="3253" s="354" customFormat="1" x14ac:dyDescent="0.25"/>
    <row r="3254" s="354" customFormat="1" x14ac:dyDescent="0.25"/>
    <row r="3255" s="354" customFormat="1" x14ac:dyDescent="0.25"/>
    <row r="3256" s="354" customFormat="1" x14ac:dyDescent="0.25"/>
    <row r="3257" s="354" customFormat="1" x14ac:dyDescent="0.25"/>
    <row r="3258" s="354" customFormat="1" x14ac:dyDescent="0.25"/>
    <row r="3259" s="354" customFormat="1" x14ac:dyDescent="0.25"/>
    <row r="3260" s="354" customFormat="1" x14ac:dyDescent="0.25"/>
    <row r="3261" s="354" customFormat="1" x14ac:dyDescent="0.25"/>
    <row r="3262" s="354" customFormat="1" x14ac:dyDescent="0.25"/>
    <row r="3263" s="354" customFormat="1" x14ac:dyDescent="0.25"/>
    <row r="3264" s="354" customFormat="1" x14ac:dyDescent="0.25"/>
    <row r="3265" s="354" customFormat="1" x14ac:dyDescent="0.25"/>
    <row r="3266" s="354" customFormat="1" x14ac:dyDescent="0.25"/>
    <row r="3267" s="354" customFormat="1" x14ac:dyDescent="0.25"/>
    <row r="3268" s="354" customFormat="1" x14ac:dyDescent="0.25"/>
    <row r="3269" s="354" customFormat="1" x14ac:dyDescent="0.25"/>
    <row r="3270" s="354" customFormat="1" x14ac:dyDescent="0.25"/>
    <row r="3271" s="354" customFormat="1" x14ac:dyDescent="0.25"/>
    <row r="3272" s="354" customFormat="1" x14ac:dyDescent="0.25"/>
    <row r="3273" s="354" customFormat="1" x14ac:dyDescent="0.25"/>
    <row r="3274" s="354" customFormat="1" x14ac:dyDescent="0.25"/>
    <row r="3275" s="354" customFormat="1" x14ac:dyDescent="0.25"/>
    <row r="3276" s="354" customFormat="1" x14ac:dyDescent="0.25"/>
    <row r="3277" s="354" customFormat="1" x14ac:dyDescent="0.25"/>
    <row r="3278" s="354" customFormat="1" x14ac:dyDescent="0.25"/>
    <row r="3279" s="354" customFormat="1" x14ac:dyDescent="0.25"/>
    <row r="3280" s="354" customFormat="1" x14ac:dyDescent="0.25"/>
    <row r="3281" s="354" customFormat="1" x14ac:dyDescent="0.25"/>
    <row r="3282" s="354" customFormat="1" x14ac:dyDescent="0.25"/>
    <row r="3283" s="354" customFormat="1" x14ac:dyDescent="0.25"/>
    <row r="3284" s="354" customFormat="1" x14ac:dyDescent="0.25"/>
    <row r="3285" s="354" customFormat="1" x14ac:dyDescent="0.25"/>
    <row r="3286" s="354" customFormat="1" x14ac:dyDescent="0.25"/>
    <row r="3287" s="354" customFormat="1" x14ac:dyDescent="0.25"/>
    <row r="3288" s="354" customFormat="1" x14ac:dyDescent="0.25"/>
    <row r="3289" s="354" customFormat="1" x14ac:dyDescent="0.25"/>
    <row r="3290" s="354" customFormat="1" x14ac:dyDescent="0.25"/>
    <row r="3291" s="354" customFormat="1" x14ac:dyDescent="0.25"/>
    <row r="3292" s="354" customFormat="1" x14ac:dyDescent="0.25"/>
    <row r="3293" s="354" customFormat="1" x14ac:dyDescent="0.25"/>
    <row r="3294" s="354" customFormat="1" x14ac:dyDescent="0.25"/>
    <row r="3295" s="354" customFormat="1" x14ac:dyDescent="0.25"/>
    <row r="3296" s="354" customFormat="1" x14ac:dyDescent="0.25"/>
    <row r="3297" s="354" customFormat="1" x14ac:dyDescent="0.25"/>
    <row r="3298" s="354" customFormat="1" x14ac:dyDescent="0.25"/>
    <row r="3299" s="354" customFormat="1" x14ac:dyDescent="0.25"/>
    <row r="3300" s="354" customFormat="1" x14ac:dyDescent="0.25"/>
    <row r="3301" s="354" customFormat="1" x14ac:dyDescent="0.25"/>
    <row r="3302" s="354" customFormat="1" x14ac:dyDescent="0.25"/>
    <row r="3303" s="354" customFormat="1" x14ac:dyDescent="0.25"/>
    <row r="3304" s="354" customFormat="1" x14ac:dyDescent="0.25"/>
    <row r="3305" s="354" customFormat="1" x14ac:dyDescent="0.25"/>
    <row r="3306" s="354" customFormat="1" x14ac:dyDescent="0.25"/>
    <row r="3307" s="354" customFormat="1" x14ac:dyDescent="0.25"/>
    <row r="3308" s="354" customFormat="1" x14ac:dyDescent="0.25"/>
    <row r="3309" s="354" customFormat="1" x14ac:dyDescent="0.25"/>
    <row r="3310" s="354" customFormat="1" x14ac:dyDescent="0.25"/>
    <row r="3311" s="354" customFormat="1" x14ac:dyDescent="0.25"/>
    <row r="3312" s="354" customFormat="1" x14ac:dyDescent="0.25"/>
    <row r="3313" s="354" customFormat="1" x14ac:dyDescent="0.25"/>
    <row r="3314" s="354" customFormat="1" x14ac:dyDescent="0.25"/>
    <row r="3315" s="354" customFormat="1" x14ac:dyDescent="0.25"/>
    <row r="3316" s="354" customFormat="1" x14ac:dyDescent="0.25"/>
    <row r="3317" s="354" customFormat="1" x14ac:dyDescent="0.25"/>
    <row r="3318" s="354" customFormat="1" x14ac:dyDescent="0.25"/>
    <row r="3319" s="354" customFormat="1" x14ac:dyDescent="0.25"/>
    <row r="3320" s="354" customFormat="1" x14ac:dyDescent="0.25"/>
    <row r="3321" s="354" customFormat="1" x14ac:dyDescent="0.25"/>
    <row r="3322" s="354" customFormat="1" x14ac:dyDescent="0.25"/>
    <row r="3323" s="354" customFormat="1" x14ac:dyDescent="0.25"/>
    <row r="3324" s="354" customFormat="1" x14ac:dyDescent="0.25"/>
    <row r="3325" s="354" customFormat="1" x14ac:dyDescent="0.25"/>
    <row r="3326" s="354" customFormat="1" x14ac:dyDescent="0.25"/>
    <row r="3327" s="354" customFormat="1" x14ac:dyDescent="0.25"/>
    <row r="3328" s="354" customFormat="1" x14ac:dyDescent="0.25"/>
    <row r="3329" s="354" customFormat="1" x14ac:dyDescent="0.25"/>
    <row r="3330" s="354" customFormat="1" x14ac:dyDescent="0.25"/>
    <row r="3331" s="354" customFormat="1" x14ac:dyDescent="0.25"/>
    <row r="3332" s="354" customFormat="1" x14ac:dyDescent="0.25"/>
    <row r="3333" s="354" customFormat="1" x14ac:dyDescent="0.25"/>
    <row r="3334" s="354" customFormat="1" x14ac:dyDescent="0.25"/>
    <row r="3335" s="354" customFormat="1" x14ac:dyDescent="0.25"/>
    <row r="3336" s="354" customFormat="1" x14ac:dyDescent="0.25"/>
    <row r="3337" s="354" customFormat="1" x14ac:dyDescent="0.25"/>
    <row r="3338" s="354" customFormat="1" x14ac:dyDescent="0.25"/>
    <row r="3339" s="354" customFormat="1" x14ac:dyDescent="0.25"/>
    <row r="3340" s="354" customFormat="1" x14ac:dyDescent="0.25"/>
    <row r="3341" s="354" customFormat="1" x14ac:dyDescent="0.25"/>
    <row r="3342" s="354" customFormat="1" x14ac:dyDescent="0.25"/>
    <row r="3343" s="354" customFormat="1" x14ac:dyDescent="0.25"/>
    <row r="3344" s="354" customFormat="1" x14ac:dyDescent="0.25"/>
    <row r="3345" s="354" customFormat="1" x14ac:dyDescent="0.25"/>
    <row r="3346" s="354" customFormat="1" x14ac:dyDescent="0.25"/>
    <row r="3347" s="354" customFormat="1" x14ac:dyDescent="0.25"/>
    <row r="3348" s="354" customFormat="1" x14ac:dyDescent="0.25"/>
    <row r="3349" s="354" customFormat="1" x14ac:dyDescent="0.25"/>
    <row r="3350" s="354" customFormat="1" x14ac:dyDescent="0.25"/>
    <row r="3351" s="354" customFormat="1" x14ac:dyDescent="0.25"/>
    <row r="3352" s="354" customFormat="1" x14ac:dyDescent="0.25"/>
    <row r="3353" s="354" customFormat="1" x14ac:dyDescent="0.25"/>
    <row r="3354" s="354" customFormat="1" x14ac:dyDescent="0.25"/>
    <row r="3355" s="354" customFormat="1" x14ac:dyDescent="0.25"/>
    <row r="3356" s="354" customFormat="1" x14ac:dyDescent="0.25"/>
    <row r="3357" s="354" customFormat="1" x14ac:dyDescent="0.25"/>
    <row r="3358" s="354" customFormat="1" x14ac:dyDescent="0.25"/>
    <row r="3359" s="354" customFormat="1" x14ac:dyDescent="0.25"/>
    <row r="3360" s="354" customFormat="1" x14ac:dyDescent="0.25"/>
    <row r="3361" s="354" customFormat="1" x14ac:dyDescent="0.25"/>
    <row r="3362" s="354" customFormat="1" x14ac:dyDescent="0.25"/>
    <row r="3363" s="354" customFormat="1" x14ac:dyDescent="0.25"/>
    <row r="3364" s="354" customFormat="1" x14ac:dyDescent="0.25"/>
    <row r="3365" s="354" customFormat="1" x14ac:dyDescent="0.25"/>
    <row r="3366" s="354" customFormat="1" x14ac:dyDescent="0.25"/>
    <row r="3367" s="354" customFormat="1" x14ac:dyDescent="0.25"/>
    <row r="3368" s="354" customFormat="1" x14ac:dyDescent="0.25"/>
    <row r="3369" s="354" customFormat="1" x14ac:dyDescent="0.25"/>
    <row r="3370" s="354" customFormat="1" x14ac:dyDescent="0.25"/>
    <row r="3371" s="354" customFormat="1" x14ac:dyDescent="0.25"/>
    <row r="3372" s="354" customFormat="1" x14ac:dyDescent="0.25"/>
    <row r="3373" s="354" customFormat="1" x14ac:dyDescent="0.25"/>
    <row r="3374" s="354" customFormat="1" x14ac:dyDescent="0.25"/>
    <row r="3375" s="354" customFormat="1" x14ac:dyDescent="0.25"/>
    <row r="3376" s="354" customFormat="1" x14ac:dyDescent="0.25"/>
    <row r="3377" s="354" customFormat="1" x14ac:dyDescent="0.25"/>
    <row r="3378" s="354" customFormat="1" x14ac:dyDescent="0.25"/>
    <row r="3379" s="354" customFormat="1" x14ac:dyDescent="0.25"/>
    <row r="3380" s="354" customFormat="1" x14ac:dyDescent="0.25"/>
    <row r="3381" s="354" customFormat="1" x14ac:dyDescent="0.25"/>
    <row r="3382" s="354" customFormat="1" x14ac:dyDescent="0.25"/>
    <row r="3383" s="354" customFormat="1" x14ac:dyDescent="0.25"/>
    <row r="3384" s="354" customFormat="1" x14ac:dyDescent="0.25"/>
    <row r="3385" s="354" customFormat="1" x14ac:dyDescent="0.25"/>
    <row r="3386" s="354" customFormat="1" x14ac:dyDescent="0.25"/>
    <row r="3387" s="354" customFormat="1" x14ac:dyDescent="0.25"/>
    <row r="3388" s="354" customFormat="1" x14ac:dyDescent="0.25"/>
    <row r="3389" s="354" customFormat="1" x14ac:dyDescent="0.25"/>
    <row r="3390" s="354" customFormat="1" x14ac:dyDescent="0.25"/>
    <row r="3391" s="354" customFormat="1" x14ac:dyDescent="0.25"/>
    <row r="3392" s="354" customFormat="1" x14ac:dyDescent="0.25"/>
    <row r="3393" s="354" customFormat="1" x14ac:dyDescent="0.25"/>
    <row r="3394" s="354" customFormat="1" x14ac:dyDescent="0.25"/>
    <row r="3395" s="354" customFormat="1" x14ac:dyDescent="0.25"/>
    <row r="3396" s="354" customFormat="1" x14ac:dyDescent="0.25"/>
    <row r="3397" s="354" customFormat="1" x14ac:dyDescent="0.25"/>
    <row r="3398" s="354" customFormat="1" x14ac:dyDescent="0.25"/>
    <row r="3399" s="354" customFormat="1" x14ac:dyDescent="0.25"/>
    <row r="3400" s="354" customFormat="1" x14ac:dyDescent="0.25"/>
    <row r="3401" s="354" customFormat="1" x14ac:dyDescent="0.25"/>
    <row r="3402" s="354" customFormat="1" x14ac:dyDescent="0.25"/>
    <row r="3403" s="354" customFormat="1" x14ac:dyDescent="0.25"/>
    <row r="3404" s="354" customFormat="1" x14ac:dyDescent="0.25"/>
    <row r="3405" s="354" customFormat="1" x14ac:dyDescent="0.25"/>
    <row r="3406" s="354" customFormat="1" x14ac:dyDescent="0.25"/>
    <row r="3407" s="354" customFormat="1" x14ac:dyDescent="0.25"/>
    <row r="3408" s="354" customFormat="1" x14ac:dyDescent="0.25"/>
    <row r="3409" s="354" customFormat="1" x14ac:dyDescent="0.25"/>
    <row r="3410" s="354" customFormat="1" x14ac:dyDescent="0.25"/>
    <row r="3411" s="354" customFormat="1" x14ac:dyDescent="0.25"/>
    <row r="3412" s="354" customFormat="1" x14ac:dyDescent="0.25"/>
    <row r="3413" s="354" customFormat="1" x14ac:dyDescent="0.25"/>
    <row r="3414" s="354" customFormat="1" x14ac:dyDescent="0.25"/>
    <row r="3415" s="354" customFormat="1" x14ac:dyDescent="0.25"/>
    <row r="3416" s="354" customFormat="1" x14ac:dyDescent="0.25"/>
    <row r="3417" s="354" customFormat="1" x14ac:dyDescent="0.25"/>
    <row r="3418" s="354" customFormat="1" x14ac:dyDescent="0.25"/>
    <row r="3419" s="354" customFormat="1" x14ac:dyDescent="0.25"/>
    <row r="3420" s="354" customFormat="1" x14ac:dyDescent="0.25"/>
    <row r="3421" s="354" customFormat="1" x14ac:dyDescent="0.25"/>
    <row r="3422" s="354" customFormat="1" x14ac:dyDescent="0.25"/>
    <row r="3423" s="354" customFormat="1" x14ac:dyDescent="0.25"/>
    <row r="3424" s="354" customFormat="1" x14ac:dyDescent="0.25"/>
    <row r="3425" s="354" customFormat="1" x14ac:dyDescent="0.25"/>
    <row r="3426" s="354" customFormat="1" x14ac:dyDescent="0.25"/>
    <row r="3427" s="354" customFormat="1" x14ac:dyDescent="0.25"/>
    <row r="3428" s="354" customFormat="1" x14ac:dyDescent="0.25"/>
    <row r="3429" s="354" customFormat="1" x14ac:dyDescent="0.25"/>
    <row r="3430" s="354" customFormat="1" x14ac:dyDescent="0.25"/>
    <row r="3431" s="354" customFormat="1" x14ac:dyDescent="0.25"/>
    <row r="3432" s="354" customFormat="1" x14ac:dyDescent="0.25"/>
    <row r="3433" s="354" customFormat="1" x14ac:dyDescent="0.25"/>
    <row r="3434" s="354" customFormat="1" x14ac:dyDescent="0.25"/>
    <row r="3435" s="354" customFormat="1" x14ac:dyDescent="0.25"/>
    <row r="3436" s="354" customFormat="1" x14ac:dyDescent="0.25"/>
    <row r="3437" s="354" customFormat="1" x14ac:dyDescent="0.25"/>
    <row r="3438" s="354" customFormat="1" x14ac:dyDescent="0.25"/>
    <row r="3439" s="354" customFormat="1" x14ac:dyDescent="0.25"/>
    <row r="3440" s="354" customFormat="1" x14ac:dyDescent="0.25"/>
    <row r="3441" s="354" customFormat="1" x14ac:dyDescent="0.25"/>
    <row r="3442" s="354" customFormat="1" x14ac:dyDescent="0.25"/>
    <row r="3443" s="354" customFormat="1" x14ac:dyDescent="0.25"/>
    <row r="3444" s="354" customFormat="1" x14ac:dyDescent="0.25"/>
    <row r="3445" s="354" customFormat="1" x14ac:dyDescent="0.25"/>
    <row r="3446" s="354" customFormat="1" x14ac:dyDescent="0.25"/>
    <row r="3447" s="354" customFormat="1" x14ac:dyDescent="0.25"/>
    <row r="3448" s="354" customFormat="1" x14ac:dyDescent="0.25"/>
    <row r="3449" s="354" customFormat="1" x14ac:dyDescent="0.25"/>
    <row r="3450" s="354" customFormat="1" x14ac:dyDescent="0.25"/>
    <row r="3451" s="354" customFormat="1" x14ac:dyDescent="0.25"/>
    <row r="3452" s="354" customFormat="1" x14ac:dyDescent="0.25"/>
    <row r="3453" s="354" customFormat="1" x14ac:dyDescent="0.25"/>
    <row r="3454" s="354" customFormat="1" x14ac:dyDescent="0.25"/>
    <row r="3455" s="354" customFormat="1" x14ac:dyDescent="0.25"/>
    <row r="3456" s="354" customFormat="1" x14ac:dyDescent="0.25"/>
    <row r="3457" s="354" customFormat="1" x14ac:dyDescent="0.25"/>
    <row r="3458" s="354" customFormat="1" x14ac:dyDescent="0.25"/>
    <row r="3459" s="354" customFormat="1" x14ac:dyDescent="0.25"/>
    <row r="3460" s="354" customFormat="1" x14ac:dyDescent="0.25"/>
    <row r="3461" s="354" customFormat="1" x14ac:dyDescent="0.25"/>
    <row r="3462" s="354" customFormat="1" x14ac:dyDescent="0.25"/>
    <row r="3463" s="354" customFormat="1" x14ac:dyDescent="0.25"/>
    <row r="3464" s="354" customFormat="1" x14ac:dyDescent="0.25"/>
    <row r="3465" s="354" customFormat="1" x14ac:dyDescent="0.25"/>
    <row r="3466" s="354" customFormat="1" x14ac:dyDescent="0.25"/>
    <row r="3467" s="354" customFormat="1" x14ac:dyDescent="0.25"/>
    <row r="3468" s="354" customFormat="1" x14ac:dyDescent="0.25"/>
    <row r="3469" s="354" customFormat="1" x14ac:dyDescent="0.25"/>
    <row r="3470" s="354" customFormat="1" x14ac:dyDescent="0.25"/>
    <row r="3471" s="354" customFormat="1" x14ac:dyDescent="0.25"/>
    <row r="3472" s="354" customFormat="1" x14ac:dyDescent="0.25"/>
    <row r="3473" s="354" customFormat="1" x14ac:dyDescent="0.25"/>
    <row r="3474" s="354" customFormat="1" x14ac:dyDescent="0.25"/>
    <row r="3475" s="354" customFormat="1" x14ac:dyDescent="0.25"/>
    <row r="3476" s="354" customFormat="1" x14ac:dyDescent="0.25"/>
    <row r="3477" s="354" customFormat="1" x14ac:dyDescent="0.25"/>
    <row r="3478" s="354" customFormat="1" x14ac:dyDescent="0.25"/>
    <row r="3479" s="354" customFormat="1" x14ac:dyDescent="0.25"/>
    <row r="3480" s="354" customFormat="1" x14ac:dyDescent="0.25"/>
    <row r="3481" s="354" customFormat="1" x14ac:dyDescent="0.25"/>
    <row r="3482" s="354" customFormat="1" x14ac:dyDescent="0.25"/>
    <row r="3483" s="354" customFormat="1" x14ac:dyDescent="0.25"/>
    <row r="3484" s="354" customFormat="1" x14ac:dyDescent="0.25"/>
    <row r="3485" s="354" customFormat="1" x14ac:dyDescent="0.25"/>
    <row r="3486" s="354" customFormat="1" x14ac:dyDescent="0.25"/>
    <row r="3487" s="354" customFormat="1" x14ac:dyDescent="0.25"/>
    <row r="3488" s="354" customFormat="1" x14ac:dyDescent="0.25"/>
    <row r="3489" s="354" customFormat="1" x14ac:dyDescent="0.25"/>
    <row r="3490" s="354" customFormat="1" x14ac:dyDescent="0.25"/>
    <row r="3491" s="354" customFormat="1" x14ac:dyDescent="0.25"/>
    <row r="3492" s="354" customFormat="1" x14ac:dyDescent="0.25"/>
    <row r="3493" s="354" customFormat="1" x14ac:dyDescent="0.25"/>
    <row r="3494" s="354" customFormat="1" x14ac:dyDescent="0.25"/>
    <row r="3495" s="354" customFormat="1" x14ac:dyDescent="0.25"/>
    <row r="3496" s="354" customFormat="1" x14ac:dyDescent="0.25"/>
    <row r="3497" s="354" customFormat="1" x14ac:dyDescent="0.25"/>
    <row r="3498" s="354" customFormat="1" x14ac:dyDescent="0.25"/>
    <row r="3499" s="354" customFormat="1" x14ac:dyDescent="0.25"/>
    <row r="3500" s="354" customFormat="1" x14ac:dyDescent="0.25"/>
    <row r="3501" s="354" customFormat="1" x14ac:dyDescent="0.25"/>
    <row r="3502" s="354" customFormat="1" x14ac:dyDescent="0.25"/>
    <row r="3503" s="354" customFormat="1" x14ac:dyDescent="0.25"/>
    <row r="3504" s="354" customFormat="1" x14ac:dyDescent="0.25"/>
    <row r="3505" s="354" customFormat="1" x14ac:dyDescent="0.25"/>
    <row r="3506" s="354" customFormat="1" x14ac:dyDescent="0.25"/>
    <row r="3507" s="354" customFormat="1" x14ac:dyDescent="0.25"/>
    <row r="3508" s="354" customFormat="1" x14ac:dyDescent="0.25"/>
    <row r="3509" s="354" customFormat="1" x14ac:dyDescent="0.25"/>
    <row r="3510" s="354" customFormat="1" x14ac:dyDescent="0.25"/>
    <row r="3511" s="354" customFormat="1" x14ac:dyDescent="0.25"/>
    <row r="3512" s="354" customFormat="1" x14ac:dyDescent="0.25"/>
    <row r="3513" s="354" customFormat="1" x14ac:dyDescent="0.25"/>
    <row r="3514" s="354" customFormat="1" x14ac:dyDescent="0.25"/>
    <row r="3515" s="354" customFormat="1" x14ac:dyDescent="0.25"/>
    <row r="3516" s="354" customFormat="1" x14ac:dyDescent="0.25"/>
    <row r="3517" s="354" customFormat="1" x14ac:dyDescent="0.25"/>
    <row r="3518" s="354" customFormat="1" x14ac:dyDescent="0.25"/>
    <row r="3519" s="354" customFormat="1" x14ac:dyDescent="0.25"/>
    <row r="3520" s="354" customFormat="1" x14ac:dyDescent="0.25"/>
    <row r="3521" s="354" customFormat="1" x14ac:dyDescent="0.25"/>
    <row r="3522" s="354" customFormat="1" x14ac:dyDescent="0.25"/>
    <row r="3523" s="354" customFormat="1" x14ac:dyDescent="0.25"/>
    <row r="3524" s="354" customFormat="1" x14ac:dyDescent="0.25"/>
    <row r="3525" s="354" customFormat="1" x14ac:dyDescent="0.25"/>
    <row r="3526" s="354" customFormat="1" x14ac:dyDescent="0.25"/>
    <row r="3527" s="354" customFormat="1" x14ac:dyDescent="0.25"/>
    <row r="3528" s="354" customFormat="1" x14ac:dyDescent="0.25"/>
    <row r="3529" s="354" customFormat="1" x14ac:dyDescent="0.25"/>
    <row r="3530" s="354" customFormat="1" x14ac:dyDescent="0.25"/>
    <row r="3531" s="354" customFormat="1" x14ac:dyDescent="0.25"/>
    <row r="3532" s="354" customFormat="1" x14ac:dyDescent="0.25"/>
    <row r="3533" s="354" customFormat="1" x14ac:dyDescent="0.25"/>
    <row r="3534" s="354" customFormat="1" x14ac:dyDescent="0.25"/>
    <row r="3535" s="354" customFormat="1" x14ac:dyDescent="0.25"/>
    <row r="3536" s="354" customFormat="1" x14ac:dyDescent="0.25"/>
    <row r="3537" s="354" customFormat="1" x14ac:dyDescent="0.25"/>
    <row r="3538" s="354" customFormat="1" x14ac:dyDescent="0.25"/>
    <row r="3539" s="354" customFormat="1" x14ac:dyDescent="0.25"/>
    <row r="3540" s="354" customFormat="1" x14ac:dyDescent="0.25"/>
    <row r="3541" s="354" customFormat="1" x14ac:dyDescent="0.25"/>
    <row r="3542" s="354" customFormat="1" x14ac:dyDescent="0.25"/>
    <row r="3543" s="354" customFormat="1" x14ac:dyDescent="0.25"/>
    <row r="3544" s="354" customFormat="1" x14ac:dyDescent="0.25"/>
    <row r="3545" s="354" customFormat="1" x14ac:dyDescent="0.25"/>
    <row r="3546" s="354" customFormat="1" x14ac:dyDescent="0.25"/>
    <row r="3547" s="354" customFormat="1" x14ac:dyDescent="0.25"/>
    <row r="3548" s="354" customFormat="1" x14ac:dyDescent="0.25"/>
    <row r="3549" s="354" customFormat="1" x14ac:dyDescent="0.25"/>
    <row r="3550" s="354" customFormat="1" x14ac:dyDescent="0.25"/>
    <row r="3551" s="354" customFormat="1" x14ac:dyDescent="0.25"/>
    <row r="3552" s="354" customFormat="1" x14ac:dyDescent="0.25"/>
    <row r="3553" s="354" customFormat="1" x14ac:dyDescent="0.25"/>
    <row r="3554" s="354" customFormat="1" x14ac:dyDescent="0.25"/>
    <row r="3555" s="354" customFormat="1" x14ac:dyDescent="0.25"/>
    <row r="3556" s="354" customFormat="1" x14ac:dyDescent="0.25"/>
    <row r="3557" s="354" customFormat="1" x14ac:dyDescent="0.25"/>
    <row r="3558" s="354" customFormat="1" x14ac:dyDescent="0.25"/>
    <row r="3559" s="354" customFormat="1" x14ac:dyDescent="0.25"/>
    <row r="3560" s="354" customFormat="1" x14ac:dyDescent="0.25"/>
    <row r="3561" s="354" customFormat="1" x14ac:dyDescent="0.25"/>
    <row r="3562" s="354" customFormat="1" x14ac:dyDescent="0.25"/>
    <row r="3563" s="354" customFormat="1" x14ac:dyDescent="0.25"/>
    <row r="3564" s="354" customFormat="1" x14ac:dyDescent="0.25"/>
    <row r="3565" s="354" customFormat="1" x14ac:dyDescent="0.25"/>
    <row r="3566" s="354" customFormat="1" x14ac:dyDescent="0.25"/>
    <row r="3567" s="354" customFormat="1" x14ac:dyDescent="0.25"/>
    <row r="3568" s="354" customFormat="1" x14ac:dyDescent="0.25"/>
    <row r="3569" s="354" customFormat="1" x14ac:dyDescent="0.25"/>
    <row r="3570" s="354" customFormat="1" x14ac:dyDescent="0.25"/>
    <row r="3571" s="354" customFormat="1" x14ac:dyDescent="0.25"/>
    <row r="3572" s="354" customFormat="1" x14ac:dyDescent="0.25"/>
    <row r="3573" s="354" customFormat="1" x14ac:dyDescent="0.25"/>
    <row r="3574" s="354" customFormat="1" x14ac:dyDescent="0.25"/>
    <row r="3575" s="354" customFormat="1" x14ac:dyDescent="0.25"/>
    <row r="3576" s="354" customFormat="1" x14ac:dyDescent="0.25"/>
    <row r="3577" s="354" customFormat="1" x14ac:dyDescent="0.25"/>
    <row r="3578" s="354" customFormat="1" x14ac:dyDescent="0.25"/>
    <row r="3579" s="354" customFormat="1" x14ac:dyDescent="0.25"/>
    <row r="3580" s="354" customFormat="1" x14ac:dyDescent="0.25"/>
    <row r="3581" s="354" customFormat="1" x14ac:dyDescent="0.25"/>
    <row r="3582" s="354" customFormat="1" x14ac:dyDescent="0.25"/>
    <row r="3583" s="354" customFormat="1" x14ac:dyDescent="0.25"/>
    <row r="3584" s="354" customFormat="1" x14ac:dyDescent="0.25"/>
    <row r="3585" s="354" customFormat="1" x14ac:dyDescent="0.25"/>
    <row r="3586" s="354" customFormat="1" x14ac:dyDescent="0.25"/>
    <row r="3587" s="354" customFormat="1" x14ac:dyDescent="0.25"/>
    <row r="3588" s="354" customFormat="1" x14ac:dyDescent="0.25"/>
    <row r="3589" s="354" customFormat="1" x14ac:dyDescent="0.25"/>
    <row r="3590" s="354" customFormat="1" x14ac:dyDescent="0.25"/>
    <row r="3591" s="354" customFormat="1" x14ac:dyDescent="0.25"/>
    <row r="3592" s="354" customFormat="1" x14ac:dyDescent="0.25"/>
    <row r="3593" s="354" customFormat="1" x14ac:dyDescent="0.25"/>
    <row r="3594" s="354" customFormat="1" x14ac:dyDescent="0.25"/>
    <row r="3595" s="354" customFormat="1" x14ac:dyDescent="0.25"/>
    <row r="3596" s="354" customFormat="1" x14ac:dyDescent="0.25"/>
    <row r="3597" s="354" customFormat="1" x14ac:dyDescent="0.25"/>
    <row r="3598" s="354" customFormat="1" x14ac:dyDescent="0.25"/>
    <row r="3599" s="354" customFormat="1" x14ac:dyDescent="0.25"/>
    <row r="3600" s="354" customFormat="1" x14ac:dyDescent="0.25"/>
    <row r="3601" s="354" customFormat="1" x14ac:dyDescent="0.25"/>
    <row r="3602" s="354" customFormat="1" x14ac:dyDescent="0.25"/>
    <row r="3603" s="354" customFormat="1" x14ac:dyDescent="0.25"/>
    <row r="3604" s="354" customFormat="1" x14ac:dyDescent="0.25"/>
    <row r="3605" s="354" customFormat="1" x14ac:dyDescent="0.25"/>
    <row r="3606" s="354" customFormat="1" x14ac:dyDescent="0.25"/>
    <row r="3607" s="354" customFormat="1" x14ac:dyDescent="0.25"/>
    <row r="3608" s="354" customFormat="1" x14ac:dyDescent="0.25"/>
    <row r="3609" s="354" customFormat="1" x14ac:dyDescent="0.25"/>
    <row r="3610" s="354" customFormat="1" x14ac:dyDescent="0.25"/>
    <row r="3611" s="354" customFormat="1" x14ac:dyDescent="0.25"/>
    <row r="3612" s="354" customFormat="1" x14ac:dyDescent="0.25"/>
    <row r="3613" s="354" customFormat="1" x14ac:dyDescent="0.25"/>
    <row r="3614" s="354" customFormat="1" x14ac:dyDescent="0.25"/>
    <row r="3615" s="354" customFormat="1" x14ac:dyDescent="0.25"/>
    <row r="3616" s="354" customFormat="1" x14ac:dyDescent="0.25"/>
    <row r="3617" s="354" customFormat="1" x14ac:dyDescent="0.25"/>
    <row r="3618" s="354" customFormat="1" x14ac:dyDescent="0.25"/>
    <row r="3619" s="354" customFormat="1" x14ac:dyDescent="0.25"/>
    <row r="3620" s="354" customFormat="1" x14ac:dyDescent="0.25"/>
    <row r="3621" s="354" customFormat="1" x14ac:dyDescent="0.25"/>
    <row r="3622" s="354" customFormat="1" x14ac:dyDescent="0.25"/>
    <row r="3623" s="354" customFormat="1" x14ac:dyDescent="0.25"/>
    <row r="3624" s="354" customFormat="1" x14ac:dyDescent="0.25"/>
    <row r="3625" s="354" customFormat="1" x14ac:dyDescent="0.25"/>
    <row r="3626" s="354" customFormat="1" x14ac:dyDescent="0.25"/>
    <row r="3627" s="354" customFormat="1" x14ac:dyDescent="0.25"/>
    <row r="3628" s="354" customFormat="1" x14ac:dyDescent="0.25"/>
    <row r="3629" s="354" customFormat="1" x14ac:dyDescent="0.25"/>
    <row r="3630" s="354" customFormat="1" x14ac:dyDescent="0.25"/>
    <row r="3631" s="354" customFormat="1" x14ac:dyDescent="0.25"/>
    <row r="3632" s="354" customFormat="1" x14ac:dyDescent="0.25"/>
    <row r="3633" s="354" customFormat="1" x14ac:dyDescent="0.25"/>
    <row r="3634" s="354" customFormat="1" x14ac:dyDescent="0.25"/>
    <row r="3635" s="354" customFormat="1" x14ac:dyDescent="0.25"/>
    <row r="3636" s="354" customFormat="1" x14ac:dyDescent="0.25"/>
    <row r="3637" s="354" customFormat="1" x14ac:dyDescent="0.25"/>
    <row r="3638" s="354" customFormat="1" x14ac:dyDescent="0.25"/>
    <row r="3639" s="354" customFormat="1" x14ac:dyDescent="0.25"/>
    <row r="3640" s="354" customFormat="1" x14ac:dyDescent="0.25"/>
    <row r="3641" s="354" customFormat="1" x14ac:dyDescent="0.25"/>
    <row r="3642" s="354" customFormat="1" x14ac:dyDescent="0.25"/>
    <row r="3643" s="354" customFormat="1" x14ac:dyDescent="0.25"/>
    <row r="3644" s="354" customFormat="1" x14ac:dyDescent="0.25"/>
    <row r="3645" s="354" customFormat="1" x14ac:dyDescent="0.25"/>
    <row r="3646" s="354" customFormat="1" x14ac:dyDescent="0.25"/>
    <row r="3647" s="354" customFormat="1" x14ac:dyDescent="0.25"/>
    <row r="3648" s="354" customFormat="1" x14ac:dyDescent="0.25"/>
    <row r="3649" s="354" customFormat="1" x14ac:dyDescent="0.25"/>
    <row r="3650" s="354" customFormat="1" x14ac:dyDescent="0.25"/>
    <row r="3651" s="354" customFormat="1" x14ac:dyDescent="0.25"/>
    <row r="3652" s="354" customFormat="1" x14ac:dyDescent="0.25"/>
    <row r="3653" s="354" customFormat="1" x14ac:dyDescent="0.25"/>
    <row r="3654" s="354" customFormat="1" x14ac:dyDescent="0.25"/>
    <row r="3655" s="354" customFormat="1" x14ac:dyDescent="0.25"/>
    <row r="3656" s="354" customFormat="1" x14ac:dyDescent="0.25"/>
    <row r="3657" s="354" customFormat="1" x14ac:dyDescent="0.25"/>
    <row r="3658" s="354" customFormat="1" x14ac:dyDescent="0.25"/>
    <row r="3659" s="354" customFormat="1" x14ac:dyDescent="0.25"/>
    <row r="3660" s="354" customFormat="1" x14ac:dyDescent="0.25"/>
    <row r="3661" s="354" customFormat="1" x14ac:dyDescent="0.25"/>
    <row r="3662" s="354" customFormat="1" x14ac:dyDescent="0.25"/>
    <row r="3663" s="354" customFormat="1" x14ac:dyDescent="0.25"/>
    <row r="3664" s="354" customFormat="1" x14ac:dyDescent="0.25"/>
    <row r="3665" s="354" customFormat="1" x14ac:dyDescent="0.25"/>
    <row r="3666" s="354" customFormat="1" x14ac:dyDescent="0.25"/>
    <row r="3667" s="354" customFormat="1" x14ac:dyDescent="0.25"/>
    <row r="3668" s="354" customFormat="1" x14ac:dyDescent="0.25"/>
    <row r="3669" s="354" customFormat="1" x14ac:dyDescent="0.25"/>
    <row r="3670" s="354" customFormat="1" x14ac:dyDescent="0.25"/>
    <row r="3671" s="354" customFormat="1" x14ac:dyDescent="0.25"/>
    <row r="3672" s="354" customFormat="1" x14ac:dyDescent="0.25"/>
    <row r="3673" s="354" customFormat="1" x14ac:dyDescent="0.25"/>
    <row r="3674" s="354" customFormat="1" x14ac:dyDescent="0.25"/>
    <row r="3675" s="354" customFormat="1" x14ac:dyDescent="0.25"/>
    <row r="3676" s="354" customFormat="1" x14ac:dyDescent="0.25"/>
    <row r="3677" s="354" customFormat="1" x14ac:dyDescent="0.25"/>
    <row r="3678" s="354" customFormat="1" x14ac:dyDescent="0.25"/>
    <row r="3679" s="354" customFormat="1" x14ac:dyDescent="0.25"/>
    <row r="3680" s="354" customFormat="1" x14ac:dyDescent="0.25"/>
    <row r="3681" s="354" customFormat="1" x14ac:dyDescent="0.25"/>
    <row r="3682" s="354" customFormat="1" x14ac:dyDescent="0.25"/>
    <row r="3683" s="354" customFormat="1" x14ac:dyDescent="0.25"/>
    <row r="3684" s="354" customFormat="1" x14ac:dyDescent="0.25"/>
    <row r="3685" s="354" customFormat="1" x14ac:dyDescent="0.25"/>
    <row r="3686" s="354" customFormat="1" x14ac:dyDescent="0.25"/>
    <row r="3687" s="354" customFormat="1" x14ac:dyDescent="0.25"/>
    <row r="3688" s="354" customFormat="1" x14ac:dyDescent="0.25"/>
    <row r="3689" s="354" customFormat="1" x14ac:dyDescent="0.25"/>
    <row r="3690" s="354" customFormat="1" x14ac:dyDescent="0.25"/>
    <row r="3691" s="354" customFormat="1" x14ac:dyDescent="0.25"/>
    <row r="3692" s="354" customFormat="1" x14ac:dyDescent="0.25"/>
    <row r="3693" s="354" customFormat="1" x14ac:dyDescent="0.25"/>
    <row r="3694" s="354" customFormat="1" x14ac:dyDescent="0.25"/>
    <row r="3695" s="354" customFormat="1" x14ac:dyDescent="0.25"/>
    <row r="3696" s="354" customFormat="1" x14ac:dyDescent="0.25"/>
    <row r="3697" s="354" customFormat="1" x14ac:dyDescent="0.25"/>
    <row r="3698" s="354" customFormat="1" x14ac:dyDescent="0.25"/>
    <row r="3699" s="354" customFormat="1" x14ac:dyDescent="0.25"/>
    <row r="3700" s="354" customFormat="1" x14ac:dyDescent="0.25"/>
    <row r="3701" s="354" customFormat="1" x14ac:dyDescent="0.25"/>
    <row r="3702" s="354" customFormat="1" x14ac:dyDescent="0.25"/>
    <row r="3703" s="354" customFormat="1" x14ac:dyDescent="0.25"/>
    <row r="3704" s="354" customFormat="1" x14ac:dyDescent="0.25"/>
    <row r="3705" s="354" customFormat="1" x14ac:dyDescent="0.25"/>
    <row r="3706" s="354" customFormat="1" x14ac:dyDescent="0.25"/>
    <row r="3707" s="354" customFormat="1" x14ac:dyDescent="0.25"/>
    <row r="3708" s="354" customFormat="1" x14ac:dyDescent="0.25"/>
    <row r="3709" s="354" customFormat="1" x14ac:dyDescent="0.25"/>
    <row r="3710" s="354" customFormat="1" x14ac:dyDescent="0.25"/>
    <row r="3711" s="354" customFormat="1" x14ac:dyDescent="0.25"/>
    <row r="3712" s="354" customFormat="1" x14ac:dyDescent="0.25"/>
    <row r="3713" s="354" customFormat="1" x14ac:dyDescent="0.25"/>
    <row r="3714" s="354" customFormat="1" x14ac:dyDescent="0.25"/>
    <row r="3715" s="354" customFormat="1" x14ac:dyDescent="0.25"/>
    <row r="3716" s="354" customFormat="1" x14ac:dyDescent="0.25"/>
    <row r="3717" s="354" customFormat="1" x14ac:dyDescent="0.25"/>
    <row r="3718" s="354" customFormat="1" x14ac:dyDescent="0.25"/>
    <row r="3719" s="354" customFormat="1" x14ac:dyDescent="0.25"/>
    <row r="3720" s="354" customFormat="1" x14ac:dyDescent="0.25"/>
    <row r="3721" s="354" customFormat="1" x14ac:dyDescent="0.25"/>
    <row r="3722" s="354" customFormat="1" x14ac:dyDescent="0.25"/>
    <row r="3723" s="354" customFormat="1" x14ac:dyDescent="0.25"/>
    <row r="3724" s="354" customFormat="1" x14ac:dyDescent="0.25"/>
    <row r="3725" s="354" customFormat="1" x14ac:dyDescent="0.25"/>
    <row r="3726" s="354" customFormat="1" x14ac:dyDescent="0.25"/>
    <row r="3727" s="354" customFormat="1" x14ac:dyDescent="0.25"/>
    <row r="3728" s="354" customFormat="1" x14ac:dyDescent="0.25"/>
    <row r="3729" s="354" customFormat="1" x14ac:dyDescent="0.25"/>
    <row r="3730" s="354" customFormat="1" x14ac:dyDescent="0.25"/>
    <row r="3731" s="354" customFormat="1" x14ac:dyDescent="0.25"/>
    <row r="3732" s="354" customFormat="1" x14ac:dyDescent="0.25"/>
    <row r="3733" s="354" customFormat="1" x14ac:dyDescent="0.25"/>
    <row r="3734" s="354" customFormat="1" x14ac:dyDescent="0.25"/>
    <row r="3735" s="354" customFormat="1" x14ac:dyDescent="0.25"/>
    <row r="3736" s="354" customFormat="1" x14ac:dyDescent="0.25"/>
    <row r="3737" s="354" customFormat="1" x14ac:dyDescent="0.25"/>
    <row r="3738" s="354" customFormat="1" x14ac:dyDescent="0.25"/>
    <row r="3739" s="354" customFormat="1" x14ac:dyDescent="0.25"/>
    <row r="3740" s="354" customFormat="1" x14ac:dyDescent="0.25"/>
    <row r="3741" s="354" customFormat="1" x14ac:dyDescent="0.25"/>
    <row r="3742" s="354" customFormat="1" x14ac:dyDescent="0.25"/>
    <row r="3743" s="354" customFormat="1" x14ac:dyDescent="0.25"/>
    <row r="3744" s="354" customFormat="1" x14ac:dyDescent="0.25"/>
    <row r="3745" s="354" customFormat="1" x14ac:dyDescent="0.25"/>
    <row r="3746" s="354" customFormat="1" x14ac:dyDescent="0.25"/>
    <row r="3747" s="354" customFormat="1" x14ac:dyDescent="0.25"/>
    <row r="3748" s="354" customFormat="1" x14ac:dyDescent="0.25"/>
    <row r="3749" s="354" customFormat="1" x14ac:dyDescent="0.25"/>
    <row r="3750" s="354" customFormat="1" x14ac:dyDescent="0.25"/>
    <row r="3751" s="354" customFormat="1" x14ac:dyDescent="0.25"/>
    <row r="3752" s="354" customFormat="1" x14ac:dyDescent="0.25"/>
    <row r="3753" s="354" customFormat="1" x14ac:dyDescent="0.25"/>
    <row r="3754" s="354" customFormat="1" x14ac:dyDescent="0.25"/>
    <row r="3755" s="354" customFormat="1" x14ac:dyDescent="0.25"/>
    <row r="3756" s="354" customFormat="1" x14ac:dyDescent="0.25"/>
    <row r="3757" s="354" customFormat="1" x14ac:dyDescent="0.25"/>
    <row r="3758" s="354" customFormat="1" x14ac:dyDescent="0.25"/>
    <row r="3759" s="354" customFormat="1" x14ac:dyDescent="0.25"/>
    <row r="3760" s="354" customFormat="1" x14ac:dyDescent="0.25"/>
    <row r="3761" s="354" customFormat="1" x14ac:dyDescent="0.25"/>
    <row r="3762" s="354" customFormat="1" x14ac:dyDescent="0.25"/>
    <row r="3763" s="354" customFormat="1" x14ac:dyDescent="0.25"/>
    <row r="3764" s="354" customFormat="1" x14ac:dyDescent="0.25"/>
    <row r="3765" s="354" customFormat="1" x14ac:dyDescent="0.25"/>
    <row r="3766" s="354" customFormat="1" x14ac:dyDescent="0.25"/>
    <row r="3767" s="354" customFormat="1" x14ac:dyDescent="0.25"/>
    <row r="3768" s="354" customFormat="1" x14ac:dyDescent="0.25"/>
    <row r="3769" s="354" customFormat="1" x14ac:dyDescent="0.25"/>
    <row r="3770" s="354" customFormat="1" x14ac:dyDescent="0.25"/>
    <row r="3771" s="354" customFormat="1" x14ac:dyDescent="0.25"/>
    <row r="3772" s="354" customFormat="1" x14ac:dyDescent="0.25"/>
    <row r="3773" s="354" customFormat="1" x14ac:dyDescent="0.25"/>
    <row r="3774" s="354" customFormat="1" x14ac:dyDescent="0.25"/>
    <row r="3775" s="354" customFormat="1" x14ac:dyDescent="0.25"/>
    <row r="3776" s="354" customFormat="1" x14ac:dyDescent="0.25"/>
    <row r="3777" s="354" customFormat="1" x14ac:dyDescent="0.25"/>
    <row r="3778" s="354" customFormat="1" x14ac:dyDescent="0.25"/>
    <row r="3779" s="354" customFormat="1" x14ac:dyDescent="0.25"/>
    <row r="3780" s="354" customFormat="1" x14ac:dyDescent="0.25"/>
    <row r="3781" s="354" customFormat="1" x14ac:dyDescent="0.25"/>
    <row r="3782" s="354" customFormat="1" x14ac:dyDescent="0.25"/>
    <row r="3783" s="354" customFormat="1" x14ac:dyDescent="0.25"/>
    <row r="3784" s="354" customFormat="1" x14ac:dyDescent="0.25"/>
    <row r="3785" s="354" customFormat="1" x14ac:dyDescent="0.25"/>
    <row r="3786" s="354" customFormat="1" x14ac:dyDescent="0.25"/>
    <row r="3787" s="354" customFormat="1" x14ac:dyDescent="0.25"/>
    <row r="3788" s="354" customFormat="1" x14ac:dyDescent="0.25"/>
    <row r="3789" s="354" customFormat="1" x14ac:dyDescent="0.25"/>
    <row r="3790" s="354" customFormat="1" x14ac:dyDescent="0.25"/>
    <row r="3791" s="354" customFormat="1" x14ac:dyDescent="0.25"/>
    <row r="3792" s="354" customFormat="1" x14ac:dyDescent="0.25"/>
    <row r="3793" s="354" customFormat="1" x14ac:dyDescent="0.25"/>
    <row r="3794" s="354" customFormat="1" x14ac:dyDescent="0.25"/>
    <row r="3795" s="354" customFormat="1" x14ac:dyDescent="0.25"/>
    <row r="3796" s="354" customFormat="1" x14ac:dyDescent="0.25"/>
    <row r="3797" s="354" customFormat="1" x14ac:dyDescent="0.25"/>
    <row r="3798" s="354" customFormat="1" x14ac:dyDescent="0.25"/>
    <row r="3799" s="354" customFormat="1" x14ac:dyDescent="0.25"/>
    <row r="3800" s="354" customFormat="1" x14ac:dyDescent="0.25"/>
    <row r="3801" s="354" customFormat="1" x14ac:dyDescent="0.25"/>
    <row r="3802" s="354" customFormat="1" x14ac:dyDescent="0.25"/>
    <row r="3803" s="354" customFormat="1" x14ac:dyDescent="0.25"/>
    <row r="3804" s="354" customFormat="1" x14ac:dyDescent="0.25"/>
    <row r="3805" s="354" customFormat="1" x14ac:dyDescent="0.25"/>
    <row r="3806" s="354" customFormat="1" x14ac:dyDescent="0.25"/>
    <row r="3807" s="354" customFormat="1" x14ac:dyDescent="0.25"/>
    <row r="3808" s="354" customFormat="1" x14ac:dyDescent="0.25"/>
    <row r="3809" s="354" customFormat="1" x14ac:dyDescent="0.25"/>
    <row r="3810" s="354" customFormat="1" x14ac:dyDescent="0.25"/>
    <row r="3811" s="354" customFormat="1" x14ac:dyDescent="0.25"/>
    <row r="3812" s="354" customFormat="1" x14ac:dyDescent="0.25"/>
    <row r="3813" s="354" customFormat="1" x14ac:dyDescent="0.25"/>
    <row r="3814" s="354" customFormat="1" x14ac:dyDescent="0.25"/>
    <row r="3815" s="354" customFormat="1" x14ac:dyDescent="0.25"/>
    <row r="3816" s="354" customFormat="1" x14ac:dyDescent="0.25"/>
    <row r="3817" s="354" customFormat="1" x14ac:dyDescent="0.25"/>
    <row r="3818" s="354" customFormat="1" x14ac:dyDescent="0.25"/>
    <row r="3819" s="354" customFormat="1" x14ac:dyDescent="0.25"/>
    <row r="3820" s="354" customFormat="1" x14ac:dyDescent="0.25"/>
    <row r="3821" s="354" customFormat="1" x14ac:dyDescent="0.25"/>
    <row r="3822" s="354" customFormat="1" x14ac:dyDescent="0.25"/>
    <row r="3823" s="354" customFormat="1" x14ac:dyDescent="0.25"/>
    <row r="3824" s="354" customFormat="1" x14ac:dyDescent="0.25"/>
    <row r="3825" s="354" customFormat="1" x14ac:dyDescent="0.25"/>
    <row r="3826" s="354" customFormat="1" x14ac:dyDescent="0.25"/>
    <row r="3827" s="354" customFormat="1" x14ac:dyDescent="0.25"/>
    <row r="3828" s="354" customFormat="1" x14ac:dyDescent="0.25"/>
    <row r="3829" s="354" customFormat="1" x14ac:dyDescent="0.25"/>
    <row r="3830" s="354" customFormat="1" x14ac:dyDescent="0.25"/>
    <row r="3831" s="354" customFormat="1" x14ac:dyDescent="0.25"/>
    <row r="3832" s="354" customFormat="1" x14ac:dyDescent="0.25"/>
    <row r="3833" s="354" customFormat="1" x14ac:dyDescent="0.25"/>
    <row r="3834" s="354" customFormat="1" x14ac:dyDescent="0.25"/>
    <row r="3835" s="354" customFormat="1" x14ac:dyDescent="0.25"/>
    <row r="3836" s="354" customFormat="1" x14ac:dyDescent="0.25"/>
    <row r="3837" s="354" customFormat="1" x14ac:dyDescent="0.25"/>
    <row r="3838" s="354" customFormat="1" x14ac:dyDescent="0.25"/>
    <row r="3839" s="354" customFormat="1" x14ac:dyDescent="0.25"/>
    <row r="3840" s="354" customFormat="1" x14ac:dyDescent="0.25"/>
    <row r="3841" s="354" customFormat="1" x14ac:dyDescent="0.25"/>
    <row r="3842" s="354" customFormat="1" x14ac:dyDescent="0.25"/>
    <row r="3843" s="354" customFormat="1" x14ac:dyDescent="0.25"/>
    <row r="3844" s="354" customFormat="1" x14ac:dyDescent="0.25"/>
    <row r="3845" s="354" customFormat="1" x14ac:dyDescent="0.25"/>
    <row r="3846" s="354" customFormat="1" x14ac:dyDescent="0.25"/>
    <row r="3847" s="354" customFormat="1" x14ac:dyDescent="0.25"/>
    <row r="3848" s="354" customFormat="1" x14ac:dyDescent="0.25"/>
    <row r="3849" s="354" customFormat="1" x14ac:dyDescent="0.25"/>
    <row r="3850" s="354" customFormat="1" x14ac:dyDescent="0.25"/>
    <row r="3851" s="354" customFormat="1" x14ac:dyDescent="0.25"/>
    <row r="3852" s="354" customFormat="1" x14ac:dyDescent="0.25"/>
    <row r="3853" s="354" customFormat="1" x14ac:dyDescent="0.25"/>
    <row r="3854" s="354" customFormat="1" x14ac:dyDescent="0.25"/>
    <row r="3855" s="354" customFormat="1" x14ac:dyDescent="0.25"/>
    <row r="3856" s="354" customFormat="1" x14ac:dyDescent="0.25"/>
    <row r="3857" s="354" customFormat="1" x14ac:dyDescent="0.25"/>
    <row r="3858" s="354" customFormat="1" x14ac:dyDescent="0.25"/>
    <row r="3859" s="354" customFormat="1" x14ac:dyDescent="0.25"/>
    <row r="3860" s="354" customFormat="1" x14ac:dyDescent="0.25"/>
    <row r="3861" s="354" customFormat="1" x14ac:dyDescent="0.25"/>
    <row r="3862" s="354" customFormat="1" x14ac:dyDescent="0.25"/>
    <row r="3863" s="354" customFormat="1" x14ac:dyDescent="0.25"/>
    <row r="3864" s="354" customFormat="1" x14ac:dyDescent="0.25"/>
    <row r="3865" s="354" customFormat="1" x14ac:dyDescent="0.25"/>
    <row r="3866" s="354" customFormat="1" x14ac:dyDescent="0.25"/>
    <row r="3867" s="354" customFormat="1" x14ac:dyDescent="0.25"/>
    <row r="3868" s="354" customFormat="1" x14ac:dyDescent="0.25"/>
    <row r="3869" s="354" customFormat="1" x14ac:dyDescent="0.25"/>
    <row r="3870" s="354" customFormat="1" x14ac:dyDescent="0.25"/>
    <row r="3871" s="354" customFormat="1" x14ac:dyDescent="0.25"/>
    <row r="3872" s="354" customFormat="1" x14ac:dyDescent="0.25"/>
    <row r="3873" s="354" customFormat="1" x14ac:dyDescent="0.25"/>
    <row r="3874" s="354" customFormat="1" x14ac:dyDescent="0.25"/>
    <row r="3875" s="354" customFormat="1" x14ac:dyDescent="0.25"/>
    <row r="3876" s="354" customFormat="1" x14ac:dyDescent="0.25"/>
    <row r="3877" s="354" customFormat="1" x14ac:dyDescent="0.25"/>
    <row r="3878" s="354" customFormat="1" x14ac:dyDescent="0.25"/>
    <row r="3879" s="354" customFormat="1" x14ac:dyDescent="0.25"/>
    <row r="3880" s="354" customFormat="1" x14ac:dyDescent="0.25"/>
    <row r="3881" s="354" customFormat="1" x14ac:dyDescent="0.25"/>
    <row r="3882" s="354" customFormat="1" x14ac:dyDescent="0.25"/>
    <row r="3883" s="354" customFormat="1" x14ac:dyDescent="0.25"/>
    <row r="3884" s="354" customFormat="1" x14ac:dyDescent="0.25"/>
    <row r="3885" s="354" customFormat="1" x14ac:dyDescent="0.25"/>
    <row r="3886" s="354" customFormat="1" x14ac:dyDescent="0.25"/>
    <row r="3887" s="354" customFormat="1" x14ac:dyDescent="0.25"/>
    <row r="3888" s="354" customFormat="1" x14ac:dyDescent="0.25"/>
    <row r="3889" s="354" customFormat="1" x14ac:dyDescent="0.25"/>
    <row r="3890" s="354" customFormat="1" x14ac:dyDescent="0.25"/>
    <row r="3891" s="354" customFormat="1" x14ac:dyDescent="0.25"/>
    <row r="3892" s="354" customFormat="1" x14ac:dyDescent="0.25"/>
    <row r="3893" s="354" customFormat="1" x14ac:dyDescent="0.25"/>
    <row r="3894" s="354" customFormat="1" x14ac:dyDescent="0.25"/>
    <row r="3895" s="354" customFormat="1" x14ac:dyDescent="0.25"/>
    <row r="3896" s="354" customFormat="1" x14ac:dyDescent="0.25"/>
    <row r="3897" s="354" customFormat="1" x14ac:dyDescent="0.25"/>
    <row r="3898" s="354" customFormat="1" x14ac:dyDescent="0.25"/>
    <row r="3899" s="354" customFormat="1" x14ac:dyDescent="0.25"/>
    <row r="3900" s="354" customFormat="1" x14ac:dyDescent="0.25"/>
    <row r="3901" s="354" customFormat="1" x14ac:dyDescent="0.25"/>
    <row r="3902" s="354" customFormat="1" x14ac:dyDescent="0.25"/>
    <row r="3903" s="354" customFormat="1" x14ac:dyDescent="0.25"/>
    <row r="3904" s="354" customFormat="1" x14ac:dyDescent="0.25"/>
    <row r="3905" s="354" customFormat="1" x14ac:dyDescent="0.25"/>
    <row r="3906" s="354" customFormat="1" x14ac:dyDescent="0.25"/>
    <row r="3907" s="354" customFormat="1" x14ac:dyDescent="0.25"/>
    <row r="3908" s="354" customFormat="1" x14ac:dyDescent="0.25"/>
    <row r="3909" s="354" customFormat="1" x14ac:dyDescent="0.25"/>
    <row r="3910" s="354" customFormat="1" x14ac:dyDescent="0.25"/>
    <row r="3911" s="354" customFormat="1" x14ac:dyDescent="0.25"/>
    <row r="3912" s="354" customFormat="1" x14ac:dyDescent="0.25"/>
    <row r="3913" s="354" customFormat="1" x14ac:dyDescent="0.25"/>
    <row r="3914" s="354" customFormat="1" x14ac:dyDescent="0.25"/>
    <row r="3915" s="354" customFormat="1" x14ac:dyDescent="0.25"/>
    <row r="3916" s="354" customFormat="1" x14ac:dyDescent="0.25"/>
    <row r="3917" s="354" customFormat="1" x14ac:dyDescent="0.25"/>
    <row r="3918" s="354" customFormat="1" x14ac:dyDescent="0.25"/>
    <row r="3919" s="354" customFormat="1" x14ac:dyDescent="0.25"/>
    <row r="3920" s="354" customFormat="1" x14ac:dyDescent="0.25"/>
    <row r="3921" s="354" customFormat="1" x14ac:dyDescent="0.25"/>
    <row r="3922" s="354" customFormat="1" x14ac:dyDescent="0.25"/>
    <row r="3923" s="354" customFormat="1" x14ac:dyDescent="0.25"/>
    <row r="3924" s="354" customFormat="1" x14ac:dyDescent="0.25"/>
    <row r="3925" s="354" customFormat="1" x14ac:dyDescent="0.25"/>
    <row r="3926" s="354" customFormat="1" x14ac:dyDescent="0.25"/>
    <row r="3927" s="354" customFormat="1" x14ac:dyDescent="0.25"/>
    <row r="3928" s="354" customFormat="1" x14ac:dyDescent="0.25"/>
    <row r="3929" s="354" customFormat="1" x14ac:dyDescent="0.25"/>
    <row r="3930" s="354" customFormat="1" x14ac:dyDescent="0.25"/>
    <row r="3931" s="354" customFormat="1" x14ac:dyDescent="0.25"/>
    <row r="3932" s="354" customFormat="1" x14ac:dyDescent="0.25"/>
    <row r="3933" s="354" customFormat="1" x14ac:dyDescent="0.25"/>
    <row r="3934" s="354" customFormat="1" x14ac:dyDescent="0.25"/>
    <row r="3935" s="354" customFormat="1" x14ac:dyDescent="0.25"/>
    <row r="3936" s="354" customFormat="1" x14ac:dyDescent="0.25"/>
    <row r="3937" s="354" customFormat="1" x14ac:dyDescent="0.25"/>
    <row r="3938" s="354" customFormat="1" x14ac:dyDescent="0.25"/>
    <row r="3939" s="354" customFormat="1" x14ac:dyDescent="0.25"/>
    <row r="3940" s="354" customFormat="1" x14ac:dyDescent="0.25"/>
    <row r="3941" s="354" customFormat="1" x14ac:dyDescent="0.25"/>
    <row r="3942" s="354" customFormat="1" x14ac:dyDescent="0.25"/>
    <row r="3943" s="354" customFormat="1" x14ac:dyDescent="0.25"/>
    <row r="3944" s="354" customFormat="1" x14ac:dyDescent="0.25"/>
    <row r="3945" s="354" customFormat="1" x14ac:dyDescent="0.25"/>
    <row r="3946" s="354" customFormat="1" x14ac:dyDescent="0.25"/>
    <row r="3947" s="354" customFormat="1" x14ac:dyDescent="0.25"/>
    <row r="3948" s="354" customFormat="1" x14ac:dyDescent="0.25"/>
    <row r="3949" s="354" customFormat="1" x14ac:dyDescent="0.25"/>
    <row r="3950" s="354" customFormat="1" x14ac:dyDescent="0.25"/>
    <row r="3951" s="354" customFormat="1" x14ac:dyDescent="0.25"/>
    <row r="3952" s="354" customFormat="1" x14ac:dyDescent="0.25"/>
    <row r="3953" s="354" customFormat="1" x14ac:dyDescent="0.25"/>
    <row r="3954" s="354" customFormat="1" x14ac:dyDescent="0.25"/>
    <row r="3955" s="354" customFormat="1" x14ac:dyDescent="0.25"/>
    <row r="3956" s="354" customFormat="1" x14ac:dyDescent="0.25"/>
    <row r="3957" s="354" customFormat="1" x14ac:dyDescent="0.25"/>
    <row r="3958" s="354" customFormat="1" x14ac:dyDescent="0.25"/>
    <row r="3959" s="354" customFormat="1" x14ac:dyDescent="0.25"/>
    <row r="3960" s="354" customFormat="1" x14ac:dyDescent="0.25"/>
    <row r="3961" s="354" customFormat="1" x14ac:dyDescent="0.25"/>
    <row r="3962" s="354" customFormat="1" x14ac:dyDescent="0.25"/>
    <row r="3963" s="354" customFormat="1" x14ac:dyDescent="0.25"/>
    <row r="3964" s="354" customFormat="1" x14ac:dyDescent="0.25"/>
    <row r="3965" s="354" customFormat="1" x14ac:dyDescent="0.25"/>
    <row r="3966" s="354" customFormat="1" x14ac:dyDescent="0.25"/>
    <row r="3967" s="354" customFormat="1" x14ac:dyDescent="0.25"/>
    <row r="3968" s="354" customFormat="1" x14ac:dyDescent="0.25"/>
    <row r="3969" s="354" customFormat="1" x14ac:dyDescent="0.25"/>
    <row r="3970" s="354" customFormat="1" x14ac:dyDescent="0.25"/>
    <row r="3971" s="354" customFormat="1" x14ac:dyDescent="0.25"/>
    <row r="3972" s="354" customFormat="1" x14ac:dyDescent="0.25"/>
    <row r="3973" s="354" customFormat="1" x14ac:dyDescent="0.25"/>
    <row r="3974" s="354" customFormat="1" x14ac:dyDescent="0.25"/>
    <row r="3975" s="354" customFormat="1" x14ac:dyDescent="0.25"/>
    <row r="3976" s="354" customFormat="1" x14ac:dyDescent="0.25"/>
    <row r="3977" s="354" customFormat="1" x14ac:dyDescent="0.25"/>
    <row r="3978" s="354" customFormat="1" x14ac:dyDescent="0.25"/>
    <row r="3979" s="354" customFormat="1" x14ac:dyDescent="0.25"/>
    <row r="3980" s="354" customFormat="1" x14ac:dyDescent="0.25"/>
    <row r="3981" s="354" customFormat="1" x14ac:dyDescent="0.25"/>
    <row r="3982" s="354" customFormat="1" x14ac:dyDescent="0.25"/>
    <row r="3983" s="354" customFormat="1" x14ac:dyDescent="0.25"/>
    <row r="3984" s="354" customFormat="1" x14ac:dyDescent="0.25"/>
    <row r="3985" s="354" customFormat="1" x14ac:dyDescent="0.25"/>
    <row r="3986" s="354" customFormat="1" x14ac:dyDescent="0.25"/>
    <row r="3987" s="354" customFormat="1" x14ac:dyDescent="0.25"/>
    <row r="3988" s="354" customFormat="1" x14ac:dyDescent="0.25"/>
    <row r="3989" s="354" customFormat="1" x14ac:dyDescent="0.25"/>
    <row r="3990" s="354" customFormat="1" x14ac:dyDescent="0.25"/>
    <row r="3991" s="354" customFormat="1" x14ac:dyDescent="0.25"/>
    <row r="3992" s="354" customFormat="1" x14ac:dyDescent="0.25"/>
    <row r="3993" s="354" customFormat="1" x14ac:dyDescent="0.25"/>
    <row r="3994" s="354" customFormat="1" x14ac:dyDescent="0.25"/>
    <row r="3995" s="354" customFormat="1" x14ac:dyDescent="0.25"/>
    <row r="3996" s="354" customFormat="1" x14ac:dyDescent="0.25"/>
    <row r="3997" s="354" customFormat="1" x14ac:dyDescent="0.25"/>
    <row r="3998" s="354" customFormat="1" x14ac:dyDescent="0.25"/>
    <row r="3999" s="354" customFormat="1" x14ac:dyDescent="0.25"/>
    <row r="4000" s="354" customFormat="1" x14ac:dyDescent="0.25"/>
    <row r="4001" s="354" customFormat="1" x14ac:dyDescent="0.25"/>
    <row r="4002" s="354" customFormat="1" x14ac:dyDescent="0.25"/>
    <row r="4003" s="354" customFormat="1" x14ac:dyDescent="0.25"/>
    <row r="4004" s="354" customFormat="1" x14ac:dyDescent="0.25"/>
    <row r="4005" s="354" customFormat="1" x14ac:dyDescent="0.25"/>
    <row r="4006" s="354" customFormat="1" x14ac:dyDescent="0.25"/>
    <row r="4007" s="354" customFormat="1" x14ac:dyDescent="0.25"/>
    <row r="4008" s="354" customFormat="1" x14ac:dyDescent="0.25"/>
    <row r="4009" s="354" customFormat="1" x14ac:dyDescent="0.25"/>
    <row r="4010" s="354" customFormat="1" x14ac:dyDescent="0.25"/>
    <row r="4011" s="354" customFormat="1" x14ac:dyDescent="0.25"/>
    <row r="4012" s="354" customFormat="1" x14ac:dyDescent="0.25"/>
    <row r="4013" s="354" customFormat="1" x14ac:dyDescent="0.25"/>
    <row r="4014" s="354" customFormat="1" x14ac:dyDescent="0.25"/>
    <row r="4015" s="354" customFormat="1" x14ac:dyDescent="0.25"/>
    <row r="4016" s="354" customFormat="1" x14ac:dyDescent="0.25"/>
    <row r="4017" s="354" customFormat="1" x14ac:dyDescent="0.25"/>
    <row r="4018" s="354" customFormat="1" x14ac:dyDescent="0.25"/>
    <row r="4019" s="354" customFormat="1" x14ac:dyDescent="0.25"/>
    <row r="4020" s="354" customFormat="1" x14ac:dyDescent="0.25"/>
    <row r="4021" s="354" customFormat="1" x14ac:dyDescent="0.25"/>
    <row r="4022" s="354" customFormat="1" x14ac:dyDescent="0.25"/>
    <row r="4023" s="354" customFormat="1" x14ac:dyDescent="0.25"/>
    <row r="4024" s="354" customFormat="1" x14ac:dyDescent="0.25"/>
    <row r="4025" s="354" customFormat="1" x14ac:dyDescent="0.25"/>
    <row r="4026" s="354" customFormat="1" x14ac:dyDescent="0.25"/>
    <row r="4027" s="354" customFormat="1" x14ac:dyDescent="0.25"/>
    <row r="4028" s="354" customFormat="1" x14ac:dyDescent="0.25"/>
    <row r="4029" s="354" customFormat="1" x14ac:dyDescent="0.25"/>
    <row r="4030" s="354" customFormat="1" x14ac:dyDescent="0.25"/>
    <row r="4031" s="354" customFormat="1" x14ac:dyDescent="0.25"/>
    <row r="4032" s="354" customFormat="1" x14ac:dyDescent="0.25"/>
    <row r="4033" s="354" customFormat="1" x14ac:dyDescent="0.25"/>
    <row r="4034" s="354" customFormat="1" x14ac:dyDescent="0.25"/>
    <row r="4035" s="354" customFormat="1" x14ac:dyDescent="0.25"/>
    <row r="4036" s="354" customFormat="1" x14ac:dyDescent="0.25"/>
    <row r="4037" s="354" customFormat="1" x14ac:dyDescent="0.25"/>
    <row r="4038" s="354" customFormat="1" x14ac:dyDescent="0.25"/>
    <row r="4039" s="354" customFormat="1" x14ac:dyDescent="0.25"/>
    <row r="4040" s="354" customFormat="1" x14ac:dyDescent="0.25"/>
    <row r="4041" s="354" customFormat="1" x14ac:dyDescent="0.25"/>
    <row r="4042" s="354" customFormat="1" x14ac:dyDescent="0.25"/>
    <row r="4043" s="354" customFormat="1" x14ac:dyDescent="0.25"/>
    <row r="4044" s="354" customFormat="1" x14ac:dyDescent="0.25"/>
    <row r="4045" s="354" customFormat="1" x14ac:dyDescent="0.25"/>
    <row r="4046" s="354" customFormat="1" x14ac:dyDescent="0.25"/>
    <row r="4047" s="354" customFormat="1" x14ac:dyDescent="0.25"/>
    <row r="4048" s="354" customFormat="1" x14ac:dyDescent="0.25"/>
    <row r="4049" s="354" customFormat="1" x14ac:dyDescent="0.25"/>
    <row r="4050" s="354" customFormat="1" x14ac:dyDescent="0.25"/>
    <row r="4051" s="354" customFormat="1" x14ac:dyDescent="0.25"/>
    <row r="4052" s="354" customFormat="1" x14ac:dyDescent="0.25"/>
    <row r="4053" s="354" customFormat="1" x14ac:dyDescent="0.25"/>
    <row r="4054" s="354" customFormat="1" x14ac:dyDescent="0.25"/>
    <row r="4055" s="354" customFormat="1" x14ac:dyDescent="0.25"/>
    <row r="4056" s="354" customFormat="1" x14ac:dyDescent="0.25"/>
    <row r="4057" s="354" customFormat="1" x14ac:dyDescent="0.25"/>
    <row r="4058" s="354" customFormat="1" x14ac:dyDescent="0.25"/>
    <row r="4059" s="354" customFormat="1" x14ac:dyDescent="0.25"/>
    <row r="4060" s="354" customFormat="1" x14ac:dyDescent="0.25"/>
    <row r="4061" s="354" customFormat="1" x14ac:dyDescent="0.25"/>
    <row r="4062" s="354" customFormat="1" x14ac:dyDescent="0.25"/>
    <row r="4063" s="354" customFormat="1" x14ac:dyDescent="0.25"/>
    <row r="4064" s="354" customFormat="1" x14ac:dyDescent="0.25"/>
    <row r="4065" s="354" customFormat="1" x14ac:dyDescent="0.25"/>
    <row r="4066" s="354" customFormat="1" x14ac:dyDescent="0.25"/>
    <row r="4067" s="354" customFormat="1" x14ac:dyDescent="0.25"/>
    <row r="4068" s="354" customFormat="1" x14ac:dyDescent="0.25"/>
    <row r="4069" s="354" customFormat="1" x14ac:dyDescent="0.25"/>
    <row r="4070" s="354" customFormat="1" x14ac:dyDescent="0.25"/>
    <row r="4071" s="354" customFormat="1" x14ac:dyDescent="0.25"/>
    <row r="4072" s="354" customFormat="1" x14ac:dyDescent="0.25"/>
    <row r="4073" s="354" customFormat="1" x14ac:dyDescent="0.25"/>
    <row r="4074" s="354" customFormat="1" x14ac:dyDescent="0.25"/>
    <row r="4075" s="354" customFormat="1" x14ac:dyDescent="0.25"/>
    <row r="4076" s="354" customFormat="1" x14ac:dyDescent="0.25"/>
    <row r="4077" s="354" customFormat="1" x14ac:dyDescent="0.25"/>
    <row r="4078" s="354" customFormat="1" x14ac:dyDescent="0.25"/>
    <row r="4079" s="354" customFormat="1" x14ac:dyDescent="0.25"/>
    <row r="4080" s="354" customFormat="1" x14ac:dyDescent="0.25"/>
    <row r="4081" s="354" customFormat="1" x14ac:dyDescent="0.25"/>
    <row r="4082" s="354" customFormat="1" x14ac:dyDescent="0.25"/>
    <row r="4083" s="354" customFormat="1" x14ac:dyDescent="0.25"/>
    <row r="4084" s="354" customFormat="1" x14ac:dyDescent="0.25"/>
    <row r="4085" s="354" customFormat="1" x14ac:dyDescent="0.25"/>
    <row r="4086" s="354" customFormat="1" x14ac:dyDescent="0.25"/>
    <row r="4087" s="354" customFormat="1" x14ac:dyDescent="0.25"/>
    <row r="4088" s="354" customFormat="1" x14ac:dyDescent="0.25"/>
    <row r="4089" s="354" customFormat="1" x14ac:dyDescent="0.25"/>
    <row r="4090" s="354" customFormat="1" x14ac:dyDescent="0.25"/>
    <row r="4091" s="354" customFormat="1" x14ac:dyDescent="0.25"/>
    <row r="4092" s="354" customFormat="1" x14ac:dyDescent="0.25"/>
    <row r="4093" s="354" customFormat="1" x14ac:dyDescent="0.25"/>
    <row r="4094" s="354" customFormat="1" x14ac:dyDescent="0.25"/>
    <row r="4095" s="354" customFormat="1" x14ac:dyDescent="0.25"/>
    <row r="4096" s="354" customFormat="1" x14ac:dyDescent="0.25"/>
    <row r="4097" s="354" customFormat="1" x14ac:dyDescent="0.25"/>
    <row r="4098" s="354" customFormat="1" x14ac:dyDescent="0.25"/>
    <row r="4099" s="354" customFormat="1" x14ac:dyDescent="0.25"/>
    <row r="4100" s="354" customFormat="1" x14ac:dyDescent="0.25"/>
    <row r="4101" s="354" customFormat="1" x14ac:dyDescent="0.25"/>
    <row r="4102" s="354" customFormat="1" x14ac:dyDescent="0.25"/>
    <row r="4103" s="354" customFormat="1" x14ac:dyDescent="0.25"/>
    <row r="4104" s="354" customFormat="1" x14ac:dyDescent="0.25"/>
    <row r="4105" s="354" customFormat="1" x14ac:dyDescent="0.25"/>
    <row r="4106" s="354" customFormat="1" x14ac:dyDescent="0.25"/>
    <row r="4107" s="354" customFormat="1" x14ac:dyDescent="0.25"/>
    <row r="4108" s="354" customFormat="1" x14ac:dyDescent="0.25"/>
    <row r="4109" s="354" customFormat="1" x14ac:dyDescent="0.25"/>
    <row r="4110" s="354" customFormat="1" x14ac:dyDescent="0.25"/>
    <row r="4111" s="354" customFormat="1" x14ac:dyDescent="0.25"/>
    <row r="4112" s="354" customFormat="1" x14ac:dyDescent="0.25"/>
    <row r="4113" s="354" customFormat="1" x14ac:dyDescent="0.25"/>
    <row r="4114" s="354" customFormat="1" x14ac:dyDescent="0.25"/>
    <row r="4115" s="354" customFormat="1" x14ac:dyDescent="0.25"/>
    <row r="4116" s="354" customFormat="1" x14ac:dyDescent="0.25"/>
    <row r="4117" s="354" customFormat="1" x14ac:dyDescent="0.25"/>
    <row r="4118" s="354" customFormat="1" x14ac:dyDescent="0.25"/>
    <row r="4119" s="354" customFormat="1" x14ac:dyDescent="0.25"/>
    <row r="4120" s="354" customFormat="1" x14ac:dyDescent="0.25"/>
    <row r="4121" s="354" customFormat="1" x14ac:dyDescent="0.25"/>
    <row r="4122" s="354" customFormat="1" x14ac:dyDescent="0.25"/>
    <row r="4123" s="354" customFormat="1" x14ac:dyDescent="0.25"/>
    <row r="4124" s="354" customFormat="1" x14ac:dyDescent="0.25"/>
    <row r="4125" s="354" customFormat="1" x14ac:dyDescent="0.25"/>
    <row r="4126" s="354" customFormat="1" x14ac:dyDescent="0.25"/>
    <row r="4127" s="354" customFormat="1" x14ac:dyDescent="0.25"/>
    <row r="4128" s="354" customFormat="1" x14ac:dyDescent="0.25"/>
    <row r="4129" s="354" customFormat="1" x14ac:dyDescent="0.25"/>
    <row r="4130" s="354" customFormat="1" x14ac:dyDescent="0.25"/>
    <row r="4131" s="354" customFormat="1" x14ac:dyDescent="0.25"/>
    <row r="4132" s="354" customFormat="1" x14ac:dyDescent="0.25"/>
    <row r="4133" s="354" customFormat="1" x14ac:dyDescent="0.25"/>
    <row r="4134" s="354" customFormat="1" x14ac:dyDescent="0.25"/>
    <row r="4135" s="354" customFormat="1" x14ac:dyDescent="0.25"/>
    <row r="4136" s="354" customFormat="1" x14ac:dyDescent="0.25"/>
    <row r="4137" s="354" customFormat="1" x14ac:dyDescent="0.25"/>
    <row r="4138" s="354" customFormat="1" x14ac:dyDescent="0.25"/>
    <row r="4139" s="354" customFormat="1" x14ac:dyDescent="0.25"/>
    <row r="4140" s="354" customFormat="1" x14ac:dyDescent="0.25"/>
    <row r="4141" s="354" customFormat="1" x14ac:dyDescent="0.25"/>
    <row r="4142" s="354" customFormat="1" x14ac:dyDescent="0.25"/>
    <row r="4143" s="354" customFormat="1" x14ac:dyDescent="0.25"/>
    <row r="4144" s="354" customFormat="1" x14ac:dyDescent="0.25"/>
    <row r="4145" s="354" customFormat="1" x14ac:dyDescent="0.25"/>
    <row r="4146" s="354" customFormat="1" x14ac:dyDescent="0.25"/>
    <row r="4147" s="354" customFormat="1" x14ac:dyDescent="0.25"/>
    <row r="4148" s="354" customFormat="1" x14ac:dyDescent="0.25"/>
    <row r="4149" s="354" customFormat="1" x14ac:dyDescent="0.25"/>
    <row r="4150" s="354" customFormat="1" x14ac:dyDescent="0.25"/>
    <row r="4151" s="354" customFormat="1" x14ac:dyDescent="0.25"/>
    <row r="4152" s="354" customFormat="1" x14ac:dyDescent="0.25"/>
    <row r="4153" s="354" customFormat="1" x14ac:dyDescent="0.25"/>
    <row r="4154" s="354" customFormat="1" x14ac:dyDescent="0.25"/>
    <row r="4155" s="354" customFormat="1" x14ac:dyDescent="0.25"/>
    <row r="4156" s="354" customFormat="1" x14ac:dyDescent="0.25"/>
    <row r="4157" s="354" customFormat="1" x14ac:dyDescent="0.25"/>
    <row r="4158" s="354" customFormat="1" x14ac:dyDescent="0.25"/>
    <row r="4159" s="354" customFormat="1" x14ac:dyDescent="0.25"/>
    <row r="4160" s="354" customFormat="1" x14ac:dyDescent="0.25"/>
    <row r="4161" s="354" customFormat="1" x14ac:dyDescent="0.25"/>
    <row r="4162" s="354" customFormat="1" x14ac:dyDescent="0.25"/>
    <row r="4163" s="354" customFormat="1" x14ac:dyDescent="0.25"/>
    <row r="4164" s="354" customFormat="1" x14ac:dyDescent="0.25"/>
    <row r="4165" s="354" customFormat="1" x14ac:dyDescent="0.25"/>
    <row r="4166" s="354" customFormat="1" x14ac:dyDescent="0.25"/>
    <row r="4167" s="354" customFormat="1" x14ac:dyDescent="0.25"/>
    <row r="4168" s="354" customFormat="1" x14ac:dyDescent="0.25"/>
    <row r="4169" s="354" customFormat="1" x14ac:dyDescent="0.25"/>
    <row r="4170" s="354" customFormat="1" x14ac:dyDescent="0.25"/>
    <row r="4171" s="354" customFormat="1" x14ac:dyDescent="0.25"/>
    <row r="4172" s="354" customFormat="1" x14ac:dyDescent="0.25"/>
    <row r="4173" s="354" customFormat="1" x14ac:dyDescent="0.25"/>
    <row r="4174" s="354" customFormat="1" x14ac:dyDescent="0.25"/>
    <row r="4175" s="354" customFormat="1" x14ac:dyDescent="0.25"/>
    <row r="4176" s="354" customFormat="1" x14ac:dyDescent="0.25"/>
    <row r="4177" s="354" customFormat="1" x14ac:dyDescent="0.25"/>
    <row r="4178" s="354" customFormat="1" x14ac:dyDescent="0.25"/>
    <row r="4179" s="354" customFormat="1" x14ac:dyDescent="0.25"/>
    <row r="4180" s="354" customFormat="1" x14ac:dyDescent="0.25"/>
    <row r="4181" s="354" customFormat="1" x14ac:dyDescent="0.25"/>
    <row r="4182" s="354" customFormat="1" x14ac:dyDescent="0.25"/>
    <row r="4183" s="354" customFormat="1" x14ac:dyDescent="0.25"/>
    <row r="4184" s="354" customFormat="1" x14ac:dyDescent="0.25"/>
    <row r="4185" s="354" customFormat="1" x14ac:dyDescent="0.25"/>
    <row r="4186" s="354" customFormat="1" x14ac:dyDescent="0.25"/>
    <row r="4187" s="354" customFormat="1" x14ac:dyDescent="0.25"/>
    <row r="4188" s="354" customFormat="1" x14ac:dyDescent="0.25"/>
    <row r="4189" s="354" customFormat="1" x14ac:dyDescent="0.25"/>
    <row r="4190" s="354" customFormat="1" x14ac:dyDescent="0.25"/>
    <row r="4191" s="354" customFormat="1" x14ac:dyDescent="0.25"/>
    <row r="4192" s="354" customFormat="1" x14ac:dyDescent="0.25"/>
    <row r="4193" s="354" customFormat="1" x14ac:dyDescent="0.25"/>
    <row r="4194" s="354" customFormat="1" x14ac:dyDescent="0.25"/>
    <row r="4195" s="354" customFormat="1" x14ac:dyDescent="0.25"/>
    <row r="4196" s="354" customFormat="1" x14ac:dyDescent="0.25"/>
    <row r="4197" s="354" customFormat="1" x14ac:dyDescent="0.25"/>
    <row r="4198" s="354" customFormat="1" x14ac:dyDescent="0.25"/>
    <row r="4199" s="354" customFormat="1" x14ac:dyDescent="0.25"/>
    <row r="4200" s="354" customFormat="1" x14ac:dyDescent="0.25"/>
    <row r="4201" s="354" customFormat="1" x14ac:dyDescent="0.25"/>
    <row r="4202" s="354" customFormat="1" x14ac:dyDescent="0.25"/>
    <row r="4203" s="354" customFormat="1" x14ac:dyDescent="0.25"/>
    <row r="4204" s="354" customFormat="1" x14ac:dyDescent="0.25"/>
    <row r="4205" s="354" customFormat="1" x14ac:dyDescent="0.25"/>
    <row r="4206" s="354" customFormat="1" x14ac:dyDescent="0.25"/>
    <row r="4207" s="354" customFormat="1" x14ac:dyDescent="0.25"/>
    <row r="4208" s="354" customFormat="1" x14ac:dyDescent="0.25"/>
    <row r="4209" s="354" customFormat="1" x14ac:dyDescent="0.25"/>
    <row r="4210" s="354" customFormat="1" x14ac:dyDescent="0.25"/>
    <row r="4211" s="354" customFormat="1" x14ac:dyDescent="0.25"/>
    <row r="4212" s="354" customFormat="1" x14ac:dyDescent="0.25"/>
    <row r="4213" s="354" customFormat="1" x14ac:dyDescent="0.25"/>
    <row r="4214" s="354" customFormat="1" x14ac:dyDescent="0.25"/>
    <row r="4215" s="354" customFormat="1" x14ac:dyDescent="0.25"/>
    <row r="4216" s="354" customFormat="1" x14ac:dyDescent="0.25"/>
    <row r="4217" s="354" customFormat="1" x14ac:dyDescent="0.25"/>
    <row r="4218" s="354" customFormat="1" x14ac:dyDescent="0.25"/>
    <row r="4219" s="354" customFormat="1" x14ac:dyDescent="0.25"/>
    <row r="4220" s="354" customFormat="1" x14ac:dyDescent="0.25"/>
    <row r="4221" s="354" customFormat="1" x14ac:dyDescent="0.25"/>
    <row r="4222" s="354" customFormat="1" x14ac:dyDescent="0.25"/>
    <row r="4223" s="354" customFormat="1" x14ac:dyDescent="0.25"/>
    <row r="4224" s="354" customFormat="1" x14ac:dyDescent="0.25"/>
    <row r="4225" s="354" customFormat="1" x14ac:dyDescent="0.25"/>
    <row r="4226" s="354" customFormat="1" x14ac:dyDescent="0.25"/>
    <row r="4227" s="354" customFormat="1" x14ac:dyDescent="0.25"/>
    <row r="4228" s="354" customFormat="1" x14ac:dyDescent="0.25"/>
    <row r="4229" s="354" customFormat="1" x14ac:dyDescent="0.25"/>
    <row r="4230" s="354" customFormat="1" x14ac:dyDescent="0.25"/>
    <row r="4231" s="354" customFormat="1" x14ac:dyDescent="0.25"/>
    <row r="4232" s="354" customFormat="1" x14ac:dyDescent="0.25"/>
    <row r="4233" s="354" customFormat="1" x14ac:dyDescent="0.25"/>
    <row r="4234" s="354" customFormat="1" x14ac:dyDescent="0.25"/>
    <row r="4235" s="354" customFormat="1" x14ac:dyDescent="0.25"/>
    <row r="4236" s="354" customFormat="1" x14ac:dyDescent="0.25"/>
    <row r="4237" s="354" customFormat="1" x14ac:dyDescent="0.25"/>
    <row r="4238" s="354" customFormat="1" x14ac:dyDescent="0.25"/>
    <row r="4239" s="354" customFormat="1" x14ac:dyDescent="0.25"/>
    <row r="4240" s="354" customFormat="1" x14ac:dyDescent="0.25"/>
    <row r="4241" s="354" customFormat="1" x14ac:dyDescent="0.25"/>
    <row r="4242" s="354" customFormat="1" x14ac:dyDescent="0.25"/>
    <row r="4243" s="354" customFormat="1" x14ac:dyDescent="0.25"/>
    <row r="4244" s="354" customFormat="1" x14ac:dyDescent="0.25"/>
    <row r="4245" s="354" customFormat="1" x14ac:dyDescent="0.25"/>
    <row r="4246" s="354" customFormat="1" x14ac:dyDescent="0.25"/>
    <row r="4247" s="354" customFormat="1" x14ac:dyDescent="0.25"/>
    <row r="4248" s="354" customFormat="1" x14ac:dyDescent="0.25"/>
    <row r="4249" s="354" customFormat="1" x14ac:dyDescent="0.25"/>
    <row r="4250" s="354" customFormat="1" x14ac:dyDescent="0.25"/>
    <row r="4251" s="354" customFormat="1" x14ac:dyDescent="0.25"/>
    <row r="4252" s="354" customFormat="1" x14ac:dyDescent="0.25"/>
    <row r="4253" s="354" customFormat="1" x14ac:dyDescent="0.25"/>
    <row r="4254" s="354" customFormat="1" x14ac:dyDescent="0.25"/>
    <row r="4255" s="354" customFormat="1" x14ac:dyDescent="0.25"/>
    <row r="4256" s="354" customFormat="1" x14ac:dyDescent="0.25"/>
    <row r="4257" s="354" customFormat="1" x14ac:dyDescent="0.25"/>
    <row r="4258" s="354" customFormat="1" x14ac:dyDescent="0.25"/>
    <row r="4259" s="354" customFormat="1" x14ac:dyDescent="0.25"/>
    <row r="4260" s="354" customFormat="1" x14ac:dyDescent="0.25"/>
    <row r="4261" s="354" customFormat="1" x14ac:dyDescent="0.25"/>
    <row r="4262" s="354" customFormat="1" x14ac:dyDescent="0.25"/>
    <row r="4263" s="354" customFormat="1" x14ac:dyDescent="0.25"/>
    <row r="4264" s="354" customFormat="1" x14ac:dyDescent="0.25"/>
    <row r="4265" s="354" customFormat="1" x14ac:dyDescent="0.25"/>
    <row r="4266" s="354" customFormat="1" x14ac:dyDescent="0.25"/>
    <row r="4267" s="354" customFormat="1" x14ac:dyDescent="0.25"/>
    <row r="4268" s="354" customFormat="1" x14ac:dyDescent="0.25"/>
    <row r="4269" s="354" customFormat="1" x14ac:dyDescent="0.25"/>
    <row r="4270" s="354" customFormat="1" x14ac:dyDescent="0.25"/>
    <row r="4271" s="354" customFormat="1" x14ac:dyDescent="0.25"/>
    <row r="4272" s="354" customFormat="1" x14ac:dyDescent="0.25"/>
    <row r="4273" s="354" customFormat="1" x14ac:dyDescent="0.25"/>
    <row r="4274" s="354" customFormat="1" x14ac:dyDescent="0.25"/>
    <row r="4275" s="354" customFormat="1" x14ac:dyDescent="0.25"/>
    <row r="4276" s="354" customFormat="1" x14ac:dyDescent="0.25"/>
    <row r="4277" s="354" customFormat="1" x14ac:dyDescent="0.25"/>
    <row r="4278" s="354" customFormat="1" x14ac:dyDescent="0.25"/>
    <row r="4279" s="354" customFormat="1" x14ac:dyDescent="0.25"/>
    <row r="4280" s="354" customFormat="1" x14ac:dyDescent="0.25"/>
    <row r="4281" s="354" customFormat="1" x14ac:dyDescent="0.25"/>
    <row r="4282" s="354" customFormat="1" x14ac:dyDescent="0.25"/>
    <row r="4283" s="354" customFormat="1" x14ac:dyDescent="0.25"/>
    <row r="4284" s="354" customFormat="1" x14ac:dyDescent="0.25"/>
    <row r="4285" s="354" customFormat="1" x14ac:dyDescent="0.25"/>
    <row r="4286" s="354" customFormat="1" x14ac:dyDescent="0.25"/>
    <row r="4287" s="354" customFormat="1" x14ac:dyDescent="0.25"/>
    <row r="4288" s="354" customFormat="1" x14ac:dyDescent="0.25"/>
    <row r="4289" s="354" customFormat="1" x14ac:dyDescent="0.25"/>
    <row r="4290" s="354" customFormat="1" x14ac:dyDescent="0.25"/>
    <row r="4291" s="354" customFormat="1" x14ac:dyDescent="0.25"/>
    <row r="4292" s="354" customFormat="1" x14ac:dyDescent="0.25"/>
    <row r="4293" s="354" customFormat="1" x14ac:dyDescent="0.25"/>
    <row r="4294" s="354" customFormat="1" x14ac:dyDescent="0.25"/>
    <row r="4295" s="354" customFormat="1" x14ac:dyDescent="0.25"/>
    <row r="4296" s="354" customFormat="1" x14ac:dyDescent="0.25"/>
    <row r="4297" s="354" customFormat="1" x14ac:dyDescent="0.25"/>
    <row r="4298" s="354" customFormat="1" x14ac:dyDescent="0.25"/>
    <row r="4299" s="354" customFormat="1" x14ac:dyDescent="0.25"/>
    <row r="4300" s="354" customFormat="1" x14ac:dyDescent="0.25"/>
    <row r="4301" s="354" customFormat="1" x14ac:dyDescent="0.25"/>
    <row r="4302" s="354" customFormat="1" x14ac:dyDescent="0.25"/>
    <row r="4303" s="354" customFormat="1" x14ac:dyDescent="0.25"/>
    <row r="4304" s="354" customFormat="1" x14ac:dyDescent="0.25"/>
    <row r="4305" s="354" customFormat="1" x14ac:dyDescent="0.25"/>
    <row r="4306" s="354" customFormat="1" x14ac:dyDescent="0.25"/>
    <row r="4307" s="354" customFormat="1" x14ac:dyDescent="0.25"/>
    <row r="4308" s="354" customFormat="1" x14ac:dyDescent="0.25"/>
    <row r="4309" s="354" customFormat="1" x14ac:dyDescent="0.25"/>
    <row r="4310" s="354" customFormat="1" x14ac:dyDescent="0.25"/>
    <row r="4311" s="354" customFormat="1" x14ac:dyDescent="0.25"/>
    <row r="4312" s="354" customFormat="1" x14ac:dyDescent="0.25"/>
    <row r="4313" s="354" customFormat="1" x14ac:dyDescent="0.25"/>
    <row r="4314" s="354" customFormat="1" x14ac:dyDescent="0.25"/>
    <row r="4315" s="354" customFormat="1" x14ac:dyDescent="0.25"/>
    <row r="4316" s="354" customFormat="1" x14ac:dyDescent="0.25"/>
    <row r="4317" s="354" customFormat="1" x14ac:dyDescent="0.25"/>
    <row r="4318" s="354" customFormat="1" x14ac:dyDescent="0.25"/>
    <row r="4319" s="354" customFormat="1" x14ac:dyDescent="0.25"/>
    <row r="4320" s="354" customFormat="1" x14ac:dyDescent="0.25"/>
    <row r="4321" s="354" customFormat="1" x14ac:dyDescent="0.25"/>
    <row r="4322" s="354" customFormat="1" x14ac:dyDescent="0.25"/>
    <row r="4323" s="354" customFormat="1" x14ac:dyDescent="0.25"/>
    <row r="4324" s="354" customFormat="1" x14ac:dyDescent="0.25"/>
    <row r="4325" s="354" customFormat="1" x14ac:dyDescent="0.25"/>
    <row r="4326" s="354" customFormat="1" x14ac:dyDescent="0.25"/>
    <row r="4327" s="354" customFormat="1" x14ac:dyDescent="0.25"/>
    <row r="4328" s="354" customFormat="1" x14ac:dyDescent="0.25"/>
    <row r="4329" s="354" customFormat="1" x14ac:dyDescent="0.25"/>
    <row r="4330" s="354" customFormat="1" x14ac:dyDescent="0.25"/>
    <row r="4331" s="354" customFormat="1" x14ac:dyDescent="0.25"/>
    <row r="4332" s="354" customFormat="1" x14ac:dyDescent="0.25"/>
    <row r="4333" s="354" customFormat="1" x14ac:dyDescent="0.25"/>
    <row r="4334" s="354" customFormat="1" x14ac:dyDescent="0.25"/>
    <row r="4335" s="354" customFormat="1" x14ac:dyDescent="0.25"/>
    <row r="4336" s="354" customFormat="1" x14ac:dyDescent="0.25"/>
    <row r="4337" s="354" customFormat="1" x14ac:dyDescent="0.25"/>
    <row r="4338" s="354" customFormat="1" x14ac:dyDescent="0.25"/>
    <row r="4339" s="354" customFormat="1" x14ac:dyDescent="0.25"/>
    <row r="4340" s="354" customFormat="1" x14ac:dyDescent="0.25"/>
    <row r="4341" s="354" customFormat="1" x14ac:dyDescent="0.25"/>
    <row r="4342" s="354" customFormat="1" x14ac:dyDescent="0.25"/>
    <row r="4343" s="354" customFormat="1" x14ac:dyDescent="0.25"/>
    <row r="4344" s="354" customFormat="1" x14ac:dyDescent="0.25"/>
    <row r="4345" s="354" customFormat="1" x14ac:dyDescent="0.25"/>
    <row r="4346" s="354" customFormat="1" x14ac:dyDescent="0.25"/>
    <row r="4347" s="354" customFormat="1" x14ac:dyDescent="0.25"/>
    <row r="4348" s="354" customFormat="1" x14ac:dyDescent="0.25"/>
    <row r="4349" s="354" customFormat="1" x14ac:dyDescent="0.25"/>
    <row r="4350" s="354" customFormat="1" x14ac:dyDescent="0.25"/>
    <row r="4351" s="354" customFormat="1" x14ac:dyDescent="0.25"/>
    <row r="4352" s="354" customFormat="1" x14ac:dyDescent="0.25"/>
    <row r="4353" s="354" customFormat="1" x14ac:dyDescent="0.25"/>
    <row r="4354" s="354" customFormat="1" x14ac:dyDescent="0.25"/>
    <row r="4355" s="354" customFormat="1" x14ac:dyDescent="0.25"/>
    <row r="4356" s="354" customFormat="1" x14ac:dyDescent="0.25"/>
    <row r="4357" s="354" customFormat="1" x14ac:dyDescent="0.25"/>
    <row r="4358" s="354" customFormat="1" x14ac:dyDescent="0.25"/>
    <row r="4359" s="354" customFormat="1" x14ac:dyDescent="0.25"/>
    <row r="4360" s="354" customFormat="1" x14ac:dyDescent="0.25"/>
    <row r="4361" s="354" customFormat="1" x14ac:dyDescent="0.25"/>
    <row r="4362" s="354" customFormat="1" x14ac:dyDescent="0.25"/>
    <row r="4363" s="354" customFormat="1" x14ac:dyDescent="0.25"/>
    <row r="4364" s="354" customFormat="1" x14ac:dyDescent="0.25"/>
    <row r="4365" s="354" customFormat="1" x14ac:dyDescent="0.25"/>
    <row r="4366" s="354" customFormat="1" x14ac:dyDescent="0.25"/>
    <row r="4367" s="354" customFormat="1" x14ac:dyDescent="0.25"/>
    <row r="4368" s="354" customFormat="1" x14ac:dyDescent="0.25"/>
    <row r="4369" s="354" customFormat="1" x14ac:dyDescent="0.25"/>
    <row r="4370" s="354" customFormat="1" x14ac:dyDescent="0.25"/>
    <row r="4371" s="354" customFormat="1" x14ac:dyDescent="0.25"/>
    <row r="4372" s="354" customFormat="1" x14ac:dyDescent="0.25"/>
    <row r="4373" s="354" customFormat="1" x14ac:dyDescent="0.25"/>
    <row r="4374" s="354" customFormat="1" x14ac:dyDescent="0.25"/>
    <row r="4375" s="354" customFormat="1" x14ac:dyDescent="0.25"/>
    <row r="4376" s="354" customFormat="1" x14ac:dyDescent="0.25"/>
    <row r="4377" s="354" customFormat="1" x14ac:dyDescent="0.25"/>
    <row r="4378" s="354" customFormat="1" x14ac:dyDescent="0.25"/>
    <row r="4379" s="354" customFormat="1" x14ac:dyDescent="0.25"/>
    <row r="4380" s="354" customFormat="1" x14ac:dyDescent="0.25"/>
    <row r="4381" s="354" customFormat="1" x14ac:dyDescent="0.25"/>
    <row r="4382" s="354" customFormat="1" x14ac:dyDescent="0.25"/>
    <row r="4383" s="354" customFormat="1" x14ac:dyDescent="0.25"/>
    <row r="4384" s="354" customFormat="1" x14ac:dyDescent="0.25"/>
    <row r="4385" s="354" customFormat="1" x14ac:dyDescent="0.25"/>
    <row r="4386" s="354" customFormat="1" x14ac:dyDescent="0.25"/>
    <row r="4387" s="354" customFormat="1" x14ac:dyDescent="0.25"/>
    <row r="4388" s="354" customFormat="1" x14ac:dyDescent="0.25"/>
    <row r="4389" s="354" customFormat="1" x14ac:dyDescent="0.25"/>
    <row r="4390" s="354" customFormat="1" x14ac:dyDescent="0.25"/>
    <row r="4391" s="354" customFormat="1" x14ac:dyDescent="0.25"/>
    <row r="4392" s="354" customFormat="1" x14ac:dyDescent="0.25"/>
    <row r="4393" s="354" customFormat="1" x14ac:dyDescent="0.25"/>
    <row r="4394" s="354" customFormat="1" x14ac:dyDescent="0.25"/>
    <row r="4395" s="354" customFormat="1" x14ac:dyDescent="0.25"/>
    <row r="4396" s="354" customFormat="1" x14ac:dyDescent="0.25"/>
    <row r="4397" s="354" customFormat="1" x14ac:dyDescent="0.25"/>
    <row r="4398" s="354" customFormat="1" x14ac:dyDescent="0.25"/>
    <row r="4399" s="354" customFormat="1" x14ac:dyDescent="0.25"/>
    <row r="4400" s="354" customFormat="1" x14ac:dyDescent="0.25"/>
    <row r="4401" s="354" customFormat="1" x14ac:dyDescent="0.25"/>
    <row r="4402" s="354" customFormat="1" x14ac:dyDescent="0.25"/>
    <row r="4403" s="354" customFormat="1" x14ac:dyDescent="0.25"/>
    <row r="4404" s="354" customFormat="1" x14ac:dyDescent="0.25"/>
    <row r="4405" s="354" customFormat="1" x14ac:dyDescent="0.25"/>
    <row r="4406" s="354" customFormat="1" x14ac:dyDescent="0.25"/>
    <row r="4407" s="354" customFormat="1" x14ac:dyDescent="0.25"/>
    <row r="4408" s="354" customFormat="1" x14ac:dyDescent="0.25"/>
    <row r="4409" s="354" customFormat="1" x14ac:dyDescent="0.25"/>
    <row r="4410" s="354" customFormat="1" x14ac:dyDescent="0.25"/>
    <row r="4411" s="354" customFormat="1" x14ac:dyDescent="0.25"/>
    <row r="4412" s="354" customFormat="1" x14ac:dyDescent="0.25"/>
    <row r="4413" s="354" customFormat="1" x14ac:dyDescent="0.25"/>
    <row r="4414" s="354" customFormat="1" x14ac:dyDescent="0.25"/>
    <row r="4415" s="354" customFormat="1" x14ac:dyDescent="0.25"/>
    <row r="4416" s="354" customFormat="1" x14ac:dyDescent="0.25"/>
    <row r="4417" s="354" customFormat="1" x14ac:dyDescent="0.25"/>
    <row r="4418" s="354" customFormat="1" x14ac:dyDescent="0.25"/>
    <row r="4419" s="354" customFormat="1" x14ac:dyDescent="0.25"/>
    <row r="4420" s="354" customFormat="1" x14ac:dyDescent="0.25"/>
    <row r="4421" s="354" customFormat="1" x14ac:dyDescent="0.25"/>
    <row r="4422" s="354" customFormat="1" x14ac:dyDescent="0.25"/>
    <row r="4423" s="354" customFormat="1" x14ac:dyDescent="0.25"/>
    <row r="4424" s="354" customFormat="1" x14ac:dyDescent="0.25"/>
    <row r="4425" s="354" customFormat="1" x14ac:dyDescent="0.25"/>
    <row r="4426" s="354" customFormat="1" x14ac:dyDescent="0.25"/>
    <row r="4427" s="354" customFormat="1" x14ac:dyDescent="0.25"/>
    <row r="4428" s="354" customFormat="1" x14ac:dyDescent="0.25"/>
    <row r="4429" s="354" customFormat="1" x14ac:dyDescent="0.25"/>
    <row r="4430" s="354" customFormat="1" x14ac:dyDescent="0.25"/>
    <row r="4431" s="354" customFormat="1" x14ac:dyDescent="0.25"/>
    <row r="4432" s="354" customFormat="1" x14ac:dyDescent="0.25"/>
    <row r="4433" s="354" customFormat="1" x14ac:dyDescent="0.25"/>
    <row r="4434" s="354" customFormat="1" x14ac:dyDescent="0.25"/>
    <row r="4435" s="354" customFormat="1" x14ac:dyDescent="0.25"/>
    <row r="4436" s="354" customFormat="1" x14ac:dyDescent="0.25"/>
    <row r="4437" s="354" customFormat="1" x14ac:dyDescent="0.25"/>
    <row r="4438" s="354" customFormat="1" x14ac:dyDescent="0.25"/>
    <row r="4439" s="354" customFormat="1" x14ac:dyDescent="0.25"/>
    <row r="4440" s="354" customFormat="1" x14ac:dyDescent="0.25"/>
    <row r="4441" s="354" customFormat="1" x14ac:dyDescent="0.25"/>
    <row r="4442" s="354" customFormat="1" x14ac:dyDescent="0.25"/>
    <row r="4443" s="354" customFormat="1" x14ac:dyDescent="0.25"/>
    <row r="4444" s="354" customFormat="1" x14ac:dyDescent="0.25"/>
    <row r="4445" s="354" customFormat="1" x14ac:dyDescent="0.25"/>
    <row r="4446" s="354" customFormat="1" x14ac:dyDescent="0.25"/>
    <row r="4447" s="354" customFormat="1" x14ac:dyDescent="0.25"/>
    <row r="4448" s="354" customFormat="1" x14ac:dyDescent="0.25"/>
    <row r="4449" s="354" customFormat="1" x14ac:dyDescent="0.25"/>
    <row r="4450" s="354" customFormat="1" x14ac:dyDescent="0.25"/>
    <row r="4451" s="354" customFormat="1" x14ac:dyDescent="0.25"/>
    <row r="4452" s="354" customFormat="1" x14ac:dyDescent="0.25"/>
    <row r="4453" s="354" customFormat="1" x14ac:dyDescent="0.25"/>
    <row r="4454" s="354" customFormat="1" x14ac:dyDescent="0.25"/>
    <row r="4455" s="354" customFormat="1" x14ac:dyDescent="0.25"/>
    <row r="4456" s="354" customFormat="1" x14ac:dyDescent="0.25"/>
    <row r="4457" s="354" customFormat="1" x14ac:dyDescent="0.25"/>
    <row r="4458" s="354" customFormat="1" x14ac:dyDescent="0.25"/>
    <row r="4459" s="354" customFormat="1" x14ac:dyDescent="0.25"/>
    <row r="4460" s="354" customFormat="1" x14ac:dyDescent="0.25"/>
    <row r="4461" s="354" customFormat="1" x14ac:dyDescent="0.25"/>
    <row r="4462" s="354" customFormat="1" x14ac:dyDescent="0.25"/>
    <row r="4463" s="354" customFormat="1" x14ac:dyDescent="0.25"/>
    <row r="4464" s="354" customFormat="1" x14ac:dyDescent="0.25"/>
    <row r="4465" s="354" customFormat="1" x14ac:dyDescent="0.25"/>
    <row r="4466" s="354" customFormat="1" x14ac:dyDescent="0.25"/>
    <row r="4467" s="354" customFormat="1" x14ac:dyDescent="0.25"/>
    <row r="4468" s="354" customFormat="1" x14ac:dyDescent="0.25"/>
    <row r="4469" s="354" customFormat="1" x14ac:dyDescent="0.25"/>
    <row r="4470" s="354" customFormat="1" x14ac:dyDescent="0.25"/>
    <row r="4471" s="354" customFormat="1" x14ac:dyDescent="0.25"/>
    <row r="4472" s="354" customFormat="1" x14ac:dyDescent="0.25"/>
    <row r="4473" s="354" customFormat="1" x14ac:dyDescent="0.25"/>
    <row r="4474" s="354" customFormat="1" x14ac:dyDescent="0.25"/>
    <row r="4475" s="354" customFormat="1" x14ac:dyDescent="0.25"/>
    <row r="4476" s="354" customFormat="1" x14ac:dyDescent="0.25"/>
    <row r="4477" s="354" customFormat="1" x14ac:dyDescent="0.25"/>
    <row r="4478" s="354" customFormat="1" x14ac:dyDescent="0.25"/>
    <row r="4479" s="354" customFormat="1" x14ac:dyDescent="0.25"/>
    <row r="4480" s="354" customFormat="1" x14ac:dyDescent="0.25"/>
    <row r="4481" s="354" customFormat="1" x14ac:dyDescent="0.25"/>
    <row r="4482" s="354" customFormat="1" x14ac:dyDescent="0.25"/>
    <row r="4483" s="354" customFormat="1" x14ac:dyDescent="0.25"/>
    <row r="4484" s="354" customFormat="1" x14ac:dyDescent="0.25"/>
    <row r="4485" s="354" customFormat="1" x14ac:dyDescent="0.25"/>
    <row r="4486" s="354" customFormat="1" x14ac:dyDescent="0.25"/>
    <row r="4487" s="354" customFormat="1" x14ac:dyDescent="0.25"/>
    <row r="4488" s="354" customFormat="1" x14ac:dyDescent="0.25"/>
    <row r="4489" s="354" customFormat="1" x14ac:dyDescent="0.25"/>
    <row r="4490" s="354" customFormat="1" x14ac:dyDescent="0.25"/>
    <row r="4491" s="354" customFormat="1" x14ac:dyDescent="0.25"/>
    <row r="4492" s="354" customFormat="1" x14ac:dyDescent="0.25"/>
    <row r="4493" s="354" customFormat="1" x14ac:dyDescent="0.25"/>
    <row r="4494" s="354" customFormat="1" x14ac:dyDescent="0.25"/>
    <row r="4495" s="354" customFormat="1" x14ac:dyDescent="0.25"/>
    <row r="4496" s="354" customFormat="1" x14ac:dyDescent="0.25"/>
    <row r="4497" s="354" customFormat="1" x14ac:dyDescent="0.25"/>
    <row r="4498" s="354" customFormat="1" x14ac:dyDescent="0.25"/>
    <row r="4499" s="354" customFormat="1" x14ac:dyDescent="0.25"/>
    <row r="4500" s="354" customFormat="1" x14ac:dyDescent="0.25"/>
    <row r="4501" s="354" customFormat="1" x14ac:dyDescent="0.25"/>
    <row r="4502" s="354" customFormat="1" x14ac:dyDescent="0.25"/>
    <row r="4503" s="354" customFormat="1" x14ac:dyDescent="0.25"/>
    <row r="4504" s="354" customFormat="1" x14ac:dyDescent="0.25"/>
    <row r="4505" s="354" customFormat="1" x14ac:dyDescent="0.25"/>
    <row r="4506" s="354" customFormat="1" x14ac:dyDescent="0.25"/>
    <row r="4507" s="354" customFormat="1" x14ac:dyDescent="0.25"/>
    <row r="4508" s="354" customFormat="1" x14ac:dyDescent="0.25"/>
    <row r="4509" s="354" customFormat="1" x14ac:dyDescent="0.25"/>
    <row r="4510" s="354" customFormat="1" x14ac:dyDescent="0.25"/>
    <row r="4511" s="354" customFormat="1" x14ac:dyDescent="0.25"/>
    <row r="4512" s="354" customFormat="1" x14ac:dyDescent="0.25"/>
    <row r="4513" s="354" customFormat="1" x14ac:dyDescent="0.25"/>
    <row r="4514" s="354" customFormat="1" x14ac:dyDescent="0.25"/>
    <row r="4515" s="354" customFormat="1" x14ac:dyDescent="0.25"/>
    <row r="4516" s="354" customFormat="1" x14ac:dyDescent="0.25"/>
    <row r="4517" s="354" customFormat="1" x14ac:dyDescent="0.25"/>
    <row r="4518" s="354" customFormat="1" x14ac:dyDescent="0.25"/>
    <row r="4519" s="354" customFormat="1" x14ac:dyDescent="0.25"/>
    <row r="4520" s="354" customFormat="1" x14ac:dyDescent="0.25"/>
    <row r="4521" s="354" customFormat="1" x14ac:dyDescent="0.25"/>
    <row r="4522" s="354" customFormat="1" x14ac:dyDescent="0.25"/>
    <row r="4523" s="354" customFormat="1" x14ac:dyDescent="0.25"/>
    <row r="4524" s="354" customFormat="1" x14ac:dyDescent="0.25"/>
    <row r="4525" s="354" customFormat="1" x14ac:dyDescent="0.25"/>
    <row r="4526" s="354" customFormat="1" x14ac:dyDescent="0.25"/>
    <row r="4527" s="354" customFormat="1" x14ac:dyDescent="0.25"/>
    <row r="4528" s="354" customFormat="1" x14ac:dyDescent="0.25"/>
    <row r="4529" s="354" customFormat="1" x14ac:dyDescent="0.25"/>
    <row r="4530" s="354" customFormat="1" x14ac:dyDescent="0.25"/>
    <row r="4531" s="354" customFormat="1" x14ac:dyDescent="0.25"/>
    <row r="4532" s="354" customFormat="1" x14ac:dyDescent="0.25"/>
    <row r="4533" s="354" customFormat="1" x14ac:dyDescent="0.25"/>
    <row r="4534" s="354" customFormat="1" x14ac:dyDescent="0.25"/>
    <row r="4535" s="354" customFormat="1" x14ac:dyDescent="0.25"/>
    <row r="4536" s="354" customFormat="1" x14ac:dyDescent="0.25"/>
    <row r="4537" s="354" customFormat="1" x14ac:dyDescent="0.25"/>
    <row r="4538" s="354" customFormat="1" x14ac:dyDescent="0.25"/>
    <row r="4539" s="354" customFormat="1" x14ac:dyDescent="0.25"/>
    <row r="4540" s="354" customFormat="1" x14ac:dyDescent="0.25"/>
    <row r="4541" s="354" customFormat="1" x14ac:dyDescent="0.25"/>
    <row r="4542" s="354" customFormat="1" x14ac:dyDescent="0.25"/>
    <row r="4543" s="354" customFormat="1" x14ac:dyDescent="0.25"/>
    <row r="4544" s="354" customFormat="1" x14ac:dyDescent="0.25"/>
    <row r="4545" s="354" customFormat="1" x14ac:dyDescent="0.25"/>
    <row r="4546" s="354" customFormat="1" x14ac:dyDescent="0.25"/>
    <row r="4547" s="354" customFormat="1" x14ac:dyDescent="0.25"/>
    <row r="4548" s="354" customFormat="1" x14ac:dyDescent="0.25"/>
    <row r="4549" s="354" customFormat="1" x14ac:dyDescent="0.25"/>
    <row r="4550" s="354" customFormat="1" x14ac:dyDescent="0.25"/>
    <row r="4551" s="354" customFormat="1" x14ac:dyDescent="0.25"/>
    <row r="4552" s="354" customFormat="1" x14ac:dyDescent="0.25"/>
    <row r="4553" s="354" customFormat="1" x14ac:dyDescent="0.25"/>
    <row r="4554" s="354" customFormat="1" x14ac:dyDescent="0.25"/>
    <row r="4555" s="354" customFormat="1" x14ac:dyDescent="0.25"/>
    <row r="4556" s="354" customFormat="1" x14ac:dyDescent="0.25"/>
    <row r="4557" s="354" customFormat="1" x14ac:dyDescent="0.25"/>
    <row r="4558" s="354" customFormat="1" x14ac:dyDescent="0.25"/>
    <row r="4559" s="354" customFormat="1" x14ac:dyDescent="0.25"/>
    <row r="4560" s="354" customFormat="1" x14ac:dyDescent="0.25"/>
    <row r="4561" s="354" customFormat="1" x14ac:dyDescent="0.25"/>
    <row r="4562" s="354" customFormat="1" x14ac:dyDescent="0.25"/>
    <row r="4563" s="354" customFormat="1" x14ac:dyDescent="0.25"/>
    <row r="4564" s="354" customFormat="1" x14ac:dyDescent="0.25"/>
    <row r="4565" s="354" customFormat="1" x14ac:dyDescent="0.25"/>
    <row r="4566" s="354" customFormat="1" x14ac:dyDescent="0.25"/>
    <row r="4567" s="354" customFormat="1" x14ac:dyDescent="0.25"/>
    <row r="4568" s="354" customFormat="1" x14ac:dyDescent="0.25"/>
    <row r="4569" s="354" customFormat="1" x14ac:dyDescent="0.25"/>
    <row r="4570" s="354" customFormat="1" x14ac:dyDescent="0.25"/>
    <row r="4571" s="354" customFormat="1" x14ac:dyDescent="0.25"/>
    <row r="4572" s="354" customFormat="1" x14ac:dyDescent="0.25"/>
    <row r="4573" s="354" customFormat="1" x14ac:dyDescent="0.25"/>
    <row r="4574" s="354" customFormat="1" x14ac:dyDescent="0.25"/>
    <row r="4575" s="354" customFormat="1" x14ac:dyDescent="0.25"/>
    <row r="4576" s="354" customFormat="1" x14ac:dyDescent="0.25"/>
    <row r="4577" s="354" customFormat="1" x14ac:dyDescent="0.25"/>
    <row r="4578" s="354" customFormat="1" x14ac:dyDescent="0.25"/>
    <row r="4579" s="354" customFormat="1" x14ac:dyDescent="0.25"/>
    <row r="4580" s="354" customFormat="1" x14ac:dyDescent="0.25"/>
    <row r="4581" s="354" customFormat="1" x14ac:dyDescent="0.25"/>
    <row r="4582" s="354" customFormat="1" x14ac:dyDescent="0.25"/>
    <row r="4583" s="354" customFormat="1" x14ac:dyDescent="0.25"/>
    <row r="4584" s="354" customFormat="1" x14ac:dyDescent="0.25"/>
    <row r="4585" s="354" customFormat="1" x14ac:dyDescent="0.25"/>
    <row r="4586" s="354" customFormat="1" x14ac:dyDescent="0.25"/>
    <row r="4587" s="354" customFormat="1" x14ac:dyDescent="0.25"/>
    <row r="4588" s="354" customFormat="1" x14ac:dyDescent="0.25"/>
    <row r="4589" s="354" customFormat="1" x14ac:dyDescent="0.25"/>
    <row r="4590" s="354" customFormat="1" x14ac:dyDescent="0.25"/>
    <row r="4591" s="354" customFormat="1" x14ac:dyDescent="0.25"/>
    <row r="4592" s="354" customFormat="1" x14ac:dyDescent="0.25"/>
    <row r="4593" s="354" customFormat="1" x14ac:dyDescent="0.25"/>
    <row r="4594" s="354" customFormat="1" x14ac:dyDescent="0.25"/>
    <row r="4595" s="354" customFormat="1" x14ac:dyDescent="0.25"/>
    <row r="4596" s="354" customFormat="1" x14ac:dyDescent="0.25"/>
    <row r="4597" s="354" customFormat="1" x14ac:dyDescent="0.25"/>
    <row r="4598" s="354" customFormat="1" x14ac:dyDescent="0.25"/>
    <row r="4599" s="354" customFormat="1" x14ac:dyDescent="0.25"/>
    <row r="4600" s="354" customFormat="1" x14ac:dyDescent="0.25"/>
    <row r="4601" s="354" customFormat="1" x14ac:dyDescent="0.25"/>
    <row r="4602" s="354" customFormat="1" x14ac:dyDescent="0.25"/>
    <row r="4603" s="354" customFormat="1" x14ac:dyDescent="0.25"/>
    <row r="4604" s="354" customFormat="1" x14ac:dyDescent="0.25"/>
    <row r="4605" s="354" customFormat="1" x14ac:dyDescent="0.25"/>
    <row r="4606" s="354" customFormat="1" x14ac:dyDescent="0.25"/>
    <row r="4607" s="354" customFormat="1" x14ac:dyDescent="0.25"/>
    <row r="4608" s="354" customFormat="1" x14ac:dyDescent="0.25"/>
    <row r="4609" s="354" customFormat="1" x14ac:dyDescent="0.25"/>
    <row r="4610" s="354" customFormat="1" x14ac:dyDescent="0.25"/>
    <row r="4611" s="354" customFormat="1" x14ac:dyDescent="0.25"/>
    <row r="4612" s="354" customFormat="1" x14ac:dyDescent="0.25"/>
    <row r="4613" s="354" customFormat="1" x14ac:dyDescent="0.25"/>
    <row r="4614" s="354" customFormat="1" x14ac:dyDescent="0.25"/>
    <row r="4615" s="354" customFormat="1" x14ac:dyDescent="0.25"/>
    <row r="4616" s="354" customFormat="1" x14ac:dyDescent="0.25"/>
    <row r="4617" s="354" customFormat="1" x14ac:dyDescent="0.25"/>
    <row r="4618" s="354" customFormat="1" x14ac:dyDescent="0.25"/>
    <row r="4619" s="354" customFormat="1" x14ac:dyDescent="0.25"/>
    <row r="4620" s="354" customFormat="1" x14ac:dyDescent="0.25"/>
    <row r="4621" s="354" customFormat="1" x14ac:dyDescent="0.25"/>
    <row r="4622" s="354" customFormat="1" x14ac:dyDescent="0.25"/>
    <row r="4623" s="354" customFormat="1" x14ac:dyDescent="0.25"/>
    <row r="4624" s="354" customFormat="1" x14ac:dyDescent="0.25"/>
    <row r="4625" s="354" customFormat="1" x14ac:dyDescent="0.25"/>
    <row r="4626" s="354" customFormat="1" x14ac:dyDescent="0.25"/>
    <row r="4627" s="354" customFormat="1" x14ac:dyDescent="0.25"/>
    <row r="4628" s="354" customFormat="1" x14ac:dyDescent="0.25"/>
    <row r="4629" s="354" customFormat="1" x14ac:dyDescent="0.25"/>
    <row r="4630" s="354" customFormat="1" x14ac:dyDescent="0.25"/>
    <row r="4631" s="354" customFormat="1" x14ac:dyDescent="0.25"/>
    <row r="4632" s="354" customFormat="1" x14ac:dyDescent="0.25"/>
    <row r="4633" s="354" customFormat="1" x14ac:dyDescent="0.25"/>
    <row r="4634" s="354" customFormat="1" x14ac:dyDescent="0.25"/>
    <row r="4635" s="354" customFormat="1" x14ac:dyDescent="0.25"/>
    <row r="4636" s="354" customFormat="1" x14ac:dyDescent="0.25"/>
    <row r="4637" s="354" customFormat="1" x14ac:dyDescent="0.25"/>
    <row r="4638" s="354" customFormat="1" x14ac:dyDescent="0.25"/>
    <row r="4639" s="354" customFormat="1" x14ac:dyDescent="0.25"/>
    <row r="4640" s="354" customFormat="1" x14ac:dyDescent="0.25"/>
    <row r="4641" s="354" customFormat="1" x14ac:dyDescent="0.25"/>
    <row r="4642" s="354" customFormat="1" x14ac:dyDescent="0.25"/>
    <row r="4643" s="354" customFormat="1" x14ac:dyDescent="0.25"/>
    <row r="4644" s="354" customFormat="1" x14ac:dyDescent="0.25"/>
    <row r="4645" s="354" customFormat="1" x14ac:dyDescent="0.25"/>
    <row r="4646" s="354" customFormat="1" x14ac:dyDescent="0.25"/>
    <row r="4647" s="354" customFormat="1" x14ac:dyDescent="0.25"/>
    <row r="4648" s="354" customFormat="1" x14ac:dyDescent="0.25"/>
    <row r="4649" s="354" customFormat="1" x14ac:dyDescent="0.25"/>
    <row r="4650" s="354" customFormat="1" x14ac:dyDescent="0.25"/>
    <row r="4651" s="354" customFormat="1" x14ac:dyDescent="0.25"/>
    <row r="4652" s="354" customFormat="1" x14ac:dyDescent="0.25"/>
    <row r="4653" s="354" customFormat="1" x14ac:dyDescent="0.25"/>
    <row r="4654" s="354" customFormat="1" x14ac:dyDescent="0.25"/>
    <row r="4655" s="354" customFormat="1" x14ac:dyDescent="0.25"/>
    <row r="4656" s="354" customFormat="1" x14ac:dyDescent="0.25"/>
    <row r="4657" s="354" customFormat="1" x14ac:dyDescent="0.25"/>
    <row r="4658" s="354" customFormat="1" x14ac:dyDescent="0.25"/>
    <row r="4659" s="354" customFormat="1" x14ac:dyDescent="0.25"/>
    <row r="4660" s="354" customFormat="1" x14ac:dyDescent="0.25"/>
    <row r="4661" s="354" customFormat="1" x14ac:dyDescent="0.25"/>
    <row r="4662" s="354" customFormat="1" x14ac:dyDescent="0.25"/>
    <row r="4663" s="354" customFormat="1" x14ac:dyDescent="0.25"/>
    <row r="4664" s="354" customFormat="1" x14ac:dyDescent="0.25"/>
    <row r="4665" s="354" customFormat="1" x14ac:dyDescent="0.25"/>
    <row r="4666" s="354" customFormat="1" x14ac:dyDescent="0.25"/>
    <row r="4667" s="354" customFormat="1" x14ac:dyDescent="0.25"/>
    <row r="4668" s="354" customFormat="1" x14ac:dyDescent="0.25"/>
    <row r="4669" s="354" customFormat="1" x14ac:dyDescent="0.25"/>
    <row r="4670" s="354" customFormat="1" x14ac:dyDescent="0.25"/>
    <row r="4671" s="354" customFormat="1" x14ac:dyDescent="0.25"/>
    <row r="4672" s="354" customFormat="1" x14ac:dyDescent="0.25"/>
    <row r="4673" s="354" customFormat="1" x14ac:dyDescent="0.25"/>
    <row r="4674" s="354" customFormat="1" x14ac:dyDescent="0.25"/>
    <row r="4675" s="354" customFormat="1" x14ac:dyDescent="0.25"/>
    <row r="4676" s="354" customFormat="1" x14ac:dyDescent="0.25"/>
    <row r="4677" s="354" customFormat="1" x14ac:dyDescent="0.25"/>
    <row r="4678" s="354" customFormat="1" x14ac:dyDescent="0.25"/>
    <row r="4679" s="354" customFormat="1" x14ac:dyDescent="0.25"/>
    <row r="4680" s="354" customFormat="1" x14ac:dyDescent="0.25"/>
    <row r="4681" s="354" customFormat="1" x14ac:dyDescent="0.25"/>
    <row r="4682" s="354" customFormat="1" x14ac:dyDescent="0.25"/>
    <row r="4683" s="354" customFormat="1" x14ac:dyDescent="0.25"/>
    <row r="4684" s="354" customFormat="1" x14ac:dyDescent="0.25"/>
    <row r="4685" s="354" customFormat="1" x14ac:dyDescent="0.25"/>
    <row r="4686" s="354" customFormat="1" x14ac:dyDescent="0.25"/>
    <row r="4687" s="354" customFormat="1" x14ac:dyDescent="0.25"/>
    <row r="4688" s="354" customFormat="1" x14ac:dyDescent="0.25"/>
    <row r="4689" s="354" customFormat="1" x14ac:dyDescent="0.25"/>
    <row r="4690" s="354" customFormat="1" x14ac:dyDescent="0.25"/>
    <row r="4691" s="354" customFormat="1" x14ac:dyDescent="0.25"/>
    <row r="4692" s="354" customFormat="1" x14ac:dyDescent="0.25"/>
    <row r="4693" s="354" customFormat="1" x14ac:dyDescent="0.25"/>
    <row r="4694" s="354" customFormat="1" x14ac:dyDescent="0.25"/>
    <row r="4695" s="354" customFormat="1" x14ac:dyDescent="0.25"/>
    <row r="4696" s="354" customFormat="1" x14ac:dyDescent="0.25"/>
    <row r="4697" s="354" customFormat="1" x14ac:dyDescent="0.25"/>
    <row r="4698" s="354" customFormat="1" x14ac:dyDescent="0.25"/>
    <row r="4699" s="354" customFormat="1" x14ac:dyDescent="0.25"/>
    <row r="4700" s="354" customFormat="1" x14ac:dyDescent="0.25"/>
    <row r="4701" s="354" customFormat="1" x14ac:dyDescent="0.25"/>
    <row r="4702" s="354" customFormat="1" x14ac:dyDescent="0.25"/>
    <row r="4703" s="354" customFormat="1" x14ac:dyDescent="0.25"/>
    <row r="4704" s="354" customFormat="1" x14ac:dyDescent="0.25"/>
    <row r="4705" s="354" customFormat="1" x14ac:dyDescent="0.25"/>
    <row r="4706" s="354" customFormat="1" x14ac:dyDescent="0.25"/>
    <row r="4707" s="354" customFormat="1" x14ac:dyDescent="0.25"/>
    <row r="4708" s="354" customFormat="1" x14ac:dyDescent="0.25"/>
    <row r="4709" s="354" customFormat="1" x14ac:dyDescent="0.25"/>
    <row r="4710" s="354" customFormat="1" x14ac:dyDescent="0.25"/>
    <row r="4711" s="354" customFormat="1" x14ac:dyDescent="0.25"/>
    <row r="4712" s="354" customFormat="1" x14ac:dyDescent="0.25"/>
    <row r="4713" s="354" customFormat="1" x14ac:dyDescent="0.25"/>
    <row r="4714" s="354" customFormat="1" x14ac:dyDescent="0.25"/>
    <row r="4715" s="354" customFormat="1" x14ac:dyDescent="0.25"/>
    <row r="4716" s="354" customFormat="1" x14ac:dyDescent="0.25"/>
    <row r="4717" s="354" customFormat="1" x14ac:dyDescent="0.25"/>
    <row r="4718" s="354" customFormat="1" x14ac:dyDescent="0.25"/>
    <row r="4719" s="354" customFormat="1" x14ac:dyDescent="0.25"/>
    <row r="4720" s="354" customFormat="1" x14ac:dyDescent="0.25"/>
    <row r="4721" s="354" customFormat="1" x14ac:dyDescent="0.25"/>
    <row r="4722" s="354" customFormat="1" x14ac:dyDescent="0.25"/>
    <row r="4723" s="354" customFormat="1" x14ac:dyDescent="0.25"/>
    <row r="4724" s="354" customFormat="1" x14ac:dyDescent="0.25"/>
    <row r="4725" s="354" customFormat="1" x14ac:dyDescent="0.25"/>
    <row r="4726" s="354" customFormat="1" x14ac:dyDescent="0.25"/>
    <row r="4727" s="354" customFormat="1" x14ac:dyDescent="0.25"/>
    <row r="4728" s="354" customFormat="1" x14ac:dyDescent="0.25"/>
    <row r="4729" s="354" customFormat="1" x14ac:dyDescent="0.25"/>
    <row r="4730" s="354" customFormat="1" x14ac:dyDescent="0.25"/>
    <row r="4731" s="354" customFormat="1" x14ac:dyDescent="0.25"/>
    <row r="4732" s="354" customFormat="1" x14ac:dyDescent="0.25"/>
    <row r="4733" s="354" customFormat="1" x14ac:dyDescent="0.25"/>
    <row r="4734" s="354" customFormat="1" x14ac:dyDescent="0.25"/>
    <row r="4735" s="354" customFormat="1" x14ac:dyDescent="0.25"/>
    <row r="4736" s="354" customFormat="1" x14ac:dyDescent="0.25"/>
    <row r="4737" s="354" customFormat="1" x14ac:dyDescent="0.25"/>
    <row r="4738" s="354" customFormat="1" x14ac:dyDescent="0.25"/>
    <row r="4739" s="354" customFormat="1" x14ac:dyDescent="0.25"/>
    <row r="4740" s="354" customFormat="1" x14ac:dyDescent="0.25"/>
    <row r="4741" s="354" customFormat="1" x14ac:dyDescent="0.25"/>
    <row r="4742" s="354" customFormat="1" x14ac:dyDescent="0.25"/>
    <row r="4743" s="354" customFormat="1" x14ac:dyDescent="0.25"/>
    <row r="4744" s="354" customFormat="1" x14ac:dyDescent="0.25"/>
    <row r="4745" s="354" customFormat="1" x14ac:dyDescent="0.25"/>
    <row r="4746" s="354" customFormat="1" x14ac:dyDescent="0.25"/>
    <row r="4747" s="354" customFormat="1" x14ac:dyDescent="0.25"/>
    <row r="4748" s="354" customFormat="1" x14ac:dyDescent="0.25"/>
    <row r="4749" s="354" customFormat="1" x14ac:dyDescent="0.25"/>
    <row r="4750" s="354" customFormat="1" x14ac:dyDescent="0.25"/>
    <row r="4751" s="354" customFormat="1" x14ac:dyDescent="0.25"/>
    <row r="4752" s="354" customFormat="1" x14ac:dyDescent="0.25"/>
    <row r="4753" s="354" customFormat="1" x14ac:dyDescent="0.25"/>
    <row r="4754" s="354" customFormat="1" x14ac:dyDescent="0.25"/>
    <row r="4755" s="354" customFormat="1" x14ac:dyDescent="0.25"/>
    <row r="4756" s="354" customFormat="1" x14ac:dyDescent="0.25"/>
    <row r="4757" s="354" customFormat="1" x14ac:dyDescent="0.25"/>
    <row r="4758" s="354" customFormat="1" x14ac:dyDescent="0.25"/>
    <row r="4759" s="354" customFormat="1" x14ac:dyDescent="0.25"/>
    <row r="4760" s="354" customFormat="1" x14ac:dyDescent="0.25"/>
    <row r="4761" s="354" customFormat="1" x14ac:dyDescent="0.25"/>
    <row r="4762" s="354" customFormat="1" x14ac:dyDescent="0.25"/>
    <row r="4763" s="354" customFormat="1" x14ac:dyDescent="0.25"/>
    <row r="4764" s="354" customFormat="1" x14ac:dyDescent="0.25"/>
    <row r="4765" s="354" customFormat="1" x14ac:dyDescent="0.25"/>
    <row r="4766" s="354" customFormat="1" x14ac:dyDescent="0.25"/>
    <row r="4767" s="354" customFormat="1" x14ac:dyDescent="0.25"/>
    <row r="4768" s="354" customFormat="1" x14ac:dyDescent="0.25"/>
    <row r="4769" s="354" customFormat="1" x14ac:dyDescent="0.25"/>
    <row r="4770" s="354" customFormat="1" x14ac:dyDescent="0.25"/>
    <row r="4771" s="354" customFormat="1" x14ac:dyDescent="0.25"/>
    <row r="4772" s="354" customFormat="1" x14ac:dyDescent="0.25"/>
    <row r="4773" s="354" customFormat="1" x14ac:dyDescent="0.25"/>
    <row r="4774" s="354" customFormat="1" x14ac:dyDescent="0.25"/>
    <row r="4775" s="354" customFormat="1" x14ac:dyDescent="0.25"/>
    <row r="4776" s="354" customFormat="1" x14ac:dyDescent="0.25"/>
    <row r="4777" s="354" customFormat="1" x14ac:dyDescent="0.25"/>
    <row r="4778" s="354" customFormat="1" x14ac:dyDescent="0.25"/>
    <row r="4779" s="354" customFormat="1" x14ac:dyDescent="0.25"/>
    <row r="4780" s="354" customFormat="1" x14ac:dyDescent="0.25"/>
    <row r="4781" s="354" customFormat="1" x14ac:dyDescent="0.25"/>
    <row r="4782" s="354" customFormat="1" x14ac:dyDescent="0.25"/>
    <row r="4783" s="354" customFormat="1" x14ac:dyDescent="0.25"/>
    <row r="4784" s="354" customFormat="1" x14ac:dyDescent="0.25"/>
    <row r="4785" s="354" customFormat="1" x14ac:dyDescent="0.25"/>
    <row r="4786" s="354" customFormat="1" x14ac:dyDescent="0.25"/>
    <row r="4787" s="354" customFormat="1" x14ac:dyDescent="0.25"/>
    <row r="4788" s="354" customFormat="1" x14ac:dyDescent="0.25"/>
    <row r="4789" s="354" customFormat="1" x14ac:dyDescent="0.25"/>
    <row r="4790" s="354" customFormat="1" x14ac:dyDescent="0.25"/>
    <row r="4791" s="354" customFormat="1" x14ac:dyDescent="0.25"/>
    <row r="4792" s="354" customFormat="1" x14ac:dyDescent="0.25"/>
    <row r="4793" s="354" customFormat="1" x14ac:dyDescent="0.25"/>
    <row r="4794" s="354" customFormat="1" x14ac:dyDescent="0.25"/>
    <row r="4795" s="354" customFormat="1" x14ac:dyDescent="0.25"/>
    <row r="4796" s="354" customFormat="1" x14ac:dyDescent="0.25"/>
    <row r="4797" s="354" customFormat="1" x14ac:dyDescent="0.25"/>
    <row r="4798" s="354" customFormat="1" x14ac:dyDescent="0.25"/>
    <row r="4799" s="354" customFormat="1" x14ac:dyDescent="0.25"/>
    <row r="4800" s="354" customFormat="1" x14ac:dyDescent="0.25"/>
    <row r="4801" s="354" customFormat="1" x14ac:dyDescent="0.25"/>
    <row r="4802" s="354" customFormat="1" x14ac:dyDescent="0.25"/>
    <row r="4803" s="354" customFormat="1" x14ac:dyDescent="0.25"/>
    <row r="4804" s="354" customFormat="1" x14ac:dyDescent="0.25"/>
    <row r="4805" s="354" customFormat="1" x14ac:dyDescent="0.25"/>
    <row r="4806" s="354" customFormat="1" x14ac:dyDescent="0.25"/>
    <row r="4807" s="354" customFormat="1" x14ac:dyDescent="0.25"/>
    <row r="4808" s="354" customFormat="1" x14ac:dyDescent="0.25"/>
    <row r="4809" s="354" customFormat="1" x14ac:dyDescent="0.25"/>
    <row r="4810" s="354" customFormat="1" x14ac:dyDescent="0.25"/>
    <row r="4811" s="354" customFormat="1" x14ac:dyDescent="0.25"/>
    <row r="4812" s="354" customFormat="1" x14ac:dyDescent="0.25"/>
    <row r="4813" s="354" customFormat="1" x14ac:dyDescent="0.25"/>
    <row r="4814" s="354" customFormat="1" x14ac:dyDescent="0.25"/>
    <row r="4815" s="354" customFormat="1" x14ac:dyDescent="0.25"/>
    <row r="4816" s="354" customFormat="1" x14ac:dyDescent="0.25"/>
    <row r="4817" s="354" customFormat="1" x14ac:dyDescent="0.25"/>
    <row r="4818" s="354" customFormat="1" x14ac:dyDescent="0.25"/>
    <row r="4819" s="354" customFormat="1" x14ac:dyDescent="0.25"/>
    <row r="4820" s="354" customFormat="1" x14ac:dyDescent="0.25"/>
    <row r="4821" s="354" customFormat="1" x14ac:dyDescent="0.25"/>
    <row r="4822" s="354" customFormat="1" x14ac:dyDescent="0.25"/>
    <row r="4823" s="354" customFormat="1" x14ac:dyDescent="0.25"/>
    <row r="4824" s="354" customFormat="1" x14ac:dyDescent="0.25"/>
    <row r="4825" s="354" customFormat="1" x14ac:dyDescent="0.25"/>
    <row r="4826" s="354" customFormat="1" x14ac:dyDescent="0.25"/>
    <row r="4827" s="354" customFormat="1" x14ac:dyDescent="0.25"/>
    <row r="4828" s="354" customFormat="1" x14ac:dyDescent="0.25"/>
    <row r="4829" s="354" customFormat="1" x14ac:dyDescent="0.25"/>
    <row r="4830" s="354" customFormat="1" x14ac:dyDescent="0.25"/>
    <row r="4831" s="354" customFormat="1" x14ac:dyDescent="0.25"/>
    <row r="4832" s="354" customFormat="1" x14ac:dyDescent="0.25"/>
    <row r="4833" s="354" customFormat="1" x14ac:dyDescent="0.25"/>
    <row r="4834" s="354" customFormat="1" x14ac:dyDescent="0.25"/>
    <row r="4835" s="354" customFormat="1" x14ac:dyDescent="0.25"/>
    <row r="4836" s="354" customFormat="1" x14ac:dyDescent="0.25"/>
    <row r="4837" s="354" customFormat="1" x14ac:dyDescent="0.25"/>
    <row r="4838" s="354" customFormat="1" x14ac:dyDescent="0.25"/>
    <row r="4839" s="354" customFormat="1" x14ac:dyDescent="0.25"/>
    <row r="4840" s="354" customFormat="1" x14ac:dyDescent="0.25"/>
    <row r="4841" s="354" customFormat="1" x14ac:dyDescent="0.25"/>
    <row r="4842" s="354" customFormat="1" x14ac:dyDescent="0.25"/>
    <row r="4843" s="354" customFormat="1" x14ac:dyDescent="0.25"/>
    <row r="4844" s="354" customFormat="1" x14ac:dyDescent="0.25"/>
    <row r="4845" s="354" customFormat="1" x14ac:dyDescent="0.25"/>
    <row r="4846" s="354" customFormat="1" x14ac:dyDescent="0.25"/>
    <row r="4847" s="354" customFormat="1" x14ac:dyDescent="0.25"/>
    <row r="4848" s="354" customFormat="1" x14ac:dyDescent="0.25"/>
    <row r="4849" s="354" customFormat="1" x14ac:dyDescent="0.25"/>
    <row r="4850" s="354" customFormat="1" x14ac:dyDescent="0.25"/>
    <row r="4851" s="354" customFormat="1" x14ac:dyDescent="0.25"/>
    <row r="4852" s="354" customFormat="1" x14ac:dyDescent="0.25"/>
    <row r="4853" s="354" customFormat="1" x14ac:dyDescent="0.25"/>
    <row r="4854" s="354" customFormat="1" x14ac:dyDescent="0.25"/>
    <row r="4855" s="354" customFormat="1" x14ac:dyDescent="0.25"/>
    <row r="4856" s="354" customFormat="1" x14ac:dyDescent="0.25"/>
    <row r="4857" s="354" customFormat="1" x14ac:dyDescent="0.25"/>
    <row r="4858" s="354" customFormat="1" x14ac:dyDescent="0.25"/>
    <row r="4859" s="354" customFormat="1" x14ac:dyDescent="0.25"/>
    <row r="4860" s="354" customFormat="1" x14ac:dyDescent="0.25"/>
    <row r="4861" s="354" customFormat="1" x14ac:dyDescent="0.25"/>
    <row r="4862" s="354" customFormat="1" x14ac:dyDescent="0.25"/>
    <row r="4863" s="354" customFormat="1" x14ac:dyDescent="0.25"/>
    <row r="4864" s="354" customFormat="1" x14ac:dyDescent="0.25"/>
    <row r="4865" s="354" customFormat="1" x14ac:dyDescent="0.25"/>
    <row r="4866" s="354" customFormat="1" x14ac:dyDescent="0.25"/>
    <row r="4867" s="354" customFormat="1" x14ac:dyDescent="0.25"/>
    <row r="4868" s="354" customFormat="1" x14ac:dyDescent="0.25"/>
    <row r="4869" s="354" customFormat="1" x14ac:dyDescent="0.25"/>
    <row r="4870" s="354" customFormat="1" x14ac:dyDescent="0.25"/>
    <row r="4871" s="354" customFormat="1" x14ac:dyDescent="0.25"/>
    <row r="4872" s="354" customFormat="1" x14ac:dyDescent="0.25"/>
    <row r="4873" s="354" customFormat="1" x14ac:dyDescent="0.25"/>
    <row r="4874" s="354" customFormat="1" x14ac:dyDescent="0.25"/>
    <row r="4875" s="354" customFormat="1" x14ac:dyDescent="0.25"/>
    <row r="4876" s="354" customFormat="1" x14ac:dyDescent="0.25"/>
    <row r="4877" s="354" customFormat="1" x14ac:dyDescent="0.25"/>
    <row r="4878" s="354" customFormat="1" x14ac:dyDescent="0.25"/>
    <row r="4879" s="354" customFormat="1" x14ac:dyDescent="0.25"/>
    <row r="4880" s="354" customFormat="1" x14ac:dyDescent="0.25"/>
    <row r="4881" s="354" customFormat="1" x14ac:dyDescent="0.25"/>
    <row r="4882" s="354" customFormat="1" x14ac:dyDescent="0.25"/>
    <row r="4883" s="354" customFormat="1" x14ac:dyDescent="0.25"/>
    <row r="4884" s="354" customFormat="1" x14ac:dyDescent="0.25"/>
    <row r="4885" s="354" customFormat="1" x14ac:dyDescent="0.25"/>
    <row r="4886" s="354" customFormat="1" x14ac:dyDescent="0.25"/>
    <row r="4887" s="354" customFormat="1" x14ac:dyDescent="0.25"/>
    <row r="4888" s="354" customFormat="1" x14ac:dyDescent="0.25"/>
    <row r="4889" s="354" customFormat="1" x14ac:dyDescent="0.25"/>
    <row r="4890" s="354" customFormat="1" x14ac:dyDescent="0.25"/>
    <row r="4891" s="354" customFormat="1" x14ac:dyDescent="0.25"/>
    <row r="4892" s="354" customFormat="1" x14ac:dyDescent="0.25"/>
    <row r="4893" s="354" customFormat="1" x14ac:dyDescent="0.25"/>
    <row r="4894" s="354" customFormat="1" x14ac:dyDescent="0.25"/>
    <row r="4895" s="354" customFormat="1" x14ac:dyDescent="0.25"/>
    <row r="4896" s="354" customFormat="1" x14ac:dyDescent="0.25"/>
    <row r="4897" s="354" customFormat="1" x14ac:dyDescent="0.25"/>
    <row r="4898" s="354" customFormat="1" x14ac:dyDescent="0.25"/>
    <row r="4899" s="354" customFormat="1" x14ac:dyDescent="0.25"/>
    <row r="4900" s="354" customFormat="1" x14ac:dyDescent="0.25"/>
    <row r="4901" s="354" customFormat="1" x14ac:dyDescent="0.25"/>
    <row r="4902" s="354" customFormat="1" x14ac:dyDescent="0.25"/>
    <row r="4903" s="354" customFormat="1" x14ac:dyDescent="0.25"/>
    <row r="4904" s="354" customFormat="1" x14ac:dyDescent="0.25"/>
    <row r="4905" s="354" customFormat="1" x14ac:dyDescent="0.25"/>
    <row r="4906" s="354" customFormat="1" x14ac:dyDescent="0.25"/>
    <row r="4907" s="354" customFormat="1" x14ac:dyDescent="0.25"/>
    <row r="4908" s="354" customFormat="1" x14ac:dyDescent="0.25"/>
    <row r="4909" s="354" customFormat="1" x14ac:dyDescent="0.25"/>
    <row r="4910" s="354" customFormat="1" x14ac:dyDescent="0.25"/>
    <row r="4911" s="354" customFormat="1" x14ac:dyDescent="0.25"/>
    <row r="4912" s="354" customFormat="1" x14ac:dyDescent="0.25"/>
    <row r="4913" s="354" customFormat="1" x14ac:dyDescent="0.25"/>
    <row r="4914" s="354" customFormat="1" x14ac:dyDescent="0.25"/>
    <row r="4915" s="354" customFormat="1" x14ac:dyDescent="0.25"/>
    <row r="4916" s="354" customFormat="1" x14ac:dyDescent="0.25"/>
    <row r="4917" s="354" customFormat="1" x14ac:dyDescent="0.25"/>
    <row r="4918" s="354" customFormat="1" x14ac:dyDescent="0.25"/>
    <row r="4919" s="354" customFormat="1" x14ac:dyDescent="0.25"/>
    <row r="4920" s="354" customFormat="1" x14ac:dyDescent="0.25"/>
    <row r="4921" s="354" customFormat="1" x14ac:dyDescent="0.25"/>
    <row r="4922" s="354" customFormat="1" x14ac:dyDescent="0.25"/>
    <row r="4923" s="354" customFormat="1" x14ac:dyDescent="0.25"/>
    <row r="4924" s="354" customFormat="1" x14ac:dyDescent="0.25"/>
    <row r="4925" s="354" customFormat="1" x14ac:dyDescent="0.25"/>
    <row r="4926" s="354" customFormat="1" x14ac:dyDescent="0.25"/>
    <row r="4927" s="354" customFormat="1" x14ac:dyDescent="0.25"/>
    <row r="4928" s="354" customFormat="1" x14ac:dyDescent="0.25"/>
    <row r="4929" s="354" customFormat="1" x14ac:dyDescent="0.25"/>
    <row r="4930" s="354" customFormat="1" x14ac:dyDescent="0.25"/>
    <row r="4931" s="354" customFormat="1" x14ac:dyDescent="0.25"/>
    <row r="4932" s="354" customFormat="1" x14ac:dyDescent="0.25"/>
    <row r="4933" s="354" customFormat="1" x14ac:dyDescent="0.25"/>
    <row r="4934" s="354" customFormat="1" x14ac:dyDescent="0.25"/>
    <row r="4935" s="354" customFormat="1" x14ac:dyDescent="0.25"/>
    <row r="4936" s="354" customFormat="1" x14ac:dyDescent="0.25"/>
    <row r="4937" s="354" customFormat="1" x14ac:dyDescent="0.25"/>
    <row r="4938" s="354" customFormat="1" x14ac:dyDescent="0.25"/>
    <row r="4939" s="354" customFormat="1" x14ac:dyDescent="0.25"/>
    <row r="4940" s="354" customFormat="1" x14ac:dyDescent="0.25"/>
    <row r="4941" s="354" customFormat="1" x14ac:dyDescent="0.25"/>
    <row r="4942" s="354" customFormat="1" x14ac:dyDescent="0.25"/>
    <row r="4943" s="354" customFormat="1" x14ac:dyDescent="0.25"/>
    <row r="4944" s="354" customFormat="1" x14ac:dyDescent="0.25"/>
    <row r="4945" s="354" customFormat="1" x14ac:dyDescent="0.25"/>
    <row r="4946" s="354" customFormat="1" x14ac:dyDescent="0.25"/>
    <row r="4947" s="354" customFormat="1" x14ac:dyDescent="0.25"/>
    <row r="4948" s="354" customFormat="1" x14ac:dyDescent="0.25"/>
    <row r="4949" s="354" customFormat="1" x14ac:dyDescent="0.25"/>
    <row r="4950" s="354" customFormat="1" x14ac:dyDescent="0.25"/>
    <row r="4951" s="354" customFormat="1" x14ac:dyDescent="0.25"/>
    <row r="4952" s="354" customFormat="1" x14ac:dyDescent="0.25"/>
    <row r="4953" s="354" customFormat="1" x14ac:dyDescent="0.25"/>
    <row r="4954" s="354" customFormat="1" x14ac:dyDescent="0.25"/>
    <row r="4955" s="354" customFormat="1" x14ac:dyDescent="0.25"/>
    <row r="4956" s="354" customFormat="1" x14ac:dyDescent="0.25"/>
    <row r="4957" s="354" customFormat="1" x14ac:dyDescent="0.25"/>
    <row r="4958" s="354" customFormat="1" x14ac:dyDescent="0.25"/>
    <row r="4959" s="354" customFormat="1" x14ac:dyDescent="0.25"/>
    <row r="4960" s="354" customFormat="1" x14ac:dyDescent="0.25"/>
    <row r="4961" s="354" customFormat="1" x14ac:dyDescent="0.25"/>
    <row r="4962" s="354" customFormat="1" x14ac:dyDescent="0.25"/>
    <row r="4963" s="354" customFormat="1" x14ac:dyDescent="0.25"/>
    <row r="4964" s="354" customFormat="1" x14ac:dyDescent="0.25"/>
    <row r="4965" s="354" customFormat="1" x14ac:dyDescent="0.25"/>
    <row r="4966" s="354" customFormat="1" x14ac:dyDescent="0.25"/>
    <row r="4967" s="354" customFormat="1" x14ac:dyDescent="0.25"/>
    <row r="4968" s="354" customFormat="1" x14ac:dyDescent="0.25"/>
    <row r="4969" s="354" customFormat="1" x14ac:dyDescent="0.25"/>
    <row r="4970" s="354" customFormat="1" x14ac:dyDescent="0.25"/>
    <row r="4971" s="354" customFormat="1" x14ac:dyDescent="0.25"/>
    <row r="4972" s="354" customFormat="1" x14ac:dyDescent="0.25"/>
    <row r="4973" s="354" customFormat="1" x14ac:dyDescent="0.25"/>
    <row r="4974" s="354" customFormat="1" x14ac:dyDescent="0.25"/>
    <row r="4975" s="354" customFormat="1" x14ac:dyDescent="0.25"/>
    <row r="4976" s="354" customFormat="1" x14ac:dyDescent="0.25"/>
    <row r="4977" s="354" customFormat="1" x14ac:dyDescent="0.25"/>
    <row r="4978" s="354" customFormat="1" x14ac:dyDescent="0.25"/>
    <row r="4979" s="354" customFormat="1" x14ac:dyDescent="0.25"/>
    <row r="4980" s="354" customFormat="1" x14ac:dyDescent="0.25"/>
    <row r="4981" s="354" customFormat="1" x14ac:dyDescent="0.25"/>
    <row r="4982" s="354" customFormat="1" x14ac:dyDescent="0.25"/>
    <row r="4983" s="354" customFormat="1" x14ac:dyDescent="0.25"/>
    <row r="4984" s="354" customFormat="1" x14ac:dyDescent="0.25"/>
    <row r="4985" s="354" customFormat="1" x14ac:dyDescent="0.25"/>
    <row r="4986" s="354" customFormat="1" x14ac:dyDescent="0.25"/>
    <row r="4987" s="354" customFormat="1" x14ac:dyDescent="0.25"/>
    <row r="4988" s="354" customFormat="1" x14ac:dyDescent="0.25"/>
    <row r="4989" s="354" customFormat="1" x14ac:dyDescent="0.25"/>
    <row r="4990" s="354" customFormat="1" x14ac:dyDescent="0.25"/>
    <row r="4991" s="354" customFormat="1" x14ac:dyDescent="0.25"/>
    <row r="4992" s="354" customFormat="1" x14ac:dyDescent="0.25"/>
    <row r="4993" s="354" customFormat="1" x14ac:dyDescent="0.25"/>
    <row r="4994" s="354" customFormat="1" x14ac:dyDescent="0.25"/>
    <row r="4995" s="354" customFormat="1" x14ac:dyDescent="0.25"/>
    <row r="4996" s="354" customFormat="1" x14ac:dyDescent="0.25"/>
    <row r="4997" s="354" customFormat="1" x14ac:dyDescent="0.25"/>
    <row r="4998" s="354" customFormat="1" x14ac:dyDescent="0.25"/>
    <row r="4999" s="354" customFormat="1" x14ac:dyDescent="0.25"/>
    <row r="5000" s="354" customFormat="1" x14ac:dyDescent="0.25"/>
    <row r="5001" s="354" customFormat="1" x14ac:dyDescent="0.25"/>
    <row r="5002" s="354" customFormat="1" x14ac:dyDescent="0.25"/>
    <row r="5003" s="354" customFormat="1" x14ac:dyDescent="0.25"/>
    <row r="5004" s="354" customFormat="1" x14ac:dyDescent="0.25"/>
    <row r="5005" s="354" customFormat="1" x14ac:dyDescent="0.25"/>
    <row r="5006" s="354" customFormat="1" x14ac:dyDescent="0.25"/>
    <row r="5007" s="354" customFormat="1" x14ac:dyDescent="0.25"/>
    <row r="5008" s="354" customFormat="1" x14ac:dyDescent="0.25"/>
    <row r="5009" s="354" customFormat="1" x14ac:dyDescent="0.25"/>
    <row r="5010" s="354" customFormat="1" x14ac:dyDescent="0.25"/>
    <row r="5011" s="354" customFormat="1" x14ac:dyDescent="0.25"/>
    <row r="5012" s="354" customFormat="1" x14ac:dyDescent="0.25"/>
    <row r="5013" s="354" customFormat="1" x14ac:dyDescent="0.25"/>
    <row r="5014" s="354" customFormat="1" x14ac:dyDescent="0.25"/>
    <row r="5015" s="354" customFormat="1" x14ac:dyDescent="0.25"/>
    <row r="5016" s="354" customFormat="1" x14ac:dyDescent="0.25"/>
    <row r="5017" s="354" customFormat="1" x14ac:dyDescent="0.25"/>
    <row r="5018" s="354" customFormat="1" x14ac:dyDescent="0.25"/>
    <row r="5019" s="354" customFormat="1" x14ac:dyDescent="0.25"/>
    <row r="5020" s="354" customFormat="1" x14ac:dyDescent="0.25"/>
    <row r="5021" s="354" customFormat="1" x14ac:dyDescent="0.25"/>
    <row r="5022" s="354" customFormat="1" x14ac:dyDescent="0.25"/>
    <row r="5023" s="354" customFormat="1" x14ac:dyDescent="0.25"/>
    <row r="5024" s="354" customFormat="1" x14ac:dyDescent="0.25"/>
    <row r="5025" s="354" customFormat="1" x14ac:dyDescent="0.25"/>
    <row r="5026" s="354" customFormat="1" x14ac:dyDescent="0.25"/>
    <row r="5027" s="354" customFormat="1" x14ac:dyDescent="0.25"/>
    <row r="5028" s="354" customFormat="1" x14ac:dyDescent="0.25"/>
    <row r="5029" s="354" customFormat="1" x14ac:dyDescent="0.25"/>
    <row r="5030" s="354" customFormat="1" x14ac:dyDescent="0.25"/>
    <row r="5031" s="354" customFormat="1" x14ac:dyDescent="0.25"/>
    <row r="5032" s="354" customFormat="1" x14ac:dyDescent="0.25"/>
    <row r="5033" s="354" customFormat="1" x14ac:dyDescent="0.25"/>
    <row r="5034" s="354" customFormat="1" x14ac:dyDescent="0.25"/>
    <row r="5035" s="354" customFormat="1" x14ac:dyDescent="0.25"/>
    <row r="5036" s="354" customFormat="1" x14ac:dyDescent="0.25"/>
    <row r="5037" s="354" customFormat="1" x14ac:dyDescent="0.25"/>
    <row r="5038" s="354" customFormat="1" x14ac:dyDescent="0.25"/>
    <row r="5039" s="354" customFormat="1" x14ac:dyDescent="0.25"/>
    <row r="5040" s="354" customFormat="1" x14ac:dyDescent="0.25"/>
    <row r="5041" s="354" customFormat="1" x14ac:dyDescent="0.25"/>
    <row r="5042" s="354" customFormat="1" x14ac:dyDescent="0.25"/>
    <row r="5043" s="354" customFormat="1" x14ac:dyDescent="0.25"/>
    <row r="5044" s="354" customFormat="1" x14ac:dyDescent="0.25"/>
    <row r="5045" s="354" customFormat="1" x14ac:dyDescent="0.25"/>
    <row r="5046" s="354" customFormat="1" x14ac:dyDescent="0.25"/>
    <row r="5047" s="354" customFormat="1" x14ac:dyDescent="0.25"/>
    <row r="5048" s="354" customFormat="1" x14ac:dyDescent="0.25"/>
    <row r="5049" s="354" customFormat="1" x14ac:dyDescent="0.25"/>
    <row r="5050" s="354" customFormat="1" x14ac:dyDescent="0.25"/>
    <row r="5051" s="354" customFormat="1" x14ac:dyDescent="0.25"/>
    <row r="5052" s="354" customFormat="1" x14ac:dyDescent="0.25"/>
    <row r="5053" s="354" customFormat="1" x14ac:dyDescent="0.25"/>
    <row r="5054" s="354" customFormat="1" x14ac:dyDescent="0.25"/>
    <row r="5055" s="354" customFormat="1" x14ac:dyDescent="0.25"/>
    <row r="5056" s="354" customFormat="1" x14ac:dyDescent="0.25"/>
    <row r="5057" s="354" customFormat="1" x14ac:dyDescent="0.25"/>
    <row r="5058" s="354" customFormat="1" x14ac:dyDescent="0.25"/>
    <row r="5059" s="354" customFormat="1" x14ac:dyDescent="0.25"/>
    <row r="5060" s="354" customFormat="1" x14ac:dyDescent="0.25"/>
    <row r="5061" s="354" customFormat="1" x14ac:dyDescent="0.25"/>
    <row r="5062" s="354" customFormat="1" x14ac:dyDescent="0.25"/>
    <row r="5063" s="354" customFormat="1" x14ac:dyDescent="0.25"/>
    <row r="5064" s="354" customFormat="1" x14ac:dyDescent="0.25"/>
    <row r="5065" s="354" customFormat="1" x14ac:dyDescent="0.25"/>
    <row r="5066" s="354" customFormat="1" x14ac:dyDescent="0.25"/>
    <row r="5067" s="354" customFormat="1" x14ac:dyDescent="0.25"/>
    <row r="5068" s="354" customFormat="1" x14ac:dyDescent="0.25"/>
    <row r="5069" s="354" customFormat="1" x14ac:dyDescent="0.25"/>
    <row r="5070" s="354" customFormat="1" x14ac:dyDescent="0.25"/>
    <row r="5071" s="354" customFormat="1" x14ac:dyDescent="0.25"/>
    <row r="5072" s="354" customFormat="1" x14ac:dyDescent="0.25"/>
    <row r="5073" s="354" customFormat="1" x14ac:dyDescent="0.25"/>
    <row r="5074" s="354" customFormat="1" x14ac:dyDescent="0.25"/>
    <row r="5075" s="354" customFormat="1" x14ac:dyDescent="0.25"/>
    <row r="5076" s="354" customFormat="1" x14ac:dyDescent="0.25"/>
    <row r="5077" s="354" customFormat="1" x14ac:dyDescent="0.25"/>
    <row r="5078" s="354" customFormat="1" x14ac:dyDescent="0.25"/>
    <row r="5079" s="354" customFormat="1" x14ac:dyDescent="0.25"/>
    <row r="5080" s="354" customFormat="1" x14ac:dyDescent="0.25"/>
    <row r="5081" s="354" customFormat="1" x14ac:dyDescent="0.25"/>
    <row r="5082" s="354" customFormat="1" x14ac:dyDescent="0.25"/>
    <row r="5083" s="354" customFormat="1" x14ac:dyDescent="0.25"/>
    <row r="5084" s="354" customFormat="1" x14ac:dyDescent="0.25"/>
    <row r="5085" s="354" customFormat="1" x14ac:dyDescent="0.25"/>
    <row r="5086" s="354" customFormat="1" x14ac:dyDescent="0.25"/>
    <row r="5087" s="354" customFormat="1" x14ac:dyDescent="0.25"/>
    <row r="5088" s="354" customFormat="1" x14ac:dyDescent="0.25"/>
    <row r="5089" s="354" customFormat="1" x14ac:dyDescent="0.25"/>
    <row r="5090" s="354" customFormat="1" x14ac:dyDescent="0.25"/>
    <row r="5091" s="354" customFormat="1" x14ac:dyDescent="0.25"/>
    <row r="5092" s="354" customFormat="1" x14ac:dyDescent="0.25"/>
    <row r="5093" s="354" customFormat="1" x14ac:dyDescent="0.25"/>
    <row r="5094" s="354" customFormat="1" x14ac:dyDescent="0.25"/>
    <row r="5095" s="354" customFormat="1" x14ac:dyDescent="0.25"/>
    <row r="5096" s="354" customFormat="1" x14ac:dyDescent="0.25"/>
    <row r="5097" s="354" customFormat="1" x14ac:dyDescent="0.25"/>
    <row r="5098" s="354" customFormat="1" x14ac:dyDescent="0.25"/>
    <row r="5099" s="354" customFormat="1" x14ac:dyDescent="0.25"/>
    <row r="5100" s="354" customFormat="1" x14ac:dyDescent="0.25"/>
    <row r="5101" s="354" customFormat="1" x14ac:dyDescent="0.25"/>
    <row r="5102" s="354" customFormat="1" x14ac:dyDescent="0.25"/>
    <row r="5103" s="354" customFormat="1" x14ac:dyDescent="0.25"/>
    <row r="5104" s="354" customFormat="1" x14ac:dyDescent="0.25"/>
    <row r="5105" s="354" customFormat="1" x14ac:dyDescent="0.25"/>
    <row r="5106" s="354" customFormat="1" x14ac:dyDescent="0.25"/>
    <row r="5107" s="354" customFormat="1" x14ac:dyDescent="0.25"/>
    <row r="5108" s="354" customFormat="1" x14ac:dyDescent="0.25"/>
    <row r="5109" s="354" customFormat="1" x14ac:dyDescent="0.25"/>
    <row r="5110" s="354" customFormat="1" x14ac:dyDescent="0.25"/>
    <row r="5111" s="354" customFormat="1" x14ac:dyDescent="0.25"/>
    <row r="5112" s="354" customFormat="1" x14ac:dyDescent="0.25"/>
    <row r="5113" s="354" customFormat="1" x14ac:dyDescent="0.25"/>
    <row r="5114" s="354" customFormat="1" x14ac:dyDescent="0.25"/>
    <row r="5115" s="354" customFormat="1" x14ac:dyDescent="0.25"/>
    <row r="5116" s="354" customFormat="1" x14ac:dyDescent="0.25"/>
    <row r="5117" s="354" customFormat="1" x14ac:dyDescent="0.25"/>
    <row r="5118" s="354" customFormat="1" x14ac:dyDescent="0.25"/>
    <row r="5119" s="354" customFormat="1" x14ac:dyDescent="0.25"/>
    <row r="5120" s="354" customFormat="1" x14ac:dyDescent="0.25"/>
    <row r="5121" s="354" customFormat="1" x14ac:dyDescent="0.25"/>
    <row r="5122" s="354" customFormat="1" x14ac:dyDescent="0.25"/>
    <row r="5123" s="354" customFormat="1" x14ac:dyDescent="0.25"/>
    <row r="5124" s="354" customFormat="1" x14ac:dyDescent="0.25"/>
    <row r="5125" s="354" customFormat="1" x14ac:dyDescent="0.25"/>
    <row r="5126" s="354" customFormat="1" x14ac:dyDescent="0.25"/>
    <row r="5127" s="354" customFormat="1" x14ac:dyDescent="0.25"/>
    <row r="5128" s="354" customFormat="1" x14ac:dyDescent="0.25"/>
    <row r="5129" s="354" customFormat="1" x14ac:dyDescent="0.25"/>
    <row r="5130" s="354" customFormat="1" x14ac:dyDescent="0.25"/>
    <row r="5131" s="354" customFormat="1" x14ac:dyDescent="0.25"/>
    <row r="5132" s="354" customFormat="1" x14ac:dyDescent="0.25"/>
    <row r="5133" s="354" customFormat="1" x14ac:dyDescent="0.25"/>
    <row r="5134" s="354" customFormat="1" x14ac:dyDescent="0.25"/>
    <row r="5135" s="354" customFormat="1" x14ac:dyDescent="0.25"/>
    <row r="5136" s="354" customFormat="1" x14ac:dyDescent="0.25"/>
    <row r="5137" s="354" customFormat="1" x14ac:dyDescent="0.25"/>
    <row r="5138" s="354" customFormat="1" x14ac:dyDescent="0.25"/>
    <row r="5139" s="354" customFormat="1" x14ac:dyDescent="0.25"/>
    <row r="5140" s="354" customFormat="1" x14ac:dyDescent="0.25"/>
    <row r="5141" s="354" customFormat="1" x14ac:dyDescent="0.25"/>
    <row r="5142" s="354" customFormat="1" x14ac:dyDescent="0.25"/>
    <row r="5143" s="354" customFormat="1" x14ac:dyDescent="0.25"/>
    <row r="5144" s="354" customFormat="1" x14ac:dyDescent="0.25"/>
    <row r="5145" s="354" customFormat="1" x14ac:dyDescent="0.25"/>
    <row r="5146" s="354" customFormat="1" x14ac:dyDescent="0.25"/>
    <row r="5147" s="354" customFormat="1" x14ac:dyDescent="0.25"/>
    <row r="5148" s="354" customFormat="1" x14ac:dyDescent="0.25"/>
    <row r="5149" s="354" customFormat="1" x14ac:dyDescent="0.25"/>
    <row r="5150" s="354" customFormat="1" x14ac:dyDescent="0.25"/>
    <row r="5151" s="354" customFormat="1" x14ac:dyDescent="0.25"/>
    <row r="5152" s="354" customFormat="1" x14ac:dyDescent="0.25"/>
    <row r="5153" s="354" customFormat="1" x14ac:dyDescent="0.25"/>
    <row r="5154" s="354" customFormat="1" x14ac:dyDescent="0.25"/>
    <row r="5155" s="354" customFormat="1" x14ac:dyDescent="0.25"/>
    <row r="5156" s="354" customFormat="1" x14ac:dyDescent="0.25"/>
    <row r="5157" s="354" customFormat="1" x14ac:dyDescent="0.25"/>
    <row r="5158" s="354" customFormat="1" x14ac:dyDescent="0.25"/>
    <row r="5159" s="354" customFormat="1" x14ac:dyDescent="0.25"/>
    <row r="5160" s="354" customFormat="1" x14ac:dyDescent="0.25"/>
    <row r="5161" s="354" customFormat="1" x14ac:dyDescent="0.25"/>
    <row r="5162" s="354" customFormat="1" x14ac:dyDescent="0.25"/>
    <row r="5163" s="354" customFormat="1" x14ac:dyDescent="0.25"/>
    <row r="5164" s="354" customFormat="1" x14ac:dyDescent="0.25"/>
    <row r="5165" s="354" customFormat="1" x14ac:dyDescent="0.25"/>
    <row r="5166" s="354" customFormat="1" x14ac:dyDescent="0.25"/>
    <row r="5167" s="354" customFormat="1" x14ac:dyDescent="0.25"/>
    <row r="5168" s="354" customFormat="1" x14ac:dyDescent="0.25"/>
    <row r="5169" s="354" customFormat="1" x14ac:dyDescent="0.25"/>
    <row r="5170" s="354" customFormat="1" x14ac:dyDescent="0.25"/>
    <row r="5171" s="354" customFormat="1" x14ac:dyDescent="0.25"/>
    <row r="5172" s="354" customFormat="1" x14ac:dyDescent="0.25"/>
    <row r="5173" s="354" customFormat="1" x14ac:dyDescent="0.25"/>
    <row r="5174" s="354" customFormat="1" x14ac:dyDescent="0.25"/>
    <row r="5175" s="354" customFormat="1" x14ac:dyDescent="0.25"/>
    <row r="5176" s="354" customFormat="1" x14ac:dyDescent="0.25"/>
    <row r="5177" s="354" customFormat="1" x14ac:dyDescent="0.25"/>
    <row r="5178" s="354" customFormat="1" x14ac:dyDescent="0.25"/>
    <row r="5179" s="354" customFormat="1" x14ac:dyDescent="0.25"/>
    <row r="5180" s="354" customFormat="1" x14ac:dyDescent="0.25"/>
    <row r="5181" s="354" customFormat="1" x14ac:dyDescent="0.25"/>
    <row r="5182" s="354" customFormat="1" x14ac:dyDescent="0.25"/>
    <row r="5183" s="354" customFormat="1" x14ac:dyDescent="0.25"/>
    <row r="5184" s="354" customFormat="1" x14ac:dyDescent="0.25"/>
    <row r="5185" s="354" customFormat="1" x14ac:dyDescent="0.25"/>
    <row r="5186" s="354" customFormat="1" x14ac:dyDescent="0.25"/>
    <row r="5187" s="354" customFormat="1" x14ac:dyDescent="0.25"/>
    <row r="5188" s="354" customFormat="1" x14ac:dyDescent="0.25"/>
    <row r="5189" s="354" customFormat="1" x14ac:dyDescent="0.25"/>
    <row r="5190" s="354" customFormat="1" x14ac:dyDescent="0.25"/>
    <row r="5191" s="354" customFormat="1" x14ac:dyDescent="0.25"/>
    <row r="5192" s="354" customFormat="1" x14ac:dyDescent="0.25"/>
    <row r="5193" s="354" customFormat="1" x14ac:dyDescent="0.25"/>
    <row r="5194" s="354" customFormat="1" x14ac:dyDescent="0.25"/>
    <row r="5195" s="354" customFormat="1" x14ac:dyDescent="0.25"/>
    <row r="5196" s="354" customFormat="1" x14ac:dyDescent="0.25"/>
    <row r="5197" s="354" customFormat="1" x14ac:dyDescent="0.25"/>
    <row r="5198" s="354" customFormat="1" x14ac:dyDescent="0.25"/>
    <row r="5199" s="354" customFormat="1" x14ac:dyDescent="0.25"/>
    <row r="5200" s="354" customFormat="1" x14ac:dyDescent="0.25"/>
    <row r="5201" s="354" customFormat="1" x14ac:dyDescent="0.25"/>
    <row r="5202" s="354" customFormat="1" x14ac:dyDescent="0.25"/>
    <row r="5203" s="354" customFormat="1" x14ac:dyDescent="0.25"/>
    <row r="5204" s="354" customFormat="1" x14ac:dyDescent="0.25"/>
    <row r="5205" s="354" customFormat="1" x14ac:dyDescent="0.25"/>
    <row r="5206" s="354" customFormat="1" x14ac:dyDescent="0.25"/>
    <row r="5207" s="354" customFormat="1" x14ac:dyDescent="0.25"/>
    <row r="5208" s="354" customFormat="1" x14ac:dyDescent="0.25"/>
    <row r="5209" s="354" customFormat="1" x14ac:dyDescent="0.25"/>
    <row r="5210" s="354" customFormat="1" x14ac:dyDescent="0.25"/>
    <row r="5211" s="354" customFormat="1" x14ac:dyDescent="0.25"/>
    <row r="5212" s="354" customFormat="1" x14ac:dyDescent="0.25"/>
    <row r="5213" s="354" customFormat="1" x14ac:dyDescent="0.25"/>
    <row r="5214" s="354" customFormat="1" x14ac:dyDescent="0.25"/>
    <row r="5215" s="354" customFormat="1" x14ac:dyDescent="0.25"/>
    <row r="5216" s="354" customFormat="1" x14ac:dyDescent="0.25"/>
    <row r="5217" s="354" customFormat="1" x14ac:dyDescent="0.25"/>
    <row r="5218" s="354" customFormat="1" x14ac:dyDescent="0.25"/>
    <row r="5219" s="354" customFormat="1" x14ac:dyDescent="0.25"/>
    <row r="5220" s="354" customFormat="1" x14ac:dyDescent="0.25"/>
    <row r="5221" s="354" customFormat="1" x14ac:dyDescent="0.25"/>
    <row r="5222" s="354" customFormat="1" x14ac:dyDescent="0.25"/>
    <row r="5223" s="354" customFormat="1" x14ac:dyDescent="0.25"/>
    <row r="5224" s="354" customFormat="1" x14ac:dyDescent="0.25"/>
    <row r="5225" s="354" customFormat="1" x14ac:dyDescent="0.25"/>
    <row r="5226" s="354" customFormat="1" x14ac:dyDescent="0.25"/>
    <row r="5227" s="354" customFormat="1" x14ac:dyDescent="0.25"/>
    <row r="5228" s="354" customFormat="1" x14ac:dyDescent="0.25"/>
    <row r="5229" s="354" customFormat="1" x14ac:dyDescent="0.25"/>
    <row r="5230" s="354" customFormat="1" x14ac:dyDescent="0.25"/>
    <row r="5231" s="354" customFormat="1" x14ac:dyDescent="0.25"/>
    <row r="5232" s="354" customFormat="1" x14ac:dyDescent="0.25"/>
    <row r="5233" s="354" customFormat="1" x14ac:dyDescent="0.25"/>
    <row r="5234" s="354" customFormat="1" x14ac:dyDescent="0.25"/>
    <row r="5235" s="354" customFormat="1" x14ac:dyDescent="0.25"/>
    <row r="5236" s="354" customFormat="1" x14ac:dyDescent="0.25"/>
    <row r="5237" s="354" customFormat="1" x14ac:dyDescent="0.25"/>
    <row r="5238" s="354" customFormat="1" x14ac:dyDescent="0.25"/>
    <row r="5239" s="354" customFormat="1" x14ac:dyDescent="0.25"/>
    <row r="5240" s="354" customFormat="1" x14ac:dyDescent="0.25"/>
    <row r="5241" s="354" customFormat="1" x14ac:dyDescent="0.25"/>
    <row r="5242" s="354" customFormat="1" x14ac:dyDescent="0.25"/>
    <row r="5243" s="354" customFormat="1" x14ac:dyDescent="0.25"/>
    <row r="5244" s="354" customFormat="1" x14ac:dyDescent="0.25"/>
    <row r="5245" s="354" customFormat="1" x14ac:dyDescent="0.25"/>
    <row r="5246" s="354" customFormat="1" x14ac:dyDescent="0.25"/>
    <row r="5247" s="354" customFormat="1" x14ac:dyDescent="0.25"/>
    <row r="5248" s="354" customFormat="1" x14ac:dyDescent="0.25"/>
    <row r="5249" s="354" customFormat="1" x14ac:dyDescent="0.25"/>
    <row r="5250" s="354" customFormat="1" x14ac:dyDescent="0.25"/>
    <row r="5251" s="354" customFormat="1" x14ac:dyDescent="0.25"/>
    <row r="5252" s="354" customFormat="1" x14ac:dyDescent="0.25"/>
    <row r="5253" s="354" customFormat="1" x14ac:dyDescent="0.25"/>
    <row r="5254" s="354" customFormat="1" x14ac:dyDescent="0.25"/>
    <row r="5255" s="354" customFormat="1" x14ac:dyDescent="0.25"/>
    <row r="5256" s="354" customFormat="1" x14ac:dyDescent="0.25"/>
    <row r="5257" s="354" customFormat="1" x14ac:dyDescent="0.25"/>
    <row r="5258" s="354" customFormat="1" x14ac:dyDescent="0.25"/>
    <row r="5259" s="354" customFormat="1" x14ac:dyDescent="0.25"/>
    <row r="5260" s="354" customFormat="1" x14ac:dyDescent="0.25"/>
    <row r="5261" s="354" customFormat="1" x14ac:dyDescent="0.25"/>
    <row r="5262" s="354" customFormat="1" x14ac:dyDescent="0.25"/>
    <row r="5263" s="354" customFormat="1" x14ac:dyDescent="0.25"/>
    <row r="5264" s="354" customFormat="1" x14ac:dyDescent="0.25"/>
    <row r="5265" s="354" customFormat="1" x14ac:dyDescent="0.25"/>
    <row r="5266" s="354" customFormat="1" x14ac:dyDescent="0.25"/>
    <row r="5267" s="354" customFormat="1" x14ac:dyDescent="0.25"/>
    <row r="5268" s="354" customFormat="1" x14ac:dyDescent="0.25"/>
    <row r="5269" s="354" customFormat="1" x14ac:dyDescent="0.25"/>
    <row r="5270" s="354" customFormat="1" x14ac:dyDescent="0.25"/>
    <row r="5271" s="354" customFormat="1" x14ac:dyDescent="0.25"/>
    <row r="5272" s="354" customFormat="1" x14ac:dyDescent="0.25"/>
    <row r="5273" s="354" customFormat="1" x14ac:dyDescent="0.25"/>
    <row r="5274" s="354" customFormat="1" x14ac:dyDescent="0.25"/>
    <row r="5275" s="354" customFormat="1" x14ac:dyDescent="0.25"/>
    <row r="5276" s="354" customFormat="1" x14ac:dyDescent="0.25"/>
    <row r="5277" s="354" customFormat="1" x14ac:dyDescent="0.25"/>
    <row r="5278" s="354" customFormat="1" x14ac:dyDescent="0.25"/>
    <row r="5279" s="354" customFormat="1" x14ac:dyDescent="0.25"/>
    <row r="5280" s="354" customFormat="1" x14ac:dyDescent="0.25"/>
    <row r="5281" s="354" customFormat="1" x14ac:dyDescent="0.25"/>
    <row r="5282" s="354" customFormat="1" x14ac:dyDescent="0.25"/>
    <row r="5283" s="354" customFormat="1" x14ac:dyDescent="0.25"/>
    <row r="5284" s="354" customFormat="1" x14ac:dyDescent="0.25"/>
    <row r="5285" s="354" customFormat="1" x14ac:dyDescent="0.25"/>
    <row r="5286" s="354" customFormat="1" x14ac:dyDescent="0.25"/>
    <row r="5287" s="354" customFormat="1" x14ac:dyDescent="0.25"/>
    <row r="5288" s="354" customFormat="1" x14ac:dyDescent="0.25"/>
    <row r="5289" s="354" customFormat="1" x14ac:dyDescent="0.25"/>
    <row r="5290" s="354" customFormat="1" x14ac:dyDescent="0.25"/>
    <row r="5291" s="354" customFormat="1" x14ac:dyDescent="0.25"/>
    <row r="5292" s="354" customFormat="1" x14ac:dyDescent="0.25"/>
    <row r="5293" s="354" customFormat="1" x14ac:dyDescent="0.25"/>
    <row r="5294" s="354" customFormat="1" x14ac:dyDescent="0.25"/>
    <row r="5295" s="354" customFormat="1" x14ac:dyDescent="0.25"/>
    <row r="5296" s="354" customFormat="1" x14ac:dyDescent="0.25"/>
    <row r="5297" s="354" customFormat="1" x14ac:dyDescent="0.25"/>
    <row r="5298" s="354" customFormat="1" x14ac:dyDescent="0.25"/>
    <row r="5299" s="354" customFormat="1" x14ac:dyDescent="0.25"/>
    <row r="5300" s="354" customFormat="1" x14ac:dyDescent="0.25"/>
    <row r="5301" s="354" customFormat="1" x14ac:dyDescent="0.25"/>
    <row r="5302" s="354" customFormat="1" x14ac:dyDescent="0.25"/>
    <row r="5303" s="354" customFormat="1" x14ac:dyDescent="0.25"/>
    <row r="5304" s="354" customFormat="1" x14ac:dyDescent="0.25"/>
    <row r="5305" s="354" customFormat="1" x14ac:dyDescent="0.25"/>
    <row r="5306" s="354" customFormat="1" x14ac:dyDescent="0.25"/>
    <row r="5307" s="354" customFormat="1" x14ac:dyDescent="0.25"/>
    <row r="5308" s="354" customFormat="1" x14ac:dyDescent="0.25"/>
    <row r="5309" s="354" customFormat="1" x14ac:dyDescent="0.25"/>
    <row r="5310" s="354" customFormat="1" x14ac:dyDescent="0.25"/>
    <row r="5311" s="354" customFormat="1" x14ac:dyDescent="0.25"/>
    <row r="5312" s="354" customFormat="1" x14ac:dyDescent="0.25"/>
    <row r="5313" s="354" customFormat="1" x14ac:dyDescent="0.25"/>
    <row r="5314" s="354" customFormat="1" x14ac:dyDescent="0.25"/>
    <row r="5315" s="354" customFormat="1" x14ac:dyDescent="0.25"/>
    <row r="5316" s="354" customFormat="1" x14ac:dyDescent="0.25"/>
    <row r="5317" s="354" customFormat="1" x14ac:dyDescent="0.25"/>
    <row r="5318" s="354" customFormat="1" x14ac:dyDescent="0.25"/>
    <row r="5319" s="354" customFormat="1" x14ac:dyDescent="0.25"/>
    <row r="5320" s="354" customFormat="1" x14ac:dyDescent="0.25"/>
    <row r="5321" s="354" customFormat="1" x14ac:dyDescent="0.25"/>
    <row r="5322" s="354" customFormat="1" x14ac:dyDescent="0.25"/>
    <row r="5323" s="354" customFormat="1" x14ac:dyDescent="0.25"/>
    <row r="5324" s="354" customFormat="1" x14ac:dyDescent="0.25"/>
    <row r="5325" s="354" customFormat="1" x14ac:dyDescent="0.25"/>
    <row r="5326" s="354" customFormat="1" x14ac:dyDescent="0.25"/>
    <row r="5327" s="354" customFormat="1" x14ac:dyDescent="0.25"/>
    <row r="5328" s="354" customFormat="1" x14ac:dyDescent="0.25"/>
    <row r="5329" s="354" customFormat="1" x14ac:dyDescent="0.25"/>
    <row r="5330" s="354" customFormat="1" x14ac:dyDescent="0.25"/>
    <row r="5331" s="354" customFormat="1" x14ac:dyDescent="0.25"/>
    <row r="5332" s="354" customFormat="1" x14ac:dyDescent="0.25"/>
    <row r="5333" s="354" customFormat="1" x14ac:dyDescent="0.25"/>
    <row r="5334" s="354" customFormat="1" x14ac:dyDescent="0.25"/>
    <row r="5335" s="354" customFormat="1" x14ac:dyDescent="0.25"/>
    <row r="5336" s="354" customFormat="1" x14ac:dyDescent="0.25"/>
    <row r="5337" s="354" customFormat="1" x14ac:dyDescent="0.25"/>
    <row r="5338" s="354" customFormat="1" x14ac:dyDescent="0.25"/>
    <row r="5339" s="354" customFormat="1" x14ac:dyDescent="0.25"/>
    <row r="5340" s="354" customFormat="1" x14ac:dyDescent="0.25"/>
    <row r="5341" s="354" customFormat="1" x14ac:dyDescent="0.25"/>
    <row r="5342" s="354" customFormat="1" x14ac:dyDescent="0.25"/>
    <row r="5343" s="354" customFormat="1" x14ac:dyDescent="0.25"/>
    <row r="5344" s="354" customFormat="1" x14ac:dyDescent="0.25"/>
    <row r="5345" s="354" customFormat="1" x14ac:dyDescent="0.25"/>
    <row r="5346" s="354" customFormat="1" x14ac:dyDescent="0.25"/>
    <row r="5347" s="354" customFormat="1" x14ac:dyDescent="0.25"/>
    <row r="5348" s="354" customFormat="1" x14ac:dyDescent="0.25"/>
    <row r="5349" s="354" customFormat="1" x14ac:dyDescent="0.25"/>
    <row r="5350" s="354" customFormat="1" x14ac:dyDescent="0.25"/>
    <row r="5351" s="354" customFormat="1" x14ac:dyDescent="0.25"/>
    <row r="5352" s="354" customFormat="1" x14ac:dyDescent="0.25"/>
    <row r="5353" s="354" customFormat="1" x14ac:dyDescent="0.25"/>
    <row r="5354" s="354" customFormat="1" x14ac:dyDescent="0.25"/>
    <row r="5355" s="354" customFormat="1" x14ac:dyDescent="0.25"/>
    <row r="5356" s="354" customFormat="1" x14ac:dyDescent="0.25"/>
    <row r="5357" s="354" customFormat="1" x14ac:dyDescent="0.25"/>
    <row r="5358" s="354" customFormat="1" x14ac:dyDescent="0.25"/>
    <row r="5359" s="354" customFormat="1" x14ac:dyDescent="0.25"/>
    <row r="5360" s="354" customFormat="1" x14ac:dyDescent="0.25"/>
    <row r="5361" s="354" customFormat="1" x14ac:dyDescent="0.25"/>
    <row r="5362" s="354" customFormat="1" x14ac:dyDescent="0.25"/>
    <row r="5363" s="354" customFormat="1" x14ac:dyDescent="0.25"/>
    <row r="5364" s="354" customFormat="1" x14ac:dyDescent="0.25"/>
    <row r="5365" s="354" customFormat="1" x14ac:dyDescent="0.25"/>
    <row r="5366" s="354" customFormat="1" x14ac:dyDescent="0.25"/>
    <row r="5367" s="354" customFormat="1" x14ac:dyDescent="0.25"/>
    <row r="5368" s="354" customFormat="1" x14ac:dyDescent="0.25"/>
    <row r="5369" s="354" customFormat="1" x14ac:dyDescent="0.25"/>
    <row r="5370" s="354" customFormat="1" x14ac:dyDescent="0.25"/>
    <row r="5371" s="354" customFormat="1" x14ac:dyDescent="0.25"/>
    <row r="5372" s="354" customFormat="1" x14ac:dyDescent="0.25"/>
    <row r="5373" s="354" customFormat="1" x14ac:dyDescent="0.25"/>
    <row r="5374" s="354" customFormat="1" x14ac:dyDescent="0.25"/>
    <row r="5375" s="354" customFormat="1" x14ac:dyDescent="0.25"/>
    <row r="5376" s="354" customFormat="1" x14ac:dyDescent="0.25"/>
    <row r="5377" s="354" customFormat="1" x14ac:dyDescent="0.25"/>
    <row r="5378" s="354" customFormat="1" x14ac:dyDescent="0.25"/>
    <row r="5379" s="354" customFormat="1" x14ac:dyDescent="0.25"/>
    <row r="5380" s="354" customFormat="1" x14ac:dyDescent="0.25"/>
    <row r="5381" s="354" customFormat="1" x14ac:dyDescent="0.25"/>
    <row r="5382" s="354" customFormat="1" x14ac:dyDescent="0.25"/>
    <row r="5383" s="354" customFormat="1" x14ac:dyDescent="0.25"/>
    <row r="5384" s="354" customFormat="1" x14ac:dyDescent="0.25"/>
    <row r="5385" s="354" customFormat="1" x14ac:dyDescent="0.25"/>
    <row r="5386" s="354" customFormat="1" x14ac:dyDescent="0.25"/>
    <row r="5387" s="354" customFormat="1" x14ac:dyDescent="0.25"/>
    <row r="5388" s="354" customFormat="1" x14ac:dyDescent="0.25"/>
    <row r="5389" s="354" customFormat="1" x14ac:dyDescent="0.25"/>
    <row r="5390" s="354" customFormat="1" x14ac:dyDescent="0.25"/>
    <row r="5391" s="354" customFormat="1" x14ac:dyDescent="0.25"/>
    <row r="5392" s="354" customFormat="1" x14ac:dyDescent="0.25"/>
    <row r="5393" s="354" customFormat="1" x14ac:dyDescent="0.25"/>
    <row r="5394" s="354" customFormat="1" x14ac:dyDescent="0.25"/>
    <row r="5395" s="354" customFormat="1" x14ac:dyDescent="0.25"/>
    <row r="5396" s="354" customFormat="1" x14ac:dyDescent="0.25"/>
    <row r="5397" s="354" customFormat="1" x14ac:dyDescent="0.25"/>
    <row r="5398" s="354" customFormat="1" x14ac:dyDescent="0.25"/>
    <row r="5399" s="354" customFormat="1" x14ac:dyDescent="0.25"/>
    <row r="5400" s="354" customFormat="1" x14ac:dyDescent="0.25"/>
    <row r="5401" s="354" customFormat="1" x14ac:dyDescent="0.25"/>
    <row r="5402" s="354" customFormat="1" x14ac:dyDescent="0.25"/>
    <row r="5403" s="354" customFormat="1" x14ac:dyDescent="0.25"/>
    <row r="5404" s="354" customFormat="1" x14ac:dyDescent="0.25"/>
    <row r="5405" s="354" customFormat="1" x14ac:dyDescent="0.25"/>
    <row r="5406" s="354" customFormat="1" x14ac:dyDescent="0.25"/>
    <row r="5407" s="354" customFormat="1" x14ac:dyDescent="0.25"/>
    <row r="5408" s="354" customFormat="1" x14ac:dyDescent="0.25"/>
    <row r="5409" s="354" customFormat="1" x14ac:dyDescent="0.25"/>
    <row r="5410" s="354" customFormat="1" x14ac:dyDescent="0.25"/>
    <row r="5411" s="354" customFormat="1" x14ac:dyDescent="0.25"/>
    <row r="5412" s="354" customFormat="1" x14ac:dyDescent="0.25"/>
    <row r="5413" s="354" customFormat="1" x14ac:dyDescent="0.25"/>
    <row r="5414" s="354" customFormat="1" x14ac:dyDescent="0.25"/>
    <row r="5415" s="354" customFormat="1" x14ac:dyDescent="0.25"/>
    <row r="5416" s="354" customFormat="1" x14ac:dyDescent="0.25"/>
    <row r="5417" s="354" customFormat="1" x14ac:dyDescent="0.25"/>
    <row r="5418" s="354" customFormat="1" x14ac:dyDescent="0.25"/>
    <row r="5419" s="354" customFormat="1" x14ac:dyDescent="0.25"/>
    <row r="5420" s="354" customFormat="1" x14ac:dyDescent="0.25"/>
    <row r="5421" s="354" customFormat="1" x14ac:dyDescent="0.25"/>
    <row r="5422" s="354" customFormat="1" x14ac:dyDescent="0.25"/>
    <row r="5423" s="354" customFormat="1" x14ac:dyDescent="0.25"/>
    <row r="5424" s="354" customFormat="1" x14ac:dyDescent="0.25"/>
    <row r="5425" s="354" customFormat="1" x14ac:dyDescent="0.25"/>
    <row r="5426" s="354" customFormat="1" x14ac:dyDescent="0.25"/>
    <row r="5427" s="354" customFormat="1" x14ac:dyDescent="0.25"/>
    <row r="5428" s="354" customFormat="1" x14ac:dyDescent="0.25"/>
    <row r="5429" s="354" customFormat="1" x14ac:dyDescent="0.25"/>
    <row r="5430" s="354" customFormat="1" x14ac:dyDescent="0.25"/>
    <row r="5431" s="354" customFormat="1" x14ac:dyDescent="0.25"/>
    <row r="5432" s="354" customFormat="1" x14ac:dyDescent="0.25"/>
    <row r="5433" s="354" customFormat="1" x14ac:dyDescent="0.25"/>
    <row r="5434" s="354" customFormat="1" x14ac:dyDescent="0.25"/>
    <row r="5435" s="354" customFormat="1" x14ac:dyDescent="0.25"/>
    <row r="5436" s="354" customFormat="1" x14ac:dyDescent="0.25"/>
    <row r="5437" s="354" customFormat="1" x14ac:dyDescent="0.25"/>
    <row r="5438" s="354" customFormat="1" x14ac:dyDescent="0.25"/>
    <row r="5439" s="354" customFormat="1" x14ac:dyDescent="0.25"/>
    <row r="5440" s="354" customFormat="1" x14ac:dyDescent="0.25"/>
    <row r="5441" s="354" customFormat="1" x14ac:dyDescent="0.25"/>
    <row r="5442" s="354" customFormat="1" x14ac:dyDescent="0.25"/>
    <row r="5443" s="354" customFormat="1" x14ac:dyDescent="0.25"/>
    <row r="5444" s="354" customFormat="1" x14ac:dyDescent="0.25"/>
    <row r="5445" s="354" customFormat="1" x14ac:dyDescent="0.25"/>
    <row r="5446" s="354" customFormat="1" x14ac:dyDescent="0.25"/>
    <row r="5447" s="354" customFormat="1" x14ac:dyDescent="0.25"/>
    <row r="5448" s="354" customFormat="1" x14ac:dyDescent="0.25"/>
    <row r="5449" s="354" customFormat="1" x14ac:dyDescent="0.25"/>
    <row r="5450" s="354" customFormat="1" x14ac:dyDescent="0.25"/>
    <row r="5451" s="354" customFormat="1" x14ac:dyDescent="0.25"/>
    <row r="5452" s="354" customFormat="1" x14ac:dyDescent="0.25"/>
    <row r="5453" s="354" customFormat="1" x14ac:dyDescent="0.25"/>
    <row r="5454" s="354" customFormat="1" x14ac:dyDescent="0.25"/>
    <row r="5455" s="354" customFormat="1" x14ac:dyDescent="0.25"/>
    <row r="5456" s="354" customFormat="1" x14ac:dyDescent="0.25"/>
    <row r="5457" s="354" customFormat="1" x14ac:dyDescent="0.25"/>
    <row r="5458" s="354" customFormat="1" x14ac:dyDescent="0.25"/>
    <row r="5459" s="354" customFormat="1" x14ac:dyDescent="0.25"/>
    <row r="5460" s="354" customFormat="1" x14ac:dyDescent="0.25"/>
    <row r="5461" s="354" customFormat="1" x14ac:dyDescent="0.25"/>
    <row r="5462" s="354" customFormat="1" x14ac:dyDescent="0.25"/>
    <row r="5463" s="354" customFormat="1" x14ac:dyDescent="0.25"/>
    <row r="5464" s="354" customFormat="1" x14ac:dyDescent="0.25"/>
    <row r="5465" s="354" customFormat="1" x14ac:dyDescent="0.25"/>
    <row r="5466" s="354" customFormat="1" x14ac:dyDescent="0.25"/>
    <row r="5467" s="354" customFormat="1" x14ac:dyDescent="0.25"/>
    <row r="5468" s="354" customFormat="1" x14ac:dyDescent="0.25"/>
    <row r="5469" s="354" customFormat="1" x14ac:dyDescent="0.25"/>
    <row r="5470" s="354" customFormat="1" x14ac:dyDescent="0.25"/>
    <row r="5471" s="354" customFormat="1" x14ac:dyDescent="0.25"/>
    <row r="5472" s="354" customFormat="1" x14ac:dyDescent="0.25"/>
    <row r="5473" s="354" customFormat="1" x14ac:dyDescent="0.25"/>
    <row r="5474" s="354" customFormat="1" x14ac:dyDescent="0.25"/>
    <row r="5475" s="354" customFormat="1" x14ac:dyDescent="0.25"/>
    <row r="5476" s="354" customFormat="1" x14ac:dyDescent="0.25"/>
    <row r="5477" s="354" customFormat="1" x14ac:dyDescent="0.25"/>
    <row r="5478" s="354" customFormat="1" x14ac:dyDescent="0.25"/>
    <row r="5479" s="354" customFormat="1" x14ac:dyDescent="0.25"/>
    <row r="5480" s="354" customFormat="1" x14ac:dyDescent="0.25"/>
    <row r="5481" s="354" customFormat="1" x14ac:dyDescent="0.25"/>
    <row r="5482" s="354" customFormat="1" x14ac:dyDescent="0.25"/>
    <row r="5483" s="354" customFormat="1" x14ac:dyDescent="0.25"/>
    <row r="5484" s="354" customFormat="1" x14ac:dyDescent="0.25"/>
    <row r="5485" s="354" customFormat="1" x14ac:dyDescent="0.25"/>
    <row r="5486" s="354" customFormat="1" x14ac:dyDescent="0.25"/>
    <row r="5487" s="354" customFormat="1" x14ac:dyDescent="0.25"/>
    <row r="5488" s="354" customFormat="1" x14ac:dyDescent="0.25"/>
    <row r="5489" s="354" customFormat="1" x14ac:dyDescent="0.25"/>
    <row r="5490" s="354" customFormat="1" x14ac:dyDescent="0.25"/>
    <row r="5491" s="354" customFormat="1" x14ac:dyDescent="0.25"/>
    <row r="5492" s="354" customFormat="1" x14ac:dyDescent="0.25"/>
    <row r="5493" s="354" customFormat="1" x14ac:dyDescent="0.25"/>
    <row r="5494" s="354" customFormat="1" x14ac:dyDescent="0.25"/>
    <row r="5495" s="354" customFormat="1" x14ac:dyDescent="0.25"/>
    <row r="5496" s="354" customFormat="1" x14ac:dyDescent="0.25"/>
    <row r="5497" s="354" customFormat="1" x14ac:dyDescent="0.25"/>
    <row r="5498" s="354" customFormat="1" x14ac:dyDescent="0.25"/>
    <row r="5499" s="354" customFormat="1" x14ac:dyDescent="0.25"/>
    <row r="5500" s="354" customFormat="1" x14ac:dyDescent="0.25"/>
    <row r="5501" s="354" customFormat="1" x14ac:dyDescent="0.25"/>
    <row r="5502" s="354" customFormat="1" x14ac:dyDescent="0.25"/>
    <row r="5503" s="354" customFormat="1" x14ac:dyDescent="0.25"/>
    <row r="5504" s="354" customFormat="1" x14ac:dyDescent="0.25"/>
    <row r="5505" s="354" customFormat="1" x14ac:dyDescent="0.25"/>
    <row r="5506" s="354" customFormat="1" x14ac:dyDescent="0.25"/>
    <row r="5507" s="354" customFormat="1" x14ac:dyDescent="0.25"/>
    <row r="5508" s="354" customFormat="1" x14ac:dyDescent="0.25"/>
    <row r="5509" s="354" customFormat="1" x14ac:dyDescent="0.25"/>
    <row r="5510" s="354" customFormat="1" x14ac:dyDescent="0.25"/>
    <row r="5511" s="354" customFormat="1" x14ac:dyDescent="0.25"/>
    <row r="5512" s="354" customFormat="1" x14ac:dyDescent="0.25"/>
    <row r="5513" s="354" customFormat="1" x14ac:dyDescent="0.25"/>
    <row r="5514" s="354" customFormat="1" x14ac:dyDescent="0.25"/>
    <row r="5515" s="354" customFormat="1" x14ac:dyDescent="0.25"/>
    <row r="5516" s="354" customFormat="1" x14ac:dyDescent="0.25"/>
    <row r="5517" s="354" customFormat="1" x14ac:dyDescent="0.25"/>
    <row r="5518" s="354" customFormat="1" x14ac:dyDescent="0.25"/>
    <row r="5519" s="354" customFormat="1" x14ac:dyDescent="0.25"/>
    <row r="5520" s="354" customFormat="1" x14ac:dyDescent="0.25"/>
    <row r="5521" s="354" customFormat="1" x14ac:dyDescent="0.25"/>
    <row r="5522" s="354" customFormat="1" x14ac:dyDescent="0.25"/>
    <row r="5523" s="354" customFormat="1" x14ac:dyDescent="0.25"/>
    <row r="5524" s="354" customFormat="1" x14ac:dyDescent="0.25"/>
    <row r="5525" s="354" customFormat="1" x14ac:dyDescent="0.25"/>
    <row r="5526" s="354" customFormat="1" x14ac:dyDescent="0.25"/>
    <row r="5527" s="354" customFormat="1" x14ac:dyDescent="0.25"/>
    <row r="5528" s="354" customFormat="1" x14ac:dyDescent="0.25"/>
    <row r="5529" s="354" customFormat="1" x14ac:dyDescent="0.25"/>
    <row r="5530" s="354" customFormat="1" x14ac:dyDescent="0.25"/>
    <row r="5531" s="354" customFormat="1" x14ac:dyDescent="0.25"/>
    <row r="5532" s="354" customFormat="1" x14ac:dyDescent="0.25"/>
    <row r="5533" s="354" customFormat="1" x14ac:dyDescent="0.25"/>
    <row r="5534" s="354" customFormat="1" x14ac:dyDescent="0.25"/>
    <row r="5535" s="354" customFormat="1" x14ac:dyDescent="0.25"/>
    <row r="5536" s="354" customFormat="1" x14ac:dyDescent="0.25"/>
    <row r="5537" s="354" customFormat="1" x14ac:dyDescent="0.25"/>
    <row r="5538" s="354" customFormat="1" x14ac:dyDescent="0.25"/>
    <row r="5539" s="354" customFormat="1" x14ac:dyDescent="0.25"/>
    <row r="5540" s="354" customFormat="1" x14ac:dyDescent="0.25"/>
    <row r="5541" s="354" customFormat="1" x14ac:dyDescent="0.25"/>
    <row r="5542" s="354" customFormat="1" x14ac:dyDescent="0.25"/>
    <row r="5543" s="354" customFormat="1" x14ac:dyDescent="0.25"/>
    <row r="5544" s="354" customFormat="1" x14ac:dyDescent="0.25"/>
    <row r="5545" s="354" customFormat="1" x14ac:dyDescent="0.25"/>
    <row r="5546" s="354" customFormat="1" x14ac:dyDescent="0.25"/>
    <row r="5547" s="354" customFormat="1" x14ac:dyDescent="0.25"/>
    <row r="5548" s="354" customFormat="1" x14ac:dyDescent="0.25"/>
    <row r="5549" s="354" customFormat="1" x14ac:dyDescent="0.25"/>
    <row r="5550" s="354" customFormat="1" x14ac:dyDescent="0.25"/>
    <row r="5551" s="354" customFormat="1" x14ac:dyDescent="0.25"/>
    <row r="5552" s="354" customFormat="1" x14ac:dyDescent="0.25"/>
    <row r="5553" s="354" customFormat="1" x14ac:dyDescent="0.25"/>
    <row r="5554" s="354" customFormat="1" x14ac:dyDescent="0.25"/>
    <row r="5555" s="354" customFormat="1" x14ac:dyDescent="0.25"/>
    <row r="5556" s="354" customFormat="1" x14ac:dyDescent="0.25"/>
    <row r="5557" s="354" customFormat="1" x14ac:dyDescent="0.25"/>
    <row r="5558" s="354" customFormat="1" x14ac:dyDescent="0.25"/>
    <row r="5559" s="354" customFormat="1" x14ac:dyDescent="0.25"/>
    <row r="5560" s="354" customFormat="1" x14ac:dyDescent="0.25"/>
    <row r="5561" s="354" customFormat="1" x14ac:dyDescent="0.25"/>
    <row r="5562" s="354" customFormat="1" x14ac:dyDescent="0.25"/>
    <row r="5563" s="354" customFormat="1" x14ac:dyDescent="0.25"/>
    <row r="5564" s="354" customFormat="1" x14ac:dyDescent="0.25"/>
    <row r="5565" s="354" customFormat="1" x14ac:dyDescent="0.25"/>
    <row r="5566" s="354" customFormat="1" x14ac:dyDescent="0.25"/>
    <row r="5567" s="354" customFormat="1" x14ac:dyDescent="0.25"/>
    <row r="5568" s="354" customFormat="1" x14ac:dyDescent="0.25"/>
    <row r="5569" s="354" customFormat="1" x14ac:dyDescent="0.25"/>
    <row r="5570" s="354" customFormat="1" x14ac:dyDescent="0.25"/>
    <row r="5571" s="354" customFormat="1" x14ac:dyDescent="0.25"/>
    <row r="5572" s="354" customFormat="1" x14ac:dyDescent="0.25"/>
    <row r="5573" s="354" customFormat="1" x14ac:dyDescent="0.25"/>
    <row r="5574" s="354" customFormat="1" x14ac:dyDescent="0.25"/>
    <row r="5575" s="354" customFormat="1" x14ac:dyDescent="0.25"/>
    <row r="5576" s="354" customFormat="1" x14ac:dyDescent="0.25"/>
    <row r="5577" s="354" customFormat="1" x14ac:dyDescent="0.25"/>
    <row r="5578" s="354" customFormat="1" x14ac:dyDescent="0.25"/>
    <row r="5579" s="354" customFormat="1" x14ac:dyDescent="0.25"/>
    <row r="5580" s="354" customFormat="1" x14ac:dyDescent="0.25"/>
    <row r="5581" s="354" customFormat="1" x14ac:dyDescent="0.25"/>
    <row r="5582" s="354" customFormat="1" x14ac:dyDescent="0.25"/>
    <row r="5583" s="354" customFormat="1" x14ac:dyDescent="0.25"/>
    <row r="5584" s="354" customFormat="1" x14ac:dyDescent="0.25"/>
    <row r="5585" s="354" customFormat="1" x14ac:dyDescent="0.25"/>
    <row r="5586" s="354" customFormat="1" x14ac:dyDescent="0.25"/>
    <row r="5587" s="354" customFormat="1" x14ac:dyDescent="0.25"/>
    <row r="5588" s="354" customFormat="1" x14ac:dyDescent="0.25"/>
    <row r="5589" s="354" customFormat="1" x14ac:dyDescent="0.25"/>
    <row r="5590" s="354" customFormat="1" x14ac:dyDescent="0.25"/>
    <row r="5591" s="354" customFormat="1" x14ac:dyDescent="0.25"/>
    <row r="5592" s="354" customFormat="1" x14ac:dyDescent="0.25"/>
    <row r="5593" s="354" customFormat="1" x14ac:dyDescent="0.25"/>
    <row r="5594" s="354" customFormat="1" x14ac:dyDescent="0.25"/>
    <row r="5595" s="354" customFormat="1" x14ac:dyDescent="0.25"/>
    <row r="5596" s="354" customFormat="1" x14ac:dyDescent="0.25"/>
    <row r="5597" s="354" customFormat="1" x14ac:dyDescent="0.25"/>
    <row r="5598" s="354" customFormat="1" x14ac:dyDescent="0.25"/>
    <row r="5599" s="354" customFormat="1" x14ac:dyDescent="0.25"/>
    <row r="5600" s="354" customFormat="1" x14ac:dyDescent="0.25"/>
    <row r="5601" s="354" customFormat="1" x14ac:dyDescent="0.25"/>
    <row r="5602" s="354" customFormat="1" x14ac:dyDescent="0.25"/>
    <row r="5603" s="354" customFormat="1" x14ac:dyDescent="0.25"/>
    <row r="5604" s="354" customFormat="1" x14ac:dyDescent="0.25"/>
    <row r="5605" s="354" customFormat="1" x14ac:dyDescent="0.25"/>
    <row r="5606" s="354" customFormat="1" x14ac:dyDescent="0.25"/>
    <row r="5607" s="354" customFormat="1" x14ac:dyDescent="0.25"/>
    <row r="5608" s="354" customFormat="1" x14ac:dyDescent="0.25"/>
    <row r="5609" s="354" customFormat="1" x14ac:dyDescent="0.25"/>
    <row r="5610" s="354" customFormat="1" x14ac:dyDescent="0.25"/>
    <row r="5611" s="354" customFormat="1" x14ac:dyDescent="0.25"/>
    <row r="5612" s="354" customFormat="1" x14ac:dyDescent="0.25"/>
    <row r="5613" s="354" customFormat="1" x14ac:dyDescent="0.25"/>
    <row r="5614" s="354" customFormat="1" x14ac:dyDescent="0.25"/>
    <row r="5615" s="354" customFormat="1" x14ac:dyDescent="0.25"/>
    <row r="5616" s="354" customFormat="1" x14ac:dyDescent="0.25"/>
    <row r="5617" s="354" customFormat="1" x14ac:dyDescent="0.25"/>
    <row r="5618" s="354" customFormat="1" x14ac:dyDescent="0.25"/>
    <row r="5619" s="354" customFormat="1" x14ac:dyDescent="0.25"/>
    <row r="5620" s="354" customFormat="1" x14ac:dyDescent="0.25"/>
    <row r="5621" s="354" customFormat="1" x14ac:dyDescent="0.25"/>
    <row r="5622" s="354" customFormat="1" x14ac:dyDescent="0.25"/>
    <row r="5623" s="354" customFormat="1" x14ac:dyDescent="0.25"/>
    <row r="5624" s="354" customFormat="1" x14ac:dyDescent="0.25"/>
    <row r="5625" s="354" customFormat="1" x14ac:dyDescent="0.25"/>
    <row r="5626" s="354" customFormat="1" x14ac:dyDescent="0.25"/>
    <row r="5627" s="354" customFormat="1" x14ac:dyDescent="0.25"/>
    <row r="5628" s="354" customFormat="1" x14ac:dyDescent="0.25"/>
    <row r="5629" s="354" customFormat="1" x14ac:dyDescent="0.25"/>
    <row r="5630" s="354" customFormat="1" x14ac:dyDescent="0.25"/>
    <row r="5631" s="354" customFormat="1" x14ac:dyDescent="0.25"/>
    <row r="5632" s="354" customFormat="1" x14ac:dyDescent="0.25"/>
    <row r="5633" s="354" customFormat="1" x14ac:dyDescent="0.25"/>
    <row r="5634" s="354" customFormat="1" x14ac:dyDescent="0.25"/>
    <row r="5635" s="354" customFormat="1" x14ac:dyDescent="0.25"/>
    <row r="5636" s="354" customFormat="1" x14ac:dyDescent="0.25"/>
    <row r="5637" s="354" customFormat="1" x14ac:dyDescent="0.25"/>
    <row r="5638" s="354" customFormat="1" x14ac:dyDescent="0.25"/>
    <row r="5639" s="354" customFormat="1" x14ac:dyDescent="0.25"/>
    <row r="5640" s="354" customFormat="1" x14ac:dyDescent="0.25"/>
    <row r="5641" s="354" customFormat="1" x14ac:dyDescent="0.25"/>
    <row r="5642" s="354" customFormat="1" x14ac:dyDescent="0.25"/>
    <row r="5643" s="354" customFormat="1" x14ac:dyDescent="0.25"/>
    <row r="5644" s="354" customFormat="1" x14ac:dyDescent="0.25"/>
    <row r="5645" s="354" customFormat="1" x14ac:dyDescent="0.25"/>
    <row r="5646" s="354" customFormat="1" x14ac:dyDescent="0.25"/>
    <row r="5647" s="354" customFormat="1" x14ac:dyDescent="0.25"/>
    <row r="5648" s="354" customFormat="1" x14ac:dyDescent="0.25"/>
    <row r="5649" s="354" customFormat="1" x14ac:dyDescent="0.25"/>
    <row r="5650" s="354" customFormat="1" x14ac:dyDescent="0.25"/>
    <row r="5651" s="354" customFormat="1" x14ac:dyDescent="0.25"/>
    <row r="5652" s="354" customFormat="1" x14ac:dyDescent="0.25"/>
    <row r="5653" s="354" customFormat="1" x14ac:dyDescent="0.25"/>
    <row r="5654" s="354" customFormat="1" x14ac:dyDescent="0.25"/>
    <row r="5655" s="354" customFormat="1" x14ac:dyDescent="0.25"/>
    <row r="5656" s="354" customFormat="1" x14ac:dyDescent="0.25"/>
    <row r="5657" s="354" customFormat="1" x14ac:dyDescent="0.25"/>
    <row r="5658" s="354" customFormat="1" x14ac:dyDescent="0.25"/>
    <row r="5659" s="354" customFormat="1" x14ac:dyDescent="0.25"/>
    <row r="5660" s="354" customFormat="1" x14ac:dyDescent="0.25"/>
    <row r="5661" s="354" customFormat="1" x14ac:dyDescent="0.25"/>
    <row r="5662" s="354" customFormat="1" x14ac:dyDescent="0.25"/>
    <row r="5663" s="354" customFormat="1" x14ac:dyDescent="0.25"/>
    <row r="5664" s="354" customFormat="1" x14ac:dyDescent="0.25"/>
    <row r="5665" s="354" customFormat="1" x14ac:dyDescent="0.25"/>
    <row r="5666" s="354" customFormat="1" x14ac:dyDescent="0.25"/>
    <row r="5667" s="354" customFormat="1" x14ac:dyDescent="0.25"/>
    <row r="5668" s="354" customFormat="1" x14ac:dyDescent="0.25"/>
    <row r="5669" s="354" customFormat="1" x14ac:dyDescent="0.25"/>
    <row r="5670" s="354" customFormat="1" x14ac:dyDescent="0.25"/>
    <row r="5671" s="354" customFormat="1" x14ac:dyDescent="0.25"/>
    <row r="5672" s="354" customFormat="1" x14ac:dyDescent="0.25"/>
    <row r="5673" s="354" customFormat="1" x14ac:dyDescent="0.25"/>
    <row r="5674" s="354" customFormat="1" x14ac:dyDescent="0.25"/>
    <row r="5675" s="354" customFormat="1" x14ac:dyDescent="0.25"/>
    <row r="5676" s="354" customFormat="1" x14ac:dyDescent="0.25"/>
    <row r="5677" s="354" customFormat="1" x14ac:dyDescent="0.25"/>
    <row r="5678" s="354" customFormat="1" x14ac:dyDescent="0.25"/>
    <row r="5679" s="354" customFormat="1" x14ac:dyDescent="0.25"/>
    <row r="5680" s="354" customFormat="1" x14ac:dyDescent="0.25"/>
    <row r="5681" s="354" customFormat="1" x14ac:dyDescent="0.25"/>
    <row r="5682" s="354" customFormat="1" x14ac:dyDescent="0.25"/>
    <row r="5683" s="354" customFormat="1" x14ac:dyDescent="0.25"/>
    <row r="5684" s="354" customFormat="1" x14ac:dyDescent="0.25"/>
    <row r="5685" s="354" customFormat="1" x14ac:dyDescent="0.25"/>
    <row r="5686" s="354" customFormat="1" x14ac:dyDescent="0.25"/>
    <row r="5687" s="354" customFormat="1" x14ac:dyDescent="0.25"/>
    <row r="5688" s="354" customFormat="1" x14ac:dyDescent="0.25"/>
    <row r="5689" s="354" customFormat="1" x14ac:dyDescent="0.25"/>
    <row r="5690" s="354" customFormat="1" x14ac:dyDescent="0.25"/>
    <row r="5691" s="354" customFormat="1" x14ac:dyDescent="0.25"/>
    <row r="5692" s="354" customFormat="1" x14ac:dyDescent="0.25"/>
    <row r="5693" s="354" customFormat="1" x14ac:dyDescent="0.25"/>
    <row r="5694" s="354" customFormat="1" x14ac:dyDescent="0.25"/>
    <row r="5695" s="354" customFormat="1" x14ac:dyDescent="0.25"/>
    <row r="5696" s="354" customFormat="1" x14ac:dyDescent="0.25"/>
    <row r="5697" s="354" customFormat="1" x14ac:dyDescent="0.25"/>
    <row r="5698" s="354" customFormat="1" x14ac:dyDescent="0.25"/>
    <row r="5699" s="354" customFormat="1" x14ac:dyDescent="0.25"/>
    <row r="5700" s="354" customFormat="1" x14ac:dyDescent="0.25"/>
    <row r="5701" s="354" customFormat="1" x14ac:dyDescent="0.25"/>
    <row r="5702" s="354" customFormat="1" x14ac:dyDescent="0.25"/>
    <row r="5703" s="354" customFormat="1" x14ac:dyDescent="0.25"/>
    <row r="5704" s="354" customFormat="1" x14ac:dyDescent="0.25"/>
    <row r="5705" s="354" customFormat="1" x14ac:dyDescent="0.25"/>
    <row r="5706" s="354" customFormat="1" x14ac:dyDescent="0.25"/>
    <row r="5707" s="354" customFormat="1" x14ac:dyDescent="0.25"/>
    <row r="5708" s="354" customFormat="1" x14ac:dyDescent="0.25"/>
    <row r="5709" s="354" customFormat="1" x14ac:dyDescent="0.25"/>
    <row r="5710" s="354" customFormat="1" x14ac:dyDescent="0.25"/>
    <row r="5711" s="354" customFormat="1" x14ac:dyDescent="0.25"/>
    <row r="5712" s="354" customFormat="1" x14ac:dyDescent="0.25"/>
    <row r="5713" s="354" customFormat="1" x14ac:dyDescent="0.25"/>
    <row r="5714" s="354" customFormat="1" x14ac:dyDescent="0.25"/>
    <row r="5715" s="354" customFormat="1" x14ac:dyDescent="0.25"/>
    <row r="5716" s="354" customFormat="1" x14ac:dyDescent="0.25"/>
    <row r="5717" s="354" customFormat="1" x14ac:dyDescent="0.25"/>
    <row r="5718" s="354" customFormat="1" x14ac:dyDescent="0.25"/>
    <row r="5719" s="354" customFormat="1" x14ac:dyDescent="0.25"/>
    <row r="5720" s="354" customFormat="1" x14ac:dyDescent="0.25"/>
    <row r="5721" s="354" customFormat="1" x14ac:dyDescent="0.25"/>
    <row r="5722" s="354" customFormat="1" x14ac:dyDescent="0.25"/>
    <row r="5723" s="354" customFormat="1" x14ac:dyDescent="0.25"/>
    <row r="5724" s="354" customFormat="1" x14ac:dyDescent="0.25"/>
    <row r="5725" s="354" customFormat="1" x14ac:dyDescent="0.25"/>
    <row r="5726" s="354" customFormat="1" x14ac:dyDescent="0.25"/>
    <row r="5727" s="354" customFormat="1" x14ac:dyDescent="0.25"/>
    <row r="5728" s="354" customFormat="1" x14ac:dyDescent="0.25"/>
    <row r="5729" s="354" customFormat="1" x14ac:dyDescent="0.25"/>
    <row r="5730" s="354" customFormat="1" x14ac:dyDescent="0.25"/>
    <row r="5731" s="354" customFormat="1" x14ac:dyDescent="0.25"/>
    <row r="5732" s="354" customFormat="1" x14ac:dyDescent="0.25"/>
    <row r="5733" s="354" customFormat="1" x14ac:dyDescent="0.25"/>
    <row r="5734" s="354" customFormat="1" x14ac:dyDescent="0.25"/>
    <row r="5735" s="354" customFormat="1" x14ac:dyDescent="0.25"/>
    <row r="5736" s="354" customFormat="1" x14ac:dyDescent="0.25"/>
    <row r="5737" s="354" customFormat="1" x14ac:dyDescent="0.25"/>
    <row r="5738" s="354" customFormat="1" x14ac:dyDescent="0.25"/>
    <row r="5739" s="354" customFormat="1" x14ac:dyDescent="0.25"/>
    <row r="5740" s="354" customFormat="1" x14ac:dyDescent="0.25"/>
    <row r="5741" s="354" customFormat="1" x14ac:dyDescent="0.25"/>
    <row r="5742" s="354" customFormat="1" x14ac:dyDescent="0.25"/>
    <row r="5743" s="354" customFormat="1" x14ac:dyDescent="0.25"/>
    <row r="5744" s="354" customFormat="1" x14ac:dyDescent="0.25"/>
    <row r="5745" s="354" customFormat="1" x14ac:dyDescent="0.25"/>
    <row r="5746" s="354" customFormat="1" x14ac:dyDescent="0.25"/>
    <row r="5747" s="354" customFormat="1" x14ac:dyDescent="0.25"/>
    <row r="5748" s="354" customFormat="1" x14ac:dyDescent="0.25"/>
    <row r="5749" s="354" customFormat="1" x14ac:dyDescent="0.25"/>
    <row r="5750" s="354" customFormat="1" x14ac:dyDescent="0.25"/>
    <row r="5751" s="354" customFormat="1" x14ac:dyDescent="0.25"/>
    <row r="5752" s="354" customFormat="1" x14ac:dyDescent="0.25"/>
    <row r="5753" s="354" customFormat="1" x14ac:dyDescent="0.25"/>
    <row r="5754" s="354" customFormat="1" x14ac:dyDescent="0.25"/>
    <row r="5755" s="354" customFormat="1" x14ac:dyDescent="0.25"/>
    <row r="5756" s="354" customFormat="1" x14ac:dyDescent="0.25"/>
    <row r="5757" s="354" customFormat="1" x14ac:dyDescent="0.25"/>
    <row r="5758" s="354" customFormat="1" x14ac:dyDescent="0.25"/>
    <row r="5759" s="354" customFormat="1" x14ac:dyDescent="0.25"/>
    <row r="5760" s="354" customFormat="1" x14ac:dyDescent="0.25"/>
    <row r="5761" s="354" customFormat="1" x14ac:dyDescent="0.25"/>
    <row r="5762" s="354" customFormat="1" x14ac:dyDescent="0.25"/>
    <row r="5763" s="354" customFormat="1" x14ac:dyDescent="0.25"/>
    <row r="5764" s="354" customFormat="1" x14ac:dyDescent="0.25"/>
    <row r="5765" s="354" customFormat="1" x14ac:dyDescent="0.25"/>
    <row r="5766" s="354" customFormat="1" x14ac:dyDescent="0.25"/>
    <row r="5767" s="354" customFormat="1" x14ac:dyDescent="0.25"/>
    <row r="5768" s="354" customFormat="1" x14ac:dyDescent="0.25"/>
    <row r="5769" s="354" customFormat="1" x14ac:dyDescent="0.25"/>
    <row r="5770" s="354" customFormat="1" x14ac:dyDescent="0.25"/>
    <row r="5771" s="354" customFormat="1" x14ac:dyDescent="0.25"/>
    <row r="5772" s="354" customFormat="1" x14ac:dyDescent="0.25"/>
    <row r="5773" s="354" customFormat="1" x14ac:dyDescent="0.25"/>
    <row r="5774" s="354" customFormat="1" x14ac:dyDescent="0.25"/>
    <row r="5775" s="354" customFormat="1" x14ac:dyDescent="0.25"/>
    <row r="5776" s="354" customFormat="1" x14ac:dyDescent="0.25"/>
    <row r="5777" s="354" customFormat="1" x14ac:dyDescent="0.25"/>
    <row r="5778" s="354" customFormat="1" x14ac:dyDescent="0.25"/>
    <row r="5779" s="354" customFormat="1" x14ac:dyDescent="0.25"/>
    <row r="5780" s="354" customFormat="1" x14ac:dyDescent="0.25"/>
    <row r="5781" s="354" customFormat="1" x14ac:dyDescent="0.25"/>
    <row r="5782" s="354" customFormat="1" x14ac:dyDescent="0.25"/>
    <row r="5783" s="354" customFormat="1" x14ac:dyDescent="0.25"/>
    <row r="5784" s="354" customFormat="1" x14ac:dyDescent="0.25"/>
    <row r="5785" s="354" customFormat="1" x14ac:dyDescent="0.25"/>
    <row r="5786" s="354" customFormat="1" x14ac:dyDescent="0.25"/>
    <row r="5787" s="354" customFormat="1" x14ac:dyDescent="0.25"/>
    <row r="5788" s="354" customFormat="1" x14ac:dyDescent="0.25"/>
    <row r="5789" s="354" customFormat="1" x14ac:dyDescent="0.25"/>
    <row r="5790" s="354" customFormat="1" x14ac:dyDescent="0.25"/>
    <row r="5791" s="354" customFormat="1" x14ac:dyDescent="0.25"/>
    <row r="5792" s="354" customFormat="1" x14ac:dyDescent="0.25"/>
    <row r="5793" s="354" customFormat="1" x14ac:dyDescent="0.25"/>
    <row r="5794" s="354" customFormat="1" x14ac:dyDescent="0.25"/>
    <row r="5795" s="354" customFormat="1" x14ac:dyDescent="0.25"/>
    <row r="5796" s="354" customFormat="1" x14ac:dyDescent="0.25"/>
    <row r="5797" s="354" customFormat="1" x14ac:dyDescent="0.25"/>
    <row r="5798" s="354" customFormat="1" x14ac:dyDescent="0.25"/>
    <row r="5799" s="354" customFormat="1" x14ac:dyDescent="0.25"/>
    <row r="5800" s="354" customFormat="1" x14ac:dyDescent="0.25"/>
    <row r="5801" s="354" customFormat="1" x14ac:dyDescent="0.25"/>
    <row r="5802" s="354" customFormat="1" x14ac:dyDescent="0.25"/>
    <row r="5803" s="354" customFormat="1" x14ac:dyDescent="0.25"/>
    <row r="5804" s="354" customFormat="1" x14ac:dyDescent="0.25"/>
    <row r="5805" s="354" customFormat="1" x14ac:dyDescent="0.25"/>
    <row r="5806" s="354" customFormat="1" x14ac:dyDescent="0.25"/>
    <row r="5807" s="354" customFormat="1" x14ac:dyDescent="0.25"/>
    <row r="5808" s="354" customFormat="1" x14ac:dyDescent="0.25"/>
    <row r="5809" s="354" customFormat="1" x14ac:dyDescent="0.25"/>
    <row r="5810" s="354" customFormat="1" x14ac:dyDescent="0.25"/>
    <row r="5811" s="354" customFormat="1" x14ac:dyDescent="0.25"/>
    <row r="5812" s="354" customFormat="1" x14ac:dyDescent="0.25"/>
    <row r="5813" s="354" customFormat="1" x14ac:dyDescent="0.25"/>
    <row r="5814" s="354" customFormat="1" x14ac:dyDescent="0.25"/>
    <row r="5815" s="354" customFormat="1" x14ac:dyDescent="0.25"/>
    <row r="5816" s="354" customFormat="1" x14ac:dyDescent="0.25"/>
    <row r="5817" s="354" customFormat="1" x14ac:dyDescent="0.25"/>
    <row r="5818" s="354" customFormat="1" x14ac:dyDescent="0.25"/>
    <row r="5819" s="354" customFormat="1" x14ac:dyDescent="0.25"/>
    <row r="5820" s="354" customFormat="1" x14ac:dyDescent="0.25"/>
    <row r="5821" s="354" customFormat="1" x14ac:dyDescent="0.25"/>
    <row r="5822" s="354" customFormat="1" x14ac:dyDescent="0.25"/>
    <row r="5823" s="354" customFormat="1" x14ac:dyDescent="0.25"/>
    <row r="5824" s="354" customFormat="1" x14ac:dyDescent="0.25"/>
    <row r="5825" s="354" customFormat="1" x14ac:dyDescent="0.25"/>
    <row r="5826" s="354" customFormat="1" x14ac:dyDescent="0.25"/>
    <row r="5827" s="354" customFormat="1" x14ac:dyDescent="0.25"/>
    <row r="5828" s="354" customFormat="1" x14ac:dyDescent="0.25"/>
    <row r="5829" s="354" customFormat="1" x14ac:dyDescent="0.25"/>
    <row r="5830" s="354" customFormat="1" x14ac:dyDescent="0.25"/>
    <row r="5831" s="354" customFormat="1" x14ac:dyDescent="0.25"/>
    <row r="5832" s="354" customFormat="1" x14ac:dyDescent="0.25"/>
    <row r="5833" s="354" customFormat="1" x14ac:dyDescent="0.25"/>
    <row r="5834" s="354" customFormat="1" x14ac:dyDescent="0.25"/>
    <row r="5835" s="354" customFormat="1" x14ac:dyDescent="0.25"/>
    <row r="5836" s="354" customFormat="1" x14ac:dyDescent="0.25"/>
    <row r="5837" s="354" customFormat="1" x14ac:dyDescent="0.25"/>
    <row r="5838" s="354" customFormat="1" x14ac:dyDescent="0.25"/>
    <row r="5839" s="354" customFormat="1" x14ac:dyDescent="0.25"/>
    <row r="5840" s="354" customFormat="1" x14ac:dyDescent="0.25"/>
    <row r="5841" s="354" customFormat="1" x14ac:dyDescent="0.25"/>
    <row r="5842" s="354" customFormat="1" x14ac:dyDescent="0.25"/>
    <row r="5843" s="354" customFormat="1" x14ac:dyDescent="0.25"/>
    <row r="5844" s="354" customFormat="1" x14ac:dyDescent="0.25"/>
    <row r="5845" s="354" customFormat="1" x14ac:dyDescent="0.25"/>
    <row r="5846" s="354" customFormat="1" x14ac:dyDescent="0.25"/>
    <row r="5847" s="354" customFormat="1" x14ac:dyDescent="0.25"/>
    <row r="5848" s="354" customFormat="1" x14ac:dyDescent="0.25"/>
    <row r="5849" s="354" customFormat="1" x14ac:dyDescent="0.25"/>
    <row r="5850" s="354" customFormat="1" x14ac:dyDescent="0.25"/>
    <row r="5851" s="354" customFormat="1" x14ac:dyDescent="0.25"/>
    <row r="5852" s="354" customFormat="1" x14ac:dyDescent="0.25"/>
    <row r="5853" s="354" customFormat="1" x14ac:dyDescent="0.25"/>
    <row r="5854" s="354" customFormat="1" x14ac:dyDescent="0.25"/>
    <row r="5855" s="354" customFormat="1" x14ac:dyDescent="0.25"/>
    <row r="5856" s="354" customFormat="1" x14ac:dyDescent="0.25"/>
    <row r="5857" s="354" customFormat="1" x14ac:dyDescent="0.25"/>
    <row r="5858" s="354" customFormat="1" x14ac:dyDescent="0.25"/>
    <row r="5859" s="354" customFormat="1" x14ac:dyDescent="0.25"/>
    <row r="5860" s="354" customFormat="1" x14ac:dyDescent="0.25"/>
    <row r="5861" s="354" customFormat="1" x14ac:dyDescent="0.25"/>
    <row r="5862" s="354" customFormat="1" x14ac:dyDescent="0.25"/>
    <row r="5863" s="354" customFormat="1" x14ac:dyDescent="0.25"/>
    <row r="5864" s="354" customFormat="1" x14ac:dyDescent="0.25"/>
    <row r="5865" s="354" customFormat="1" x14ac:dyDescent="0.25"/>
    <row r="5866" s="354" customFormat="1" x14ac:dyDescent="0.25"/>
    <row r="5867" s="354" customFormat="1" x14ac:dyDescent="0.25"/>
    <row r="5868" s="354" customFormat="1" x14ac:dyDescent="0.25"/>
    <row r="5869" s="354" customFormat="1" x14ac:dyDescent="0.25"/>
    <row r="5870" s="354" customFormat="1" x14ac:dyDescent="0.25"/>
    <row r="5871" s="354" customFormat="1" x14ac:dyDescent="0.25"/>
    <row r="5872" s="354" customFormat="1" x14ac:dyDescent="0.25"/>
    <row r="5873" s="354" customFormat="1" x14ac:dyDescent="0.25"/>
    <row r="5874" s="354" customFormat="1" x14ac:dyDescent="0.25"/>
    <row r="5875" s="354" customFormat="1" x14ac:dyDescent="0.25"/>
    <row r="5876" s="354" customFormat="1" x14ac:dyDescent="0.25"/>
    <row r="5877" s="354" customFormat="1" x14ac:dyDescent="0.25"/>
    <row r="5878" s="354" customFormat="1" x14ac:dyDescent="0.25"/>
    <row r="5879" s="354" customFormat="1" x14ac:dyDescent="0.25"/>
    <row r="5880" s="354" customFormat="1" x14ac:dyDescent="0.25"/>
    <row r="5881" s="354" customFormat="1" x14ac:dyDescent="0.25"/>
    <row r="5882" s="354" customFormat="1" x14ac:dyDescent="0.25"/>
    <row r="5883" s="354" customFormat="1" x14ac:dyDescent="0.25"/>
    <row r="5884" s="354" customFormat="1" x14ac:dyDescent="0.25"/>
    <row r="5885" s="354" customFormat="1" x14ac:dyDescent="0.25"/>
    <row r="5886" s="354" customFormat="1" x14ac:dyDescent="0.25"/>
    <row r="5887" s="354" customFormat="1" x14ac:dyDescent="0.25"/>
    <row r="5888" s="354" customFormat="1" x14ac:dyDescent="0.25"/>
    <row r="5889" s="354" customFormat="1" x14ac:dyDescent="0.25"/>
    <row r="5890" s="354" customFormat="1" x14ac:dyDescent="0.25"/>
    <row r="5891" s="354" customFormat="1" x14ac:dyDescent="0.25"/>
    <row r="5892" s="354" customFormat="1" x14ac:dyDescent="0.25"/>
    <row r="5893" s="354" customFormat="1" x14ac:dyDescent="0.25"/>
    <row r="5894" s="354" customFormat="1" x14ac:dyDescent="0.25"/>
    <row r="5895" s="354" customFormat="1" x14ac:dyDescent="0.25"/>
    <row r="5896" s="354" customFormat="1" x14ac:dyDescent="0.25"/>
    <row r="5897" s="354" customFormat="1" x14ac:dyDescent="0.25"/>
    <row r="5898" s="354" customFormat="1" x14ac:dyDescent="0.25"/>
    <row r="5899" s="354" customFormat="1" x14ac:dyDescent="0.25"/>
    <row r="5900" s="354" customFormat="1" x14ac:dyDescent="0.25"/>
    <row r="5901" s="354" customFormat="1" x14ac:dyDescent="0.25"/>
    <row r="5902" s="354" customFormat="1" x14ac:dyDescent="0.25"/>
    <row r="5903" s="354" customFormat="1" x14ac:dyDescent="0.25"/>
    <row r="5904" s="354" customFormat="1" x14ac:dyDescent="0.25"/>
    <row r="5905" s="354" customFormat="1" x14ac:dyDescent="0.25"/>
    <row r="5906" s="354" customFormat="1" x14ac:dyDescent="0.25"/>
    <row r="5907" s="354" customFormat="1" x14ac:dyDescent="0.25"/>
    <row r="5908" s="354" customFormat="1" x14ac:dyDescent="0.25"/>
    <row r="5909" s="354" customFormat="1" x14ac:dyDescent="0.25"/>
    <row r="5910" s="354" customFormat="1" x14ac:dyDescent="0.25"/>
    <row r="5911" s="354" customFormat="1" x14ac:dyDescent="0.25"/>
    <row r="5912" s="354" customFormat="1" x14ac:dyDescent="0.25"/>
    <row r="5913" s="354" customFormat="1" x14ac:dyDescent="0.25"/>
    <row r="5914" s="354" customFormat="1" x14ac:dyDescent="0.25"/>
    <row r="5915" s="354" customFormat="1" x14ac:dyDescent="0.25"/>
    <row r="5916" s="354" customFormat="1" x14ac:dyDescent="0.25"/>
    <row r="5917" s="354" customFormat="1" x14ac:dyDescent="0.25"/>
    <row r="5918" s="354" customFormat="1" x14ac:dyDescent="0.25"/>
    <row r="5919" s="354" customFormat="1" x14ac:dyDescent="0.25"/>
    <row r="5920" s="354" customFormat="1" x14ac:dyDescent="0.25"/>
    <row r="5921" s="354" customFormat="1" x14ac:dyDescent="0.25"/>
    <row r="5922" s="354" customFormat="1" x14ac:dyDescent="0.25"/>
    <row r="5923" s="354" customFormat="1" x14ac:dyDescent="0.25"/>
    <row r="5924" s="354" customFormat="1" x14ac:dyDescent="0.25"/>
    <row r="5925" s="354" customFormat="1" x14ac:dyDescent="0.25"/>
    <row r="5926" s="354" customFormat="1" x14ac:dyDescent="0.25"/>
    <row r="5927" s="354" customFormat="1" x14ac:dyDescent="0.25"/>
    <row r="5928" s="354" customFormat="1" x14ac:dyDescent="0.25"/>
    <row r="5929" s="354" customFormat="1" x14ac:dyDescent="0.25"/>
    <row r="5930" s="354" customFormat="1" x14ac:dyDescent="0.25"/>
    <row r="5931" s="354" customFormat="1" x14ac:dyDescent="0.25"/>
    <row r="5932" s="354" customFormat="1" x14ac:dyDescent="0.25"/>
    <row r="5933" s="354" customFormat="1" x14ac:dyDescent="0.25"/>
    <row r="5934" s="354" customFormat="1" x14ac:dyDescent="0.25"/>
    <row r="5935" s="354" customFormat="1" x14ac:dyDescent="0.25"/>
    <row r="5936" s="354" customFormat="1" x14ac:dyDescent="0.25"/>
    <row r="5937" s="354" customFormat="1" x14ac:dyDescent="0.25"/>
    <row r="5938" s="354" customFormat="1" x14ac:dyDescent="0.25"/>
    <row r="5939" s="354" customFormat="1" x14ac:dyDescent="0.25"/>
    <row r="5940" s="354" customFormat="1" x14ac:dyDescent="0.25"/>
    <row r="5941" s="354" customFormat="1" x14ac:dyDescent="0.25"/>
    <row r="5942" s="354" customFormat="1" x14ac:dyDescent="0.25"/>
    <row r="5943" s="354" customFormat="1" x14ac:dyDescent="0.25"/>
    <row r="5944" s="354" customFormat="1" x14ac:dyDescent="0.25"/>
    <row r="5945" s="354" customFormat="1" x14ac:dyDescent="0.25"/>
    <row r="5946" s="354" customFormat="1" x14ac:dyDescent="0.25"/>
    <row r="5947" s="354" customFormat="1" x14ac:dyDescent="0.25"/>
    <row r="5948" s="354" customFormat="1" x14ac:dyDescent="0.25"/>
    <row r="5949" s="354" customFormat="1" x14ac:dyDescent="0.25"/>
    <row r="5950" s="354" customFormat="1" x14ac:dyDescent="0.25"/>
    <row r="5951" s="354" customFormat="1" x14ac:dyDescent="0.25"/>
    <row r="5952" s="354" customFormat="1" x14ac:dyDescent="0.25"/>
    <row r="5953" s="354" customFormat="1" x14ac:dyDescent="0.25"/>
    <row r="5954" s="354" customFormat="1" x14ac:dyDescent="0.25"/>
    <row r="5955" s="354" customFormat="1" x14ac:dyDescent="0.25"/>
    <row r="5956" s="354" customFormat="1" x14ac:dyDescent="0.25"/>
    <row r="5957" s="354" customFormat="1" x14ac:dyDescent="0.25"/>
    <row r="5958" s="354" customFormat="1" x14ac:dyDescent="0.25"/>
    <row r="5959" s="354" customFormat="1" x14ac:dyDescent="0.25"/>
    <row r="5960" s="354" customFormat="1" x14ac:dyDescent="0.25"/>
    <row r="5961" s="354" customFormat="1" x14ac:dyDescent="0.25"/>
    <row r="5962" s="354" customFormat="1" x14ac:dyDescent="0.25"/>
    <row r="5963" s="354" customFormat="1" x14ac:dyDescent="0.25"/>
    <row r="5964" s="354" customFormat="1" x14ac:dyDescent="0.25"/>
    <row r="5965" s="354" customFormat="1" x14ac:dyDescent="0.25"/>
    <row r="5966" s="354" customFormat="1" x14ac:dyDescent="0.25"/>
    <row r="5967" s="354" customFormat="1" x14ac:dyDescent="0.25"/>
    <row r="5968" s="354" customFormat="1" x14ac:dyDescent="0.25"/>
    <row r="5969" s="354" customFormat="1" x14ac:dyDescent="0.25"/>
    <row r="5970" s="354" customFormat="1" x14ac:dyDescent="0.25"/>
    <row r="5971" s="354" customFormat="1" x14ac:dyDescent="0.25"/>
    <row r="5972" s="354" customFormat="1" x14ac:dyDescent="0.25"/>
    <row r="5973" s="354" customFormat="1" x14ac:dyDescent="0.25"/>
    <row r="5974" s="354" customFormat="1" x14ac:dyDescent="0.25"/>
    <row r="5975" s="354" customFormat="1" x14ac:dyDescent="0.25"/>
    <row r="5976" s="354" customFormat="1" x14ac:dyDescent="0.25"/>
    <row r="5977" s="354" customFormat="1" x14ac:dyDescent="0.25"/>
    <row r="5978" s="354" customFormat="1" x14ac:dyDescent="0.25"/>
    <row r="5979" s="354" customFormat="1" x14ac:dyDescent="0.25"/>
    <row r="5980" s="354" customFormat="1" x14ac:dyDescent="0.25"/>
    <row r="5981" s="354" customFormat="1" x14ac:dyDescent="0.25"/>
    <row r="5982" s="354" customFormat="1" x14ac:dyDescent="0.25"/>
    <row r="5983" s="354" customFormat="1" x14ac:dyDescent="0.25"/>
    <row r="5984" s="354" customFormat="1" x14ac:dyDescent="0.25"/>
    <row r="5985" s="354" customFormat="1" x14ac:dyDescent="0.25"/>
    <row r="5986" s="354" customFormat="1" x14ac:dyDescent="0.25"/>
    <row r="5987" s="354" customFormat="1" x14ac:dyDescent="0.25"/>
    <row r="5988" s="354" customFormat="1" x14ac:dyDescent="0.25"/>
    <row r="5989" s="354" customFormat="1" x14ac:dyDescent="0.25"/>
    <row r="5990" s="354" customFormat="1" x14ac:dyDescent="0.25"/>
    <row r="5991" s="354" customFormat="1" x14ac:dyDescent="0.25"/>
    <row r="5992" s="354" customFormat="1" x14ac:dyDescent="0.25"/>
    <row r="5993" s="354" customFormat="1" x14ac:dyDescent="0.25"/>
    <row r="5994" s="354" customFormat="1" x14ac:dyDescent="0.25"/>
    <row r="5995" s="354" customFormat="1" x14ac:dyDescent="0.25"/>
    <row r="5996" s="354" customFormat="1" x14ac:dyDescent="0.25"/>
    <row r="5997" s="354" customFormat="1" x14ac:dyDescent="0.25"/>
    <row r="5998" s="354" customFormat="1" x14ac:dyDescent="0.25"/>
    <row r="5999" s="354" customFormat="1" x14ac:dyDescent="0.25"/>
    <row r="6000" s="354" customFormat="1" x14ac:dyDescent="0.25"/>
    <row r="6001" s="354" customFormat="1" x14ac:dyDescent="0.25"/>
    <row r="6002" s="354" customFormat="1" x14ac:dyDescent="0.25"/>
    <row r="6003" s="354" customFormat="1" x14ac:dyDescent="0.25"/>
    <row r="6004" s="354" customFormat="1" x14ac:dyDescent="0.25"/>
    <row r="6005" s="354" customFormat="1" x14ac:dyDescent="0.25"/>
    <row r="6006" s="354" customFormat="1" x14ac:dyDescent="0.25"/>
    <row r="6007" s="354" customFormat="1" x14ac:dyDescent="0.25"/>
    <row r="6008" s="354" customFormat="1" x14ac:dyDescent="0.25"/>
    <row r="6009" s="354" customFormat="1" x14ac:dyDescent="0.25"/>
    <row r="6010" s="354" customFormat="1" x14ac:dyDescent="0.25"/>
    <row r="6011" s="354" customFormat="1" x14ac:dyDescent="0.25"/>
    <row r="6012" s="354" customFormat="1" x14ac:dyDescent="0.25"/>
    <row r="6013" s="354" customFormat="1" x14ac:dyDescent="0.25"/>
    <row r="6014" s="354" customFormat="1" x14ac:dyDescent="0.25"/>
    <row r="6015" s="354" customFormat="1" x14ac:dyDescent="0.25"/>
    <row r="6016" s="354" customFormat="1" x14ac:dyDescent="0.25"/>
    <row r="6017" s="354" customFormat="1" x14ac:dyDescent="0.25"/>
    <row r="6018" s="354" customFormat="1" x14ac:dyDescent="0.25"/>
    <row r="6019" s="354" customFormat="1" x14ac:dyDescent="0.25"/>
    <row r="6020" s="354" customFormat="1" x14ac:dyDescent="0.25"/>
    <row r="6021" s="354" customFormat="1" x14ac:dyDescent="0.25"/>
    <row r="6022" s="354" customFormat="1" x14ac:dyDescent="0.25"/>
    <row r="6023" s="354" customFormat="1" x14ac:dyDescent="0.25"/>
    <row r="6024" s="354" customFormat="1" x14ac:dyDescent="0.25"/>
    <row r="6025" s="354" customFormat="1" x14ac:dyDescent="0.25"/>
    <row r="6026" s="354" customFormat="1" x14ac:dyDescent="0.25"/>
    <row r="6027" s="354" customFormat="1" x14ac:dyDescent="0.25"/>
    <row r="6028" s="354" customFormat="1" x14ac:dyDescent="0.25"/>
    <row r="6029" s="354" customFormat="1" x14ac:dyDescent="0.25"/>
    <row r="6030" s="354" customFormat="1" x14ac:dyDescent="0.25"/>
    <row r="6031" s="354" customFormat="1" x14ac:dyDescent="0.25"/>
    <row r="6032" s="354" customFormat="1" x14ac:dyDescent="0.25"/>
    <row r="6033" s="354" customFormat="1" x14ac:dyDescent="0.25"/>
    <row r="6034" s="354" customFormat="1" x14ac:dyDescent="0.25"/>
    <row r="6035" s="354" customFormat="1" x14ac:dyDescent="0.25"/>
    <row r="6036" s="354" customFormat="1" x14ac:dyDescent="0.25"/>
    <row r="6037" s="354" customFormat="1" x14ac:dyDescent="0.25"/>
    <row r="6038" s="354" customFormat="1" x14ac:dyDescent="0.25"/>
    <row r="6039" s="354" customFormat="1" x14ac:dyDescent="0.25"/>
    <row r="6040" s="354" customFormat="1" x14ac:dyDescent="0.25"/>
    <row r="6041" s="354" customFormat="1" x14ac:dyDescent="0.25"/>
    <row r="6042" s="354" customFormat="1" x14ac:dyDescent="0.25"/>
    <row r="6043" s="354" customFormat="1" x14ac:dyDescent="0.25"/>
    <row r="6044" s="354" customFormat="1" x14ac:dyDescent="0.25"/>
    <row r="6045" s="354" customFormat="1" x14ac:dyDescent="0.25"/>
    <row r="6046" s="354" customFormat="1" x14ac:dyDescent="0.25"/>
    <row r="6047" s="354" customFormat="1" x14ac:dyDescent="0.25"/>
    <row r="6048" s="354" customFormat="1" x14ac:dyDescent="0.25"/>
    <row r="6049" s="354" customFormat="1" x14ac:dyDescent="0.25"/>
    <row r="6050" s="354" customFormat="1" x14ac:dyDescent="0.25"/>
    <row r="6051" s="354" customFormat="1" x14ac:dyDescent="0.25"/>
    <row r="6052" s="354" customFormat="1" x14ac:dyDescent="0.25"/>
    <row r="6053" s="354" customFormat="1" x14ac:dyDescent="0.25"/>
    <row r="6054" s="354" customFormat="1" x14ac:dyDescent="0.25"/>
    <row r="6055" s="354" customFormat="1" x14ac:dyDescent="0.25"/>
    <row r="6056" s="354" customFormat="1" x14ac:dyDescent="0.25"/>
    <row r="6057" s="354" customFormat="1" x14ac:dyDescent="0.25"/>
    <row r="6058" s="354" customFormat="1" x14ac:dyDescent="0.25"/>
    <row r="6059" s="354" customFormat="1" x14ac:dyDescent="0.25"/>
    <row r="6060" s="354" customFormat="1" x14ac:dyDescent="0.25"/>
    <row r="6061" s="354" customFormat="1" x14ac:dyDescent="0.25"/>
    <row r="6062" s="354" customFormat="1" x14ac:dyDescent="0.25"/>
    <row r="6063" s="354" customFormat="1" x14ac:dyDescent="0.25"/>
    <row r="6064" s="354" customFormat="1" x14ac:dyDescent="0.25"/>
    <row r="6065" s="354" customFormat="1" x14ac:dyDescent="0.25"/>
    <row r="6066" s="354" customFormat="1" x14ac:dyDescent="0.25"/>
    <row r="6067" s="354" customFormat="1" x14ac:dyDescent="0.25"/>
    <row r="6068" s="354" customFormat="1" x14ac:dyDescent="0.25"/>
    <row r="6069" s="354" customFormat="1" x14ac:dyDescent="0.25"/>
    <row r="6070" s="354" customFormat="1" x14ac:dyDescent="0.25"/>
    <row r="6071" s="354" customFormat="1" x14ac:dyDescent="0.25"/>
    <row r="6072" s="354" customFormat="1" x14ac:dyDescent="0.25"/>
    <row r="6073" s="354" customFormat="1" x14ac:dyDescent="0.25"/>
    <row r="6074" s="354" customFormat="1" x14ac:dyDescent="0.25"/>
    <row r="6075" s="354" customFormat="1" x14ac:dyDescent="0.25"/>
    <row r="6076" s="354" customFormat="1" x14ac:dyDescent="0.25"/>
    <row r="6077" s="354" customFormat="1" x14ac:dyDescent="0.25"/>
    <row r="6078" s="354" customFormat="1" x14ac:dyDescent="0.25"/>
    <row r="6079" s="354" customFormat="1" x14ac:dyDescent="0.25"/>
    <row r="6080" s="354" customFormat="1" x14ac:dyDescent="0.25"/>
    <row r="6081" s="354" customFormat="1" x14ac:dyDescent="0.25"/>
    <row r="6082" s="354" customFormat="1" x14ac:dyDescent="0.25"/>
    <row r="6083" s="354" customFormat="1" x14ac:dyDescent="0.25"/>
    <row r="6084" s="354" customFormat="1" x14ac:dyDescent="0.25"/>
    <row r="6085" s="354" customFormat="1" x14ac:dyDescent="0.25"/>
    <row r="6086" s="354" customFormat="1" x14ac:dyDescent="0.25"/>
    <row r="6087" s="354" customFormat="1" x14ac:dyDescent="0.25"/>
    <row r="6088" s="354" customFormat="1" x14ac:dyDescent="0.25"/>
    <row r="6089" s="354" customFormat="1" x14ac:dyDescent="0.25"/>
    <row r="6090" s="354" customFormat="1" x14ac:dyDescent="0.25"/>
    <row r="6091" s="354" customFormat="1" x14ac:dyDescent="0.25"/>
    <row r="6092" s="354" customFormat="1" x14ac:dyDescent="0.25"/>
    <row r="6093" s="354" customFormat="1" x14ac:dyDescent="0.25"/>
    <row r="6094" s="354" customFormat="1" x14ac:dyDescent="0.25"/>
    <row r="6095" s="354" customFormat="1" x14ac:dyDescent="0.25"/>
    <row r="6096" s="354" customFormat="1" x14ac:dyDescent="0.25"/>
    <row r="6097" s="354" customFormat="1" x14ac:dyDescent="0.25"/>
    <row r="6098" s="354" customFormat="1" x14ac:dyDescent="0.25"/>
    <row r="6099" s="354" customFormat="1" x14ac:dyDescent="0.25"/>
    <row r="6100" s="354" customFormat="1" x14ac:dyDescent="0.25"/>
    <row r="6101" s="354" customFormat="1" x14ac:dyDescent="0.25"/>
    <row r="6102" s="354" customFormat="1" x14ac:dyDescent="0.25"/>
    <row r="6103" s="354" customFormat="1" x14ac:dyDescent="0.25"/>
    <row r="6104" s="354" customFormat="1" x14ac:dyDescent="0.25"/>
    <row r="6105" s="354" customFormat="1" x14ac:dyDescent="0.25"/>
    <row r="6106" s="354" customFormat="1" x14ac:dyDescent="0.25"/>
    <row r="6107" s="354" customFormat="1" x14ac:dyDescent="0.25"/>
    <row r="6108" s="354" customFormat="1" x14ac:dyDescent="0.25"/>
    <row r="6109" s="354" customFormat="1" x14ac:dyDescent="0.25"/>
    <row r="6110" s="354" customFormat="1" x14ac:dyDescent="0.25"/>
    <row r="6111" s="354" customFormat="1" x14ac:dyDescent="0.25"/>
    <row r="6112" s="354" customFormat="1" x14ac:dyDescent="0.25"/>
    <row r="6113" s="354" customFormat="1" x14ac:dyDescent="0.25"/>
    <row r="6114" s="354" customFormat="1" x14ac:dyDescent="0.25"/>
    <row r="6115" s="354" customFormat="1" x14ac:dyDescent="0.25"/>
    <row r="6116" s="354" customFormat="1" x14ac:dyDescent="0.25"/>
    <row r="6117" s="354" customFormat="1" x14ac:dyDescent="0.25"/>
    <row r="6118" s="354" customFormat="1" x14ac:dyDescent="0.25"/>
    <row r="6119" s="354" customFormat="1" x14ac:dyDescent="0.25"/>
    <row r="6120" s="354" customFormat="1" x14ac:dyDescent="0.25"/>
    <row r="6121" s="354" customFormat="1" x14ac:dyDescent="0.25"/>
    <row r="6122" s="354" customFormat="1" x14ac:dyDescent="0.25"/>
    <row r="6123" s="354" customFormat="1" x14ac:dyDescent="0.25"/>
    <row r="6124" s="354" customFormat="1" x14ac:dyDescent="0.25"/>
    <row r="6125" s="354" customFormat="1" x14ac:dyDescent="0.25"/>
    <row r="6126" s="354" customFormat="1" x14ac:dyDescent="0.25"/>
    <row r="6127" s="354" customFormat="1" x14ac:dyDescent="0.25"/>
    <row r="6128" s="354" customFormat="1" x14ac:dyDescent="0.25"/>
    <row r="6129" s="354" customFormat="1" x14ac:dyDescent="0.25"/>
    <row r="6130" s="354" customFormat="1" x14ac:dyDescent="0.25"/>
    <row r="6131" s="354" customFormat="1" x14ac:dyDescent="0.25"/>
    <row r="6132" s="354" customFormat="1" x14ac:dyDescent="0.25"/>
    <row r="6133" s="354" customFormat="1" x14ac:dyDescent="0.25"/>
    <row r="6134" s="354" customFormat="1" x14ac:dyDescent="0.25"/>
    <row r="6135" s="354" customFormat="1" x14ac:dyDescent="0.25"/>
    <row r="6136" s="354" customFormat="1" x14ac:dyDescent="0.25"/>
    <row r="6137" s="354" customFormat="1" x14ac:dyDescent="0.25"/>
    <row r="6138" s="354" customFormat="1" x14ac:dyDescent="0.25"/>
    <row r="6139" s="354" customFormat="1" x14ac:dyDescent="0.25"/>
    <row r="6140" s="354" customFormat="1" x14ac:dyDescent="0.25"/>
    <row r="6141" s="354" customFormat="1" x14ac:dyDescent="0.25"/>
    <row r="6142" s="354" customFormat="1" x14ac:dyDescent="0.25"/>
    <row r="6143" s="354" customFormat="1" x14ac:dyDescent="0.25"/>
    <row r="6144" s="354" customFormat="1" x14ac:dyDescent="0.25"/>
    <row r="6145" s="354" customFormat="1" x14ac:dyDescent="0.25"/>
    <row r="6146" s="354" customFormat="1" x14ac:dyDescent="0.25"/>
    <row r="6147" s="354" customFormat="1" x14ac:dyDescent="0.25"/>
    <row r="6148" s="354" customFormat="1" x14ac:dyDescent="0.25"/>
    <row r="6149" s="354" customFormat="1" x14ac:dyDescent="0.25"/>
    <row r="6150" s="354" customFormat="1" x14ac:dyDescent="0.25"/>
    <row r="6151" s="354" customFormat="1" x14ac:dyDescent="0.25"/>
    <row r="6152" s="354" customFormat="1" x14ac:dyDescent="0.25"/>
    <row r="6153" s="354" customFormat="1" x14ac:dyDescent="0.25"/>
    <row r="6154" s="354" customFormat="1" x14ac:dyDescent="0.25"/>
    <row r="6155" s="354" customFormat="1" x14ac:dyDescent="0.25"/>
    <row r="6156" s="354" customFormat="1" x14ac:dyDescent="0.25"/>
    <row r="6157" s="354" customFormat="1" x14ac:dyDescent="0.25"/>
    <row r="6158" s="354" customFormat="1" x14ac:dyDescent="0.25"/>
    <row r="6159" s="354" customFormat="1" x14ac:dyDescent="0.25"/>
    <row r="6160" s="354" customFormat="1" x14ac:dyDescent="0.25"/>
    <row r="6161" s="354" customFormat="1" x14ac:dyDescent="0.25"/>
    <row r="6162" s="354" customFormat="1" x14ac:dyDescent="0.25"/>
    <row r="6163" s="354" customFormat="1" x14ac:dyDescent="0.25"/>
    <row r="6164" s="354" customFormat="1" x14ac:dyDescent="0.25"/>
    <row r="6165" s="354" customFormat="1" x14ac:dyDescent="0.25"/>
    <row r="6166" s="354" customFormat="1" x14ac:dyDescent="0.25"/>
    <row r="6167" s="354" customFormat="1" x14ac:dyDescent="0.25"/>
    <row r="6168" s="354" customFormat="1" x14ac:dyDescent="0.25"/>
    <row r="6169" s="354" customFormat="1" x14ac:dyDescent="0.25"/>
    <row r="6170" s="354" customFormat="1" x14ac:dyDescent="0.25"/>
    <row r="6171" s="354" customFormat="1" x14ac:dyDescent="0.25"/>
    <row r="6172" s="354" customFormat="1" x14ac:dyDescent="0.25"/>
    <row r="6173" s="354" customFormat="1" x14ac:dyDescent="0.25"/>
    <row r="6174" s="354" customFormat="1" x14ac:dyDescent="0.25"/>
    <row r="6175" s="354" customFormat="1" x14ac:dyDescent="0.25"/>
    <row r="6176" s="354" customFormat="1" x14ac:dyDescent="0.25"/>
    <row r="6177" s="354" customFormat="1" x14ac:dyDescent="0.25"/>
    <row r="6178" s="354" customFormat="1" x14ac:dyDescent="0.25"/>
    <row r="6179" s="354" customFormat="1" x14ac:dyDescent="0.25"/>
    <row r="6180" s="354" customFormat="1" x14ac:dyDescent="0.25"/>
    <row r="6181" s="354" customFormat="1" x14ac:dyDescent="0.25"/>
    <row r="6182" s="354" customFormat="1" x14ac:dyDescent="0.25"/>
    <row r="6183" s="354" customFormat="1" x14ac:dyDescent="0.25"/>
    <row r="6184" s="354" customFormat="1" x14ac:dyDescent="0.25"/>
    <row r="6185" s="354" customFormat="1" x14ac:dyDescent="0.25"/>
    <row r="6186" s="354" customFormat="1" x14ac:dyDescent="0.25"/>
    <row r="6187" s="354" customFormat="1" x14ac:dyDescent="0.25"/>
    <row r="6188" s="354" customFormat="1" x14ac:dyDescent="0.25"/>
    <row r="6189" s="354" customFormat="1" x14ac:dyDescent="0.25"/>
    <row r="6190" s="354" customFormat="1" x14ac:dyDescent="0.25"/>
    <row r="6191" s="354" customFormat="1" x14ac:dyDescent="0.25"/>
    <row r="6192" s="354" customFormat="1" x14ac:dyDescent="0.25"/>
    <row r="6193" s="354" customFormat="1" x14ac:dyDescent="0.25"/>
    <row r="6194" s="354" customFormat="1" x14ac:dyDescent="0.25"/>
    <row r="6195" s="354" customFormat="1" x14ac:dyDescent="0.25"/>
    <row r="6196" s="354" customFormat="1" x14ac:dyDescent="0.25"/>
    <row r="6197" s="354" customFormat="1" x14ac:dyDescent="0.25"/>
    <row r="6198" s="354" customFormat="1" x14ac:dyDescent="0.25"/>
    <row r="6199" s="354" customFormat="1" x14ac:dyDescent="0.25"/>
    <row r="6200" s="354" customFormat="1" x14ac:dyDescent="0.25"/>
    <row r="6201" s="354" customFormat="1" x14ac:dyDescent="0.25"/>
    <row r="6202" s="354" customFormat="1" x14ac:dyDescent="0.25"/>
    <row r="6203" s="354" customFormat="1" x14ac:dyDescent="0.25"/>
    <row r="6204" s="354" customFormat="1" x14ac:dyDescent="0.25"/>
    <row r="6205" s="354" customFormat="1" x14ac:dyDescent="0.25"/>
    <row r="6206" s="354" customFormat="1" x14ac:dyDescent="0.25"/>
    <row r="6207" s="354" customFormat="1" x14ac:dyDescent="0.25"/>
    <row r="6208" s="354" customFormat="1" x14ac:dyDescent="0.25"/>
    <row r="6209" s="354" customFormat="1" x14ac:dyDescent="0.25"/>
    <row r="6210" s="354" customFormat="1" x14ac:dyDescent="0.25"/>
    <row r="6211" s="354" customFormat="1" x14ac:dyDescent="0.25"/>
    <row r="6212" s="354" customFormat="1" x14ac:dyDescent="0.25"/>
    <row r="6213" s="354" customFormat="1" x14ac:dyDescent="0.25"/>
    <row r="6214" s="354" customFormat="1" x14ac:dyDescent="0.25"/>
    <row r="6215" s="354" customFormat="1" x14ac:dyDescent="0.25"/>
    <row r="6216" s="354" customFormat="1" x14ac:dyDescent="0.25"/>
    <row r="6217" s="354" customFormat="1" x14ac:dyDescent="0.25"/>
    <row r="6218" s="354" customFormat="1" x14ac:dyDescent="0.25"/>
    <row r="6219" s="354" customFormat="1" x14ac:dyDescent="0.25"/>
    <row r="6220" s="354" customFormat="1" x14ac:dyDescent="0.25"/>
    <row r="6221" s="354" customFormat="1" x14ac:dyDescent="0.25"/>
    <row r="6222" s="354" customFormat="1" x14ac:dyDescent="0.25"/>
    <row r="6223" s="354" customFormat="1" x14ac:dyDescent="0.25"/>
    <row r="6224" s="354" customFormat="1" x14ac:dyDescent="0.25"/>
    <row r="6225" s="354" customFormat="1" x14ac:dyDescent="0.25"/>
    <row r="6226" s="354" customFormat="1" x14ac:dyDescent="0.25"/>
    <row r="6227" s="354" customFormat="1" x14ac:dyDescent="0.25"/>
    <row r="6228" s="354" customFormat="1" x14ac:dyDescent="0.25"/>
    <row r="6229" s="354" customFormat="1" x14ac:dyDescent="0.25"/>
    <row r="6230" s="354" customFormat="1" x14ac:dyDescent="0.25"/>
    <row r="6231" s="354" customFormat="1" x14ac:dyDescent="0.25"/>
    <row r="6232" s="354" customFormat="1" x14ac:dyDescent="0.25"/>
    <row r="6233" s="354" customFormat="1" x14ac:dyDescent="0.25"/>
    <row r="6234" s="354" customFormat="1" x14ac:dyDescent="0.25"/>
    <row r="6235" s="354" customFormat="1" x14ac:dyDescent="0.25"/>
    <row r="6236" s="354" customFormat="1" x14ac:dyDescent="0.25"/>
    <row r="6237" s="354" customFormat="1" x14ac:dyDescent="0.25"/>
    <row r="6238" s="354" customFormat="1" x14ac:dyDescent="0.25"/>
    <row r="6239" s="354" customFormat="1" x14ac:dyDescent="0.25"/>
    <row r="6240" s="354" customFormat="1" x14ac:dyDescent="0.25"/>
    <row r="6241" s="354" customFormat="1" x14ac:dyDescent="0.25"/>
    <row r="6242" s="354" customFormat="1" x14ac:dyDescent="0.25"/>
    <row r="6243" s="354" customFormat="1" x14ac:dyDescent="0.25"/>
    <row r="6244" s="354" customFormat="1" x14ac:dyDescent="0.25"/>
    <row r="6245" s="354" customFormat="1" x14ac:dyDescent="0.25"/>
    <row r="6246" s="354" customFormat="1" x14ac:dyDescent="0.25"/>
    <row r="6247" s="354" customFormat="1" x14ac:dyDescent="0.25"/>
    <row r="6248" s="354" customFormat="1" x14ac:dyDescent="0.25"/>
    <row r="6249" s="354" customFormat="1" x14ac:dyDescent="0.25"/>
    <row r="6250" s="354" customFormat="1" x14ac:dyDescent="0.25"/>
    <row r="6251" s="354" customFormat="1" x14ac:dyDescent="0.25"/>
    <row r="6252" s="354" customFormat="1" x14ac:dyDescent="0.25"/>
    <row r="6253" s="354" customFormat="1" x14ac:dyDescent="0.25"/>
    <row r="6254" s="354" customFormat="1" x14ac:dyDescent="0.25"/>
    <row r="6255" s="354" customFormat="1" x14ac:dyDescent="0.25"/>
    <row r="6256" s="354" customFormat="1" x14ac:dyDescent="0.25"/>
    <row r="6257" s="354" customFormat="1" x14ac:dyDescent="0.25"/>
    <row r="6258" s="354" customFormat="1" x14ac:dyDescent="0.25"/>
    <row r="6259" s="354" customFormat="1" x14ac:dyDescent="0.25"/>
    <row r="6260" s="354" customFormat="1" x14ac:dyDescent="0.25"/>
    <row r="6261" s="354" customFormat="1" x14ac:dyDescent="0.25"/>
    <row r="6262" s="354" customFormat="1" x14ac:dyDescent="0.25"/>
    <row r="6263" s="354" customFormat="1" x14ac:dyDescent="0.25"/>
    <row r="6264" s="354" customFormat="1" x14ac:dyDescent="0.25"/>
    <row r="6265" s="354" customFormat="1" x14ac:dyDescent="0.25"/>
    <row r="6266" s="354" customFormat="1" x14ac:dyDescent="0.25"/>
    <row r="6267" s="354" customFormat="1" x14ac:dyDescent="0.25"/>
    <row r="6268" s="354" customFormat="1" x14ac:dyDescent="0.25"/>
    <row r="6269" s="354" customFormat="1" x14ac:dyDescent="0.25"/>
    <row r="6270" s="354" customFormat="1" x14ac:dyDescent="0.25"/>
    <row r="6271" s="354" customFormat="1" x14ac:dyDescent="0.25"/>
    <row r="6272" s="354" customFormat="1" x14ac:dyDescent="0.25"/>
    <row r="6273" s="354" customFormat="1" x14ac:dyDescent="0.25"/>
    <row r="6274" s="354" customFormat="1" x14ac:dyDescent="0.25"/>
    <row r="6275" s="354" customFormat="1" x14ac:dyDescent="0.25"/>
    <row r="6276" s="354" customFormat="1" x14ac:dyDescent="0.25"/>
    <row r="6277" s="354" customFormat="1" x14ac:dyDescent="0.25"/>
    <row r="6278" s="354" customFormat="1" x14ac:dyDescent="0.25"/>
    <row r="6279" s="354" customFormat="1" x14ac:dyDescent="0.25"/>
    <row r="6280" s="354" customFormat="1" x14ac:dyDescent="0.25"/>
    <row r="6281" s="354" customFormat="1" x14ac:dyDescent="0.25"/>
    <row r="6282" s="354" customFormat="1" x14ac:dyDescent="0.25"/>
    <row r="6283" s="354" customFormat="1" x14ac:dyDescent="0.25"/>
    <row r="6284" s="354" customFormat="1" x14ac:dyDescent="0.25"/>
    <row r="6285" s="354" customFormat="1" x14ac:dyDescent="0.25"/>
    <row r="6286" s="354" customFormat="1" x14ac:dyDescent="0.25"/>
    <row r="6287" s="354" customFormat="1" x14ac:dyDescent="0.25"/>
    <row r="6288" s="354" customFormat="1" x14ac:dyDescent="0.25"/>
    <row r="6289" s="354" customFormat="1" x14ac:dyDescent="0.25"/>
    <row r="6290" s="354" customFormat="1" x14ac:dyDescent="0.25"/>
    <row r="6291" s="354" customFormat="1" x14ac:dyDescent="0.25"/>
    <row r="6292" s="354" customFormat="1" x14ac:dyDescent="0.25"/>
    <row r="6293" s="354" customFormat="1" x14ac:dyDescent="0.25"/>
    <row r="6294" s="354" customFormat="1" x14ac:dyDescent="0.25"/>
    <row r="6295" s="354" customFormat="1" x14ac:dyDescent="0.25"/>
    <row r="6296" s="354" customFormat="1" x14ac:dyDescent="0.25"/>
    <row r="6297" s="354" customFormat="1" x14ac:dyDescent="0.25"/>
    <row r="6298" s="354" customFormat="1" x14ac:dyDescent="0.25"/>
    <row r="6299" s="354" customFormat="1" x14ac:dyDescent="0.25"/>
    <row r="6300" s="354" customFormat="1" x14ac:dyDescent="0.25"/>
    <row r="6301" s="354" customFormat="1" x14ac:dyDescent="0.25"/>
    <row r="6302" s="354" customFormat="1" x14ac:dyDescent="0.25"/>
    <row r="6303" s="354" customFormat="1" x14ac:dyDescent="0.25"/>
    <row r="6304" s="354" customFormat="1" x14ac:dyDescent="0.25"/>
    <row r="6305" s="354" customFormat="1" x14ac:dyDescent="0.25"/>
    <row r="6306" s="354" customFormat="1" x14ac:dyDescent="0.25"/>
    <row r="6307" s="354" customFormat="1" x14ac:dyDescent="0.25"/>
    <row r="6308" s="354" customFormat="1" x14ac:dyDescent="0.25"/>
    <row r="6309" s="354" customFormat="1" x14ac:dyDescent="0.25"/>
    <row r="6310" s="354" customFormat="1" x14ac:dyDescent="0.25"/>
    <row r="6311" s="354" customFormat="1" x14ac:dyDescent="0.25"/>
    <row r="6312" s="354" customFormat="1" x14ac:dyDescent="0.25"/>
    <row r="6313" s="354" customFormat="1" x14ac:dyDescent="0.25"/>
    <row r="6314" s="354" customFormat="1" x14ac:dyDescent="0.25"/>
    <row r="6315" s="354" customFormat="1" x14ac:dyDescent="0.25"/>
    <row r="6316" s="354" customFormat="1" x14ac:dyDescent="0.25"/>
    <row r="6317" s="354" customFormat="1" x14ac:dyDescent="0.25"/>
    <row r="6318" s="354" customFormat="1" x14ac:dyDescent="0.25"/>
    <row r="6319" s="354" customFormat="1" x14ac:dyDescent="0.25"/>
    <row r="6320" s="354" customFormat="1" x14ac:dyDescent="0.25"/>
    <row r="6321" s="354" customFormat="1" x14ac:dyDescent="0.25"/>
    <row r="6322" s="354" customFormat="1" x14ac:dyDescent="0.25"/>
    <row r="6323" s="354" customFormat="1" x14ac:dyDescent="0.25"/>
    <row r="6324" s="354" customFormat="1" x14ac:dyDescent="0.25"/>
    <row r="6325" s="354" customFormat="1" x14ac:dyDescent="0.25"/>
    <row r="6326" s="354" customFormat="1" x14ac:dyDescent="0.25"/>
    <row r="6327" s="354" customFormat="1" x14ac:dyDescent="0.25"/>
    <row r="6328" s="354" customFormat="1" x14ac:dyDescent="0.25"/>
    <row r="6329" s="354" customFormat="1" x14ac:dyDescent="0.25"/>
    <row r="6330" s="354" customFormat="1" x14ac:dyDescent="0.25"/>
    <row r="6331" s="354" customFormat="1" x14ac:dyDescent="0.25"/>
    <row r="6332" s="354" customFormat="1" x14ac:dyDescent="0.25"/>
    <row r="6333" s="354" customFormat="1" x14ac:dyDescent="0.25"/>
    <row r="6334" s="354" customFormat="1" x14ac:dyDescent="0.25"/>
    <row r="6335" s="354" customFormat="1" x14ac:dyDescent="0.25"/>
    <row r="6336" s="354" customFormat="1" x14ac:dyDescent="0.25"/>
    <row r="6337" s="354" customFormat="1" x14ac:dyDescent="0.25"/>
    <row r="6338" s="354" customFormat="1" x14ac:dyDescent="0.25"/>
    <row r="6339" s="354" customFormat="1" x14ac:dyDescent="0.25"/>
    <row r="6340" s="354" customFormat="1" x14ac:dyDescent="0.25"/>
    <row r="6341" s="354" customFormat="1" x14ac:dyDescent="0.25"/>
    <row r="6342" s="354" customFormat="1" x14ac:dyDescent="0.25"/>
    <row r="6343" s="354" customFormat="1" x14ac:dyDescent="0.25"/>
    <row r="6344" s="354" customFormat="1" x14ac:dyDescent="0.25"/>
    <row r="6345" s="354" customFormat="1" x14ac:dyDescent="0.25"/>
    <row r="6346" s="354" customFormat="1" x14ac:dyDescent="0.25"/>
    <row r="6347" s="354" customFormat="1" x14ac:dyDescent="0.25"/>
    <row r="6348" s="354" customFormat="1" x14ac:dyDescent="0.25"/>
    <row r="6349" s="354" customFormat="1" x14ac:dyDescent="0.25"/>
    <row r="6350" s="354" customFormat="1" x14ac:dyDescent="0.25"/>
    <row r="6351" s="354" customFormat="1" x14ac:dyDescent="0.25"/>
    <row r="6352" s="354" customFormat="1" x14ac:dyDescent="0.25"/>
    <row r="6353" s="354" customFormat="1" x14ac:dyDescent="0.25"/>
    <row r="6354" s="354" customFormat="1" x14ac:dyDescent="0.25"/>
    <row r="6355" s="354" customFormat="1" x14ac:dyDescent="0.25"/>
    <row r="6356" s="354" customFormat="1" x14ac:dyDescent="0.25"/>
    <row r="6357" s="354" customFormat="1" x14ac:dyDescent="0.25"/>
    <row r="6358" s="354" customFormat="1" x14ac:dyDescent="0.25"/>
    <row r="6359" s="354" customFormat="1" x14ac:dyDescent="0.25"/>
    <row r="6360" s="354" customFormat="1" x14ac:dyDescent="0.25"/>
    <row r="6361" s="354" customFormat="1" x14ac:dyDescent="0.25"/>
    <row r="6362" s="354" customFormat="1" x14ac:dyDescent="0.25"/>
    <row r="6363" s="354" customFormat="1" x14ac:dyDescent="0.25"/>
    <row r="6364" s="354" customFormat="1" x14ac:dyDescent="0.25"/>
    <row r="6365" s="354" customFormat="1" x14ac:dyDescent="0.25"/>
    <row r="6366" s="354" customFormat="1" x14ac:dyDescent="0.25"/>
    <row r="6367" s="354" customFormat="1" x14ac:dyDescent="0.25"/>
    <row r="6368" s="354" customFormat="1" x14ac:dyDescent="0.25"/>
    <row r="6369" s="354" customFormat="1" x14ac:dyDescent="0.25"/>
    <row r="6370" s="354" customFormat="1" x14ac:dyDescent="0.25"/>
    <row r="6371" s="354" customFormat="1" x14ac:dyDescent="0.25"/>
    <row r="6372" s="354" customFormat="1" x14ac:dyDescent="0.25"/>
    <row r="6373" s="354" customFormat="1" x14ac:dyDescent="0.25"/>
    <row r="6374" s="354" customFormat="1" x14ac:dyDescent="0.25"/>
    <row r="6375" s="354" customFormat="1" x14ac:dyDescent="0.25"/>
    <row r="6376" s="354" customFormat="1" x14ac:dyDescent="0.25"/>
    <row r="6377" s="354" customFormat="1" x14ac:dyDescent="0.25"/>
    <row r="6378" s="354" customFormat="1" x14ac:dyDescent="0.25"/>
    <row r="6379" s="354" customFormat="1" x14ac:dyDescent="0.25"/>
    <row r="6380" s="354" customFormat="1" x14ac:dyDescent="0.25"/>
    <row r="6381" s="354" customFormat="1" x14ac:dyDescent="0.25"/>
    <row r="6382" s="354" customFormat="1" x14ac:dyDescent="0.25"/>
    <row r="6383" s="354" customFormat="1" x14ac:dyDescent="0.25"/>
    <row r="6384" s="354" customFormat="1" x14ac:dyDescent="0.25"/>
    <row r="6385" s="354" customFormat="1" x14ac:dyDescent="0.25"/>
    <row r="6386" s="354" customFormat="1" x14ac:dyDescent="0.25"/>
    <row r="6387" s="354" customFormat="1" x14ac:dyDescent="0.25"/>
    <row r="6388" s="354" customFormat="1" x14ac:dyDescent="0.25"/>
    <row r="6389" s="354" customFormat="1" x14ac:dyDescent="0.25"/>
    <row r="6390" s="354" customFormat="1" x14ac:dyDescent="0.25"/>
    <row r="6391" s="354" customFormat="1" x14ac:dyDescent="0.25"/>
    <row r="6392" s="354" customFormat="1" x14ac:dyDescent="0.25"/>
    <row r="6393" s="354" customFormat="1" x14ac:dyDescent="0.25"/>
    <row r="6394" s="354" customFormat="1" x14ac:dyDescent="0.25"/>
    <row r="6395" s="354" customFormat="1" x14ac:dyDescent="0.25"/>
    <row r="6396" s="354" customFormat="1" x14ac:dyDescent="0.25"/>
    <row r="6397" s="354" customFormat="1" x14ac:dyDescent="0.25"/>
    <row r="6398" s="354" customFormat="1" x14ac:dyDescent="0.25"/>
    <row r="6399" s="354" customFormat="1" x14ac:dyDescent="0.25"/>
    <row r="6400" s="354" customFormat="1" x14ac:dyDescent="0.25"/>
    <row r="6401" s="354" customFormat="1" x14ac:dyDescent="0.25"/>
    <row r="6402" s="354" customFormat="1" x14ac:dyDescent="0.25"/>
    <row r="6403" s="354" customFormat="1" x14ac:dyDescent="0.25"/>
    <row r="6404" s="354" customFormat="1" x14ac:dyDescent="0.25"/>
    <row r="6405" s="354" customFormat="1" x14ac:dyDescent="0.25"/>
    <row r="6406" s="354" customFormat="1" x14ac:dyDescent="0.25"/>
    <row r="6407" s="354" customFormat="1" x14ac:dyDescent="0.25"/>
    <row r="6408" s="354" customFormat="1" x14ac:dyDescent="0.25"/>
    <row r="6409" s="354" customFormat="1" x14ac:dyDescent="0.25"/>
    <row r="6410" s="354" customFormat="1" x14ac:dyDescent="0.25"/>
    <row r="6411" s="354" customFormat="1" x14ac:dyDescent="0.25"/>
    <row r="6412" s="354" customFormat="1" x14ac:dyDescent="0.25"/>
    <row r="6413" s="354" customFormat="1" x14ac:dyDescent="0.25"/>
    <row r="6414" s="354" customFormat="1" x14ac:dyDescent="0.25"/>
    <row r="6415" s="354" customFormat="1" x14ac:dyDescent="0.25"/>
    <row r="6416" s="354" customFormat="1" x14ac:dyDescent="0.25"/>
    <row r="6417" s="354" customFormat="1" x14ac:dyDescent="0.25"/>
    <row r="6418" s="354" customFormat="1" x14ac:dyDescent="0.25"/>
    <row r="6419" s="354" customFormat="1" x14ac:dyDescent="0.25"/>
    <row r="6420" s="354" customFormat="1" x14ac:dyDescent="0.25"/>
    <row r="6421" s="354" customFormat="1" x14ac:dyDescent="0.25"/>
    <row r="6422" s="354" customFormat="1" x14ac:dyDescent="0.25"/>
    <row r="6423" s="354" customFormat="1" x14ac:dyDescent="0.25"/>
    <row r="6424" s="354" customFormat="1" x14ac:dyDescent="0.25"/>
    <row r="6425" s="354" customFormat="1" x14ac:dyDescent="0.25"/>
    <row r="6426" s="354" customFormat="1" x14ac:dyDescent="0.25"/>
    <row r="6427" s="354" customFormat="1" x14ac:dyDescent="0.25"/>
    <row r="6428" s="354" customFormat="1" x14ac:dyDescent="0.25"/>
    <row r="6429" s="354" customFormat="1" x14ac:dyDescent="0.25"/>
    <row r="6430" s="354" customFormat="1" x14ac:dyDescent="0.25"/>
    <row r="6431" s="354" customFormat="1" x14ac:dyDescent="0.25"/>
    <row r="6432" s="354" customFormat="1" x14ac:dyDescent="0.25"/>
    <row r="6433" s="354" customFormat="1" x14ac:dyDescent="0.25"/>
    <row r="6434" s="354" customFormat="1" x14ac:dyDescent="0.25"/>
    <row r="6435" s="354" customFormat="1" x14ac:dyDescent="0.25"/>
    <row r="6436" s="354" customFormat="1" x14ac:dyDescent="0.25"/>
    <row r="6437" s="354" customFormat="1" x14ac:dyDescent="0.25"/>
    <row r="6438" s="354" customFormat="1" x14ac:dyDescent="0.25"/>
    <row r="6439" s="354" customFormat="1" x14ac:dyDescent="0.25"/>
    <row r="6440" s="354" customFormat="1" x14ac:dyDescent="0.25"/>
    <row r="6441" s="354" customFormat="1" x14ac:dyDescent="0.25"/>
    <row r="6442" s="354" customFormat="1" x14ac:dyDescent="0.25"/>
    <row r="6443" s="354" customFormat="1" x14ac:dyDescent="0.25"/>
    <row r="6444" s="354" customFormat="1" x14ac:dyDescent="0.25"/>
    <row r="6445" s="354" customFormat="1" x14ac:dyDescent="0.25"/>
    <row r="6446" s="354" customFormat="1" x14ac:dyDescent="0.25"/>
    <row r="6447" s="354" customFormat="1" x14ac:dyDescent="0.25"/>
    <row r="6448" s="354" customFormat="1" x14ac:dyDescent="0.25"/>
    <row r="6449" s="354" customFormat="1" x14ac:dyDescent="0.25"/>
    <row r="6450" s="354" customFormat="1" x14ac:dyDescent="0.25"/>
    <row r="6451" s="354" customFormat="1" x14ac:dyDescent="0.25"/>
    <row r="6452" s="354" customFormat="1" x14ac:dyDescent="0.25"/>
    <row r="6453" s="354" customFormat="1" x14ac:dyDescent="0.25"/>
    <row r="6454" s="354" customFormat="1" x14ac:dyDescent="0.25"/>
    <row r="6455" s="354" customFormat="1" x14ac:dyDescent="0.25"/>
    <row r="6456" s="354" customFormat="1" x14ac:dyDescent="0.25"/>
    <row r="6457" s="354" customFormat="1" x14ac:dyDescent="0.25"/>
    <row r="6458" s="354" customFormat="1" x14ac:dyDescent="0.25"/>
    <row r="6459" s="354" customFormat="1" x14ac:dyDescent="0.25"/>
    <row r="6460" s="354" customFormat="1" x14ac:dyDescent="0.25"/>
    <row r="6461" s="354" customFormat="1" x14ac:dyDescent="0.25"/>
    <row r="6462" s="354" customFormat="1" x14ac:dyDescent="0.25"/>
    <row r="6463" s="354" customFormat="1" x14ac:dyDescent="0.25"/>
    <row r="6464" s="354" customFormat="1" x14ac:dyDescent="0.25"/>
    <row r="6465" s="354" customFormat="1" x14ac:dyDescent="0.25"/>
    <row r="6466" s="354" customFormat="1" x14ac:dyDescent="0.25"/>
    <row r="6467" s="354" customFormat="1" x14ac:dyDescent="0.25"/>
    <row r="6468" s="354" customFormat="1" x14ac:dyDescent="0.25"/>
    <row r="6469" s="354" customFormat="1" x14ac:dyDescent="0.25"/>
    <row r="6470" s="354" customFormat="1" x14ac:dyDescent="0.25"/>
    <row r="6471" s="354" customFormat="1" x14ac:dyDescent="0.25"/>
    <row r="6472" s="354" customFormat="1" x14ac:dyDescent="0.25"/>
    <row r="6473" s="354" customFormat="1" x14ac:dyDescent="0.25"/>
    <row r="6474" s="354" customFormat="1" x14ac:dyDescent="0.25"/>
    <row r="6475" s="354" customFormat="1" x14ac:dyDescent="0.25"/>
    <row r="6476" s="354" customFormat="1" x14ac:dyDescent="0.25"/>
    <row r="6477" s="354" customFormat="1" x14ac:dyDescent="0.25"/>
    <row r="6478" s="354" customFormat="1" x14ac:dyDescent="0.25"/>
    <row r="6479" s="354" customFormat="1" x14ac:dyDescent="0.25"/>
    <row r="6480" s="354" customFormat="1" x14ac:dyDescent="0.25"/>
    <row r="6481" s="354" customFormat="1" x14ac:dyDescent="0.25"/>
    <row r="6482" s="354" customFormat="1" x14ac:dyDescent="0.25"/>
    <row r="6483" s="354" customFormat="1" x14ac:dyDescent="0.25"/>
    <row r="6484" s="354" customFormat="1" x14ac:dyDescent="0.25"/>
    <row r="6485" s="354" customFormat="1" x14ac:dyDescent="0.25"/>
    <row r="6486" s="354" customFormat="1" x14ac:dyDescent="0.25"/>
    <row r="6487" s="354" customFormat="1" x14ac:dyDescent="0.25"/>
    <row r="6488" s="354" customFormat="1" x14ac:dyDescent="0.25"/>
    <row r="6489" s="354" customFormat="1" x14ac:dyDescent="0.25"/>
    <row r="6490" s="354" customFormat="1" x14ac:dyDescent="0.25"/>
    <row r="6491" s="354" customFormat="1" x14ac:dyDescent="0.25"/>
    <row r="6492" s="354" customFormat="1" x14ac:dyDescent="0.25"/>
    <row r="6493" s="354" customFormat="1" x14ac:dyDescent="0.25"/>
    <row r="6494" s="354" customFormat="1" x14ac:dyDescent="0.25"/>
    <row r="6495" s="354" customFormat="1" x14ac:dyDescent="0.25"/>
    <row r="6496" s="354" customFormat="1" x14ac:dyDescent="0.25"/>
    <row r="6497" s="354" customFormat="1" x14ac:dyDescent="0.25"/>
    <row r="6498" s="354" customFormat="1" x14ac:dyDescent="0.25"/>
    <row r="6499" s="354" customFormat="1" x14ac:dyDescent="0.25"/>
    <row r="6500" s="354" customFormat="1" x14ac:dyDescent="0.25"/>
    <row r="6501" s="354" customFormat="1" x14ac:dyDescent="0.25"/>
    <row r="6502" s="354" customFormat="1" x14ac:dyDescent="0.25"/>
    <row r="6503" s="354" customFormat="1" x14ac:dyDescent="0.25"/>
    <row r="6504" s="354" customFormat="1" x14ac:dyDescent="0.25"/>
    <row r="6505" s="354" customFormat="1" x14ac:dyDescent="0.25"/>
    <row r="6506" s="354" customFormat="1" x14ac:dyDescent="0.25"/>
    <row r="6507" s="354" customFormat="1" x14ac:dyDescent="0.25"/>
    <row r="6508" s="354" customFormat="1" x14ac:dyDescent="0.25"/>
    <row r="6509" s="354" customFormat="1" x14ac:dyDescent="0.25"/>
    <row r="6510" s="354" customFormat="1" x14ac:dyDescent="0.25"/>
    <row r="6511" s="354" customFormat="1" x14ac:dyDescent="0.25"/>
    <row r="6512" s="354" customFormat="1" x14ac:dyDescent="0.25"/>
    <row r="6513" s="354" customFormat="1" x14ac:dyDescent="0.25"/>
    <row r="6514" s="354" customFormat="1" x14ac:dyDescent="0.25"/>
    <row r="6515" s="354" customFormat="1" x14ac:dyDescent="0.25"/>
    <row r="6516" s="354" customFormat="1" x14ac:dyDescent="0.25"/>
    <row r="6517" s="354" customFormat="1" x14ac:dyDescent="0.25"/>
    <row r="6518" s="354" customFormat="1" x14ac:dyDescent="0.25"/>
    <row r="6519" s="354" customFormat="1" x14ac:dyDescent="0.25"/>
    <row r="6520" s="354" customFormat="1" x14ac:dyDescent="0.25"/>
    <row r="6521" s="354" customFormat="1" x14ac:dyDescent="0.25"/>
    <row r="6522" s="354" customFormat="1" x14ac:dyDescent="0.25"/>
    <row r="6523" s="354" customFormat="1" x14ac:dyDescent="0.25"/>
    <row r="6524" s="354" customFormat="1" x14ac:dyDescent="0.25"/>
    <row r="6525" s="354" customFormat="1" x14ac:dyDescent="0.25"/>
    <row r="6526" s="354" customFormat="1" x14ac:dyDescent="0.25"/>
    <row r="6527" s="354" customFormat="1" x14ac:dyDescent="0.25"/>
    <row r="6528" s="354" customFormat="1" x14ac:dyDescent="0.25"/>
    <row r="6529" s="354" customFormat="1" x14ac:dyDescent="0.25"/>
    <row r="6530" s="354" customFormat="1" x14ac:dyDescent="0.25"/>
    <row r="6531" s="354" customFormat="1" x14ac:dyDescent="0.25"/>
    <row r="6532" s="354" customFormat="1" x14ac:dyDescent="0.25"/>
    <row r="6533" s="354" customFormat="1" x14ac:dyDescent="0.25"/>
    <row r="6534" s="354" customFormat="1" x14ac:dyDescent="0.25"/>
    <row r="6535" s="354" customFormat="1" x14ac:dyDescent="0.25"/>
    <row r="6536" s="354" customFormat="1" x14ac:dyDescent="0.25"/>
    <row r="6537" s="354" customFormat="1" x14ac:dyDescent="0.25"/>
    <row r="6538" s="354" customFormat="1" x14ac:dyDescent="0.25"/>
    <row r="6539" s="354" customFormat="1" x14ac:dyDescent="0.25"/>
    <row r="6540" s="354" customFormat="1" x14ac:dyDescent="0.25"/>
    <row r="6541" s="354" customFormat="1" x14ac:dyDescent="0.25"/>
    <row r="6542" s="354" customFormat="1" x14ac:dyDescent="0.25"/>
    <row r="6543" s="354" customFormat="1" x14ac:dyDescent="0.25"/>
    <row r="6544" s="354" customFormat="1" x14ac:dyDescent="0.25"/>
    <row r="6545" s="354" customFormat="1" x14ac:dyDescent="0.25"/>
    <row r="6546" s="354" customFormat="1" x14ac:dyDescent="0.25"/>
    <row r="6547" s="354" customFormat="1" x14ac:dyDescent="0.25"/>
    <row r="6548" s="354" customFormat="1" x14ac:dyDescent="0.25"/>
    <row r="6549" s="354" customFormat="1" x14ac:dyDescent="0.25"/>
    <row r="6550" s="354" customFormat="1" x14ac:dyDescent="0.25"/>
    <row r="6551" s="354" customFormat="1" x14ac:dyDescent="0.25"/>
    <row r="6552" s="354" customFormat="1" x14ac:dyDescent="0.25"/>
    <row r="6553" s="354" customFormat="1" x14ac:dyDescent="0.25"/>
    <row r="6554" s="354" customFormat="1" x14ac:dyDescent="0.25"/>
    <row r="6555" s="354" customFormat="1" x14ac:dyDescent="0.25"/>
    <row r="6556" s="354" customFormat="1" x14ac:dyDescent="0.25"/>
    <row r="6557" s="354" customFormat="1" x14ac:dyDescent="0.25"/>
    <row r="6558" s="354" customFormat="1" x14ac:dyDescent="0.25"/>
    <row r="6559" s="354" customFormat="1" x14ac:dyDescent="0.25"/>
    <row r="6560" s="354" customFormat="1" x14ac:dyDescent="0.25"/>
    <row r="6561" s="354" customFormat="1" x14ac:dyDescent="0.25"/>
    <row r="6562" s="354" customFormat="1" x14ac:dyDescent="0.25"/>
    <row r="6563" s="354" customFormat="1" x14ac:dyDescent="0.25"/>
    <row r="6564" s="354" customFormat="1" x14ac:dyDescent="0.25"/>
    <row r="6565" s="354" customFormat="1" x14ac:dyDescent="0.25"/>
    <row r="6566" s="354" customFormat="1" x14ac:dyDescent="0.25"/>
    <row r="6567" s="354" customFormat="1" x14ac:dyDescent="0.25"/>
    <row r="6568" s="354" customFormat="1" x14ac:dyDescent="0.25"/>
    <row r="6569" s="354" customFormat="1" x14ac:dyDescent="0.25"/>
    <row r="6570" s="354" customFormat="1" x14ac:dyDescent="0.25"/>
    <row r="6571" s="354" customFormat="1" x14ac:dyDescent="0.25"/>
    <row r="6572" s="354" customFormat="1" x14ac:dyDescent="0.25"/>
    <row r="6573" s="354" customFormat="1" x14ac:dyDescent="0.25"/>
    <row r="6574" s="354" customFormat="1" x14ac:dyDescent="0.25"/>
    <row r="6575" s="354" customFormat="1" x14ac:dyDescent="0.25"/>
    <row r="6576" s="354" customFormat="1" x14ac:dyDescent="0.25"/>
    <row r="6577" s="354" customFormat="1" x14ac:dyDescent="0.25"/>
    <row r="6578" s="354" customFormat="1" x14ac:dyDescent="0.25"/>
    <row r="6579" s="354" customFormat="1" x14ac:dyDescent="0.25"/>
    <row r="6580" s="354" customFormat="1" x14ac:dyDescent="0.25"/>
    <row r="6581" s="354" customFormat="1" x14ac:dyDescent="0.25"/>
    <row r="6582" s="354" customFormat="1" x14ac:dyDescent="0.25"/>
    <row r="6583" s="354" customFormat="1" x14ac:dyDescent="0.25"/>
    <row r="6584" s="354" customFormat="1" x14ac:dyDescent="0.25"/>
    <row r="6585" s="354" customFormat="1" x14ac:dyDescent="0.25"/>
    <row r="6586" s="354" customFormat="1" x14ac:dyDescent="0.25"/>
    <row r="6587" s="354" customFormat="1" x14ac:dyDescent="0.25"/>
    <row r="6588" s="354" customFormat="1" x14ac:dyDescent="0.25"/>
    <row r="6589" s="354" customFormat="1" x14ac:dyDescent="0.25"/>
    <row r="6590" s="354" customFormat="1" x14ac:dyDescent="0.25"/>
    <row r="6591" s="354" customFormat="1" x14ac:dyDescent="0.25"/>
    <row r="6592" s="354" customFormat="1" x14ac:dyDescent="0.25"/>
    <row r="6593" s="354" customFormat="1" x14ac:dyDescent="0.25"/>
    <row r="6594" s="354" customFormat="1" x14ac:dyDescent="0.25"/>
    <row r="6595" s="354" customFormat="1" x14ac:dyDescent="0.25"/>
    <row r="6596" s="354" customFormat="1" x14ac:dyDescent="0.25"/>
    <row r="6597" s="354" customFormat="1" x14ac:dyDescent="0.25"/>
    <row r="6598" s="354" customFormat="1" x14ac:dyDescent="0.25"/>
    <row r="6599" s="354" customFormat="1" x14ac:dyDescent="0.25"/>
    <row r="6600" s="354" customFormat="1" x14ac:dyDescent="0.25"/>
    <row r="6601" s="354" customFormat="1" x14ac:dyDescent="0.25"/>
    <row r="6602" s="354" customFormat="1" x14ac:dyDescent="0.25"/>
    <row r="6603" s="354" customFormat="1" x14ac:dyDescent="0.25"/>
    <row r="6604" s="354" customFormat="1" x14ac:dyDescent="0.25"/>
    <row r="6605" s="354" customFormat="1" x14ac:dyDescent="0.25"/>
    <row r="6606" s="354" customFormat="1" x14ac:dyDescent="0.25"/>
    <row r="6607" s="354" customFormat="1" x14ac:dyDescent="0.25"/>
    <row r="6608" s="354" customFormat="1" x14ac:dyDescent="0.25"/>
    <row r="6609" s="354" customFormat="1" x14ac:dyDescent="0.25"/>
    <row r="6610" s="354" customFormat="1" x14ac:dyDescent="0.25"/>
    <row r="6611" s="354" customFormat="1" x14ac:dyDescent="0.25"/>
    <row r="6612" s="354" customFormat="1" x14ac:dyDescent="0.25"/>
    <row r="6613" s="354" customFormat="1" x14ac:dyDescent="0.25"/>
    <row r="6614" s="354" customFormat="1" x14ac:dyDescent="0.25"/>
    <row r="6615" s="354" customFormat="1" x14ac:dyDescent="0.25"/>
    <row r="6616" s="354" customFormat="1" x14ac:dyDescent="0.25"/>
    <row r="6617" s="354" customFormat="1" x14ac:dyDescent="0.25"/>
    <row r="6618" s="354" customFormat="1" x14ac:dyDescent="0.25"/>
    <row r="6619" s="354" customFormat="1" x14ac:dyDescent="0.25"/>
    <row r="6620" s="354" customFormat="1" x14ac:dyDescent="0.25"/>
    <row r="6621" s="354" customFormat="1" x14ac:dyDescent="0.25"/>
    <row r="6622" s="354" customFormat="1" x14ac:dyDescent="0.25"/>
    <row r="6623" s="354" customFormat="1" x14ac:dyDescent="0.25"/>
    <row r="6624" s="354" customFormat="1" x14ac:dyDescent="0.25"/>
    <row r="6625" s="354" customFormat="1" x14ac:dyDescent="0.25"/>
    <row r="6626" s="354" customFormat="1" x14ac:dyDescent="0.25"/>
    <row r="6627" s="354" customFormat="1" x14ac:dyDescent="0.25"/>
    <row r="6628" s="354" customFormat="1" x14ac:dyDescent="0.25"/>
    <row r="6629" s="354" customFormat="1" x14ac:dyDescent="0.25"/>
    <row r="6630" s="354" customFormat="1" x14ac:dyDescent="0.25"/>
    <row r="6631" s="354" customFormat="1" x14ac:dyDescent="0.25"/>
    <row r="6632" s="354" customFormat="1" x14ac:dyDescent="0.25"/>
    <row r="6633" s="354" customFormat="1" x14ac:dyDescent="0.25"/>
    <row r="6634" s="354" customFormat="1" x14ac:dyDescent="0.25"/>
    <row r="6635" s="354" customFormat="1" x14ac:dyDescent="0.25"/>
    <row r="6636" s="354" customFormat="1" x14ac:dyDescent="0.25"/>
    <row r="6637" s="354" customFormat="1" x14ac:dyDescent="0.25"/>
    <row r="6638" s="354" customFormat="1" x14ac:dyDescent="0.25"/>
    <row r="6639" s="354" customFormat="1" x14ac:dyDescent="0.25"/>
    <row r="6640" s="354" customFormat="1" x14ac:dyDescent="0.25"/>
    <row r="6641" s="354" customFormat="1" x14ac:dyDescent="0.25"/>
    <row r="6642" s="354" customFormat="1" x14ac:dyDescent="0.25"/>
    <row r="6643" s="354" customFormat="1" x14ac:dyDescent="0.25"/>
    <row r="6644" s="354" customFormat="1" x14ac:dyDescent="0.25"/>
    <row r="6645" s="354" customFormat="1" x14ac:dyDescent="0.25"/>
    <row r="6646" s="354" customFormat="1" x14ac:dyDescent="0.25"/>
    <row r="6647" s="354" customFormat="1" x14ac:dyDescent="0.25"/>
    <row r="6648" s="354" customFormat="1" x14ac:dyDescent="0.25"/>
    <row r="6649" s="354" customFormat="1" x14ac:dyDescent="0.25"/>
    <row r="6650" s="354" customFormat="1" x14ac:dyDescent="0.25"/>
    <row r="6651" s="354" customFormat="1" x14ac:dyDescent="0.25"/>
    <row r="6652" s="354" customFormat="1" x14ac:dyDescent="0.25"/>
    <row r="6653" s="354" customFormat="1" x14ac:dyDescent="0.25"/>
    <row r="6654" s="354" customFormat="1" x14ac:dyDescent="0.25"/>
    <row r="6655" s="354" customFormat="1" x14ac:dyDescent="0.25"/>
    <row r="6656" s="354" customFormat="1" x14ac:dyDescent="0.25"/>
    <row r="6657" s="354" customFormat="1" x14ac:dyDescent="0.25"/>
    <row r="6658" s="354" customFormat="1" x14ac:dyDescent="0.25"/>
    <row r="6659" s="354" customFormat="1" x14ac:dyDescent="0.25"/>
    <row r="6660" s="354" customFormat="1" x14ac:dyDescent="0.25"/>
    <row r="6661" s="354" customFormat="1" x14ac:dyDescent="0.25"/>
    <row r="6662" s="354" customFormat="1" x14ac:dyDescent="0.25"/>
    <row r="6663" s="354" customFormat="1" x14ac:dyDescent="0.25"/>
    <row r="6664" s="354" customFormat="1" x14ac:dyDescent="0.25"/>
    <row r="6665" s="354" customFormat="1" x14ac:dyDescent="0.25"/>
    <row r="6666" s="354" customFormat="1" x14ac:dyDescent="0.25"/>
    <row r="6667" s="354" customFormat="1" x14ac:dyDescent="0.25"/>
    <row r="6668" s="354" customFormat="1" x14ac:dyDescent="0.25"/>
    <row r="6669" s="354" customFormat="1" x14ac:dyDescent="0.25"/>
    <row r="6670" s="354" customFormat="1" x14ac:dyDescent="0.25"/>
    <row r="6671" s="354" customFormat="1" x14ac:dyDescent="0.25"/>
    <row r="6672" s="354" customFormat="1" x14ac:dyDescent="0.25"/>
    <row r="6673" s="354" customFormat="1" x14ac:dyDescent="0.25"/>
    <row r="6674" s="354" customFormat="1" x14ac:dyDescent="0.25"/>
    <row r="6675" s="354" customFormat="1" x14ac:dyDescent="0.25"/>
    <row r="6676" s="354" customFormat="1" x14ac:dyDescent="0.25"/>
    <row r="6677" s="354" customFormat="1" x14ac:dyDescent="0.25"/>
    <row r="6678" s="354" customFormat="1" x14ac:dyDescent="0.25"/>
    <row r="6679" s="354" customFormat="1" x14ac:dyDescent="0.25"/>
    <row r="6680" s="354" customFormat="1" x14ac:dyDescent="0.25"/>
    <row r="6681" s="354" customFormat="1" x14ac:dyDescent="0.25"/>
    <row r="6682" s="354" customFormat="1" x14ac:dyDescent="0.25"/>
    <row r="6683" s="354" customFormat="1" x14ac:dyDescent="0.25"/>
    <row r="6684" s="354" customFormat="1" x14ac:dyDescent="0.25"/>
    <row r="6685" s="354" customFormat="1" x14ac:dyDescent="0.25"/>
    <row r="6686" s="354" customFormat="1" x14ac:dyDescent="0.25"/>
    <row r="6687" s="354" customFormat="1" x14ac:dyDescent="0.25"/>
    <row r="6688" s="354" customFormat="1" x14ac:dyDescent="0.25"/>
    <row r="6689" s="354" customFormat="1" x14ac:dyDescent="0.25"/>
    <row r="6690" s="354" customFormat="1" x14ac:dyDescent="0.25"/>
    <row r="6691" s="354" customFormat="1" x14ac:dyDescent="0.25"/>
    <row r="6692" s="354" customFormat="1" x14ac:dyDescent="0.25"/>
    <row r="6693" s="354" customFormat="1" x14ac:dyDescent="0.25"/>
    <row r="6694" s="354" customFormat="1" x14ac:dyDescent="0.25"/>
    <row r="6695" s="354" customFormat="1" x14ac:dyDescent="0.25"/>
    <row r="6696" s="354" customFormat="1" x14ac:dyDescent="0.25"/>
    <row r="6697" s="354" customFormat="1" x14ac:dyDescent="0.25"/>
    <row r="6698" s="354" customFormat="1" x14ac:dyDescent="0.25"/>
    <row r="6699" s="354" customFormat="1" x14ac:dyDescent="0.25"/>
    <row r="6700" s="354" customFormat="1" x14ac:dyDescent="0.25"/>
    <row r="6701" s="354" customFormat="1" x14ac:dyDescent="0.25"/>
    <row r="6702" s="354" customFormat="1" x14ac:dyDescent="0.25"/>
    <row r="6703" s="354" customFormat="1" x14ac:dyDescent="0.25"/>
    <row r="6704" s="354" customFormat="1" x14ac:dyDescent="0.25"/>
    <row r="6705" s="354" customFormat="1" x14ac:dyDescent="0.25"/>
    <row r="6706" s="354" customFormat="1" x14ac:dyDescent="0.25"/>
    <row r="6707" s="354" customFormat="1" x14ac:dyDescent="0.25"/>
    <row r="6708" s="354" customFormat="1" x14ac:dyDescent="0.25"/>
    <row r="6709" s="354" customFormat="1" x14ac:dyDescent="0.25"/>
    <row r="6710" s="354" customFormat="1" x14ac:dyDescent="0.25"/>
    <row r="6711" s="354" customFormat="1" x14ac:dyDescent="0.25"/>
    <row r="6712" s="354" customFormat="1" x14ac:dyDescent="0.25"/>
    <row r="6713" s="354" customFormat="1" x14ac:dyDescent="0.25"/>
    <row r="6714" s="354" customFormat="1" x14ac:dyDescent="0.25"/>
    <row r="6715" s="354" customFormat="1" x14ac:dyDescent="0.25"/>
    <row r="6716" s="354" customFormat="1" x14ac:dyDescent="0.25"/>
    <row r="6717" s="354" customFormat="1" x14ac:dyDescent="0.25"/>
    <row r="6718" s="354" customFormat="1" x14ac:dyDescent="0.25"/>
    <row r="6719" s="354" customFormat="1" x14ac:dyDescent="0.25"/>
    <row r="6720" s="354" customFormat="1" x14ac:dyDescent="0.25"/>
    <row r="6721" s="354" customFormat="1" x14ac:dyDescent="0.25"/>
    <row r="6722" s="354" customFormat="1" x14ac:dyDescent="0.25"/>
    <row r="6723" s="354" customFormat="1" x14ac:dyDescent="0.25"/>
    <row r="6724" s="354" customFormat="1" x14ac:dyDescent="0.25"/>
    <row r="6725" s="354" customFormat="1" x14ac:dyDescent="0.25"/>
    <row r="6726" s="354" customFormat="1" x14ac:dyDescent="0.25"/>
    <row r="6727" s="354" customFormat="1" x14ac:dyDescent="0.25"/>
    <row r="6728" s="354" customFormat="1" x14ac:dyDescent="0.25"/>
    <row r="6729" s="354" customFormat="1" x14ac:dyDescent="0.25"/>
    <row r="6730" s="354" customFormat="1" x14ac:dyDescent="0.25"/>
    <row r="6731" s="354" customFormat="1" x14ac:dyDescent="0.25"/>
    <row r="6732" s="354" customFormat="1" x14ac:dyDescent="0.25"/>
    <row r="6733" s="354" customFormat="1" x14ac:dyDescent="0.25"/>
    <row r="6734" s="354" customFormat="1" x14ac:dyDescent="0.25"/>
    <row r="6735" s="354" customFormat="1" x14ac:dyDescent="0.25"/>
    <row r="6736" s="354" customFormat="1" x14ac:dyDescent="0.25"/>
    <row r="6737" s="354" customFormat="1" x14ac:dyDescent="0.25"/>
    <row r="6738" s="354" customFormat="1" x14ac:dyDescent="0.25"/>
    <row r="6739" s="354" customFormat="1" x14ac:dyDescent="0.25"/>
    <row r="6740" s="354" customFormat="1" x14ac:dyDescent="0.25"/>
    <row r="6741" s="354" customFormat="1" x14ac:dyDescent="0.25"/>
    <row r="6742" s="354" customFormat="1" x14ac:dyDescent="0.25"/>
    <row r="6743" s="354" customFormat="1" x14ac:dyDescent="0.25"/>
    <row r="6744" s="354" customFormat="1" x14ac:dyDescent="0.25"/>
    <row r="6745" s="354" customFormat="1" x14ac:dyDescent="0.25"/>
    <row r="6746" s="354" customFormat="1" x14ac:dyDescent="0.25"/>
    <row r="6747" s="354" customFormat="1" x14ac:dyDescent="0.25"/>
    <row r="6748" s="354" customFormat="1" x14ac:dyDescent="0.25"/>
    <row r="6749" s="354" customFormat="1" x14ac:dyDescent="0.25"/>
    <row r="6750" s="354" customFormat="1" x14ac:dyDescent="0.25"/>
    <row r="6751" s="354" customFormat="1" x14ac:dyDescent="0.25"/>
    <row r="6752" s="354" customFormat="1" x14ac:dyDescent="0.25"/>
    <row r="6753" s="354" customFormat="1" x14ac:dyDescent="0.25"/>
    <row r="6754" s="354" customFormat="1" x14ac:dyDescent="0.25"/>
    <row r="6755" s="354" customFormat="1" x14ac:dyDescent="0.25"/>
    <row r="6756" s="354" customFormat="1" x14ac:dyDescent="0.25"/>
    <row r="6757" s="354" customFormat="1" x14ac:dyDescent="0.25"/>
    <row r="6758" s="354" customFormat="1" x14ac:dyDescent="0.25"/>
    <row r="6759" s="354" customFormat="1" x14ac:dyDescent="0.25"/>
    <row r="6760" s="354" customFormat="1" x14ac:dyDescent="0.25"/>
    <row r="6761" s="354" customFormat="1" x14ac:dyDescent="0.25"/>
    <row r="6762" s="354" customFormat="1" x14ac:dyDescent="0.25"/>
    <row r="6763" s="354" customFormat="1" x14ac:dyDescent="0.25"/>
    <row r="6764" s="354" customFormat="1" x14ac:dyDescent="0.25"/>
    <row r="6765" s="354" customFormat="1" x14ac:dyDescent="0.25"/>
    <row r="6766" s="354" customFormat="1" x14ac:dyDescent="0.25"/>
    <row r="6767" s="354" customFormat="1" x14ac:dyDescent="0.25"/>
    <row r="6768" s="354" customFormat="1" x14ac:dyDescent="0.25"/>
    <row r="6769" s="354" customFormat="1" x14ac:dyDescent="0.25"/>
    <row r="6770" s="354" customFormat="1" x14ac:dyDescent="0.25"/>
    <row r="6771" s="354" customFormat="1" x14ac:dyDescent="0.25"/>
    <row r="6772" s="354" customFormat="1" x14ac:dyDescent="0.25"/>
    <row r="6773" s="354" customFormat="1" x14ac:dyDescent="0.25"/>
    <row r="6774" s="354" customFormat="1" x14ac:dyDescent="0.25"/>
    <row r="6775" s="354" customFormat="1" x14ac:dyDescent="0.25"/>
    <row r="6776" s="354" customFormat="1" x14ac:dyDescent="0.25"/>
    <row r="6777" s="354" customFormat="1" x14ac:dyDescent="0.25"/>
    <row r="6778" s="354" customFormat="1" x14ac:dyDescent="0.25"/>
    <row r="6779" s="354" customFormat="1" x14ac:dyDescent="0.25"/>
    <row r="6780" s="354" customFormat="1" x14ac:dyDescent="0.25"/>
    <row r="6781" s="354" customFormat="1" x14ac:dyDescent="0.25"/>
    <row r="6782" s="354" customFormat="1" x14ac:dyDescent="0.25"/>
    <row r="6783" s="354" customFormat="1" x14ac:dyDescent="0.25"/>
    <row r="6784" s="354" customFormat="1" x14ac:dyDescent="0.25"/>
    <row r="6785" s="354" customFormat="1" x14ac:dyDescent="0.25"/>
    <row r="6786" s="354" customFormat="1" x14ac:dyDescent="0.25"/>
    <row r="6787" s="354" customFormat="1" x14ac:dyDescent="0.25"/>
    <row r="6788" s="354" customFormat="1" x14ac:dyDescent="0.25"/>
    <row r="6789" s="354" customFormat="1" x14ac:dyDescent="0.25"/>
    <row r="6790" s="354" customFormat="1" x14ac:dyDescent="0.25"/>
    <row r="6791" s="354" customFormat="1" x14ac:dyDescent="0.25"/>
    <row r="6792" s="354" customFormat="1" x14ac:dyDescent="0.25"/>
    <row r="6793" s="354" customFormat="1" x14ac:dyDescent="0.25"/>
    <row r="6794" s="354" customFormat="1" x14ac:dyDescent="0.25"/>
    <row r="6795" s="354" customFormat="1" x14ac:dyDescent="0.25"/>
    <row r="6796" s="354" customFormat="1" x14ac:dyDescent="0.25"/>
    <row r="6797" s="354" customFormat="1" x14ac:dyDescent="0.25"/>
    <row r="6798" s="354" customFormat="1" x14ac:dyDescent="0.25"/>
    <row r="6799" s="354" customFormat="1" x14ac:dyDescent="0.25"/>
    <row r="6800" s="354" customFormat="1" x14ac:dyDescent="0.25"/>
    <row r="6801" s="354" customFormat="1" x14ac:dyDescent="0.25"/>
    <row r="6802" s="354" customFormat="1" x14ac:dyDescent="0.25"/>
    <row r="6803" s="354" customFormat="1" x14ac:dyDescent="0.25"/>
    <row r="6804" s="354" customFormat="1" x14ac:dyDescent="0.25"/>
    <row r="6805" s="354" customFormat="1" x14ac:dyDescent="0.25"/>
    <row r="6806" s="354" customFormat="1" x14ac:dyDescent="0.25"/>
    <row r="6807" s="354" customFormat="1" x14ac:dyDescent="0.25"/>
    <row r="6808" s="354" customFormat="1" x14ac:dyDescent="0.25"/>
    <row r="6809" s="354" customFormat="1" x14ac:dyDescent="0.25"/>
    <row r="6810" s="354" customFormat="1" x14ac:dyDescent="0.25"/>
    <row r="6811" s="354" customFormat="1" x14ac:dyDescent="0.25"/>
    <row r="6812" s="354" customFormat="1" x14ac:dyDescent="0.25"/>
    <row r="6813" s="354" customFormat="1" x14ac:dyDescent="0.25"/>
    <row r="6814" s="354" customFormat="1" x14ac:dyDescent="0.25"/>
    <row r="6815" s="354" customFormat="1" x14ac:dyDescent="0.25"/>
    <row r="6816" s="354" customFormat="1" x14ac:dyDescent="0.25"/>
    <row r="6817" s="354" customFormat="1" x14ac:dyDescent="0.25"/>
    <row r="6818" s="354" customFormat="1" x14ac:dyDescent="0.25"/>
    <row r="6819" s="354" customFormat="1" x14ac:dyDescent="0.25"/>
    <row r="6820" s="354" customFormat="1" x14ac:dyDescent="0.25"/>
    <row r="6821" s="354" customFormat="1" x14ac:dyDescent="0.25"/>
    <row r="6822" s="354" customFormat="1" x14ac:dyDescent="0.25"/>
    <row r="6823" s="354" customFormat="1" x14ac:dyDescent="0.25"/>
    <row r="6824" s="354" customFormat="1" x14ac:dyDescent="0.25"/>
    <row r="6825" s="354" customFormat="1" x14ac:dyDescent="0.25"/>
    <row r="6826" s="354" customFormat="1" x14ac:dyDescent="0.25"/>
    <row r="6827" s="354" customFormat="1" x14ac:dyDescent="0.25"/>
    <row r="6828" s="354" customFormat="1" x14ac:dyDescent="0.25"/>
    <row r="6829" s="354" customFormat="1" x14ac:dyDescent="0.25"/>
    <row r="6830" s="354" customFormat="1" x14ac:dyDescent="0.25"/>
    <row r="6831" s="354" customFormat="1" x14ac:dyDescent="0.25"/>
    <row r="6832" s="354" customFormat="1" x14ac:dyDescent="0.25"/>
    <row r="6833" s="354" customFormat="1" x14ac:dyDescent="0.25"/>
    <row r="6834" s="354" customFormat="1" x14ac:dyDescent="0.25"/>
    <row r="6835" s="354" customFormat="1" x14ac:dyDescent="0.25"/>
    <row r="6836" s="354" customFormat="1" x14ac:dyDescent="0.25"/>
    <row r="6837" s="354" customFormat="1" x14ac:dyDescent="0.25"/>
    <row r="6838" s="354" customFormat="1" x14ac:dyDescent="0.25"/>
    <row r="6839" s="354" customFormat="1" x14ac:dyDescent="0.25"/>
    <row r="6840" s="354" customFormat="1" x14ac:dyDescent="0.25"/>
    <row r="6841" s="354" customFormat="1" x14ac:dyDescent="0.25"/>
    <row r="6842" s="354" customFormat="1" x14ac:dyDescent="0.25"/>
    <row r="6843" s="354" customFormat="1" x14ac:dyDescent="0.25"/>
    <row r="6844" s="354" customFormat="1" x14ac:dyDescent="0.25"/>
    <row r="6845" s="354" customFormat="1" x14ac:dyDescent="0.25"/>
    <row r="6846" s="354" customFormat="1" x14ac:dyDescent="0.25"/>
    <row r="6847" s="354" customFormat="1" x14ac:dyDescent="0.25"/>
    <row r="6848" s="354" customFormat="1" x14ac:dyDescent="0.25"/>
    <row r="6849" s="354" customFormat="1" x14ac:dyDescent="0.25"/>
    <row r="6850" s="354" customFormat="1" x14ac:dyDescent="0.25"/>
    <row r="6851" s="354" customFormat="1" x14ac:dyDescent="0.25"/>
    <row r="6852" s="354" customFormat="1" x14ac:dyDescent="0.25"/>
    <row r="6853" s="354" customFormat="1" x14ac:dyDescent="0.25"/>
    <row r="6854" s="354" customFormat="1" x14ac:dyDescent="0.25"/>
    <row r="6855" s="354" customFormat="1" x14ac:dyDescent="0.25"/>
    <row r="6856" s="354" customFormat="1" x14ac:dyDescent="0.25"/>
    <row r="6857" s="354" customFormat="1" x14ac:dyDescent="0.25"/>
    <row r="6858" s="354" customFormat="1" x14ac:dyDescent="0.25"/>
    <row r="6859" s="354" customFormat="1" x14ac:dyDescent="0.25"/>
    <row r="6860" s="354" customFormat="1" x14ac:dyDescent="0.25"/>
    <row r="6861" s="354" customFormat="1" x14ac:dyDescent="0.25"/>
    <row r="6862" s="354" customFormat="1" x14ac:dyDescent="0.25"/>
    <row r="6863" s="354" customFormat="1" x14ac:dyDescent="0.25"/>
    <row r="6864" s="354" customFormat="1" x14ac:dyDescent="0.25"/>
    <row r="6865" s="354" customFormat="1" x14ac:dyDescent="0.25"/>
    <row r="6866" s="354" customFormat="1" x14ac:dyDescent="0.25"/>
    <row r="6867" s="354" customFormat="1" x14ac:dyDescent="0.25"/>
    <row r="6868" s="354" customFormat="1" x14ac:dyDescent="0.25"/>
    <row r="6869" s="354" customFormat="1" x14ac:dyDescent="0.25"/>
    <row r="6870" s="354" customFormat="1" x14ac:dyDescent="0.25"/>
    <row r="6871" s="354" customFormat="1" x14ac:dyDescent="0.25"/>
    <row r="6872" s="354" customFormat="1" x14ac:dyDescent="0.25"/>
    <row r="6873" s="354" customFormat="1" x14ac:dyDescent="0.25"/>
    <row r="6874" s="354" customFormat="1" x14ac:dyDescent="0.25"/>
    <row r="6875" s="354" customFormat="1" x14ac:dyDescent="0.25"/>
    <row r="6876" s="354" customFormat="1" x14ac:dyDescent="0.25"/>
    <row r="6877" s="354" customFormat="1" x14ac:dyDescent="0.25"/>
    <row r="6878" s="354" customFormat="1" x14ac:dyDescent="0.25"/>
    <row r="6879" s="354" customFormat="1" x14ac:dyDescent="0.25"/>
    <row r="6880" s="354" customFormat="1" x14ac:dyDescent="0.25"/>
    <row r="6881" s="354" customFormat="1" x14ac:dyDescent="0.25"/>
    <row r="6882" s="354" customFormat="1" x14ac:dyDescent="0.25"/>
    <row r="6883" s="354" customFormat="1" x14ac:dyDescent="0.25"/>
    <row r="6884" s="354" customFormat="1" x14ac:dyDescent="0.25"/>
    <row r="6885" s="354" customFormat="1" x14ac:dyDescent="0.25"/>
    <row r="6886" s="354" customFormat="1" x14ac:dyDescent="0.25"/>
    <row r="6887" s="354" customFormat="1" x14ac:dyDescent="0.25"/>
    <row r="6888" s="354" customFormat="1" x14ac:dyDescent="0.25"/>
    <row r="6889" s="354" customFormat="1" x14ac:dyDescent="0.25"/>
    <row r="6890" s="354" customFormat="1" x14ac:dyDescent="0.25"/>
    <row r="6891" s="354" customFormat="1" x14ac:dyDescent="0.25"/>
    <row r="6892" s="354" customFormat="1" x14ac:dyDescent="0.25"/>
    <row r="6893" s="354" customFormat="1" x14ac:dyDescent="0.25"/>
    <row r="6894" s="354" customFormat="1" x14ac:dyDescent="0.25"/>
    <row r="6895" s="354" customFormat="1" x14ac:dyDescent="0.25"/>
    <row r="6896" s="354" customFormat="1" x14ac:dyDescent="0.25"/>
    <row r="6897" s="354" customFormat="1" x14ac:dyDescent="0.25"/>
    <row r="6898" s="354" customFormat="1" x14ac:dyDescent="0.25"/>
    <row r="6899" s="354" customFormat="1" x14ac:dyDescent="0.25"/>
    <row r="6900" s="354" customFormat="1" x14ac:dyDescent="0.25"/>
    <row r="6901" s="354" customFormat="1" x14ac:dyDescent="0.25"/>
    <row r="6902" s="354" customFormat="1" x14ac:dyDescent="0.25"/>
    <row r="6903" s="354" customFormat="1" x14ac:dyDescent="0.25"/>
    <row r="6904" s="354" customFormat="1" x14ac:dyDescent="0.25"/>
    <row r="6905" s="354" customFormat="1" x14ac:dyDescent="0.25"/>
    <row r="6906" s="354" customFormat="1" x14ac:dyDescent="0.25"/>
    <row r="6907" s="354" customFormat="1" x14ac:dyDescent="0.25"/>
    <row r="6908" s="354" customFormat="1" x14ac:dyDescent="0.25"/>
    <row r="6909" s="354" customFormat="1" x14ac:dyDescent="0.25"/>
    <row r="6910" s="354" customFormat="1" x14ac:dyDescent="0.25"/>
    <row r="6911" s="354" customFormat="1" x14ac:dyDescent="0.25"/>
    <row r="6912" s="354" customFormat="1" x14ac:dyDescent="0.25"/>
    <row r="6913" s="354" customFormat="1" x14ac:dyDescent="0.25"/>
    <row r="6914" s="354" customFormat="1" x14ac:dyDescent="0.25"/>
    <row r="6915" s="354" customFormat="1" x14ac:dyDescent="0.25"/>
    <row r="6916" s="354" customFormat="1" x14ac:dyDescent="0.25"/>
    <row r="6917" s="354" customFormat="1" x14ac:dyDescent="0.25"/>
    <row r="6918" s="354" customFormat="1" x14ac:dyDescent="0.25"/>
    <row r="6919" s="354" customFormat="1" x14ac:dyDescent="0.25"/>
    <row r="6920" s="354" customFormat="1" x14ac:dyDescent="0.25"/>
    <row r="6921" s="354" customFormat="1" x14ac:dyDescent="0.25"/>
    <row r="6922" s="354" customFormat="1" x14ac:dyDescent="0.25"/>
    <row r="6923" s="354" customFormat="1" x14ac:dyDescent="0.25"/>
    <row r="6924" s="354" customFormat="1" x14ac:dyDescent="0.25"/>
    <row r="6925" s="354" customFormat="1" x14ac:dyDescent="0.25"/>
    <row r="6926" s="354" customFormat="1" x14ac:dyDescent="0.25"/>
    <row r="6927" s="354" customFormat="1" x14ac:dyDescent="0.25"/>
    <row r="6928" s="354" customFormat="1" x14ac:dyDescent="0.25"/>
    <row r="6929" s="354" customFormat="1" x14ac:dyDescent="0.25"/>
    <row r="6930" s="354" customFormat="1" x14ac:dyDescent="0.25"/>
    <row r="6931" s="354" customFormat="1" x14ac:dyDescent="0.25"/>
    <row r="6932" s="354" customFormat="1" x14ac:dyDescent="0.25"/>
    <row r="6933" s="354" customFormat="1" x14ac:dyDescent="0.25"/>
    <row r="6934" s="354" customFormat="1" x14ac:dyDescent="0.25"/>
    <row r="6935" s="354" customFormat="1" x14ac:dyDescent="0.25"/>
    <row r="6936" s="354" customFormat="1" x14ac:dyDescent="0.25"/>
    <row r="6937" s="354" customFormat="1" x14ac:dyDescent="0.25"/>
    <row r="6938" s="354" customFormat="1" x14ac:dyDescent="0.25"/>
    <row r="6939" s="354" customFormat="1" x14ac:dyDescent="0.25"/>
    <row r="6940" s="354" customFormat="1" x14ac:dyDescent="0.25"/>
    <row r="6941" s="354" customFormat="1" x14ac:dyDescent="0.25"/>
    <row r="6942" s="354" customFormat="1" x14ac:dyDescent="0.25"/>
    <row r="6943" s="354" customFormat="1" x14ac:dyDescent="0.25"/>
    <row r="6944" s="354" customFormat="1" x14ac:dyDescent="0.25"/>
    <row r="6945" s="354" customFormat="1" x14ac:dyDescent="0.25"/>
    <row r="6946" s="354" customFormat="1" x14ac:dyDescent="0.25"/>
    <row r="6947" s="354" customFormat="1" x14ac:dyDescent="0.25"/>
    <row r="6948" s="354" customFormat="1" x14ac:dyDescent="0.25"/>
    <row r="6949" s="354" customFormat="1" x14ac:dyDescent="0.25"/>
    <row r="6950" s="354" customFormat="1" x14ac:dyDescent="0.25"/>
    <row r="6951" s="354" customFormat="1" x14ac:dyDescent="0.25"/>
    <row r="6952" s="354" customFormat="1" x14ac:dyDescent="0.25"/>
    <row r="6953" s="354" customFormat="1" x14ac:dyDescent="0.25"/>
    <row r="6954" s="354" customFormat="1" x14ac:dyDescent="0.25"/>
    <row r="6955" s="354" customFormat="1" x14ac:dyDescent="0.25"/>
    <row r="6956" s="354" customFormat="1" x14ac:dyDescent="0.25"/>
    <row r="6957" s="354" customFormat="1" x14ac:dyDescent="0.25"/>
    <row r="6958" s="354" customFormat="1" x14ac:dyDescent="0.25"/>
    <row r="6959" s="354" customFormat="1" x14ac:dyDescent="0.25"/>
    <row r="6960" s="354" customFormat="1" x14ac:dyDescent="0.25"/>
    <row r="6961" s="354" customFormat="1" x14ac:dyDescent="0.25"/>
    <row r="6962" s="354" customFormat="1" x14ac:dyDescent="0.25"/>
    <row r="6963" s="354" customFormat="1" x14ac:dyDescent="0.25"/>
    <row r="6964" s="354" customFormat="1" x14ac:dyDescent="0.25"/>
    <row r="6965" s="354" customFormat="1" x14ac:dyDescent="0.25"/>
    <row r="6966" s="354" customFormat="1" x14ac:dyDescent="0.25"/>
    <row r="6967" s="354" customFormat="1" x14ac:dyDescent="0.25"/>
    <row r="6968" s="354" customFormat="1" x14ac:dyDescent="0.25"/>
    <row r="6969" s="354" customFormat="1" x14ac:dyDescent="0.25"/>
    <row r="6970" s="354" customFormat="1" x14ac:dyDescent="0.25"/>
    <row r="6971" s="354" customFormat="1" x14ac:dyDescent="0.25"/>
    <row r="6972" s="354" customFormat="1" x14ac:dyDescent="0.25"/>
    <row r="6973" s="354" customFormat="1" x14ac:dyDescent="0.25"/>
    <row r="6974" s="354" customFormat="1" x14ac:dyDescent="0.25"/>
    <row r="6975" s="354" customFormat="1" x14ac:dyDescent="0.25"/>
    <row r="6976" s="354" customFormat="1" x14ac:dyDescent="0.25"/>
    <row r="6977" s="354" customFormat="1" x14ac:dyDescent="0.25"/>
    <row r="6978" s="354" customFormat="1" x14ac:dyDescent="0.25"/>
    <row r="6979" s="354" customFormat="1" x14ac:dyDescent="0.25"/>
    <row r="6980" s="354" customFormat="1" x14ac:dyDescent="0.25"/>
    <row r="6981" s="354" customFormat="1" x14ac:dyDescent="0.25"/>
    <row r="6982" s="354" customFormat="1" x14ac:dyDescent="0.25"/>
    <row r="6983" s="354" customFormat="1" x14ac:dyDescent="0.25"/>
    <row r="6984" s="354" customFormat="1" x14ac:dyDescent="0.25"/>
    <row r="6985" s="354" customFormat="1" x14ac:dyDescent="0.25"/>
    <row r="6986" s="354" customFormat="1" x14ac:dyDescent="0.25"/>
    <row r="6987" s="354" customFormat="1" x14ac:dyDescent="0.25"/>
    <row r="6988" s="354" customFormat="1" x14ac:dyDescent="0.25"/>
    <row r="6989" s="354" customFormat="1" x14ac:dyDescent="0.25"/>
    <row r="6990" s="354" customFormat="1" x14ac:dyDescent="0.25"/>
    <row r="6991" s="354" customFormat="1" x14ac:dyDescent="0.25"/>
    <row r="6992" s="354" customFormat="1" x14ac:dyDescent="0.25"/>
    <row r="6993" s="354" customFormat="1" x14ac:dyDescent="0.25"/>
    <row r="6994" s="354" customFormat="1" x14ac:dyDescent="0.25"/>
    <row r="6995" s="354" customFormat="1" x14ac:dyDescent="0.25"/>
    <row r="6996" s="354" customFormat="1" x14ac:dyDescent="0.25"/>
    <row r="6997" s="354" customFormat="1" x14ac:dyDescent="0.25"/>
    <row r="6998" s="354" customFormat="1" x14ac:dyDescent="0.25"/>
    <row r="6999" s="354" customFormat="1" x14ac:dyDescent="0.25"/>
    <row r="7000" s="354" customFormat="1" x14ac:dyDescent="0.25"/>
    <row r="7001" s="354" customFormat="1" x14ac:dyDescent="0.25"/>
    <row r="7002" s="354" customFormat="1" x14ac:dyDescent="0.25"/>
    <row r="7003" s="354" customFormat="1" x14ac:dyDescent="0.25"/>
    <row r="7004" s="354" customFormat="1" x14ac:dyDescent="0.25"/>
    <row r="7005" s="354" customFormat="1" x14ac:dyDescent="0.25"/>
    <row r="7006" s="354" customFormat="1" x14ac:dyDescent="0.25"/>
    <row r="7007" s="354" customFormat="1" x14ac:dyDescent="0.25"/>
    <row r="7008" s="354" customFormat="1" x14ac:dyDescent="0.25"/>
    <row r="7009" s="354" customFormat="1" x14ac:dyDescent="0.25"/>
    <row r="7010" s="354" customFormat="1" x14ac:dyDescent="0.25"/>
    <row r="7011" s="354" customFormat="1" x14ac:dyDescent="0.25"/>
    <row r="7012" s="354" customFormat="1" x14ac:dyDescent="0.25"/>
    <row r="7013" s="354" customFormat="1" x14ac:dyDescent="0.25"/>
    <row r="7014" s="354" customFormat="1" x14ac:dyDescent="0.25"/>
    <row r="7015" s="354" customFormat="1" x14ac:dyDescent="0.25"/>
    <row r="7016" s="354" customFormat="1" x14ac:dyDescent="0.25"/>
    <row r="7017" s="354" customFormat="1" x14ac:dyDescent="0.25"/>
    <row r="7018" s="354" customFormat="1" x14ac:dyDescent="0.25"/>
    <row r="7019" s="354" customFormat="1" x14ac:dyDescent="0.25"/>
    <row r="7020" s="354" customFormat="1" x14ac:dyDescent="0.25"/>
    <row r="7021" s="354" customFormat="1" x14ac:dyDescent="0.25"/>
    <row r="7022" s="354" customFormat="1" x14ac:dyDescent="0.25"/>
    <row r="7023" s="354" customFormat="1" x14ac:dyDescent="0.25"/>
    <row r="7024" s="354" customFormat="1" x14ac:dyDescent="0.25"/>
    <row r="7025" s="354" customFormat="1" x14ac:dyDescent="0.25"/>
    <row r="7026" s="354" customFormat="1" x14ac:dyDescent="0.25"/>
    <row r="7027" s="354" customFormat="1" x14ac:dyDescent="0.25"/>
    <row r="7028" s="354" customFormat="1" x14ac:dyDescent="0.25"/>
    <row r="7029" s="354" customFormat="1" x14ac:dyDescent="0.25"/>
    <row r="7030" s="354" customFormat="1" x14ac:dyDescent="0.25"/>
    <row r="7031" s="354" customFormat="1" x14ac:dyDescent="0.25"/>
    <row r="7032" s="354" customFormat="1" x14ac:dyDescent="0.25"/>
    <row r="7033" s="354" customFormat="1" x14ac:dyDescent="0.25"/>
    <row r="7034" s="354" customFormat="1" x14ac:dyDescent="0.25"/>
    <row r="7035" s="354" customFormat="1" x14ac:dyDescent="0.25"/>
    <row r="7036" s="354" customFormat="1" x14ac:dyDescent="0.25"/>
    <row r="7037" s="354" customFormat="1" x14ac:dyDescent="0.25"/>
    <row r="7038" s="354" customFormat="1" x14ac:dyDescent="0.25"/>
    <row r="7039" s="354" customFormat="1" x14ac:dyDescent="0.25"/>
    <row r="7040" s="354" customFormat="1" x14ac:dyDescent="0.25"/>
    <row r="7041" s="354" customFormat="1" x14ac:dyDescent="0.25"/>
    <row r="7042" s="354" customFormat="1" x14ac:dyDescent="0.25"/>
    <row r="7043" s="354" customFormat="1" x14ac:dyDescent="0.25"/>
    <row r="7044" s="354" customFormat="1" x14ac:dyDescent="0.25"/>
    <row r="7045" s="354" customFormat="1" x14ac:dyDescent="0.25"/>
    <row r="7046" s="354" customFormat="1" x14ac:dyDescent="0.25"/>
    <row r="7047" s="354" customFormat="1" x14ac:dyDescent="0.25"/>
    <row r="7048" s="354" customFormat="1" x14ac:dyDescent="0.25"/>
    <row r="7049" s="354" customFormat="1" x14ac:dyDescent="0.25"/>
    <row r="7050" s="354" customFormat="1" x14ac:dyDescent="0.25"/>
    <row r="7051" s="354" customFormat="1" x14ac:dyDescent="0.25"/>
    <row r="7052" s="354" customFormat="1" x14ac:dyDescent="0.25"/>
    <row r="7053" s="354" customFormat="1" x14ac:dyDescent="0.25"/>
    <row r="7054" s="354" customFormat="1" x14ac:dyDescent="0.25"/>
    <row r="7055" s="354" customFormat="1" x14ac:dyDescent="0.25"/>
    <row r="7056" s="354" customFormat="1" x14ac:dyDescent="0.25"/>
    <row r="7057" s="354" customFormat="1" x14ac:dyDescent="0.25"/>
    <row r="7058" s="354" customFormat="1" x14ac:dyDescent="0.25"/>
    <row r="7059" s="354" customFormat="1" x14ac:dyDescent="0.25"/>
    <row r="7060" s="354" customFormat="1" x14ac:dyDescent="0.25"/>
    <row r="7061" s="354" customFormat="1" x14ac:dyDescent="0.25"/>
    <row r="7062" s="354" customFormat="1" x14ac:dyDescent="0.25"/>
    <row r="7063" s="354" customFormat="1" x14ac:dyDescent="0.25"/>
    <row r="7064" s="354" customFormat="1" x14ac:dyDescent="0.25"/>
    <row r="7065" s="354" customFormat="1" x14ac:dyDescent="0.25"/>
    <row r="7066" s="354" customFormat="1" x14ac:dyDescent="0.25"/>
    <row r="7067" s="354" customFormat="1" x14ac:dyDescent="0.25"/>
    <row r="7068" s="354" customFormat="1" x14ac:dyDescent="0.25"/>
    <row r="7069" s="354" customFormat="1" x14ac:dyDescent="0.25"/>
    <row r="7070" s="354" customFormat="1" x14ac:dyDescent="0.25"/>
    <row r="7071" s="354" customFormat="1" x14ac:dyDescent="0.25"/>
    <row r="7072" s="354" customFormat="1" x14ac:dyDescent="0.25"/>
    <row r="7073" s="354" customFormat="1" x14ac:dyDescent="0.25"/>
    <row r="7074" s="354" customFormat="1" x14ac:dyDescent="0.25"/>
    <row r="7075" s="354" customFormat="1" x14ac:dyDescent="0.25"/>
    <row r="7076" s="354" customFormat="1" x14ac:dyDescent="0.25"/>
    <row r="7077" s="354" customFormat="1" x14ac:dyDescent="0.25"/>
    <row r="7078" s="354" customFormat="1" x14ac:dyDescent="0.25"/>
    <row r="7079" s="354" customFormat="1" x14ac:dyDescent="0.25"/>
    <row r="7080" s="354" customFormat="1" x14ac:dyDescent="0.25"/>
    <row r="7081" s="354" customFormat="1" x14ac:dyDescent="0.25"/>
    <row r="7082" s="354" customFormat="1" x14ac:dyDescent="0.25"/>
    <row r="7083" s="354" customFormat="1" x14ac:dyDescent="0.25"/>
    <row r="7084" s="354" customFormat="1" x14ac:dyDescent="0.25"/>
    <row r="7085" s="354" customFormat="1" x14ac:dyDescent="0.25"/>
    <row r="7086" s="354" customFormat="1" x14ac:dyDescent="0.25"/>
    <row r="7087" s="354" customFormat="1" x14ac:dyDescent="0.25"/>
    <row r="7088" s="354" customFormat="1" x14ac:dyDescent="0.25"/>
    <row r="7089" s="354" customFormat="1" x14ac:dyDescent="0.25"/>
    <row r="7090" s="354" customFormat="1" x14ac:dyDescent="0.25"/>
    <row r="7091" s="354" customFormat="1" x14ac:dyDescent="0.25"/>
    <row r="7092" s="354" customFormat="1" x14ac:dyDescent="0.25"/>
    <row r="7093" s="354" customFormat="1" x14ac:dyDescent="0.25"/>
    <row r="7094" s="354" customFormat="1" x14ac:dyDescent="0.25"/>
    <row r="7095" s="354" customFormat="1" x14ac:dyDescent="0.25"/>
    <row r="7096" s="354" customFormat="1" x14ac:dyDescent="0.25"/>
    <row r="7097" s="354" customFormat="1" x14ac:dyDescent="0.25"/>
    <row r="7098" s="354" customFormat="1" x14ac:dyDescent="0.25"/>
    <row r="7099" s="354" customFormat="1" x14ac:dyDescent="0.25"/>
    <row r="7100" s="354" customFormat="1" x14ac:dyDescent="0.25"/>
    <row r="7101" s="354" customFormat="1" x14ac:dyDescent="0.25"/>
    <row r="7102" s="354" customFormat="1" x14ac:dyDescent="0.25"/>
    <row r="7103" s="354" customFormat="1" x14ac:dyDescent="0.25"/>
    <row r="7104" s="354" customFormat="1" x14ac:dyDescent="0.25"/>
    <row r="7105" s="354" customFormat="1" x14ac:dyDescent="0.25"/>
    <row r="7106" s="354" customFormat="1" x14ac:dyDescent="0.25"/>
    <row r="7107" s="354" customFormat="1" x14ac:dyDescent="0.25"/>
    <row r="7108" s="354" customFormat="1" x14ac:dyDescent="0.25"/>
    <row r="7109" s="354" customFormat="1" x14ac:dyDescent="0.25"/>
    <row r="7110" s="354" customFormat="1" x14ac:dyDescent="0.25"/>
    <row r="7111" s="354" customFormat="1" x14ac:dyDescent="0.25"/>
    <row r="7112" s="354" customFormat="1" x14ac:dyDescent="0.25"/>
    <row r="7113" s="354" customFormat="1" x14ac:dyDescent="0.25"/>
    <row r="7114" s="354" customFormat="1" x14ac:dyDescent="0.25"/>
    <row r="7115" s="354" customFormat="1" x14ac:dyDescent="0.25"/>
    <row r="7116" s="354" customFormat="1" x14ac:dyDescent="0.25"/>
    <row r="7117" s="354" customFormat="1" x14ac:dyDescent="0.25"/>
    <row r="7118" s="354" customFormat="1" x14ac:dyDescent="0.25"/>
    <row r="7119" s="354" customFormat="1" x14ac:dyDescent="0.25"/>
    <row r="7120" s="354" customFormat="1" x14ac:dyDescent="0.25"/>
    <row r="7121" s="354" customFormat="1" x14ac:dyDescent="0.25"/>
    <row r="7122" s="354" customFormat="1" x14ac:dyDescent="0.25"/>
    <row r="7123" s="354" customFormat="1" x14ac:dyDescent="0.25"/>
    <row r="7124" s="354" customFormat="1" x14ac:dyDescent="0.25"/>
    <row r="7125" s="354" customFormat="1" x14ac:dyDescent="0.25"/>
    <row r="7126" s="354" customFormat="1" x14ac:dyDescent="0.25"/>
    <row r="7127" s="354" customFormat="1" x14ac:dyDescent="0.25"/>
    <row r="7128" s="354" customFormat="1" x14ac:dyDescent="0.25"/>
    <row r="7129" s="354" customFormat="1" x14ac:dyDescent="0.25"/>
    <row r="7130" s="354" customFormat="1" x14ac:dyDescent="0.25"/>
    <row r="7131" s="354" customFormat="1" x14ac:dyDescent="0.25"/>
    <row r="7132" s="354" customFormat="1" x14ac:dyDescent="0.25"/>
    <row r="7133" s="354" customFormat="1" x14ac:dyDescent="0.25"/>
    <row r="7134" s="354" customFormat="1" x14ac:dyDescent="0.25"/>
    <row r="7135" s="354" customFormat="1" x14ac:dyDescent="0.25"/>
    <row r="7136" s="354" customFormat="1" x14ac:dyDescent="0.25"/>
    <row r="7137" s="354" customFormat="1" x14ac:dyDescent="0.25"/>
    <row r="7138" s="354" customFormat="1" x14ac:dyDescent="0.25"/>
    <row r="7139" s="354" customFormat="1" x14ac:dyDescent="0.25"/>
    <row r="7140" s="354" customFormat="1" x14ac:dyDescent="0.25"/>
    <row r="7141" s="354" customFormat="1" x14ac:dyDescent="0.25"/>
    <row r="7142" s="354" customFormat="1" x14ac:dyDescent="0.25"/>
    <row r="7143" s="354" customFormat="1" x14ac:dyDescent="0.25"/>
    <row r="7144" s="354" customFormat="1" x14ac:dyDescent="0.25"/>
    <row r="7145" s="354" customFormat="1" x14ac:dyDescent="0.25"/>
    <row r="7146" s="354" customFormat="1" x14ac:dyDescent="0.25"/>
    <row r="7147" s="354" customFormat="1" x14ac:dyDescent="0.25"/>
    <row r="7148" s="354" customFormat="1" x14ac:dyDescent="0.25"/>
    <row r="7149" s="354" customFormat="1" x14ac:dyDescent="0.25"/>
    <row r="7150" s="354" customFormat="1" x14ac:dyDescent="0.25"/>
    <row r="7151" s="354" customFormat="1" x14ac:dyDescent="0.25"/>
    <row r="7152" s="354" customFormat="1" x14ac:dyDescent="0.25"/>
    <row r="7153" s="354" customFormat="1" x14ac:dyDescent="0.25"/>
    <row r="7154" s="354" customFormat="1" x14ac:dyDescent="0.25"/>
    <row r="7155" s="354" customFormat="1" x14ac:dyDescent="0.25"/>
    <row r="7156" s="354" customFormat="1" x14ac:dyDescent="0.25"/>
    <row r="7157" s="354" customFormat="1" x14ac:dyDescent="0.25"/>
    <row r="7158" s="354" customFormat="1" x14ac:dyDescent="0.25"/>
    <row r="7159" s="354" customFormat="1" x14ac:dyDescent="0.25"/>
    <row r="7160" s="354" customFormat="1" x14ac:dyDescent="0.25"/>
    <row r="7161" s="354" customFormat="1" x14ac:dyDescent="0.25"/>
    <row r="7162" s="354" customFormat="1" x14ac:dyDescent="0.25"/>
    <row r="7163" s="354" customFormat="1" x14ac:dyDescent="0.25"/>
    <row r="7164" s="354" customFormat="1" x14ac:dyDescent="0.25"/>
    <row r="7165" s="354" customFormat="1" x14ac:dyDescent="0.25"/>
    <row r="7166" s="354" customFormat="1" x14ac:dyDescent="0.25"/>
    <row r="7167" s="354" customFormat="1" x14ac:dyDescent="0.25"/>
    <row r="7168" s="354" customFormat="1" x14ac:dyDescent="0.25"/>
    <row r="7169" s="354" customFormat="1" x14ac:dyDescent="0.25"/>
    <row r="7170" s="354" customFormat="1" x14ac:dyDescent="0.25"/>
    <row r="7171" s="354" customFormat="1" x14ac:dyDescent="0.25"/>
    <row r="7172" s="354" customFormat="1" x14ac:dyDescent="0.25"/>
    <row r="7173" s="354" customFormat="1" x14ac:dyDescent="0.25"/>
    <row r="7174" s="354" customFormat="1" x14ac:dyDescent="0.25"/>
    <row r="7175" s="354" customFormat="1" x14ac:dyDescent="0.25"/>
    <row r="7176" s="354" customFormat="1" x14ac:dyDescent="0.25"/>
    <row r="7177" s="354" customFormat="1" x14ac:dyDescent="0.25"/>
    <row r="7178" s="354" customFormat="1" x14ac:dyDescent="0.25"/>
    <row r="7179" s="354" customFormat="1" x14ac:dyDescent="0.25"/>
    <row r="7180" s="354" customFormat="1" x14ac:dyDescent="0.25"/>
    <row r="7181" s="354" customFormat="1" x14ac:dyDescent="0.25"/>
    <row r="7182" s="354" customFormat="1" x14ac:dyDescent="0.25"/>
    <row r="7183" s="354" customFormat="1" x14ac:dyDescent="0.25"/>
    <row r="7184" s="354" customFormat="1" x14ac:dyDescent="0.25"/>
    <row r="7185" s="354" customFormat="1" x14ac:dyDescent="0.25"/>
    <row r="7186" s="354" customFormat="1" x14ac:dyDescent="0.25"/>
    <row r="7187" s="354" customFormat="1" x14ac:dyDescent="0.25"/>
    <row r="7188" s="354" customFormat="1" x14ac:dyDescent="0.25"/>
    <row r="7189" s="354" customFormat="1" x14ac:dyDescent="0.25"/>
    <row r="7190" s="354" customFormat="1" x14ac:dyDescent="0.25"/>
    <row r="7191" s="354" customFormat="1" x14ac:dyDescent="0.25"/>
    <row r="7192" s="354" customFormat="1" x14ac:dyDescent="0.25"/>
    <row r="7193" s="354" customFormat="1" x14ac:dyDescent="0.25"/>
    <row r="7194" s="354" customFormat="1" x14ac:dyDescent="0.25"/>
    <row r="7195" s="354" customFormat="1" x14ac:dyDescent="0.25"/>
    <row r="7196" s="354" customFormat="1" x14ac:dyDescent="0.25"/>
    <row r="7197" s="354" customFormat="1" x14ac:dyDescent="0.25"/>
    <row r="7198" s="354" customFormat="1" x14ac:dyDescent="0.25"/>
    <row r="7199" s="354" customFormat="1" x14ac:dyDescent="0.25"/>
    <row r="7200" s="354" customFormat="1" x14ac:dyDescent="0.25"/>
    <row r="7201" s="354" customFormat="1" x14ac:dyDescent="0.25"/>
    <row r="7202" s="354" customFormat="1" x14ac:dyDescent="0.25"/>
    <row r="7203" s="354" customFormat="1" x14ac:dyDescent="0.25"/>
    <row r="7204" s="354" customFormat="1" x14ac:dyDescent="0.25"/>
    <row r="7205" s="354" customFormat="1" x14ac:dyDescent="0.25"/>
    <row r="7206" s="354" customFormat="1" x14ac:dyDescent="0.25"/>
    <row r="7207" s="354" customFormat="1" x14ac:dyDescent="0.25"/>
    <row r="7208" s="354" customFormat="1" x14ac:dyDescent="0.25"/>
    <row r="7209" s="354" customFormat="1" x14ac:dyDescent="0.25"/>
    <row r="7210" s="354" customFormat="1" x14ac:dyDescent="0.25"/>
    <row r="7211" s="354" customFormat="1" x14ac:dyDescent="0.25"/>
    <row r="7212" s="354" customFormat="1" x14ac:dyDescent="0.25"/>
    <row r="7213" s="354" customFormat="1" x14ac:dyDescent="0.25"/>
    <row r="7214" s="354" customFormat="1" x14ac:dyDescent="0.25"/>
    <row r="7215" s="354" customFormat="1" x14ac:dyDescent="0.25"/>
    <row r="7216" s="354" customFormat="1" x14ac:dyDescent="0.25"/>
    <row r="7217" s="354" customFormat="1" x14ac:dyDescent="0.25"/>
    <row r="7218" s="354" customFormat="1" x14ac:dyDescent="0.25"/>
    <row r="7219" s="354" customFormat="1" x14ac:dyDescent="0.25"/>
    <row r="7220" s="354" customFormat="1" x14ac:dyDescent="0.25"/>
    <row r="7221" s="354" customFormat="1" x14ac:dyDescent="0.25"/>
    <row r="7222" s="354" customFormat="1" x14ac:dyDescent="0.25"/>
    <row r="7223" s="354" customFormat="1" x14ac:dyDescent="0.25"/>
    <row r="7224" s="354" customFormat="1" x14ac:dyDescent="0.25"/>
    <row r="7225" s="354" customFormat="1" x14ac:dyDescent="0.25"/>
    <row r="7226" s="354" customFormat="1" x14ac:dyDescent="0.25"/>
    <row r="7227" s="354" customFormat="1" x14ac:dyDescent="0.25"/>
    <row r="7228" s="354" customFormat="1" x14ac:dyDescent="0.25"/>
    <row r="7229" s="354" customFormat="1" x14ac:dyDescent="0.25"/>
    <row r="7230" s="354" customFormat="1" x14ac:dyDescent="0.25"/>
    <row r="7231" s="354" customFormat="1" x14ac:dyDescent="0.25"/>
    <row r="7232" s="354" customFormat="1" x14ac:dyDescent="0.25"/>
    <row r="7233" s="354" customFormat="1" x14ac:dyDescent="0.25"/>
    <row r="7234" s="354" customFormat="1" x14ac:dyDescent="0.25"/>
    <row r="7235" s="354" customFormat="1" x14ac:dyDescent="0.25"/>
    <row r="7236" s="354" customFormat="1" x14ac:dyDescent="0.25"/>
    <row r="7237" s="354" customFormat="1" x14ac:dyDescent="0.25"/>
    <row r="7238" s="354" customFormat="1" x14ac:dyDescent="0.25"/>
    <row r="7239" s="354" customFormat="1" x14ac:dyDescent="0.25"/>
    <row r="7240" s="354" customFormat="1" x14ac:dyDescent="0.25"/>
    <row r="7241" s="354" customFormat="1" x14ac:dyDescent="0.25"/>
    <row r="7242" s="354" customFormat="1" x14ac:dyDescent="0.25"/>
    <row r="7243" s="354" customFormat="1" x14ac:dyDescent="0.25"/>
    <row r="7244" s="354" customFormat="1" x14ac:dyDescent="0.25"/>
    <row r="7245" s="354" customFormat="1" x14ac:dyDescent="0.25"/>
    <row r="7246" s="354" customFormat="1" x14ac:dyDescent="0.25"/>
    <row r="7247" s="354" customFormat="1" x14ac:dyDescent="0.25"/>
    <row r="7248" s="354" customFormat="1" x14ac:dyDescent="0.25"/>
    <row r="7249" s="354" customFormat="1" x14ac:dyDescent="0.25"/>
    <row r="7250" s="354" customFormat="1" x14ac:dyDescent="0.25"/>
    <row r="7251" s="354" customFormat="1" x14ac:dyDescent="0.25"/>
    <row r="7252" s="354" customFormat="1" x14ac:dyDescent="0.25"/>
    <row r="7253" s="354" customFormat="1" x14ac:dyDescent="0.25"/>
    <row r="7254" s="354" customFormat="1" x14ac:dyDescent="0.25"/>
    <row r="7255" s="354" customFormat="1" x14ac:dyDescent="0.25"/>
    <row r="7256" s="354" customFormat="1" x14ac:dyDescent="0.25"/>
    <row r="7257" s="354" customFormat="1" x14ac:dyDescent="0.25"/>
    <row r="7258" s="354" customFormat="1" x14ac:dyDescent="0.25"/>
    <row r="7259" s="354" customFormat="1" x14ac:dyDescent="0.25"/>
    <row r="7260" s="354" customFormat="1" x14ac:dyDescent="0.25"/>
    <row r="7261" s="354" customFormat="1" x14ac:dyDescent="0.25"/>
    <row r="7262" s="354" customFormat="1" x14ac:dyDescent="0.25"/>
    <row r="7263" s="354" customFormat="1" x14ac:dyDescent="0.25"/>
    <row r="7264" s="354" customFormat="1" x14ac:dyDescent="0.25"/>
    <row r="7265" s="354" customFormat="1" x14ac:dyDescent="0.25"/>
    <row r="7266" s="354" customFormat="1" x14ac:dyDescent="0.25"/>
    <row r="7267" s="354" customFormat="1" x14ac:dyDescent="0.25"/>
    <row r="7268" s="354" customFormat="1" x14ac:dyDescent="0.25"/>
    <row r="7269" s="354" customFormat="1" x14ac:dyDescent="0.25"/>
    <row r="7270" s="354" customFormat="1" x14ac:dyDescent="0.25"/>
    <row r="7271" s="354" customFormat="1" x14ac:dyDescent="0.25"/>
    <row r="7272" s="354" customFormat="1" x14ac:dyDescent="0.25"/>
    <row r="7273" s="354" customFormat="1" x14ac:dyDescent="0.25"/>
    <row r="7274" s="354" customFormat="1" x14ac:dyDescent="0.25"/>
    <row r="7275" s="354" customFormat="1" x14ac:dyDescent="0.25"/>
    <row r="7276" s="354" customFormat="1" x14ac:dyDescent="0.25"/>
    <row r="7277" s="354" customFormat="1" x14ac:dyDescent="0.25"/>
    <row r="7278" s="354" customFormat="1" x14ac:dyDescent="0.25"/>
    <row r="7279" s="354" customFormat="1" x14ac:dyDescent="0.25"/>
    <row r="7280" s="354" customFormat="1" x14ac:dyDescent="0.25"/>
    <row r="7281" s="354" customFormat="1" x14ac:dyDescent="0.25"/>
    <row r="7282" s="354" customFormat="1" x14ac:dyDescent="0.25"/>
    <row r="7283" s="354" customFormat="1" x14ac:dyDescent="0.25"/>
    <row r="7284" s="354" customFormat="1" x14ac:dyDescent="0.25"/>
    <row r="7285" s="354" customFormat="1" x14ac:dyDescent="0.25"/>
    <row r="7286" s="354" customFormat="1" x14ac:dyDescent="0.25"/>
    <row r="7287" s="354" customFormat="1" x14ac:dyDescent="0.25"/>
    <row r="7288" s="354" customFormat="1" x14ac:dyDescent="0.25"/>
    <row r="7289" s="354" customFormat="1" x14ac:dyDescent="0.25"/>
    <row r="7290" s="354" customFormat="1" x14ac:dyDescent="0.25"/>
    <row r="7291" s="354" customFormat="1" x14ac:dyDescent="0.25"/>
    <row r="7292" s="354" customFormat="1" x14ac:dyDescent="0.25"/>
    <row r="7293" s="354" customFormat="1" x14ac:dyDescent="0.25"/>
    <row r="7294" s="354" customFormat="1" x14ac:dyDescent="0.25"/>
    <row r="7295" s="354" customFormat="1" x14ac:dyDescent="0.25"/>
    <row r="7296" s="354" customFormat="1" x14ac:dyDescent="0.25"/>
    <row r="7297" s="354" customFormat="1" x14ac:dyDescent="0.25"/>
    <row r="7298" s="354" customFormat="1" x14ac:dyDescent="0.25"/>
    <row r="7299" s="354" customFormat="1" x14ac:dyDescent="0.25"/>
    <row r="7300" s="354" customFormat="1" x14ac:dyDescent="0.25"/>
    <row r="7301" s="354" customFormat="1" x14ac:dyDescent="0.25"/>
    <row r="7302" s="354" customFormat="1" x14ac:dyDescent="0.25"/>
    <row r="7303" s="354" customFormat="1" x14ac:dyDescent="0.25"/>
    <row r="7304" s="354" customFormat="1" x14ac:dyDescent="0.25"/>
    <row r="7305" s="354" customFormat="1" x14ac:dyDescent="0.25"/>
    <row r="7306" s="354" customFormat="1" x14ac:dyDescent="0.25"/>
    <row r="7307" s="354" customFormat="1" x14ac:dyDescent="0.25"/>
    <row r="7308" s="354" customFormat="1" x14ac:dyDescent="0.25"/>
    <row r="7309" s="354" customFormat="1" x14ac:dyDescent="0.25"/>
    <row r="7310" s="354" customFormat="1" x14ac:dyDescent="0.25"/>
    <row r="7311" s="354" customFormat="1" x14ac:dyDescent="0.25"/>
    <row r="7312" s="354" customFormat="1" x14ac:dyDescent="0.25"/>
    <row r="7313" s="354" customFormat="1" x14ac:dyDescent="0.25"/>
    <row r="7314" s="354" customFormat="1" x14ac:dyDescent="0.25"/>
    <row r="7315" s="354" customFormat="1" x14ac:dyDescent="0.25"/>
    <row r="7316" s="354" customFormat="1" x14ac:dyDescent="0.25"/>
    <row r="7317" s="354" customFormat="1" x14ac:dyDescent="0.25"/>
    <row r="7318" s="354" customFormat="1" x14ac:dyDescent="0.25"/>
    <row r="7319" s="354" customFormat="1" x14ac:dyDescent="0.25"/>
    <row r="7320" s="354" customFormat="1" x14ac:dyDescent="0.25"/>
    <row r="7321" s="354" customFormat="1" x14ac:dyDescent="0.25"/>
    <row r="7322" s="354" customFormat="1" x14ac:dyDescent="0.25"/>
    <row r="7323" s="354" customFormat="1" x14ac:dyDescent="0.25"/>
    <row r="7324" s="354" customFormat="1" x14ac:dyDescent="0.25"/>
    <row r="7325" s="354" customFormat="1" x14ac:dyDescent="0.25"/>
    <row r="7326" s="354" customFormat="1" x14ac:dyDescent="0.25"/>
    <row r="7327" s="354" customFormat="1" x14ac:dyDescent="0.25"/>
    <row r="7328" s="354" customFormat="1" x14ac:dyDescent="0.25"/>
    <row r="7329" s="354" customFormat="1" x14ac:dyDescent="0.25"/>
    <row r="7330" s="354" customFormat="1" x14ac:dyDescent="0.25"/>
    <row r="7331" s="354" customFormat="1" x14ac:dyDescent="0.25"/>
    <row r="7332" s="354" customFormat="1" x14ac:dyDescent="0.25"/>
    <row r="7333" s="354" customFormat="1" x14ac:dyDescent="0.25"/>
    <row r="7334" s="354" customFormat="1" x14ac:dyDescent="0.25"/>
    <row r="7335" s="354" customFormat="1" x14ac:dyDescent="0.25"/>
    <row r="7336" s="354" customFormat="1" x14ac:dyDescent="0.25"/>
    <row r="7337" s="354" customFormat="1" x14ac:dyDescent="0.25"/>
    <row r="7338" s="354" customFormat="1" x14ac:dyDescent="0.25"/>
    <row r="7339" s="354" customFormat="1" x14ac:dyDescent="0.25"/>
    <row r="7340" s="354" customFormat="1" x14ac:dyDescent="0.25"/>
    <row r="7341" s="354" customFormat="1" x14ac:dyDescent="0.25"/>
    <row r="7342" s="354" customFormat="1" x14ac:dyDescent="0.25"/>
    <row r="7343" s="354" customFormat="1" x14ac:dyDescent="0.25"/>
    <row r="7344" s="354" customFormat="1" x14ac:dyDescent="0.25"/>
    <row r="7345" s="354" customFormat="1" x14ac:dyDescent="0.25"/>
    <row r="7346" s="354" customFormat="1" x14ac:dyDescent="0.25"/>
    <row r="7347" s="354" customFormat="1" x14ac:dyDescent="0.25"/>
    <row r="7348" s="354" customFormat="1" x14ac:dyDescent="0.25"/>
    <row r="7349" s="354" customFormat="1" x14ac:dyDescent="0.25"/>
    <row r="7350" s="354" customFormat="1" x14ac:dyDescent="0.25"/>
    <row r="7351" s="354" customFormat="1" x14ac:dyDescent="0.25"/>
    <row r="7352" s="354" customFormat="1" x14ac:dyDescent="0.25"/>
    <row r="7353" s="354" customFormat="1" x14ac:dyDescent="0.25"/>
    <row r="7354" s="354" customFormat="1" x14ac:dyDescent="0.25"/>
    <row r="7355" s="354" customFormat="1" x14ac:dyDescent="0.25"/>
    <row r="7356" s="354" customFormat="1" x14ac:dyDescent="0.25"/>
    <row r="7357" s="354" customFormat="1" x14ac:dyDescent="0.25"/>
    <row r="7358" s="354" customFormat="1" x14ac:dyDescent="0.25"/>
    <row r="7359" s="354" customFormat="1" x14ac:dyDescent="0.25"/>
    <row r="7360" s="354" customFormat="1" x14ac:dyDescent="0.25"/>
    <row r="7361" s="354" customFormat="1" x14ac:dyDescent="0.25"/>
    <row r="7362" s="354" customFormat="1" x14ac:dyDescent="0.25"/>
    <row r="7363" s="354" customFormat="1" x14ac:dyDescent="0.25"/>
    <row r="7364" s="354" customFormat="1" x14ac:dyDescent="0.25"/>
    <row r="7365" s="354" customFormat="1" x14ac:dyDescent="0.25"/>
    <row r="7366" s="354" customFormat="1" x14ac:dyDescent="0.25"/>
    <row r="7367" s="354" customFormat="1" x14ac:dyDescent="0.25"/>
    <row r="7368" s="354" customFormat="1" x14ac:dyDescent="0.25"/>
    <row r="7369" s="354" customFormat="1" x14ac:dyDescent="0.25"/>
    <row r="7370" s="354" customFormat="1" x14ac:dyDescent="0.25"/>
    <row r="7371" s="354" customFormat="1" x14ac:dyDescent="0.25"/>
    <row r="7372" s="354" customFormat="1" x14ac:dyDescent="0.25"/>
    <row r="7373" s="354" customFormat="1" x14ac:dyDescent="0.25"/>
    <row r="7374" s="354" customFormat="1" x14ac:dyDescent="0.25"/>
    <row r="7375" s="354" customFormat="1" x14ac:dyDescent="0.25"/>
    <row r="7376" s="354" customFormat="1" x14ac:dyDescent="0.25"/>
    <row r="7377" s="354" customFormat="1" x14ac:dyDescent="0.25"/>
    <row r="7378" s="354" customFormat="1" x14ac:dyDescent="0.25"/>
    <row r="7379" s="354" customFormat="1" x14ac:dyDescent="0.25"/>
    <row r="7380" s="354" customFormat="1" x14ac:dyDescent="0.25"/>
    <row r="7381" s="354" customFormat="1" x14ac:dyDescent="0.25"/>
    <row r="7382" s="354" customFormat="1" x14ac:dyDescent="0.25"/>
    <row r="7383" s="354" customFormat="1" x14ac:dyDescent="0.25"/>
    <row r="7384" s="354" customFormat="1" x14ac:dyDescent="0.25"/>
    <row r="7385" s="354" customFormat="1" x14ac:dyDescent="0.25"/>
    <row r="7386" s="354" customFormat="1" x14ac:dyDescent="0.25"/>
    <row r="7387" s="354" customFormat="1" x14ac:dyDescent="0.25"/>
    <row r="7388" s="354" customFormat="1" x14ac:dyDescent="0.25"/>
    <row r="7389" s="354" customFormat="1" x14ac:dyDescent="0.25"/>
    <row r="7390" s="354" customFormat="1" x14ac:dyDescent="0.25"/>
    <row r="7391" s="354" customFormat="1" x14ac:dyDescent="0.25"/>
    <row r="7392" s="354" customFormat="1" x14ac:dyDescent="0.25"/>
    <row r="7393" s="354" customFormat="1" x14ac:dyDescent="0.25"/>
    <row r="7394" s="354" customFormat="1" x14ac:dyDescent="0.25"/>
    <row r="7395" s="354" customFormat="1" x14ac:dyDescent="0.25"/>
    <row r="7396" s="354" customFormat="1" x14ac:dyDescent="0.25"/>
    <row r="7397" s="354" customFormat="1" x14ac:dyDescent="0.25"/>
    <row r="7398" s="354" customFormat="1" x14ac:dyDescent="0.25"/>
    <row r="7399" s="354" customFormat="1" x14ac:dyDescent="0.25"/>
    <row r="7400" s="354" customFormat="1" x14ac:dyDescent="0.25"/>
    <row r="7401" s="354" customFormat="1" x14ac:dyDescent="0.25"/>
    <row r="7402" s="354" customFormat="1" x14ac:dyDescent="0.25"/>
    <row r="7403" s="354" customFormat="1" x14ac:dyDescent="0.25"/>
    <row r="7404" s="354" customFormat="1" x14ac:dyDescent="0.25"/>
    <row r="7405" s="354" customFormat="1" x14ac:dyDescent="0.25"/>
    <row r="7406" s="354" customFormat="1" x14ac:dyDescent="0.25"/>
    <row r="7407" s="354" customFormat="1" x14ac:dyDescent="0.25"/>
    <row r="7408" s="354" customFormat="1" x14ac:dyDescent="0.25"/>
    <row r="7409" s="354" customFormat="1" x14ac:dyDescent="0.25"/>
    <row r="7410" s="354" customFormat="1" x14ac:dyDescent="0.25"/>
    <row r="7411" s="354" customFormat="1" x14ac:dyDescent="0.25"/>
    <row r="7412" s="354" customFormat="1" x14ac:dyDescent="0.25"/>
    <row r="7413" s="354" customFormat="1" x14ac:dyDescent="0.25"/>
    <row r="7414" s="354" customFormat="1" x14ac:dyDescent="0.25"/>
    <row r="7415" s="354" customFormat="1" x14ac:dyDescent="0.25"/>
    <row r="7416" s="354" customFormat="1" x14ac:dyDescent="0.25"/>
    <row r="7417" s="354" customFormat="1" x14ac:dyDescent="0.25"/>
    <row r="7418" s="354" customFormat="1" x14ac:dyDescent="0.25"/>
    <row r="7419" s="354" customFormat="1" x14ac:dyDescent="0.25"/>
    <row r="7420" s="354" customFormat="1" x14ac:dyDescent="0.25"/>
    <row r="7421" s="354" customFormat="1" x14ac:dyDescent="0.25"/>
    <row r="7422" s="354" customFormat="1" x14ac:dyDescent="0.25"/>
    <row r="7423" s="354" customFormat="1" x14ac:dyDescent="0.25"/>
    <row r="7424" s="354" customFormat="1" x14ac:dyDescent="0.25"/>
    <row r="7425" s="354" customFormat="1" x14ac:dyDescent="0.25"/>
    <row r="7426" s="354" customFormat="1" x14ac:dyDescent="0.25"/>
    <row r="7427" s="354" customFormat="1" x14ac:dyDescent="0.25"/>
    <row r="7428" s="354" customFormat="1" x14ac:dyDescent="0.25"/>
    <row r="7429" s="354" customFormat="1" x14ac:dyDescent="0.25"/>
    <row r="7430" s="354" customFormat="1" x14ac:dyDescent="0.25"/>
    <row r="7431" s="354" customFormat="1" x14ac:dyDescent="0.25"/>
    <row r="7432" s="354" customFormat="1" x14ac:dyDescent="0.25"/>
    <row r="7433" s="354" customFormat="1" x14ac:dyDescent="0.25"/>
    <row r="7434" s="354" customFormat="1" x14ac:dyDescent="0.25"/>
    <row r="7435" s="354" customFormat="1" x14ac:dyDescent="0.25"/>
    <row r="7436" s="354" customFormat="1" x14ac:dyDescent="0.25"/>
    <row r="7437" s="354" customFormat="1" x14ac:dyDescent="0.25"/>
    <row r="7438" s="354" customFormat="1" x14ac:dyDescent="0.25"/>
    <row r="7439" s="354" customFormat="1" x14ac:dyDescent="0.25"/>
    <row r="7440" s="354" customFormat="1" x14ac:dyDescent="0.25"/>
    <row r="7441" s="354" customFormat="1" x14ac:dyDescent="0.25"/>
    <row r="7442" s="354" customFormat="1" x14ac:dyDescent="0.25"/>
    <row r="7443" s="354" customFormat="1" x14ac:dyDescent="0.25"/>
    <row r="7444" s="354" customFormat="1" x14ac:dyDescent="0.25"/>
    <row r="7445" s="354" customFormat="1" x14ac:dyDescent="0.25"/>
    <row r="7446" s="354" customFormat="1" x14ac:dyDescent="0.25"/>
    <row r="7447" s="354" customFormat="1" x14ac:dyDescent="0.25"/>
    <row r="7448" s="354" customFormat="1" x14ac:dyDescent="0.25"/>
    <row r="7449" s="354" customFormat="1" x14ac:dyDescent="0.25"/>
    <row r="7450" s="354" customFormat="1" x14ac:dyDescent="0.25"/>
    <row r="7451" s="354" customFormat="1" x14ac:dyDescent="0.25"/>
    <row r="7452" s="354" customFormat="1" x14ac:dyDescent="0.25"/>
    <row r="7453" s="354" customFormat="1" x14ac:dyDescent="0.25"/>
    <row r="7454" s="354" customFormat="1" x14ac:dyDescent="0.25"/>
    <row r="7455" s="354" customFormat="1" x14ac:dyDescent="0.25"/>
    <row r="7456" s="354" customFormat="1" x14ac:dyDescent="0.25"/>
    <row r="7457" s="354" customFormat="1" x14ac:dyDescent="0.25"/>
    <row r="7458" s="354" customFormat="1" x14ac:dyDescent="0.25"/>
    <row r="7459" s="354" customFormat="1" x14ac:dyDescent="0.25"/>
    <row r="7460" s="354" customFormat="1" x14ac:dyDescent="0.25"/>
    <row r="7461" s="354" customFormat="1" x14ac:dyDescent="0.25"/>
    <row r="7462" s="354" customFormat="1" x14ac:dyDescent="0.25"/>
    <row r="7463" s="354" customFormat="1" x14ac:dyDescent="0.25"/>
    <row r="7464" s="354" customFormat="1" x14ac:dyDescent="0.25"/>
    <row r="7465" s="354" customFormat="1" x14ac:dyDescent="0.25"/>
    <row r="7466" s="354" customFormat="1" x14ac:dyDescent="0.25"/>
    <row r="7467" s="354" customFormat="1" x14ac:dyDescent="0.25"/>
    <row r="7468" s="354" customFormat="1" x14ac:dyDescent="0.25"/>
    <row r="7469" s="354" customFormat="1" x14ac:dyDescent="0.25"/>
    <row r="7470" s="354" customFormat="1" x14ac:dyDescent="0.25"/>
    <row r="7471" s="354" customFormat="1" x14ac:dyDescent="0.25"/>
    <row r="7472" s="354" customFormat="1" x14ac:dyDescent="0.25"/>
    <row r="7473" s="354" customFormat="1" x14ac:dyDescent="0.25"/>
    <row r="7474" s="354" customFormat="1" x14ac:dyDescent="0.25"/>
    <row r="7475" s="354" customFormat="1" x14ac:dyDescent="0.25"/>
    <row r="7476" s="354" customFormat="1" x14ac:dyDescent="0.25"/>
    <row r="7477" s="354" customFormat="1" x14ac:dyDescent="0.25"/>
    <row r="7478" s="354" customFormat="1" x14ac:dyDescent="0.25"/>
    <row r="7479" s="354" customFormat="1" x14ac:dyDescent="0.25"/>
    <row r="7480" s="354" customFormat="1" x14ac:dyDescent="0.25"/>
    <row r="7481" s="354" customFormat="1" x14ac:dyDescent="0.25"/>
    <row r="7482" s="354" customFormat="1" x14ac:dyDescent="0.25"/>
    <row r="7483" s="354" customFormat="1" x14ac:dyDescent="0.25"/>
    <row r="7484" s="354" customFormat="1" x14ac:dyDescent="0.25"/>
    <row r="7485" s="354" customFormat="1" x14ac:dyDescent="0.25"/>
    <row r="7486" s="354" customFormat="1" x14ac:dyDescent="0.25"/>
    <row r="7487" s="354" customFormat="1" x14ac:dyDescent="0.25"/>
    <row r="7488" s="354" customFormat="1" x14ac:dyDescent="0.25"/>
    <row r="7489" s="354" customFormat="1" x14ac:dyDescent="0.25"/>
    <row r="7490" s="354" customFormat="1" x14ac:dyDescent="0.25"/>
    <row r="7491" s="354" customFormat="1" x14ac:dyDescent="0.25"/>
    <row r="7492" s="354" customFormat="1" x14ac:dyDescent="0.25"/>
    <row r="7493" s="354" customFormat="1" x14ac:dyDescent="0.25"/>
    <row r="7494" s="354" customFormat="1" x14ac:dyDescent="0.25"/>
    <row r="7495" s="354" customFormat="1" x14ac:dyDescent="0.25"/>
    <row r="7496" s="354" customFormat="1" x14ac:dyDescent="0.25"/>
    <row r="7497" s="354" customFormat="1" x14ac:dyDescent="0.25"/>
    <row r="7498" s="354" customFormat="1" x14ac:dyDescent="0.25"/>
    <row r="7499" s="354" customFormat="1" x14ac:dyDescent="0.25"/>
    <row r="7500" s="354" customFormat="1" x14ac:dyDescent="0.25"/>
    <row r="7501" s="354" customFormat="1" x14ac:dyDescent="0.25"/>
    <row r="7502" s="354" customFormat="1" x14ac:dyDescent="0.25"/>
    <row r="7503" s="354" customFormat="1" x14ac:dyDescent="0.25"/>
    <row r="7504" s="354" customFormat="1" x14ac:dyDescent="0.25"/>
    <row r="7505" s="354" customFormat="1" x14ac:dyDescent="0.25"/>
    <row r="7506" s="354" customFormat="1" x14ac:dyDescent="0.25"/>
    <row r="7507" s="354" customFormat="1" x14ac:dyDescent="0.25"/>
    <row r="7508" s="354" customFormat="1" x14ac:dyDescent="0.25"/>
    <row r="7509" s="354" customFormat="1" x14ac:dyDescent="0.25"/>
    <row r="7510" s="354" customFormat="1" x14ac:dyDescent="0.25"/>
    <row r="7511" s="354" customFormat="1" x14ac:dyDescent="0.25"/>
    <row r="7512" s="354" customFormat="1" x14ac:dyDescent="0.25"/>
    <row r="7513" s="354" customFormat="1" x14ac:dyDescent="0.25"/>
    <row r="7514" s="354" customFormat="1" x14ac:dyDescent="0.25"/>
    <row r="7515" s="354" customFormat="1" x14ac:dyDescent="0.25"/>
    <row r="7516" s="354" customFormat="1" x14ac:dyDescent="0.25"/>
    <row r="7517" s="354" customFormat="1" x14ac:dyDescent="0.25"/>
    <row r="7518" s="354" customFormat="1" x14ac:dyDescent="0.25"/>
    <row r="7519" s="354" customFormat="1" x14ac:dyDescent="0.25"/>
    <row r="7520" s="354" customFormat="1" x14ac:dyDescent="0.25"/>
    <row r="7521" s="354" customFormat="1" x14ac:dyDescent="0.25"/>
    <row r="7522" s="354" customFormat="1" x14ac:dyDescent="0.25"/>
    <row r="7523" s="354" customFormat="1" x14ac:dyDescent="0.25"/>
    <row r="7524" s="354" customFormat="1" x14ac:dyDescent="0.25"/>
    <row r="7525" s="354" customFormat="1" x14ac:dyDescent="0.25"/>
    <row r="7526" s="354" customFormat="1" x14ac:dyDescent="0.25"/>
    <row r="7527" s="354" customFormat="1" x14ac:dyDescent="0.25"/>
    <row r="7528" s="354" customFormat="1" x14ac:dyDescent="0.25"/>
    <row r="7529" s="354" customFormat="1" x14ac:dyDescent="0.25"/>
    <row r="7530" s="354" customFormat="1" x14ac:dyDescent="0.25"/>
    <row r="7531" s="354" customFormat="1" x14ac:dyDescent="0.25"/>
    <row r="7532" s="354" customFormat="1" x14ac:dyDescent="0.25"/>
    <row r="7533" s="354" customFormat="1" x14ac:dyDescent="0.25"/>
    <row r="7534" s="354" customFormat="1" x14ac:dyDescent="0.25"/>
    <row r="7535" s="354" customFormat="1" x14ac:dyDescent="0.25"/>
    <row r="7536" s="354" customFormat="1" x14ac:dyDescent="0.25"/>
    <row r="7537" s="354" customFormat="1" x14ac:dyDescent="0.25"/>
    <row r="7538" s="354" customFormat="1" x14ac:dyDescent="0.25"/>
    <row r="7539" s="354" customFormat="1" x14ac:dyDescent="0.25"/>
    <row r="7540" s="354" customFormat="1" x14ac:dyDescent="0.25"/>
    <row r="7541" s="354" customFormat="1" x14ac:dyDescent="0.25"/>
    <row r="7542" s="354" customFormat="1" x14ac:dyDescent="0.25"/>
    <row r="7543" s="354" customFormat="1" x14ac:dyDescent="0.25"/>
    <row r="7544" s="354" customFormat="1" x14ac:dyDescent="0.25"/>
    <row r="7545" s="354" customFormat="1" x14ac:dyDescent="0.25"/>
    <row r="7546" s="354" customFormat="1" x14ac:dyDescent="0.25"/>
    <row r="7547" s="354" customFormat="1" x14ac:dyDescent="0.25"/>
    <row r="7548" s="354" customFormat="1" x14ac:dyDescent="0.25"/>
    <row r="7549" s="354" customFormat="1" x14ac:dyDescent="0.25"/>
    <row r="7550" s="354" customFormat="1" x14ac:dyDescent="0.25"/>
    <row r="7551" s="354" customFormat="1" x14ac:dyDescent="0.25"/>
    <row r="7552" s="354" customFormat="1" x14ac:dyDescent="0.25"/>
    <row r="7553" s="354" customFormat="1" x14ac:dyDescent="0.25"/>
    <row r="7554" s="354" customFormat="1" x14ac:dyDescent="0.25"/>
    <row r="7555" s="354" customFormat="1" x14ac:dyDescent="0.25"/>
    <row r="7556" s="354" customFormat="1" x14ac:dyDescent="0.25"/>
    <row r="7557" s="354" customFormat="1" x14ac:dyDescent="0.25"/>
    <row r="7558" s="354" customFormat="1" x14ac:dyDescent="0.25"/>
    <row r="7559" s="354" customFormat="1" x14ac:dyDescent="0.25"/>
    <row r="7560" s="354" customFormat="1" x14ac:dyDescent="0.25"/>
    <row r="7561" s="354" customFormat="1" x14ac:dyDescent="0.25"/>
    <row r="7562" s="354" customFormat="1" x14ac:dyDescent="0.25"/>
    <row r="7563" s="354" customFormat="1" x14ac:dyDescent="0.25"/>
    <row r="7564" s="354" customFormat="1" x14ac:dyDescent="0.25"/>
    <row r="7565" s="354" customFormat="1" x14ac:dyDescent="0.25"/>
    <row r="7566" s="354" customFormat="1" x14ac:dyDescent="0.25"/>
    <row r="7567" s="354" customFormat="1" x14ac:dyDescent="0.25"/>
    <row r="7568" s="354" customFormat="1" x14ac:dyDescent="0.25"/>
    <row r="7569" s="354" customFormat="1" x14ac:dyDescent="0.25"/>
    <row r="7570" s="354" customFormat="1" x14ac:dyDescent="0.25"/>
    <row r="7571" s="354" customFormat="1" x14ac:dyDescent="0.25"/>
    <row r="7572" s="354" customFormat="1" x14ac:dyDescent="0.25"/>
    <row r="7573" s="354" customFormat="1" x14ac:dyDescent="0.25"/>
    <row r="7574" s="354" customFormat="1" x14ac:dyDescent="0.25"/>
    <row r="7575" s="354" customFormat="1" x14ac:dyDescent="0.25"/>
    <row r="7576" s="354" customFormat="1" x14ac:dyDescent="0.25"/>
    <row r="7577" s="354" customFormat="1" x14ac:dyDescent="0.25"/>
    <row r="7578" s="354" customFormat="1" x14ac:dyDescent="0.25"/>
    <row r="7579" s="354" customFormat="1" x14ac:dyDescent="0.25"/>
    <row r="7580" s="354" customFormat="1" x14ac:dyDescent="0.25"/>
    <row r="7581" s="354" customFormat="1" x14ac:dyDescent="0.25"/>
    <row r="7582" s="354" customFormat="1" x14ac:dyDescent="0.25"/>
    <row r="7583" s="354" customFormat="1" x14ac:dyDescent="0.25"/>
    <row r="7584" s="354" customFormat="1" x14ac:dyDescent="0.25"/>
    <row r="7585" s="354" customFormat="1" x14ac:dyDescent="0.25"/>
    <row r="7586" s="354" customFormat="1" x14ac:dyDescent="0.25"/>
    <row r="7587" s="354" customFormat="1" x14ac:dyDescent="0.25"/>
    <row r="7588" s="354" customFormat="1" x14ac:dyDescent="0.25"/>
    <row r="7589" s="354" customFormat="1" x14ac:dyDescent="0.25"/>
    <row r="7590" s="354" customFormat="1" x14ac:dyDescent="0.25"/>
    <row r="7591" s="354" customFormat="1" x14ac:dyDescent="0.25"/>
    <row r="7592" s="354" customFormat="1" x14ac:dyDescent="0.25"/>
    <row r="7593" s="354" customFormat="1" x14ac:dyDescent="0.25"/>
    <row r="7594" s="354" customFormat="1" x14ac:dyDescent="0.25"/>
    <row r="7595" s="354" customFormat="1" x14ac:dyDescent="0.25"/>
    <row r="7596" s="354" customFormat="1" x14ac:dyDescent="0.25"/>
    <row r="7597" s="354" customFormat="1" x14ac:dyDescent="0.25"/>
    <row r="7598" s="354" customFormat="1" x14ac:dyDescent="0.25"/>
    <row r="7599" s="354" customFormat="1" x14ac:dyDescent="0.25"/>
    <row r="7600" s="354" customFormat="1" x14ac:dyDescent="0.25"/>
    <row r="7601" spans="16:16" x14ac:dyDescent="0.25">
      <c r="P7601" s="354"/>
    </row>
  </sheetData>
  <mergeCells count="37">
    <mergeCell ref="F4:F5"/>
    <mergeCell ref="A4:A5"/>
    <mergeCell ref="B4:B5"/>
    <mergeCell ref="C4:C5"/>
    <mergeCell ref="D4:D5"/>
    <mergeCell ref="E4:E5"/>
    <mergeCell ref="Q4:Q5"/>
    <mergeCell ref="R4:R5"/>
    <mergeCell ref="A22:A30"/>
    <mergeCell ref="B22:B30"/>
    <mergeCell ref="C22:C30"/>
    <mergeCell ref="D22:D30"/>
    <mergeCell ref="E22:E30"/>
    <mergeCell ref="F22:F30"/>
    <mergeCell ref="G22:G23"/>
    <mergeCell ref="J22:J30"/>
    <mergeCell ref="G4:G5"/>
    <mergeCell ref="H4:I4"/>
    <mergeCell ref="J4:J5"/>
    <mergeCell ref="K4:L4"/>
    <mergeCell ref="M4:N4"/>
    <mergeCell ref="O4:P4"/>
    <mergeCell ref="M34:M36"/>
    <mergeCell ref="N34:P34"/>
    <mergeCell ref="N35:N36"/>
    <mergeCell ref="O35:P35"/>
    <mergeCell ref="K22:K30"/>
    <mergeCell ref="L22:L30"/>
    <mergeCell ref="M22:M30"/>
    <mergeCell ref="N22:N30"/>
    <mergeCell ref="O22:O30"/>
    <mergeCell ref="P22:P30"/>
    <mergeCell ref="Q22:Q30"/>
    <mergeCell ref="R22:R30"/>
    <mergeCell ref="G24:G25"/>
    <mergeCell ref="G26:G27"/>
    <mergeCell ref="G28:G29"/>
  </mergeCells>
  <pageMargins left="0.7" right="0.7" top="0.75" bottom="0.75" header="0.3" footer="0.3"/>
  <pageSetup paperSize="9" scale="1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36895-6943-4067-8B68-25D64832C5BE}">
  <sheetPr>
    <pageSetUpPr fitToPage="1"/>
  </sheetPr>
  <dimension ref="A2:S38"/>
  <sheetViews>
    <sheetView topLeftCell="F27" zoomScale="80" zoomScaleNormal="80" workbookViewId="0">
      <selection activeCell="E131" sqref="E131"/>
    </sheetView>
  </sheetViews>
  <sheetFormatPr defaultRowHeight="15" x14ac:dyDescent="0.25"/>
  <cols>
    <col min="1" max="1" width="4.7109375" style="354" customWidth="1"/>
    <col min="2" max="2" width="8.85546875" style="354" customWidth="1"/>
    <col min="3" max="3" width="11.42578125" style="354" customWidth="1"/>
    <col min="4" max="4" width="9.7109375" style="354" customWidth="1"/>
    <col min="5" max="5" width="45.7109375" style="354" customWidth="1"/>
    <col min="6" max="6" width="61.42578125" style="354" customWidth="1"/>
    <col min="7" max="7" width="35.7109375" style="354" customWidth="1"/>
    <col min="8" max="8" width="20.42578125" style="354" customWidth="1"/>
    <col min="9" max="9" width="12.140625" style="354" customWidth="1"/>
    <col min="10" max="10" width="32.140625" style="354" customWidth="1"/>
    <col min="11" max="11" width="12.140625" style="354" customWidth="1"/>
    <col min="12" max="12" width="12.7109375" style="354" customWidth="1"/>
    <col min="13" max="13" width="17.85546875" style="354" customWidth="1"/>
    <col min="14" max="14" width="17.28515625" style="354" customWidth="1"/>
    <col min="15" max="16" width="18" style="354" customWidth="1"/>
    <col min="17" max="17" width="21.28515625" style="354" customWidth="1"/>
    <col min="18" max="18" width="23.5703125"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8.85546875" style="354" bestFit="1" customWidth="1"/>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8.85546875" style="354" bestFit="1" customWidth="1"/>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8.85546875" style="354" bestFit="1" customWidth="1"/>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8.85546875" style="354" bestFit="1" customWidth="1"/>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8.85546875" style="354" bestFit="1" customWidth="1"/>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8.85546875" style="354" bestFit="1" customWidth="1"/>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8.85546875" style="354" bestFit="1" customWidth="1"/>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8.85546875" style="354" bestFit="1" customWidth="1"/>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8.85546875" style="354" bestFit="1" customWidth="1"/>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8.85546875" style="354" bestFit="1" customWidth="1"/>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8.85546875" style="354" bestFit="1" customWidth="1"/>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8.85546875" style="354" bestFit="1" customWidth="1"/>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8.85546875" style="354" bestFit="1" customWidth="1"/>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8.85546875" style="354" bestFit="1" customWidth="1"/>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8.85546875" style="354" bestFit="1" customWidth="1"/>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8.85546875" style="354" bestFit="1" customWidth="1"/>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8.85546875" style="354" bestFit="1" customWidth="1"/>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8.85546875" style="354" bestFit="1" customWidth="1"/>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8.85546875" style="354" bestFit="1" customWidth="1"/>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8.85546875" style="354" bestFit="1" customWidth="1"/>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8.85546875" style="354" bestFit="1" customWidth="1"/>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8.85546875" style="354" bestFit="1" customWidth="1"/>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8.85546875" style="354" bestFit="1" customWidth="1"/>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8.85546875" style="354" bestFit="1" customWidth="1"/>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8.85546875" style="354" bestFit="1" customWidth="1"/>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8.85546875" style="354" bestFit="1" customWidth="1"/>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8.85546875" style="354" bestFit="1" customWidth="1"/>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8.85546875" style="354" bestFit="1" customWidth="1"/>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8.85546875" style="354" bestFit="1" customWidth="1"/>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8.85546875" style="354" bestFit="1" customWidth="1"/>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8.85546875" style="354" bestFit="1" customWidth="1"/>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8.85546875" style="354" bestFit="1" customWidth="1"/>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8.85546875" style="354" bestFit="1" customWidth="1"/>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8.85546875" style="354" bestFit="1" customWidth="1"/>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8.85546875" style="354" bestFit="1" customWidth="1"/>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8.85546875" style="354" bestFit="1" customWidth="1"/>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8.85546875" style="354" bestFit="1" customWidth="1"/>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8.85546875" style="354" bestFit="1" customWidth="1"/>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8.85546875" style="354" bestFit="1" customWidth="1"/>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8.85546875" style="354" bestFit="1" customWidth="1"/>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8.85546875" style="354" bestFit="1" customWidth="1"/>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8.85546875" style="354" bestFit="1" customWidth="1"/>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8.85546875" style="354" bestFit="1" customWidth="1"/>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8.85546875" style="354" bestFit="1" customWidth="1"/>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8.85546875" style="354" bestFit="1" customWidth="1"/>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8.85546875" style="354" bestFit="1" customWidth="1"/>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8.85546875" style="354" bestFit="1" customWidth="1"/>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8.85546875" style="354" bestFit="1" customWidth="1"/>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8.85546875" style="354" bestFit="1" customWidth="1"/>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8.85546875" style="354" bestFit="1" customWidth="1"/>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8.85546875" style="354" bestFit="1" customWidth="1"/>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8.85546875" style="354" bestFit="1" customWidth="1"/>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8.85546875" style="354" bestFit="1" customWidth="1"/>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8.85546875" style="354" bestFit="1" customWidth="1"/>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8.85546875" style="354" bestFit="1" customWidth="1"/>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8.85546875" style="354" bestFit="1" customWidth="1"/>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8.85546875" style="354" bestFit="1" customWidth="1"/>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8.85546875" style="354" bestFit="1" customWidth="1"/>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8.85546875" style="354" bestFit="1" customWidth="1"/>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8.85546875" style="354" bestFit="1" customWidth="1"/>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8.85546875" style="354" bestFit="1" customWidth="1"/>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8.85546875" style="354" bestFit="1" customWidth="1"/>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8.85546875" style="354" bestFit="1" customWidth="1"/>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2" spans="1:19" x14ac:dyDescent="0.25">
      <c r="A2" s="423" t="s">
        <v>1995</v>
      </c>
    </row>
    <row r="3" spans="1:19" x14ac:dyDescent="0.25">
      <c r="M3" s="380"/>
      <c r="N3" s="380"/>
      <c r="O3" s="380"/>
      <c r="P3" s="380"/>
    </row>
    <row r="4" spans="1:19" s="378" customFormat="1" ht="46.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377"/>
    </row>
    <row r="5" spans="1:19" s="378" customFormat="1" x14ac:dyDescent="0.2">
      <c r="A5" s="846"/>
      <c r="B5" s="848"/>
      <c r="C5" s="848"/>
      <c r="D5" s="848"/>
      <c r="E5" s="846"/>
      <c r="F5" s="846"/>
      <c r="G5" s="846"/>
      <c r="H5" s="395" t="s">
        <v>14</v>
      </c>
      <c r="I5" s="395" t="s">
        <v>15</v>
      </c>
      <c r="J5" s="846"/>
      <c r="K5" s="396">
        <v>2020</v>
      </c>
      <c r="L5" s="396">
        <v>2021</v>
      </c>
      <c r="M5" s="355">
        <v>2020</v>
      </c>
      <c r="N5" s="355">
        <v>2021</v>
      </c>
      <c r="O5" s="355">
        <v>2020</v>
      </c>
      <c r="P5" s="355">
        <v>2021</v>
      </c>
      <c r="Q5" s="846"/>
      <c r="R5" s="848"/>
      <c r="S5" s="377"/>
    </row>
    <row r="6" spans="1:19" s="378" customFormat="1" x14ac:dyDescent="0.2">
      <c r="A6" s="394" t="s">
        <v>16</v>
      </c>
      <c r="B6" s="395" t="s">
        <v>17</v>
      </c>
      <c r="C6" s="395" t="s">
        <v>18</v>
      </c>
      <c r="D6" s="395" t="s">
        <v>19</v>
      </c>
      <c r="E6" s="394" t="s">
        <v>20</v>
      </c>
      <c r="F6" s="394" t="s">
        <v>21</v>
      </c>
      <c r="G6" s="394" t="s">
        <v>22</v>
      </c>
      <c r="H6" s="395" t="s">
        <v>23</v>
      </c>
      <c r="I6" s="395" t="s">
        <v>24</v>
      </c>
      <c r="J6" s="394" t="s">
        <v>25</v>
      </c>
      <c r="K6" s="396" t="s">
        <v>26</v>
      </c>
      <c r="L6" s="396" t="s">
        <v>27</v>
      </c>
      <c r="M6" s="397" t="s">
        <v>28</v>
      </c>
      <c r="N6" s="397" t="s">
        <v>29</v>
      </c>
      <c r="O6" s="397" t="s">
        <v>30</v>
      </c>
      <c r="P6" s="397" t="s">
        <v>31</v>
      </c>
      <c r="Q6" s="394" t="s">
        <v>32</v>
      </c>
      <c r="R6" s="395" t="s">
        <v>33</v>
      </c>
      <c r="S6" s="377"/>
    </row>
    <row r="7" spans="1:19" s="356" customFormat="1" ht="140.25" customHeight="1" x14ac:dyDescent="0.25">
      <c r="A7" s="703">
        <v>1</v>
      </c>
      <c r="B7" s="697">
        <v>1</v>
      </c>
      <c r="C7" s="703">
        <v>4</v>
      </c>
      <c r="D7" s="697">
        <v>2</v>
      </c>
      <c r="E7" s="697" t="s">
        <v>1996</v>
      </c>
      <c r="F7" s="697" t="s">
        <v>1997</v>
      </c>
      <c r="G7" s="697" t="s">
        <v>776</v>
      </c>
      <c r="H7" s="532" t="s">
        <v>222</v>
      </c>
      <c r="I7" s="554" t="s">
        <v>936</v>
      </c>
      <c r="J7" s="697" t="s">
        <v>1998</v>
      </c>
      <c r="K7" s="723" t="s">
        <v>38</v>
      </c>
      <c r="L7" s="723"/>
      <c r="M7" s="724">
        <v>60000</v>
      </c>
      <c r="N7" s="724"/>
      <c r="O7" s="701">
        <v>60000</v>
      </c>
      <c r="P7" s="724"/>
      <c r="Q7" s="721" t="s">
        <v>1999</v>
      </c>
      <c r="R7" s="721" t="s">
        <v>2000</v>
      </c>
      <c r="S7" s="359"/>
    </row>
    <row r="8" spans="1:19" s="356" customFormat="1" ht="69" customHeight="1" x14ac:dyDescent="0.25">
      <c r="A8" s="834">
        <v>2</v>
      </c>
      <c r="B8" s="836">
        <v>1</v>
      </c>
      <c r="C8" s="834">
        <v>4</v>
      </c>
      <c r="D8" s="834">
        <v>2</v>
      </c>
      <c r="E8" s="836" t="s">
        <v>2001</v>
      </c>
      <c r="F8" s="836" t="s">
        <v>2002</v>
      </c>
      <c r="G8" s="836" t="s">
        <v>44</v>
      </c>
      <c r="H8" s="532" t="s">
        <v>2003</v>
      </c>
      <c r="I8" s="532">
        <v>1</v>
      </c>
      <c r="J8" s="836" t="s">
        <v>2004</v>
      </c>
      <c r="K8" s="874" t="s">
        <v>45</v>
      </c>
      <c r="L8" s="836"/>
      <c r="M8" s="856">
        <v>25000</v>
      </c>
      <c r="N8" s="836"/>
      <c r="O8" s="852">
        <v>25000</v>
      </c>
      <c r="P8" s="836"/>
      <c r="Q8" s="1141" t="s">
        <v>1999</v>
      </c>
      <c r="R8" s="1141" t="s">
        <v>2000</v>
      </c>
    </row>
    <row r="9" spans="1:19" s="356" customFormat="1" ht="101.45" customHeight="1" x14ac:dyDescent="0.25">
      <c r="A9" s="835"/>
      <c r="B9" s="833"/>
      <c r="C9" s="835"/>
      <c r="D9" s="835"/>
      <c r="E9" s="833"/>
      <c r="F9" s="833"/>
      <c r="G9" s="833"/>
      <c r="H9" s="532" t="s">
        <v>2005</v>
      </c>
      <c r="I9" s="554" t="s">
        <v>1509</v>
      </c>
      <c r="J9" s="833"/>
      <c r="K9" s="886"/>
      <c r="L9" s="833"/>
      <c r="M9" s="857"/>
      <c r="N9" s="833"/>
      <c r="O9" s="853"/>
      <c r="P9" s="833"/>
      <c r="Q9" s="1143"/>
      <c r="R9" s="1143"/>
    </row>
    <row r="10" spans="1:19" ht="197.25" customHeight="1" x14ac:dyDescent="0.25">
      <c r="A10" s="533">
        <v>3</v>
      </c>
      <c r="B10" s="532">
        <v>1</v>
      </c>
      <c r="C10" s="533">
        <v>4</v>
      </c>
      <c r="D10" s="532">
        <v>5</v>
      </c>
      <c r="E10" s="532" t="s">
        <v>2006</v>
      </c>
      <c r="F10" s="532" t="s">
        <v>2007</v>
      </c>
      <c r="G10" s="532" t="s">
        <v>2008</v>
      </c>
      <c r="H10" s="532" t="s">
        <v>2009</v>
      </c>
      <c r="I10" s="554" t="s">
        <v>936</v>
      </c>
      <c r="J10" s="532" t="s">
        <v>2010</v>
      </c>
      <c r="K10" s="539" t="s">
        <v>45</v>
      </c>
      <c r="L10" s="539"/>
      <c r="M10" s="534">
        <v>75000</v>
      </c>
      <c r="N10" s="533"/>
      <c r="O10" s="534">
        <v>75000</v>
      </c>
      <c r="P10" s="534"/>
      <c r="Q10" s="732" t="s">
        <v>1999</v>
      </c>
      <c r="R10" s="732" t="s">
        <v>2000</v>
      </c>
    </row>
    <row r="11" spans="1:19" ht="84.75" customHeight="1" x14ac:dyDescent="0.25">
      <c r="A11" s="836">
        <v>4</v>
      </c>
      <c r="B11" s="836">
        <v>1</v>
      </c>
      <c r="C11" s="834">
        <v>4</v>
      </c>
      <c r="D11" s="836">
        <v>2</v>
      </c>
      <c r="E11" s="836" t="s">
        <v>2011</v>
      </c>
      <c r="F11" s="836" t="s">
        <v>2012</v>
      </c>
      <c r="G11" s="834" t="s">
        <v>2013</v>
      </c>
      <c r="H11" s="373" t="s">
        <v>2014</v>
      </c>
      <c r="I11" s="373">
        <v>6</v>
      </c>
      <c r="J11" s="941" t="s">
        <v>2015</v>
      </c>
      <c r="K11" s="941" t="s">
        <v>38</v>
      </c>
      <c r="L11" s="941"/>
      <c r="M11" s="944">
        <v>85000</v>
      </c>
      <c r="N11" s="944"/>
      <c r="O11" s="944">
        <v>85000</v>
      </c>
      <c r="P11" s="944"/>
      <c r="Q11" s="941" t="s">
        <v>1999</v>
      </c>
      <c r="R11" s="941" t="s">
        <v>2000</v>
      </c>
    </row>
    <row r="12" spans="1:19" ht="84.75" customHeight="1" x14ac:dyDescent="0.25">
      <c r="A12" s="869"/>
      <c r="B12" s="869"/>
      <c r="C12" s="881"/>
      <c r="D12" s="869"/>
      <c r="E12" s="869"/>
      <c r="F12" s="869"/>
      <c r="G12" s="881"/>
      <c r="H12" s="373" t="s">
        <v>2016</v>
      </c>
      <c r="I12" s="373">
        <v>100</v>
      </c>
      <c r="J12" s="942"/>
      <c r="K12" s="942"/>
      <c r="L12" s="942"/>
      <c r="M12" s="945"/>
      <c r="N12" s="945"/>
      <c r="O12" s="945"/>
      <c r="P12" s="945"/>
      <c r="Q12" s="942"/>
      <c r="R12" s="942"/>
    </row>
    <row r="13" spans="1:19" ht="84.75" customHeight="1" x14ac:dyDescent="0.25">
      <c r="A13" s="869"/>
      <c r="B13" s="869"/>
      <c r="C13" s="881"/>
      <c r="D13" s="869"/>
      <c r="E13" s="869"/>
      <c r="F13" s="869"/>
      <c r="G13" s="881"/>
      <c r="H13" s="532" t="s">
        <v>2017</v>
      </c>
      <c r="I13" s="533" t="s">
        <v>2018</v>
      </c>
      <c r="J13" s="942"/>
      <c r="K13" s="942"/>
      <c r="L13" s="942"/>
      <c r="M13" s="945"/>
      <c r="N13" s="945"/>
      <c r="O13" s="945"/>
      <c r="P13" s="945"/>
      <c r="Q13" s="942"/>
      <c r="R13" s="942"/>
    </row>
    <row r="14" spans="1:19" ht="99" customHeight="1" x14ac:dyDescent="0.25">
      <c r="A14" s="869"/>
      <c r="B14" s="869"/>
      <c r="C14" s="881"/>
      <c r="D14" s="869"/>
      <c r="E14" s="869"/>
      <c r="F14" s="869"/>
      <c r="G14" s="881"/>
      <c r="H14" s="533" t="s">
        <v>222</v>
      </c>
      <c r="I14" s="533">
        <v>2</v>
      </c>
      <c r="J14" s="942"/>
      <c r="K14" s="942"/>
      <c r="L14" s="942"/>
      <c r="M14" s="945"/>
      <c r="N14" s="945"/>
      <c r="O14" s="945"/>
      <c r="P14" s="945"/>
      <c r="Q14" s="942"/>
      <c r="R14" s="942"/>
    </row>
    <row r="15" spans="1:19" ht="84.75" customHeight="1" x14ac:dyDescent="0.25">
      <c r="A15" s="869"/>
      <c r="B15" s="869"/>
      <c r="C15" s="881"/>
      <c r="D15" s="869"/>
      <c r="E15" s="869"/>
      <c r="F15" s="869"/>
      <c r="G15" s="881"/>
      <c r="H15" s="532" t="s">
        <v>2019</v>
      </c>
      <c r="I15" s="533" t="s">
        <v>2020</v>
      </c>
      <c r="J15" s="942"/>
      <c r="K15" s="942"/>
      <c r="L15" s="942"/>
      <c r="M15" s="945"/>
      <c r="N15" s="945"/>
      <c r="O15" s="945"/>
      <c r="P15" s="945"/>
      <c r="Q15" s="942"/>
      <c r="R15" s="942"/>
    </row>
    <row r="16" spans="1:19" s="356" customFormat="1" ht="54.75" customHeight="1" x14ac:dyDescent="0.25">
      <c r="A16" s="834">
        <v>5</v>
      </c>
      <c r="B16" s="836">
        <v>1</v>
      </c>
      <c r="C16" s="834">
        <v>4</v>
      </c>
      <c r="D16" s="836">
        <v>2</v>
      </c>
      <c r="E16" s="836" t="s">
        <v>2021</v>
      </c>
      <c r="F16" s="836" t="s">
        <v>2022</v>
      </c>
      <c r="G16" s="836" t="s">
        <v>194</v>
      </c>
      <c r="H16" s="532" t="s">
        <v>2023</v>
      </c>
      <c r="I16" s="533">
        <v>1</v>
      </c>
      <c r="J16" s="836" t="s">
        <v>2024</v>
      </c>
      <c r="K16" s="874" t="s">
        <v>38</v>
      </c>
      <c r="L16" s="834"/>
      <c r="M16" s="852">
        <v>15000</v>
      </c>
      <c r="N16" s="834"/>
      <c r="O16" s="852">
        <v>15000</v>
      </c>
      <c r="P16" s="834"/>
      <c r="Q16" s="1141" t="s">
        <v>1999</v>
      </c>
      <c r="R16" s="1141" t="s">
        <v>2000</v>
      </c>
    </row>
    <row r="17" spans="1:18" s="356" customFormat="1" ht="72" customHeight="1" x14ac:dyDescent="0.25">
      <c r="A17" s="835"/>
      <c r="B17" s="833"/>
      <c r="C17" s="835"/>
      <c r="D17" s="833"/>
      <c r="E17" s="833"/>
      <c r="F17" s="833"/>
      <c r="G17" s="833"/>
      <c r="H17" s="532" t="s">
        <v>51</v>
      </c>
      <c r="I17" s="532">
        <v>45</v>
      </c>
      <c r="J17" s="833"/>
      <c r="K17" s="886"/>
      <c r="L17" s="835"/>
      <c r="M17" s="853"/>
      <c r="N17" s="835"/>
      <c r="O17" s="853"/>
      <c r="P17" s="835"/>
      <c r="Q17" s="1143"/>
      <c r="R17" s="1143"/>
    </row>
    <row r="18" spans="1:18" s="356" customFormat="1" ht="45" customHeight="1" x14ac:dyDescent="0.25">
      <c r="A18" s="834">
        <v>6</v>
      </c>
      <c r="B18" s="836">
        <v>1</v>
      </c>
      <c r="C18" s="834">
        <v>4</v>
      </c>
      <c r="D18" s="836">
        <v>2</v>
      </c>
      <c r="E18" s="836" t="s">
        <v>2025</v>
      </c>
      <c r="F18" s="836" t="s">
        <v>2026</v>
      </c>
      <c r="G18" s="836" t="s">
        <v>2027</v>
      </c>
      <c r="H18" s="532" t="s">
        <v>57</v>
      </c>
      <c r="I18" s="533">
        <v>2</v>
      </c>
      <c r="J18" s="836" t="s">
        <v>2028</v>
      </c>
      <c r="K18" s="874" t="s">
        <v>38</v>
      </c>
      <c r="L18" s="834"/>
      <c r="M18" s="852">
        <v>69500</v>
      </c>
      <c r="N18" s="834"/>
      <c r="O18" s="852">
        <v>69500</v>
      </c>
      <c r="P18" s="834"/>
      <c r="Q18" s="1141" t="s">
        <v>1999</v>
      </c>
      <c r="R18" s="1141" t="s">
        <v>2000</v>
      </c>
    </row>
    <row r="19" spans="1:18" s="356" customFormat="1" ht="30" x14ac:dyDescent="0.25">
      <c r="A19" s="881"/>
      <c r="B19" s="869"/>
      <c r="C19" s="881"/>
      <c r="D19" s="869"/>
      <c r="E19" s="869"/>
      <c r="F19" s="869"/>
      <c r="G19" s="869"/>
      <c r="H19" s="532" t="s">
        <v>2029</v>
      </c>
      <c r="I19" s="533">
        <v>6</v>
      </c>
      <c r="J19" s="869"/>
      <c r="K19" s="875"/>
      <c r="L19" s="881"/>
      <c r="M19" s="884"/>
      <c r="N19" s="881"/>
      <c r="O19" s="884"/>
      <c r="P19" s="881"/>
      <c r="Q19" s="1142"/>
      <c r="R19" s="1142"/>
    </row>
    <row r="20" spans="1:18" s="356" customFormat="1" ht="30" x14ac:dyDescent="0.25">
      <c r="A20" s="881"/>
      <c r="B20" s="869"/>
      <c r="C20" s="881"/>
      <c r="D20" s="869"/>
      <c r="E20" s="869"/>
      <c r="F20" s="869"/>
      <c r="G20" s="869"/>
      <c r="H20" s="532" t="s">
        <v>398</v>
      </c>
      <c r="I20" s="533">
        <v>150</v>
      </c>
      <c r="J20" s="869"/>
      <c r="K20" s="875"/>
      <c r="L20" s="881"/>
      <c r="M20" s="884"/>
      <c r="N20" s="881"/>
      <c r="O20" s="884"/>
      <c r="P20" s="881"/>
      <c r="Q20" s="1142"/>
      <c r="R20" s="1142"/>
    </row>
    <row r="21" spans="1:18" s="356" customFormat="1" ht="30" x14ac:dyDescent="0.25">
      <c r="A21" s="835"/>
      <c r="B21" s="833"/>
      <c r="C21" s="835"/>
      <c r="D21" s="833"/>
      <c r="E21" s="833"/>
      <c r="F21" s="833"/>
      <c r="G21" s="833"/>
      <c r="H21" s="532" t="s">
        <v>2030</v>
      </c>
      <c r="I21" s="532">
        <v>2000</v>
      </c>
      <c r="J21" s="833"/>
      <c r="K21" s="886"/>
      <c r="L21" s="835"/>
      <c r="M21" s="853"/>
      <c r="N21" s="835"/>
      <c r="O21" s="853"/>
      <c r="P21" s="835"/>
      <c r="Q21" s="1143"/>
      <c r="R21" s="1143"/>
    </row>
    <row r="22" spans="1:18" s="356" customFormat="1" ht="70.5" customHeight="1" x14ac:dyDescent="0.25">
      <c r="A22" s="879">
        <v>7</v>
      </c>
      <c r="B22" s="836">
        <v>1</v>
      </c>
      <c r="C22" s="834">
        <v>4</v>
      </c>
      <c r="D22" s="836">
        <v>2</v>
      </c>
      <c r="E22" s="836" t="s">
        <v>2031</v>
      </c>
      <c r="F22" s="836" t="s">
        <v>2032</v>
      </c>
      <c r="G22" s="836" t="s">
        <v>2033</v>
      </c>
      <c r="H22" s="468" t="s">
        <v>2023</v>
      </c>
      <c r="I22" s="533">
        <v>7</v>
      </c>
      <c r="J22" s="836" t="s">
        <v>2034</v>
      </c>
      <c r="K22" s="941"/>
      <c r="L22" s="941" t="s">
        <v>34</v>
      </c>
      <c r="M22" s="944"/>
      <c r="N22" s="944">
        <v>307000</v>
      </c>
      <c r="O22" s="944"/>
      <c r="P22" s="944">
        <v>307000</v>
      </c>
      <c r="Q22" s="1141" t="s">
        <v>1999</v>
      </c>
      <c r="R22" s="1141" t="s">
        <v>2000</v>
      </c>
    </row>
    <row r="23" spans="1:18" s="356" customFormat="1" ht="70.5" customHeight="1" x14ac:dyDescent="0.25">
      <c r="A23" s="879"/>
      <c r="B23" s="869"/>
      <c r="C23" s="881"/>
      <c r="D23" s="869"/>
      <c r="E23" s="869"/>
      <c r="F23" s="869"/>
      <c r="G23" s="869"/>
      <c r="H23" s="468" t="s">
        <v>2035</v>
      </c>
      <c r="I23" s="532">
        <v>170</v>
      </c>
      <c r="J23" s="869"/>
      <c r="K23" s="942"/>
      <c r="L23" s="942"/>
      <c r="M23" s="945"/>
      <c r="N23" s="945"/>
      <c r="O23" s="945"/>
      <c r="P23" s="945"/>
      <c r="Q23" s="1142"/>
      <c r="R23" s="1142"/>
    </row>
    <row r="24" spans="1:18" s="356" customFormat="1" ht="70.5" customHeight="1" x14ac:dyDescent="0.25">
      <c r="A24" s="879"/>
      <c r="B24" s="869"/>
      <c r="C24" s="881"/>
      <c r="D24" s="869"/>
      <c r="E24" s="869"/>
      <c r="F24" s="869"/>
      <c r="G24" s="869"/>
      <c r="H24" s="468" t="s">
        <v>2009</v>
      </c>
      <c r="I24" s="532">
        <v>8</v>
      </c>
      <c r="J24" s="869"/>
      <c r="K24" s="942"/>
      <c r="L24" s="942"/>
      <c r="M24" s="945"/>
      <c r="N24" s="945"/>
      <c r="O24" s="945"/>
      <c r="P24" s="945"/>
      <c r="Q24" s="1142"/>
      <c r="R24" s="1142"/>
    </row>
    <row r="25" spans="1:18" s="356" customFormat="1" ht="70.5" customHeight="1" x14ac:dyDescent="0.25">
      <c r="A25" s="879"/>
      <c r="B25" s="869"/>
      <c r="C25" s="881"/>
      <c r="D25" s="869"/>
      <c r="E25" s="869"/>
      <c r="F25" s="869"/>
      <c r="G25" s="869"/>
      <c r="H25" s="568" t="s">
        <v>2036</v>
      </c>
      <c r="I25" s="569">
        <v>8</v>
      </c>
      <c r="J25" s="869"/>
      <c r="K25" s="942"/>
      <c r="L25" s="942"/>
      <c r="M25" s="945"/>
      <c r="N25" s="945"/>
      <c r="O25" s="945"/>
      <c r="P25" s="945"/>
      <c r="Q25" s="1142"/>
      <c r="R25" s="1142"/>
    </row>
    <row r="26" spans="1:18" s="356" customFormat="1" ht="143.25" customHeight="1" x14ac:dyDescent="0.25">
      <c r="A26" s="533">
        <v>8</v>
      </c>
      <c r="B26" s="532">
        <v>1</v>
      </c>
      <c r="C26" s="533">
        <v>4</v>
      </c>
      <c r="D26" s="532">
        <v>2</v>
      </c>
      <c r="E26" s="532" t="s">
        <v>2037</v>
      </c>
      <c r="F26" s="532" t="s">
        <v>2038</v>
      </c>
      <c r="G26" s="532" t="s">
        <v>2008</v>
      </c>
      <c r="H26" s="532" t="s">
        <v>2009</v>
      </c>
      <c r="I26" s="554" t="s">
        <v>160</v>
      </c>
      <c r="J26" s="532" t="s">
        <v>2039</v>
      </c>
      <c r="K26" s="373"/>
      <c r="L26" s="373" t="s">
        <v>45</v>
      </c>
      <c r="M26" s="376"/>
      <c r="N26" s="376">
        <v>50000</v>
      </c>
      <c r="O26" s="534"/>
      <c r="P26" s="376">
        <v>50000</v>
      </c>
      <c r="Q26" s="732" t="s">
        <v>1999</v>
      </c>
      <c r="R26" s="732" t="s">
        <v>2000</v>
      </c>
    </row>
    <row r="27" spans="1:18" s="356" customFormat="1" ht="71.25" customHeight="1" x14ac:dyDescent="0.25">
      <c r="A27" s="834">
        <v>9</v>
      </c>
      <c r="B27" s="836">
        <v>1</v>
      </c>
      <c r="C27" s="834">
        <v>4</v>
      </c>
      <c r="D27" s="836">
        <v>2</v>
      </c>
      <c r="E27" s="836" t="s">
        <v>2040</v>
      </c>
      <c r="F27" s="836" t="s">
        <v>2041</v>
      </c>
      <c r="G27" s="836" t="s">
        <v>2042</v>
      </c>
      <c r="H27" s="468" t="s">
        <v>2043</v>
      </c>
      <c r="I27" s="533">
        <v>1</v>
      </c>
      <c r="J27" s="836" t="s">
        <v>2044</v>
      </c>
      <c r="K27" s="1144"/>
      <c r="L27" s="836" t="s">
        <v>45</v>
      </c>
      <c r="M27" s="1144"/>
      <c r="N27" s="944">
        <v>66000</v>
      </c>
      <c r="O27" s="1144"/>
      <c r="P27" s="944">
        <v>66000</v>
      </c>
      <c r="Q27" s="1141" t="s">
        <v>1999</v>
      </c>
      <c r="R27" s="1141" t="s">
        <v>2000</v>
      </c>
    </row>
    <row r="28" spans="1:18" s="356" customFormat="1" ht="60" x14ac:dyDescent="0.25">
      <c r="A28" s="881"/>
      <c r="B28" s="869"/>
      <c r="C28" s="881"/>
      <c r="D28" s="869"/>
      <c r="E28" s="869"/>
      <c r="F28" s="869"/>
      <c r="G28" s="869"/>
      <c r="H28" s="468" t="s">
        <v>2045</v>
      </c>
      <c r="I28" s="532">
        <v>100</v>
      </c>
      <c r="J28" s="869"/>
      <c r="K28" s="1145"/>
      <c r="L28" s="869"/>
      <c r="M28" s="1145"/>
      <c r="N28" s="945"/>
      <c r="O28" s="1145"/>
      <c r="P28" s="945"/>
      <c r="Q28" s="1142"/>
      <c r="R28" s="1142"/>
    </row>
    <row r="29" spans="1:18" s="356" customFormat="1" ht="39.75" customHeight="1" x14ac:dyDescent="0.25">
      <c r="A29" s="881"/>
      <c r="B29" s="869"/>
      <c r="C29" s="881"/>
      <c r="D29" s="869"/>
      <c r="E29" s="869"/>
      <c r="F29" s="869"/>
      <c r="G29" s="869"/>
      <c r="H29" s="470" t="s">
        <v>191</v>
      </c>
      <c r="I29" s="469">
        <v>2</v>
      </c>
      <c r="J29" s="869"/>
      <c r="K29" s="1145"/>
      <c r="L29" s="869"/>
      <c r="M29" s="1145"/>
      <c r="N29" s="945"/>
      <c r="O29" s="1145"/>
      <c r="P29" s="945"/>
      <c r="Q29" s="1142"/>
      <c r="R29" s="1142"/>
    </row>
    <row r="30" spans="1:18" s="356" customFormat="1" ht="45" x14ac:dyDescent="0.25">
      <c r="A30" s="835"/>
      <c r="B30" s="833"/>
      <c r="C30" s="835"/>
      <c r="D30" s="833"/>
      <c r="E30" s="833"/>
      <c r="F30" s="833"/>
      <c r="G30" s="833"/>
      <c r="H30" s="468" t="s">
        <v>2046</v>
      </c>
      <c r="I30" s="532">
        <v>1000</v>
      </c>
      <c r="J30" s="833"/>
      <c r="K30" s="1083"/>
      <c r="L30" s="833"/>
      <c r="M30" s="1083"/>
      <c r="N30" s="946"/>
      <c r="O30" s="1083"/>
      <c r="P30" s="946"/>
      <c r="Q30" s="1143"/>
      <c r="R30" s="1143"/>
    </row>
    <row r="31" spans="1:18" s="356" customFormat="1" ht="195.75" customHeight="1" x14ac:dyDescent="0.25">
      <c r="A31" s="533">
        <v>10</v>
      </c>
      <c r="B31" s="532">
        <v>1</v>
      </c>
      <c r="C31" s="533">
        <v>4</v>
      </c>
      <c r="D31" s="532">
        <v>2</v>
      </c>
      <c r="E31" s="532" t="s">
        <v>2047</v>
      </c>
      <c r="F31" s="536" t="s">
        <v>2048</v>
      </c>
      <c r="G31" s="532" t="s">
        <v>56</v>
      </c>
      <c r="H31" s="532" t="s">
        <v>57</v>
      </c>
      <c r="I31" s="554" t="s">
        <v>41</v>
      </c>
      <c r="J31" s="532" t="s">
        <v>2049</v>
      </c>
      <c r="K31" s="373"/>
      <c r="L31" s="373" t="s">
        <v>45</v>
      </c>
      <c r="M31" s="376"/>
      <c r="N31" s="376">
        <v>125000</v>
      </c>
      <c r="O31" s="534"/>
      <c r="P31" s="376">
        <v>125000</v>
      </c>
      <c r="Q31" s="732" t="s">
        <v>1999</v>
      </c>
      <c r="R31" s="732" t="s">
        <v>2000</v>
      </c>
    </row>
    <row r="32" spans="1:18" ht="90" customHeight="1" x14ac:dyDescent="0.25">
      <c r="A32" s="834">
        <v>11</v>
      </c>
      <c r="B32" s="836">
        <v>1</v>
      </c>
      <c r="C32" s="834">
        <v>4</v>
      </c>
      <c r="D32" s="836">
        <v>2</v>
      </c>
      <c r="E32" s="836" t="s">
        <v>2050</v>
      </c>
      <c r="F32" s="836" t="s">
        <v>2051</v>
      </c>
      <c r="G32" s="836" t="s">
        <v>2052</v>
      </c>
      <c r="H32" s="532" t="s">
        <v>191</v>
      </c>
      <c r="I32" s="533">
        <v>2</v>
      </c>
      <c r="J32" s="836" t="s">
        <v>2053</v>
      </c>
      <c r="K32" s="707"/>
      <c r="L32" s="834" t="s">
        <v>45</v>
      </c>
      <c r="M32" s="709"/>
      <c r="N32" s="852">
        <v>45000</v>
      </c>
      <c r="O32" s="757"/>
      <c r="P32" s="852">
        <v>45000</v>
      </c>
      <c r="Q32" s="1141" t="s">
        <v>1999</v>
      </c>
      <c r="R32" s="1141" t="s">
        <v>2000</v>
      </c>
    </row>
    <row r="33" spans="1:18" ht="90" customHeight="1" x14ac:dyDescent="0.25">
      <c r="A33" s="835"/>
      <c r="B33" s="833"/>
      <c r="C33" s="835"/>
      <c r="D33" s="833"/>
      <c r="E33" s="833"/>
      <c r="F33" s="833"/>
      <c r="G33" s="833"/>
      <c r="H33" s="532" t="s">
        <v>2030</v>
      </c>
      <c r="I33" s="532">
        <v>4000</v>
      </c>
      <c r="J33" s="833"/>
      <c r="K33" s="706"/>
      <c r="L33" s="835"/>
      <c r="M33" s="702"/>
      <c r="N33" s="853"/>
      <c r="O33" s="726"/>
      <c r="P33" s="853"/>
      <c r="Q33" s="1143"/>
      <c r="R33" s="1143"/>
    </row>
    <row r="34" spans="1:18" x14ac:dyDescent="0.25">
      <c r="A34" s="418"/>
      <c r="B34" s="413"/>
      <c r="C34" s="418"/>
      <c r="D34" s="413"/>
      <c r="E34" s="413"/>
      <c r="F34" s="413"/>
      <c r="G34" s="413"/>
      <c r="H34" s="413"/>
      <c r="I34" s="413"/>
      <c r="J34" s="413"/>
      <c r="K34" s="416"/>
      <c r="L34" s="418"/>
      <c r="M34" s="414"/>
      <c r="N34" s="415"/>
      <c r="O34" s="414"/>
      <c r="P34" s="415"/>
      <c r="Q34" s="467"/>
      <c r="R34" s="467"/>
    </row>
    <row r="35" spans="1:18" ht="15.75" x14ac:dyDescent="0.25">
      <c r="M35" s="969"/>
      <c r="N35" s="1033" t="s">
        <v>35</v>
      </c>
      <c r="O35" s="1033"/>
      <c r="P35" s="1033"/>
    </row>
    <row r="36" spans="1:18" x14ac:dyDescent="0.25">
      <c r="M36" s="969"/>
      <c r="N36" s="826" t="s">
        <v>36</v>
      </c>
      <c r="O36" s="969" t="s">
        <v>37</v>
      </c>
      <c r="P36" s="969"/>
    </row>
    <row r="37" spans="1:18" x14ac:dyDescent="0.25">
      <c r="M37" s="969"/>
      <c r="N37" s="828"/>
      <c r="O37" s="393">
        <v>2020</v>
      </c>
      <c r="P37" s="393">
        <v>2021</v>
      </c>
    </row>
    <row r="38" spans="1:18" x14ac:dyDescent="0.25">
      <c r="M38" s="575" t="s">
        <v>729</v>
      </c>
      <c r="N38" s="383">
        <v>11</v>
      </c>
      <c r="O38" s="381">
        <f>O7+O8+O10+O11+O16+O18</f>
        <v>329500</v>
      </c>
      <c r="P38" s="381">
        <f>P32+P31+P27+P26+P22</f>
        <v>593000</v>
      </c>
    </row>
  </sheetData>
  <mergeCells count="127">
    <mergeCell ref="Q4:Q5"/>
    <mergeCell ref="R4:R5"/>
    <mergeCell ref="A8:A9"/>
    <mergeCell ref="B8:B9"/>
    <mergeCell ref="C8:C9"/>
    <mergeCell ref="D8:D9"/>
    <mergeCell ref="E8:E9"/>
    <mergeCell ref="F8:F9"/>
    <mergeCell ref="G8:G9"/>
    <mergeCell ref="J8:J9"/>
    <mergeCell ref="G4:G5"/>
    <mergeCell ref="H4:I4"/>
    <mergeCell ref="J4:J5"/>
    <mergeCell ref="K4:L4"/>
    <mergeCell ref="M4:N4"/>
    <mergeCell ref="O4:P4"/>
    <mergeCell ref="A4:A5"/>
    <mergeCell ref="B4:B5"/>
    <mergeCell ref="C4:C5"/>
    <mergeCell ref="D4:D5"/>
    <mergeCell ref="E4:E5"/>
    <mergeCell ref="F4:F5"/>
    <mergeCell ref="Q8:Q9"/>
    <mergeCell ref="R8:R9"/>
    <mergeCell ref="A11:A15"/>
    <mergeCell ref="B11:B15"/>
    <mergeCell ref="C11:C15"/>
    <mergeCell ref="D11:D15"/>
    <mergeCell ref="E11:E15"/>
    <mergeCell ref="F11:F15"/>
    <mergeCell ref="G11:G15"/>
    <mergeCell ref="J11:J15"/>
    <mergeCell ref="K8:K9"/>
    <mergeCell ref="L8:L9"/>
    <mergeCell ref="M8:M9"/>
    <mergeCell ref="N8:N9"/>
    <mergeCell ref="O8:O9"/>
    <mergeCell ref="P8:P9"/>
    <mergeCell ref="Q11:Q15"/>
    <mergeCell ref="R11:R15"/>
    <mergeCell ref="A16:A17"/>
    <mergeCell ref="B16:B17"/>
    <mergeCell ref="C16:C17"/>
    <mergeCell ref="D16:D17"/>
    <mergeCell ref="E16:E17"/>
    <mergeCell ref="F16:F17"/>
    <mergeCell ref="G16:G17"/>
    <mergeCell ref="J16:J17"/>
    <mergeCell ref="K11:K15"/>
    <mergeCell ref="L11:L15"/>
    <mergeCell ref="M11:M15"/>
    <mergeCell ref="N11:N15"/>
    <mergeCell ref="O11:O15"/>
    <mergeCell ref="P11:P15"/>
    <mergeCell ref="Q16:Q17"/>
    <mergeCell ref="R16:R17"/>
    <mergeCell ref="L16:L17"/>
    <mergeCell ref="A18:A21"/>
    <mergeCell ref="B18:B21"/>
    <mergeCell ref="C18:C21"/>
    <mergeCell ref="D18:D21"/>
    <mergeCell ref="E18:E21"/>
    <mergeCell ref="F18:F21"/>
    <mergeCell ref="G18:G21"/>
    <mergeCell ref="J18:J21"/>
    <mergeCell ref="K16:K17"/>
    <mergeCell ref="K22:K25"/>
    <mergeCell ref="M16:M17"/>
    <mergeCell ref="N16:N17"/>
    <mergeCell ref="O16:O17"/>
    <mergeCell ref="P16:P17"/>
    <mergeCell ref="Q18:Q21"/>
    <mergeCell ref="R18:R21"/>
    <mergeCell ref="A22:A25"/>
    <mergeCell ref="B22:B25"/>
    <mergeCell ref="C22:C25"/>
    <mergeCell ref="D22:D25"/>
    <mergeCell ref="E22:E25"/>
    <mergeCell ref="F22:F25"/>
    <mergeCell ref="G22:G25"/>
    <mergeCell ref="J22:J25"/>
    <mergeCell ref="K18:K21"/>
    <mergeCell ref="L18:L21"/>
    <mergeCell ref="M18:M21"/>
    <mergeCell ref="N18:N21"/>
    <mergeCell ref="O18:O21"/>
    <mergeCell ref="P18:P21"/>
    <mergeCell ref="Q22:Q25"/>
    <mergeCell ref="R22:R25"/>
    <mergeCell ref="L22:L25"/>
    <mergeCell ref="L27:L30"/>
    <mergeCell ref="M27:M30"/>
    <mergeCell ref="N27:N30"/>
    <mergeCell ref="O27:O30"/>
    <mergeCell ref="P27:P30"/>
    <mergeCell ref="L32:L33"/>
    <mergeCell ref="N32:N33"/>
    <mergeCell ref="P32:P33"/>
    <mergeCell ref="Q32:Q33"/>
    <mergeCell ref="A32:A33"/>
    <mergeCell ref="B32:B33"/>
    <mergeCell ref="C32:C33"/>
    <mergeCell ref="D32:D33"/>
    <mergeCell ref="E32:E33"/>
    <mergeCell ref="F32:F33"/>
    <mergeCell ref="G32:G33"/>
    <mergeCell ref="J32:J33"/>
    <mergeCell ref="K27:K30"/>
    <mergeCell ref="A27:A30"/>
    <mergeCell ref="B27:B30"/>
    <mergeCell ref="C27:C30"/>
    <mergeCell ref="D27:D30"/>
    <mergeCell ref="E27:E30"/>
    <mergeCell ref="F27:F30"/>
    <mergeCell ref="G27:G30"/>
    <mergeCell ref="J27:J30"/>
    <mergeCell ref="M35:M37"/>
    <mergeCell ref="N35:P35"/>
    <mergeCell ref="N36:N37"/>
    <mergeCell ref="O36:P36"/>
    <mergeCell ref="N22:N25"/>
    <mergeCell ref="O22:O25"/>
    <mergeCell ref="P22:P25"/>
    <mergeCell ref="Q27:Q30"/>
    <mergeCell ref="R27:R30"/>
    <mergeCell ref="R32:R33"/>
    <mergeCell ref="M22:M25"/>
  </mergeCells>
  <pageMargins left="0.25" right="0.25" top="0.75" bottom="0.75" header="0.3" footer="0.3"/>
  <pageSetup paperSize="9" scale="1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432E-AF80-48A4-B43F-E73893A6F157}">
  <dimension ref="A2:S73"/>
  <sheetViews>
    <sheetView topLeftCell="A66" zoomScale="70" zoomScaleNormal="70" workbookViewId="0">
      <selection activeCell="E131" sqref="E131"/>
    </sheetView>
  </sheetViews>
  <sheetFormatPr defaultColWidth="9.140625" defaultRowHeight="15" x14ac:dyDescent="0.25"/>
  <cols>
    <col min="1" max="1" width="5" style="354" customWidth="1"/>
    <col min="2" max="2" width="9.42578125" style="354" customWidth="1"/>
    <col min="3" max="3" width="12.140625" style="354" customWidth="1"/>
    <col min="4" max="4" width="10.28515625" style="354" customWidth="1"/>
    <col min="5" max="5" width="48.5703125" style="354" customWidth="1"/>
    <col min="6" max="6" width="65.28515625" style="354" customWidth="1"/>
    <col min="7" max="7" width="38" style="354" customWidth="1"/>
    <col min="8" max="8" width="21.7109375" style="354" customWidth="1"/>
    <col min="9" max="9" width="12.85546875" style="354" customWidth="1"/>
    <col min="10" max="10" width="34.140625" style="354" customWidth="1"/>
    <col min="11" max="11" width="12.85546875" style="354" customWidth="1"/>
    <col min="12" max="12" width="13.5703125" style="354" customWidth="1"/>
    <col min="13" max="13" width="19" style="471" customWidth="1"/>
    <col min="14" max="14" width="18.42578125" style="354" customWidth="1"/>
    <col min="15" max="15" width="19.140625" style="471" customWidth="1"/>
    <col min="16" max="16" width="19.140625" style="354" customWidth="1"/>
    <col min="17" max="17" width="22.5703125" style="354" customWidth="1"/>
    <col min="18" max="18" width="25" style="354" customWidth="1"/>
    <col min="19" max="19" width="20.85546875" style="354" customWidth="1"/>
    <col min="20" max="258" width="9.7109375" style="354" customWidth="1"/>
    <col min="259" max="259" width="5" style="354" customWidth="1"/>
    <col min="260" max="260" width="10.28515625" style="354" customWidth="1"/>
    <col min="261" max="261" width="10.5703125" style="354" customWidth="1"/>
    <col min="262" max="262" width="9.42578125" style="354" customWidth="1"/>
    <col min="263" max="263" width="24.28515625" style="354" customWidth="1"/>
    <col min="264" max="264" width="63.5703125" style="354" customWidth="1"/>
    <col min="265" max="265" width="61.5703125" style="354" customWidth="1"/>
    <col min="266" max="266" width="37.5703125" style="354" customWidth="1"/>
    <col min="267" max="267" width="30" style="354" customWidth="1"/>
    <col min="268" max="268" width="35.28515625" style="354" customWidth="1"/>
    <col min="269" max="269" width="27.7109375" style="354" customWidth="1"/>
    <col min="270" max="270" width="20.42578125" style="354" customWidth="1"/>
    <col min="271" max="271" width="11.140625" style="354" customWidth="1"/>
    <col min="272" max="272" width="12.5703125" style="354" customWidth="1"/>
    <col min="273" max="273" width="15.7109375" style="354" customWidth="1"/>
    <col min="274" max="274" width="9.5703125" style="354" customWidth="1"/>
    <col min="275" max="514" width="9.7109375" style="354" customWidth="1"/>
    <col min="515" max="515" width="5" style="354" customWidth="1"/>
    <col min="516" max="516" width="10.28515625" style="354" customWidth="1"/>
    <col min="517" max="517" width="10.5703125" style="354" customWidth="1"/>
    <col min="518" max="518" width="9.42578125" style="354" customWidth="1"/>
    <col min="519" max="519" width="24.28515625" style="354" customWidth="1"/>
    <col min="520" max="520" width="63.5703125" style="354" customWidth="1"/>
    <col min="521" max="521" width="61.5703125" style="354" customWidth="1"/>
    <col min="522" max="522" width="37.5703125" style="354" customWidth="1"/>
    <col min="523" max="523" width="30" style="354" customWidth="1"/>
    <col min="524" max="524" width="35.28515625" style="354" customWidth="1"/>
    <col min="525" max="525" width="27.7109375" style="354" customWidth="1"/>
    <col min="526" max="526" width="20.42578125" style="354" customWidth="1"/>
    <col min="527" max="527" width="11.140625" style="354" customWidth="1"/>
    <col min="528" max="528" width="12.5703125" style="354" customWidth="1"/>
    <col min="529" max="529" width="15.7109375" style="354" customWidth="1"/>
    <col min="530" max="530" width="9.5703125" style="354" customWidth="1"/>
    <col min="531" max="770" width="9.7109375" style="354" customWidth="1"/>
    <col min="771" max="771" width="5" style="354" customWidth="1"/>
    <col min="772" max="772" width="10.28515625" style="354" customWidth="1"/>
    <col min="773" max="773" width="10.5703125" style="354" customWidth="1"/>
    <col min="774" max="774" width="9.42578125" style="354" customWidth="1"/>
    <col min="775" max="775" width="24.28515625" style="354" customWidth="1"/>
    <col min="776" max="776" width="63.5703125" style="354" customWidth="1"/>
    <col min="777" max="777" width="61.5703125" style="354" customWidth="1"/>
    <col min="778" max="778" width="37.5703125" style="354" customWidth="1"/>
    <col min="779" max="779" width="30" style="354" customWidth="1"/>
    <col min="780" max="780" width="35.28515625" style="354" customWidth="1"/>
    <col min="781" max="781" width="27.7109375" style="354" customWidth="1"/>
    <col min="782" max="782" width="20.42578125" style="354" customWidth="1"/>
    <col min="783" max="783" width="11.140625" style="354" customWidth="1"/>
    <col min="784" max="784" width="12.5703125" style="354" customWidth="1"/>
    <col min="785" max="785" width="15.7109375" style="354" customWidth="1"/>
    <col min="786" max="786" width="9.5703125" style="354" customWidth="1"/>
    <col min="787" max="1024" width="9.7109375" style="354" customWidth="1"/>
    <col min="1025" max="16384" width="9.140625" style="354"/>
  </cols>
  <sheetData>
    <row r="2" spans="1:19" x14ac:dyDescent="0.25">
      <c r="A2" s="486" t="s">
        <v>2054</v>
      </c>
    </row>
    <row r="3" spans="1:19" x14ac:dyDescent="0.25">
      <c r="N3" s="471"/>
      <c r="P3" s="471"/>
    </row>
    <row r="4" spans="1:19" ht="60" customHeight="1" x14ac:dyDescent="0.25">
      <c r="A4" s="1171" t="s">
        <v>0</v>
      </c>
      <c r="B4" s="1172" t="s">
        <v>1</v>
      </c>
      <c r="C4" s="1172" t="s">
        <v>2</v>
      </c>
      <c r="D4" s="1172" t="s">
        <v>3</v>
      </c>
      <c r="E4" s="1171" t="s">
        <v>4</v>
      </c>
      <c r="F4" s="1171" t="s">
        <v>5</v>
      </c>
      <c r="G4" s="1171" t="s">
        <v>6</v>
      </c>
      <c r="H4" s="1172" t="s">
        <v>7</v>
      </c>
      <c r="I4" s="1172"/>
      <c r="J4" s="1171" t="s">
        <v>8</v>
      </c>
      <c r="K4" s="1172" t="s">
        <v>2055</v>
      </c>
      <c r="L4" s="1172"/>
      <c r="M4" s="1173" t="s">
        <v>2056</v>
      </c>
      <c r="N4" s="1173"/>
      <c r="O4" s="1173" t="s">
        <v>11</v>
      </c>
      <c r="P4" s="1173"/>
      <c r="Q4" s="1171" t="s">
        <v>12</v>
      </c>
      <c r="R4" s="1172" t="s">
        <v>13</v>
      </c>
      <c r="S4" s="480"/>
    </row>
    <row r="5" spans="1:19" ht="26.25" customHeight="1" x14ac:dyDescent="0.25">
      <c r="A5" s="1171"/>
      <c r="B5" s="1172"/>
      <c r="C5" s="1172"/>
      <c r="D5" s="1172"/>
      <c r="E5" s="1171"/>
      <c r="F5" s="1171"/>
      <c r="G5" s="1171"/>
      <c r="H5" s="481" t="s">
        <v>14</v>
      </c>
      <c r="I5" s="481" t="s">
        <v>2057</v>
      </c>
      <c r="J5" s="1171"/>
      <c r="K5" s="484">
        <v>2020</v>
      </c>
      <c r="L5" s="484">
        <v>2021</v>
      </c>
      <c r="M5" s="485">
        <v>2020</v>
      </c>
      <c r="N5" s="485">
        <v>2021</v>
      </c>
      <c r="O5" s="485">
        <v>2020</v>
      </c>
      <c r="P5" s="485">
        <v>2021</v>
      </c>
      <c r="Q5" s="1171"/>
      <c r="R5" s="1172"/>
      <c r="S5" s="480"/>
    </row>
    <row r="6" spans="1:19" ht="15.75" customHeight="1" x14ac:dyDescent="0.25">
      <c r="A6" s="482" t="s">
        <v>16</v>
      </c>
      <c r="B6" s="481" t="s">
        <v>17</v>
      </c>
      <c r="C6" s="481" t="s">
        <v>18</v>
      </c>
      <c r="D6" s="481" t="s">
        <v>19</v>
      </c>
      <c r="E6" s="482" t="s">
        <v>20</v>
      </c>
      <c r="F6" s="482" t="s">
        <v>21</v>
      </c>
      <c r="G6" s="482" t="s">
        <v>22</v>
      </c>
      <c r="H6" s="481" t="s">
        <v>23</v>
      </c>
      <c r="I6" s="481" t="s">
        <v>24</v>
      </c>
      <c r="J6" s="482" t="s">
        <v>25</v>
      </c>
      <c r="K6" s="484" t="s">
        <v>26</v>
      </c>
      <c r="L6" s="484" t="s">
        <v>27</v>
      </c>
      <c r="M6" s="483" t="s">
        <v>28</v>
      </c>
      <c r="N6" s="483" t="s">
        <v>29</v>
      </c>
      <c r="O6" s="483" t="s">
        <v>30</v>
      </c>
      <c r="P6" s="483" t="s">
        <v>31</v>
      </c>
      <c r="Q6" s="482" t="s">
        <v>32</v>
      </c>
      <c r="R6" s="481" t="s">
        <v>33</v>
      </c>
      <c r="S6" s="480"/>
    </row>
    <row r="7" spans="1:19" s="559" customFormat="1" ht="71.25" customHeight="1" x14ac:dyDescent="0.25">
      <c r="A7" s="1152">
        <v>1</v>
      </c>
      <c r="B7" s="1151">
        <v>1</v>
      </c>
      <c r="C7" s="1152">
        <v>4</v>
      </c>
      <c r="D7" s="1151">
        <v>2</v>
      </c>
      <c r="E7" s="1151" t="s">
        <v>2058</v>
      </c>
      <c r="F7" s="1151" t="s">
        <v>2059</v>
      </c>
      <c r="G7" s="1151" t="s">
        <v>48</v>
      </c>
      <c r="H7" s="541" t="s">
        <v>192</v>
      </c>
      <c r="I7" s="479" t="s">
        <v>936</v>
      </c>
      <c r="J7" s="1151" t="s">
        <v>2060</v>
      </c>
      <c r="K7" s="1170" t="s">
        <v>45</v>
      </c>
      <c r="L7" s="1153"/>
      <c r="M7" s="1154">
        <v>11998.89</v>
      </c>
      <c r="N7" s="1153"/>
      <c r="O7" s="1154">
        <f>M7</f>
        <v>11998.89</v>
      </c>
      <c r="P7" s="1153"/>
      <c r="Q7" s="1151" t="s">
        <v>2061</v>
      </c>
      <c r="R7" s="1151" t="s">
        <v>2062</v>
      </c>
      <c r="S7" s="564"/>
    </row>
    <row r="8" spans="1:19" s="559" customFormat="1" ht="82.5" customHeight="1" x14ac:dyDescent="0.25">
      <c r="A8" s="1152"/>
      <c r="B8" s="1151"/>
      <c r="C8" s="1152"/>
      <c r="D8" s="1151"/>
      <c r="E8" s="1151"/>
      <c r="F8" s="1151"/>
      <c r="G8" s="1151"/>
      <c r="H8" s="544" t="s">
        <v>2063</v>
      </c>
      <c r="I8" s="478" t="s">
        <v>2064</v>
      </c>
      <c r="J8" s="1151"/>
      <c r="K8" s="1170"/>
      <c r="L8" s="1153"/>
      <c r="M8" s="1154"/>
      <c r="N8" s="1153"/>
      <c r="O8" s="1154"/>
      <c r="P8" s="1153"/>
      <c r="Q8" s="1151"/>
      <c r="R8" s="1151"/>
      <c r="S8" s="564"/>
    </row>
    <row r="9" spans="1:19" s="559" customFormat="1" ht="159.75" customHeight="1" x14ac:dyDescent="0.25">
      <c r="A9" s="546">
        <v>2</v>
      </c>
      <c r="B9" s="546">
        <v>1</v>
      </c>
      <c r="C9" s="546">
        <v>4</v>
      </c>
      <c r="D9" s="544">
        <v>2</v>
      </c>
      <c r="E9" s="544" t="s">
        <v>2065</v>
      </c>
      <c r="F9" s="544" t="s">
        <v>2066</v>
      </c>
      <c r="G9" s="544" t="s">
        <v>194</v>
      </c>
      <c r="H9" s="544" t="s">
        <v>167</v>
      </c>
      <c r="I9" s="478" t="s">
        <v>2064</v>
      </c>
      <c r="J9" s="544" t="s">
        <v>2067</v>
      </c>
      <c r="K9" s="547" t="s">
        <v>45</v>
      </c>
      <c r="L9" s="547"/>
      <c r="M9" s="545">
        <v>7086.42</v>
      </c>
      <c r="N9" s="546"/>
      <c r="O9" s="545">
        <f>M9</f>
        <v>7086.42</v>
      </c>
      <c r="P9" s="545"/>
      <c r="Q9" s="544" t="s">
        <v>2061</v>
      </c>
      <c r="R9" s="544" t="s">
        <v>2062</v>
      </c>
      <c r="S9" s="564"/>
    </row>
    <row r="10" spans="1:19" s="372" customFormat="1" ht="63.75" customHeight="1" x14ac:dyDescent="0.25">
      <c r="A10" s="1087">
        <v>3</v>
      </c>
      <c r="B10" s="1087">
        <v>1</v>
      </c>
      <c r="C10" s="1087">
        <v>4</v>
      </c>
      <c r="D10" s="1087">
        <v>2</v>
      </c>
      <c r="E10" s="1087" t="s">
        <v>2068</v>
      </c>
      <c r="F10" s="1087" t="s">
        <v>2069</v>
      </c>
      <c r="G10" s="544" t="s">
        <v>1306</v>
      </c>
      <c r="H10" s="544" t="s">
        <v>167</v>
      </c>
      <c r="I10" s="546">
        <v>70</v>
      </c>
      <c r="J10" s="1087" t="s">
        <v>2070</v>
      </c>
      <c r="K10" s="1089" t="s">
        <v>38</v>
      </c>
      <c r="L10" s="1165"/>
      <c r="M10" s="1156">
        <v>11325.53</v>
      </c>
      <c r="N10" s="1167"/>
      <c r="O10" s="1156">
        <f>M10</f>
        <v>11325.53</v>
      </c>
      <c r="P10" s="1167"/>
      <c r="Q10" s="1087" t="s">
        <v>2061</v>
      </c>
      <c r="R10" s="1087" t="s">
        <v>2062</v>
      </c>
      <c r="S10" s="565"/>
    </row>
    <row r="11" spans="1:19" s="372" customFormat="1" ht="86.25" customHeight="1" x14ac:dyDescent="0.25">
      <c r="A11" s="1094"/>
      <c r="B11" s="1094"/>
      <c r="C11" s="1094"/>
      <c r="D11" s="1094"/>
      <c r="E11" s="1094"/>
      <c r="F11" s="1094"/>
      <c r="G11" s="544" t="s">
        <v>2071</v>
      </c>
      <c r="H11" s="532" t="s">
        <v>137</v>
      </c>
      <c r="I11" s="532">
        <v>1</v>
      </c>
      <c r="J11" s="1094"/>
      <c r="K11" s="1169"/>
      <c r="L11" s="1166"/>
      <c r="M11" s="1157"/>
      <c r="N11" s="1168"/>
      <c r="O11" s="1157"/>
      <c r="P11" s="1168"/>
      <c r="Q11" s="1094"/>
      <c r="R11" s="1094"/>
      <c r="S11" s="565"/>
    </row>
    <row r="12" spans="1:19" s="372" customFormat="1" ht="50.25" customHeight="1" x14ac:dyDescent="0.25">
      <c r="A12" s="1087">
        <v>4</v>
      </c>
      <c r="B12" s="1087">
        <v>1</v>
      </c>
      <c r="C12" s="1087">
        <v>4</v>
      </c>
      <c r="D12" s="1087">
        <v>2</v>
      </c>
      <c r="E12" s="1087" t="s">
        <v>2072</v>
      </c>
      <c r="F12" s="1087" t="s">
        <v>2073</v>
      </c>
      <c r="G12" s="544" t="s">
        <v>1306</v>
      </c>
      <c r="H12" s="544" t="s">
        <v>167</v>
      </c>
      <c r="I12" s="544">
        <v>70</v>
      </c>
      <c r="J12" s="1087" t="s">
        <v>2074</v>
      </c>
      <c r="K12" s="1087" t="s">
        <v>38</v>
      </c>
      <c r="L12" s="1087"/>
      <c r="M12" s="1156">
        <v>11237.19</v>
      </c>
      <c r="N12" s="1087"/>
      <c r="O12" s="1156">
        <f>M12</f>
        <v>11237.19</v>
      </c>
      <c r="P12" s="1087"/>
      <c r="Q12" s="1087" t="s">
        <v>2061</v>
      </c>
      <c r="R12" s="1087" t="s">
        <v>2062</v>
      </c>
    </row>
    <row r="13" spans="1:19" s="372" customFormat="1" ht="86.25" customHeight="1" x14ac:dyDescent="0.25">
      <c r="A13" s="1094"/>
      <c r="B13" s="1094"/>
      <c r="C13" s="1094"/>
      <c r="D13" s="1094"/>
      <c r="E13" s="1094"/>
      <c r="F13" s="1094"/>
      <c r="G13" s="544" t="s">
        <v>2071</v>
      </c>
      <c r="H13" s="532" t="s">
        <v>137</v>
      </c>
      <c r="I13" s="532">
        <v>1</v>
      </c>
      <c r="J13" s="1094"/>
      <c r="K13" s="1094"/>
      <c r="L13" s="1094"/>
      <c r="M13" s="1157"/>
      <c r="N13" s="1094"/>
      <c r="O13" s="1157"/>
      <c r="P13" s="1094"/>
      <c r="Q13" s="1094"/>
      <c r="R13" s="1094"/>
    </row>
    <row r="14" spans="1:19" s="372" customFormat="1" ht="84" customHeight="1" x14ac:dyDescent="0.25">
      <c r="A14" s="1087">
        <v>5</v>
      </c>
      <c r="B14" s="1087">
        <v>1</v>
      </c>
      <c r="C14" s="1087">
        <v>4</v>
      </c>
      <c r="D14" s="1087">
        <v>2</v>
      </c>
      <c r="E14" s="1087" t="s">
        <v>2075</v>
      </c>
      <c r="F14" s="1087" t="s">
        <v>2076</v>
      </c>
      <c r="G14" s="544" t="s">
        <v>1306</v>
      </c>
      <c r="H14" s="544" t="s">
        <v>167</v>
      </c>
      <c r="I14" s="544">
        <v>50</v>
      </c>
      <c r="J14" s="1087" t="s">
        <v>2077</v>
      </c>
      <c r="K14" s="1087" t="s">
        <v>38</v>
      </c>
      <c r="L14" s="1087"/>
      <c r="M14" s="1156">
        <v>9260.49</v>
      </c>
      <c r="N14" s="1087"/>
      <c r="O14" s="1156">
        <f>M14</f>
        <v>9260.49</v>
      </c>
      <c r="P14" s="1087"/>
      <c r="Q14" s="1087" t="s">
        <v>2061</v>
      </c>
      <c r="R14" s="1087" t="s">
        <v>2062</v>
      </c>
      <c r="S14" s="566"/>
    </row>
    <row r="15" spans="1:19" s="372" customFormat="1" ht="73.5" customHeight="1" x14ac:dyDescent="0.25">
      <c r="A15" s="1094"/>
      <c r="B15" s="1094"/>
      <c r="C15" s="1094"/>
      <c r="D15" s="1094"/>
      <c r="E15" s="1094"/>
      <c r="F15" s="1094"/>
      <c r="G15" s="544" t="s">
        <v>2071</v>
      </c>
      <c r="H15" s="532" t="s">
        <v>137</v>
      </c>
      <c r="I15" s="532">
        <v>1</v>
      </c>
      <c r="J15" s="1094"/>
      <c r="K15" s="1094"/>
      <c r="L15" s="1094"/>
      <c r="M15" s="1157"/>
      <c r="N15" s="1094"/>
      <c r="O15" s="1157"/>
      <c r="P15" s="1094"/>
      <c r="Q15" s="1094"/>
      <c r="R15" s="1094"/>
      <c r="S15" s="566"/>
    </row>
    <row r="16" spans="1:19" s="372" customFormat="1" ht="56.25" customHeight="1" x14ac:dyDescent="0.25">
      <c r="A16" s="1087">
        <v>6</v>
      </c>
      <c r="B16" s="1087">
        <v>1</v>
      </c>
      <c r="C16" s="1087">
        <v>4</v>
      </c>
      <c r="D16" s="1087">
        <v>2</v>
      </c>
      <c r="E16" s="1087" t="s">
        <v>2078</v>
      </c>
      <c r="F16" s="1087" t="s">
        <v>2079</v>
      </c>
      <c r="G16" s="544" t="s">
        <v>1306</v>
      </c>
      <c r="H16" s="544" t="s">
        <v>167</v>
      </c>
      <c r="I16" s="544">
        <v>50</v>
      </c>
      <c r="J16" s="1087" t="s">
        <v>2080</v>
      </c>
      <c r="K16" s="1087" t="s">
        <v>38</v>
      </c>
      <c r="L16" s="1087"/>
      <c r="M16" s="1156">
        <v>10006.06</v>
      </c>
      <c r="N16" s="1087"/>
      <c r="O16" s="1156">
        <f>M16</f>
        <v>10006.06</v>
      </c>
      <c r="P16" s="1087"/>
      <c r="Q16" s="1087" t="s">
        <v>2061</v>
      </c>
      <c r="R16" s="1087" t="s">
        <v>2062</v>
      </c>
      <c r="S16" s="566"/>
    </row>
    <row r="17" spans="1:19" s="372" customFormat="1" ht="66.75" customHeight="1" x14ac:dyDescent="0.25">
      <c r="A17" s="1094"/>
      <c r="B17" s="1094"/>
      <c r="C17" s="1094"/>
      <c r="D17" s="1094"/>
      <c r="E17" s="1094"/>
      <c r="F17" s="1094"/>
      <c r="G17" s="544" t="s">
        <v>2071</v>
      </c>
      <c r="H17" s="532" t="s">
        <v>137</v>
      </c>
      <c r="I17" s="532">
        <v>1</v>
      </c>
      <c r="J17" s="1094"/>
      <c r="K17" s="1094"/>
      <c r="L17" s="1094"/>
      <c r="M17" s="1157"/>
      <c r="N17" s="1094"/>
      <c r="O17" s="1157"/>
      <c r="P17" s="1094"/>
      <c r="Q17" s="1094"/>
      <c r="R17" s="1094"/>
      <c r="S17" s="566"/>
    </row>
    <row r="18" spans="1:19" s="372" customFormat="1" ht="42.75" customHeight="1" x14ac:dyDescent="0.25">
      <c r="A18" s="1087">
        <v>7</v>
      </c>
      <c r="B18" s="1087">
        <v>1</v>
      </c>
      <c r="C18" s="1087">
        <v>4</v>
      </c>
      <c r="D18" s="1087">
        <v>2</v>
      </c>
      <c r="E18" s="1087" t="s">
        <v>2081</v>
      </c>
      <c r="F18" s="1087" t="s">
        <v>2082</v>
      </c>
      <c r="G18" s="544" t="s">
        <v>1306</v>
      </c>
      <c r="H18" s="544" t="s">
        <v>167</v>
      </c>
      <c r="I18" s="544">
        <v>50</v>
      </c>
      <c r="J18" s="1087" t="s">
        <v>2070</v>
      </c>
      <c r="K18" s="1087" t="s">
        <v>38</v>
      </c>
      <c r="L18" s="1087"/>
      <c r="M18" s="1156">
        <v>9596.86</v>
      </c>
      <c r="N18" s="1087"/>
      <c r="O18" s="1156">
        <f>M18</f>
        <v>9596.86</v>
      </c>
      <c r="P18" s="1087"/>
      <c r="Q18" s="1087" t="s">
        <v>2061</v>
      </c>
      <c r="R18" s="1087" t="s">
        <v>2062</v>
      </c>
      <c r="S18" s="566"/>
    </row>
    <row r="19" spans="1:19" s="372" customFormat="1" ht="43.5" customHeight="1" x14ac:dyDescent="0.25">
      <c r="A19" s="1094"/>
      <c r="B19" s="1094"/>
      <c r="C19" s="1094"/>
      <c r="D19" s="1094"/>
      <c r="E19" s="1094"/>
      <c r="F19" s="1094"/>
      <c r="G19" s="544" t="s">
        <v>2071</v>
      </c>
      <c r="H19" s="532" t="s">
        <v>137</v>
      </c>
      <c r="I19" s="532">
        <v>1</v>
      </c>
      <c r="J19" s="1094"/>
      <c r="K19" s="1094"/>
      <c r="L19" s="1094"/>
      <c r="M19" s="1157"/>
      <c r="N19" s="1094"/>
      <c r="O19" s="1157"/>
      <c r="P19" s="1094"/>
      <c r="Q19" s="1094"/>
      <c r="R19" s="1094"/>
      <c r="S19" s="566"/>
    </row>
    <row r="20" spans="1:19" s="372" customFormat="1" ht="46.5" customHeight="1" x14ac:dyDescent="0.25">
      <c r="A20" s="1087">
        <v>8</v>
      </c>
      <c r="B20" s="1087">
        <v>1</v>
      </c>
      <c r="C20" s="1087">
        <v>4</v>
      </c>
      <c r="D20" s="1087">
        <v>2</v>
      </c>
      <c r="E20" s="1087" t="s">
        <v>2083</v>
      </c>
      <c r="F20" s="1087" t="s">
        <v>2084</v>
      </c>
      <c r="G20" s="544" t="s">
        <v>1306</v>
      </c>
      <c r="H20" s="544" t="s">
        <v>167</v>
      </c>
      <c r="I20" s="544">
        <v>60</v>
      </c>
      <c r="J20" s="1087" t="s">
        <v>2085</v>
      </c>
      <c r="K20" s="1087" t="s">
        <v>38</v>
      </c>
      <c r="L20" s="1087"/>
      <c r="M20" s="1156">
        <v>9780</v>
      </c>
      <c r="N20" s="1087"/>
      <c r="O20" s="1156">
        <f>M20</f>
        <v>9780</v>
      </c>
      <c r="P20" s="1087"/>
      <c r="Q20" s="1087" t="s">
        <v>2061</v>
      </c>
      <c r="R20" s="1087" t="s">
        <v>2062</v>
      </c>
      <c r="S20" s="566"/>
    </row>
    <row r="21" spans="1:19" s="372" customFormat="1" ht="53.25" customHeight="1" x14ac:dyDescent="0.25">
      <c r="A21" s="1094"/>
      <c r="B21" s="1094"/>
      <c r="C21" s="1094"/>
      <c r="D21" s="1094"/>
      <c r="E21" s="1094"/>
      <c r="F21" s="1094"/>
      <c r="G21" s="544" t="s">
        <v>2071</v>
      </c>
      <c r="H21" s="532" t="s">
        <v>137</v>
      </c>
      <c r="I21" s="532">
        <v>1</v>
      </c>
      <c r="J21" s="1094"/>
      <c r="K21" s="1094"/>
      <c r="L21" s="1094"/>
      <c r="M21" s="1157"/>
      <c r="N21" s="1094"/>
      <c r="O21" s="1157"/>
      <c r="P21" s="1094"/>
      <c r="Q21" s="1094"/>
      <c r="R21" s="1094"/>
      <c r="S21" s="566"/>
    </row>
    <row r="22" spans="1:19" s="372" customFormat="1" ht="75.75" customHeight="1" x14ac:dyDescent="0.25">
      <c r="A22" s="544">
        <v>9</v>
      </c>
      <c r="B22" s="544">
        <v>1</v>
      </c>
      <c r="C22" s="544">
        <v>4</v>
      </c>
      <c r="D22" s="544">
        <v>2</v>
      </c>
      <c r="E22" s="544" t="s">
        <v>2086</v>
      </c>
      <c r="F22" s="544" t="s">
        <v>2087</v>
      </c>
      <c r="G22" s="544" t="s">
        <v>194</v>
      </c>
      <c r="H22" s="544" t="s">
        <v>167</v>
      </c>
      <c r="I22" s="544">
        <v>50</v>
      </c>
      <c r="J22" s="544" t="s">
        <v>2088</v>
      </c>
      <c r="K22" s="544" t="s">
        <v>38</v>
      </c>
      <c r="L22" s="544"/>
      <c r="M22" s="548">
        <v>7217.74</v>
      </c>
      <c r="N22" s="544"/>
      <c r="O22" s="548">
        <f>M22</f>
        <v>7217.74</v>
      </c>
      <c r="P22" s="544"/>
      <c r="Q22" s="544" t="s">
        <v>2061</v>
      </c>
      <c r="R22" s="544" t="s">
        <v>2062</v>
      </c>
      <c r="S22" s="566"/>
    </row>
    <row r="23" spans="1:19" s="372" customFormat="1" ht="74.25" customHeight="1" x14ac:dyDescent="0.25">
      <c r="A23" s="544">
        <v>10</v>
      </c>
      <c r="B23" s="544">
        <v>1</v>
      </c>
      <c r="C23" s="544">
        <v>4</v>
      </c>
      <c r="D23" s="544">
        <v>2</v>
      </c>
      <c r="E23" s="544" t="s">
        <v>2089</v>
      </c>
      <c r="F23" s="544" t="s">
        <v>2090</v>
      </c>
      <c r="G23" s="544" t="s">
        <v>194</v>
      </c>
      <c r="H23" s="544" t="s">
        <v>167</v>
      </c>
      <c r="I23" s="544">
        <v>50</v>
      </c>
      <c r="J23" s="544" t="s">
        <v>2091</v>
      </c>
      <c r="K23" s="544" t="s">
        <v>45</v>
      </c>
      <c r="L23" s="544"/>
      <c r="M23" s="548">
        <v>6940</v>
      </c>
      <c r="N23" s="544"/>
      <c r="O23" s="548">
        <f>M23</f>
        <v>6940</v>
      </c>
      <c r="P23" s="544"/>
      <c r="Q23" s="544" t="s">
        <v>2061</v>
      </c>
      <c r="R23" s="544" t="s">
        <v>2062</v>
      </c>
      <c r="S23" s="566"/>
    </row>
    <row r="24" spans="1:19" s="372" customFormat="1" ht="40.5" customHeight="1" x14ac:dyDescent="0.25">
      <c r="A24" s="1089">
        <v>11</v>
      </c>
      <c r="B24" s="1089">
        <v>1</v>
      </c>
      <c r="C24" s="1089">
        <v>4</v>
      </c>
      <c r="D24" s="1089">
        <v>2</v>
      </c>
      <c r="E24" s="1087" t="s">
        <v>2092</v>
      </c>
      <c r="F24" s="1087" t="s">
        <v>2093</v>
      </c>
      <c r="G24" s="1151" t="s">
        <v>48</v>
      </c>
      <c r="H24" s="544" t="s">
        <v>2094</v>
      </c>
      <c r="I24" s="544">
        <v>94</v>
      </c>
      <c r="J24" s="1087" t="s">
        <v>1652</v>
      </c>
      <c r="K24" s="1089" t="s">
        <v>45</v>
      </c>
      <c r="L24" s="1089" t="s">
        <v>34</v>
      </c>
      <c r="M24" s="1161">
        <v>34430.6</v>
      </c>
      <c r="N24" s="1090">
        <v>450998.37</v>
      </c>
      <c r="O24" s="1161">
        <f>M24</f>
        <v>34430.6</v>
      </c>
      <c r="P24" s="1090">
        <f>N24</f>
        <v>450998.37</v>
      </c>
      <c r="Q24" s="1087" t="s">
        <v>2061</v>
      </c>
      <c r="R24" s="1087" t="s">
        <v>2062</v>
      </c>
      <c r="S24" s="566"/>
    </row>
    <row r="25" spans="1:19" s="372" customFormat="1" ht="40.5" customHeight="1" x14ac:dyDescent="0.25">
      <c r="A25" s="1096"/>
      <c r="B25" s="1096"/>
      <c r="C25" s="1096"/>
      <c r="D25" s="1096"/>
      <c r="E25" s="1164"/>
      <c r="F25" s="1164"/>
      <c r="G25" s="1151"/>
      <c r="H25" s="544" t="s">
        <v>167</v>
      </c>
      <c r="I25" s="544">
        <v>1920</v>
      </c>
      <c r="J25" s="1164"/>
      <c r="K25" s="1096"/>
      <c r="L25" s="1096"/>
      <c r="M25" s="1162"/>
      <c r="N25" s="1163"/>
      <c r="O25" s="1162"/>
      <c r="P25" s="1163"/>
      <c r="Q25" s="1164"/>
      <c r="R25" s="1164"/>
      <c r="S25" s="566"/>
    </row>
    <row r="26" spans="1:19" s="372" customFormat="1" ht="40.5" customHeight="1" x14ac:dyDescent="0.25">
      <c r="A26" s="1096"/>
      <c r="B26" s="1096"/>
      <c r="C26" s="1096"/>
      <c r="D26" s="1096"/>
      <c r="E26" s="1164"/>
      <c r="F26" s="1164"/>
      <c r="G26" s="544" t="s">
        <v>194</v>
      </c>
      <c r="H26" s="544" t="s">
        <v>167</v>
      </c>
      <c r="I26" s="544">
        <v>100</v>
      </c>
      <c r="J26" s="1164"/>
      <c r="K26" s="1096"/>
      <c r="L26" s="1096"/>
      <c r="M26" s="1162"/>
      <c r="N26" s="1163"/>
      <c r="O26" s="1162"/>
      <c r="P26" s="1163"/>
      <c r="Q26" s="1164"/>
      <c r="R26" s="1164"/>
      <c r="S26" s="566"/>
    </row>
    <row r="27" spans="1:19" s="372" customFormat="1" ht="40.5" customHeight="1" x14ac:dyDescent="0.25">
      <c r="A27" s="1096"/>
      <c r="B27" s="1096"/>
      <c r="C27" s="1096"/>
      <c r="D27" s="1096"/>
      <c r="E27" s="1164"/>
      <c r="F27" s="1164"/>
      <c r="G27" s="544" t="s">
        <v>728</v>
      </c>
      <c r="H27" s="544" t="s">
        <v>869</v>
      </c>
      <c r="I27" s="544">
        <v>1</v>
      </c>
      <c r="J27" s="1164"/>
      <c r="K27" s="1096"/>
      <c r="L27" s="1096"/>
      <c r="M27" s="1162"/>
      <c r="N27" s="1163"/>
      <c r="O27" s="1162"/>
      <c r="P27" s="1163"/>
      <c r="Q27" s="1164"/>
      <c r="R27" s="1164"/>
      <c r="S27" s="566"/>
    </row>
    <row r="28" spans="1:19" s="372" customFormat="1" ht="40.5" customHeight="1" x14ac:dyDescent="0.25">
      <c r="A28" s="1096"/>
      <c r="B28" s="1096"/>
      <c r="C28" s="1096"/>
      <c r="D28" s="1096"/>
      <c r="E28" s="1164"/>
      <c r="F28" s="1164"/>
      <c r="G28" s="544" t="s">
        <v>2095</v>
      </c>
      <c r="H28" s="544" t="s">
        <v>869</v>
      </c>
      <c r="I28" s="544">
        <v>8</v>
      </c>
      <c r="J28" s="1164"/>
      <c r="K28" s="1096"/>
      <c r="L28" s="1096"/>
      <c r="M28" s="1162"/>
      <c r="N28" s="1163"/>
      <c r="O28" s="1162"/>
      <c r="P28" s="1163"/>
      <c r="Q28" s="1164"/>
      <c r="R28" s="1164"/>
      <c r="S28" s="566"/>
    </row>
    <row r="29" spans="1:19" s="372" customFormat="1" ht="40.5" customHeight="1" x14ac:dyDescent="0.25">
      <c r="A29" s="1096"/>
      <c r="B29" s="1096"/>
      <c r="C29" s="1096"/>
      <c r="D29" s="1096"/>
      <c r="E29" s="1164"/>
      <c r="F29" s="1164"/>
      <c r="G29" s="544" t="s">
        <v>2096</v>
      </c>
      <c r="H29" s="544" t="s">
        <v>2097</v>
      </c>
      <c r="I29" s="544">
        <v>5</v>
      </c>
      <c r="J29" s="1164"/>
      <c r="K29" s="1096"/>
      <c r="L29" s="1096"/>
      <c r="M29" s="1162"/>
      <c r="N29" s="1163"/>
      <c r="O29" s="1162"/>
      <c r="P29" s="1163"/>
      <c r="Q29" s="1164"/>
      <c r="R29" s="1164"/>
      <c r="S29" s="566"/>
    </row>
    <row r="30" spans="1:19" s="372" customFormat="1" ht="40.5" customHeight="1" x14ac:dyDescent="0.25">
      <c r="A30" s="1096"/>
      <c r="B30" s="1096"/>
      <c r="C30" s="1096"/>
      <c r="D30" s="1096"/>
      <c r="E30" s="1164"/>
      <c r="F30" s="1164"/>
      <c r="G30" s="544" t="s">
        <v>44</v>
      </c>
      <c r="H30" s="544" t="s">
        <v>167</v>
      </c>
      <c r="I30" s="544">
        <v>50</v>
      </c>
      <c r="J30" s="1164"/>
      <c r="K30" s="1096"/>
      <c r="L30" s="1096"/>
      <c r="M30" s="1162"/>
      <c r="N30" s="1163"/>
      <c r="O30" s="1162"/>
      <c r="P30" s="1163"/>
      <c r="Q30" s="1164"/>
      <c r="R30" s="1164"/>
      <c r="S30" s="566"/>
    </row>
    <row r="31" spans="1:19" s="372" customFormat="1" ht="111.75" customHeight="1" x14ac:dyDescent="0.25">
      <c r="A31" s="1151">
        <v>12</v>
      </c>
      <c r="B31" s="1151">
        <v>1</v>
      </c>
      <c r="C31" s="1151">
        <v>4</v>
      </c>
      <c r="D31" s="1151">
        <v>2</v>
      </c>
      <c r="E31" s="1151" t="s">
        <v>2098</v>
      </c>
      <c r="F31" s="1151" t="s">
        <v>2099</v>
      </c>
      <c r="G31" s="549" t="s">
        <v>194</v>
      </c>
      <c r="H31" s="540" t="s">
        <v>167</v>
      </c>
      <c r="I31" s="477">
        <v>60</v>
      </c>
      <c r="J31" s="1151" t="s">
        <v>2100</v>
      </c>
      <c r="K31" s="1151" t="s">
        <v>45</v>
      </c>
      <c r="L31" s="1153"/>
      <c r="M31" s="1160">
        <v>13200</v>
      </c>
      <c r="N31" s="1153"/>
      <c r="O31" s="1160">
        <f>M31</f>
        <v>13200</v>
      </c>
      <c r="P31" s="1153"/>
      <c r="Q31" s="1151" t="s">
        <v>2061</v>
      </c>
      <c r="R31" s="1151" t="s">
        <v>2062</v>
      </c>
      <c r="S31" s="566"/>
    </row>
    <row r="32" spans="1:19" s="372" customFormat="1" ht="87" customHeight="1" x14ac:dyDescent="0.25">
      <c r="A32" s="1151"/>
      <c r="B32" s="1151"/>
      <c r="C32" s="1151"/>
      <c r="D32" s="1151"/>
      <c r="E32" s="1151"/>
      <c r="F32" s="1151"/>
      <c r="G32" s="476" t="s">
        <v>56</v>
      </c>
      <c r="H32" s="544" t="s">
        <v>56</v>
      </c>
      <c r="I32" s="475">
        <v>1</v>
      </c>
      <c r="J32" s="1151"/>
      <c r="K32" s="1151"/>
      <c r="L32" s="1153"/>
      <c r="M32" s="1160"/>
      <c r="N32" s="1153"/>
      <c r="O32" s="1160"/>
      <c r="P32" s="1153"/>
      <c r="Q32" s="1151"/>
      <c r="R32" s="1151"/>
      <c r="S32" s="566"/>
    </row>
    <row r="33" spans="1:19" s="372" customFormat="1" ht="43.5" customHeight="1" x14ac:dyDescent="0.25">
      <c r="A33" s="1087">
        <v>13</v>
      </c>
      <c r="B33" s="1087">
        <v>1</v>
      </c>
      <c r="C33" s="1087">
        <v>4</v>
      </c>
      <c r="D33" s="1087">
        <v>2</v>
      </c>
      <c r="E33" s="1087" t="s">
        <v>2101</v>
      </c>
      <c r="F33" s="1087" t="s">
        <v>2102</v>
      </c>
      <c r="G33" s="544" t="s">
        <v>1306</v>
      </c>
      <c r="H33" s="544" t="s">
        <v>167</v>
      </c>
      <c r="I33" s="544">
        <v>50</v>
      </c>
      <c r="J33" s="1087" t="s">
        <v>2103</v>
      </c>
      <c r="K33" s="1087" t="s">
        <v>38</v>
      </c>
      <c r="L33" s="1087"/>
      <c r="M33" s="1156">
        <v>5662.5</v>
      </c>
      <c r="N33" s="1087"/>
      <c r="O33" s="1156">
        <f>M33</f>
        <v>5662.5</v>
      </c>
      <c r="P33" s="1087"/>
      <c r="Q33" s="1087" t="s">
        <v>2061</v>
      </c>
      <c r="R33" s="1087" t="s">
        <v>2062</v>
      </c>
      <c r="S33" s="566"/>
    </row>
    <row r="34" spans="1:19" s="372" customFormat="1" ht="37.5" customHeight="1" x14ac:dyDescent="0.25">
      <c r="A34" s="1094"/>
      <c r="B34" s="1094"/>
      <c r="C34" s="1094"/>
      <c r="D34" s="1094"/>
      <c r="E34" s="1094"/>
      <c r="F34" s="1094"/>
      <c r="G34" s="540" t="s">
        <v>2096</v>
      </c>
      <c r="H34" s="540" t="s">
        <v>2097</v>
      </c>
      <c r="I34" s="540">
        <v>1</v>
      </c>
      <c r="J34" s="1094"/>
      <c r="K34" s="1094"/>
      <c r="L34" s="1094"/>
      <c r="M34" s="1157"/>
      <c r="N34" s="1094"/>
      <c r="O34" s="1157"/>
      <c r="P34" s="1094"/>
      <c r="Q34" s="1094"/>
      <c r="R34" s="1094"/>
      <c r="S34" s="566"/>
    </row>
    <row r="35" spans="1:19" s="372" customFormat="1" ht="37.5" customHeight="1" x14ac:dyDescent="0.25">
      <c r="A35" s="1087">
        <v>14</v>
      </c>
      <c r="B35" s="1087">
        <v>1</v>
      </c>
      <c r="C35" s="1087">
        <v>4</v>
      </c>
      <c r="D35" s="1087">
        <v>2</v>
      </c>
      <c r="E35" s="1087" t="s">
        <v>2104</v>
      </c>
      <c r="F35" s="1087" t="s">
        <v>2105</v>
      </c>
      <c r="G35" s="544" t="s">
        <v>1306</v>
      </c>
      <c r="H35" s="544" t="s">
        <v>167</v>
      </c>
      <c r="I35" s="544">
        <v>55</v>
      </c>
      <c r="J35" s="1158" t="s">
        <v>2085</v>
      </c>
      <c r="K35" s="1087" t="s">
        <v>38</v>
      </c>
      <c r="L35" s="1087"/>
      <c r="M35" s="1156">
        <v>7170.9</v>
      </c>
      <c r="N35" s="1087"/>
      <c r="O35" s="1156">
        <f>M35</f>
        <v>7170.9</v>
      </c>
      <c r="P35" s="1087"/>
      <c r="Q35" s="1087" t="s">
        <v>2061</v>
      </c>
      <c r="R35" s="1087" t="s">
        <v>2062</v>
      </c>
      <c r="S35" s="566"/>
    </row>
    <row r="36" spans="1:19" s="372" customFormat="1" ht="37.5" customHeight="1" x14ac:dyDescent="0.25">
      <c r="A36" s="1094"/>
      <c r="B36" s="1094"/>
      <c r="C36" s="1094"/>
      <c r="D36" s="1094"/>
      <c r="E36" s="1094"/>
      <c r="F36" s="1094"/>
      <c r="G36" s="544" t="s">
        <v>2071</v>
      </c>
      <c r="H36" s="532" t="s">
        <v>137</v>
      </c>
      <c r="I36" s="532">
        <v>1</v>
      </c>
      <c r="J36" s="1159"/>
      <c r="K36" s="1094"/>
      <c r="L36" s="1094"/>
      <c r="M36" s="1157"/>
      <c r="N36" s="1094"/>
      <c r="O36" s="1157"/>
      <c r="P36" s="1094"/>
      <c r="Q36" s="1094"/>
      <c r="R36" s="1094"/>
      <c r="S36" s="566"/>
    </row>
    <row r="37" spans="1:19" s="372" customFormat="1" ht="43.5" customHeight="1" x14ac:dyDescent="0.25">
      <c r="A37" s="1087">
        <v>15</v>
      </c>
      <c r="B37" s="1087">
        <v>1</v>
      </c>
      <c r="C37" s="1087">
        <v>4</v>
      </c>
      <c r="D37" s="1087">
        <v>2</v>
      </c>
      <c r="E37" s="1087" t="s">
        <v>2106</v>
      </c>
      <c r="F37" s="1087" t="s">
        <v>2107</v>
      </c>
      <c r="G37" s="544" t="s">
        <v>1306</v>
      </c>
      <c r="H37" s="544" t="s">
        <v>167</v>
      </c>
      <c r="I37" s="544">
        <v>50</v>
      </c>
      <c r="J37" s="1087" t="s">
        <v>2108</v>
      </c>
      <c r="K37" s="1087" t="s">
        <v>45</v>
      </c>
      <c r="L37" s="1087"/>
      <c r="M37" s="1156">
        <v>14978.09</v>
      </c>
      <c r="N37" s="1087"/>
      <c r="O37" s="1156">
        <f>M37</f>
        <v>14978.09</v>
      </c>
      <c r="P37" s="1087"/>
      <c r="Q37" s="1087" t="s">
        <v>2061</v>
      </c>
      <c r="R37" s="1087" t="s">
        <v>2062</v>
      </c>
      <c r="S37" s="566"/>
    </row>
    <row r="38" spans="1:19" s="372" customFormat="1" ht="79.5" customHeight="1" x14ac:dyDescent="0.25">
      <c r="A38" s="1094"/>
      <c r="B38" s="1094"/>
      <c r="C38" s="1094"/>
      <c r="D38" s="1094"/>
      <c r="E38" s="1094"/>
      <c r="F38" s="1094"/>
      <c r="G38" s="544" t="s">
        <v>2071</v>
      </c>
      <c r="H38" s="532" t="s">
        <v>137</v>
      </c>
      <c r="I38" s="532">
        <v>1</v>
      </c>
      <c r="J38" s="1094"/>
      <c r="K38" s="1094"/>
      <c r="L38" s="1094"/>
      <c r="M38" s="1157"/>
      <c r="N38" s="1094"/>
      <c r="O38" s="1157"/>
      <c r="P38" s="1094"/>
      <c r="Q38" s="1094"/>
      <c r="R38" s="1094"/>
      <c r="S38" s="566"/>
    </row>
    <row r="39" spans="1:19" s="372" customFormat="1" ht="208.5" customHeight="1" x14ac:dyDescent="0.25">
      <c r="A39" s="544">
        <v>16</v>
      </c>
      <c r="B39" s="544">
        <v>1</v>
      </c>
      <c r="C39" s="544">
        <v>4</v>
      </c>
      <c r="D39" s="544">
        <v>2</v>
      </c>
      <c r="E39" s="544" t="s">
        <v>2109</v>
      </c>
      <c r="F39" s="544" t="s">
        <v>2110</v>
      </c>
      <c r="G39" s="544" t="s">
        <v>194</v>
      </c>
      <c r="H39" s="544" t="s">
        <v>167</v>
      </c>
      <c r="I39" s="544">
        <v>60</v>
      </c>
      <c r="J39" s="544" t="s">
        <v>2111</v>
      </c>
      <c r="K39" s="544" t="s">
        <v>38</v>
      </c>
      <c r="L39" s="544"/>
      <c r="M39" s="548">
        <v>7497.6</v>
      </c>
      <c r="N39" s="544"/>
      <c r="O39" s="548">
        <f>M39</f>
        <v>7497.6</v>
      </c>
      <c r="P39" s="544"/>
      <c r="Q39" s="544" t="s">
        <v>2061</v>
      </c>
      <c r="R39" s="544" t="s">
        <v>2062</v>
      </c>
      <c r="S39" s="566"/>
    </row>
    <row r="40" spans="1:19" s="372" customFormat="1" ht="81" customHeight="1" x14ac:dyDescent="0.25">
      <c r="A40" s="880">
        <v>17</v>
      </c>
      <c r="B40" s="880">
        <v>1</v>
      </c>
      <c r="C40" s="880">
        <v>4</v>
      </c>
      <c r="D40" s="880">
        <v>2</v>
      </c>
      <c r="E40" s="880" t="s">
        <v>2112</v>
      </c>
      <c r="F40" s="880" t="s">
        <v>2113</v>
      </c>
      <c r="G40" s="532" t="s">
        <v>1306</v>
      </c>
      <c r="H40" s="532" t="s">
        <v>167</v>
      </c>
      <c r="I40" s="532">
        <v>60</v>
      </c>
      <c r="J40" s="880" t="s">
        <v>2114</v>
      </c>
      <c r="K40" s="880" t="s">
        <v>38</v>
      </c>
      <c r="L40" s="880"/>
      <c r="M40" s="1155">
        <v>6986.42</v>
      </c>
      <c r="N40" s="880"/>
      <c r="O40" s="1155">
        <f>M40</f>
        <v>6986.42</v>
      </c>
      <c r="P40" s="880"/>
      <c r="Q40" s="880" t="s">
        <v>2061</v>
      </c>
      <c r="R40" s="880" t="s">
        <v>2062</v>
      </c>
      <c r="S40" s="566"/>
    </row>
    <row r="41" spans="1:19" s="372" customFormat="1" ht="55.5" customHeight="1" x14ac:dyDescent="0.25">
      <c r="A41" s="880"/>
      <c r="B41" s="880"/>
      <c r="C41" s="880"/>
      <c r="D41" s="880"/>
      <c r="E41" s="880"/>
      <c r="F41" s="880"/>
      <c r="G41" s="532" t="s">
        <v>2096</v>
      </c>
      <c r="H41" s="532" t="s">
        <v>2097</v>
      </c>
      <c r="I41" s="532">
        <v>1</v>
      </c>
      <c r="J41" s="880"/>
      <c r="K41" s="880"/>
      <c r="L41" s="880"/>
      <c r="M41" s="1155"/>
      <c r="N41" s="880"/>
      <c r="O41" s="1155"/>
      <c r="P41" s="880"/>
      <c r="Q41" s="880"/>
      <c r="R41" s="880"/>
      <c r="S41" s="566"/>
    </row>
    <row r="42" spans="1:19" s="372" customFormat="1" ht="55.5" customHeight="1" x14ac:dyDescent="0.25">
      <c r="A42" s="880"/>
      <c r="B42" s="880"/>
      <c r="C42" s="880"/>
      <c r="D42" s="880"/>
      <c r="E42" s="880"/>
      <c r="F42" s="880"/>
      <c r="G42" s="532" t="s">
        <v>54</v>
      </c>
      <c r="H42" s="532" t="s">
        <v>137</v>
      </c>
      <c r="I42" s="532">
        <v>1</v>
      </c>
      <c r="J42" s="880"/>
      <c r="K42" s="880"/>
      <c r="L42" s="880"/>
      <c r="M42" s="1155"/>
      <c r="N42" s="880"/>
      <c r="O42" s="1155"/>
      <c r="P42" s="880"/>
      <c r="Q42" s="880"/>
      <c r="R42" s="880"/>
      <c r="S42" s="566"/>
    </row>
    <row r="43" spans="1:19" s="372" customFormat="1" ht="129" customHeight="1" x14ac:dyDescent="0.25">
      <c r="A43" s="544">
        <v>18</v>
      </c>
      <c r="B43" s="544">
        <v>1</v>
      </c>
      <c r="C43" s="544">
        <v>4</v>
      </c>
      <c r="D43" s="544">
        <v>2</v>
      </c>
      <c r="E43" s="544" t="s">
        <v>2115</v>
      </c>
      <c r="F43" s="544" t="s">
        <v>2116</v>
      </c>
      <c r="G43" s="544" t="s">
        <v>194</v>
      </c>
      <c r="H43" s="544" t="s">
        <v>167</v>
      </c>
      <c r="I43" s="544">
        <v>60</v>
      </c>
      <c r="J43" s="544" t="s">
        <v>2117</v>
      </c>
      <c r="K43" s="544" t="s">
        <v>38</v>
      </c>
      <c r="L43" s="544"/>
      <c r="M43" s="548">
        <v>11978.96</v>
      </c>
      <c r="N43" s="544"/>
      <c r="O43" s="548">
        <f>M43</f>
        <v>11978.96</v>
      </c>
      <c r="P43" s="544"/>
      <c r="Q43" s="544" t="s">
        <v>2061</v>
      </c>
      <c r="R43" s="544" t="s">
        <v>2062</v>
      </c>
      <c r="S43" s="566"/>
    </row>
    <row r="44" spans="1:19" s="559" customFormat="1" ht="315" customHeight="1" x14ac:dyDescent="0.25">
      <c r="A44" s="544">
        <v>19</v>
      </c>
      <c r="B44" s="544">
        <v>1</v>
      </c>
      <c r="C44" s="544">
        <v>4</v>
      </c>
      <c r="D44" s="544">
        <v>5</v>
      </c>
      <c r="E44" s="544" t="s">
        <v>2118</v>
      </c>
      <c r="F44" s="544" t="s">
        <v>2119</v>
      </c>
      <c r="G44" s="544" t="s">
        <v>194</v>
      </c>
      <c r="H44" s="544" t="s">
        <v>167</v>
      </c>
      <c r="I44" s="544">
        <v>60</v>
      </c>
      <c r="J44" s="544" t="s">
        <v>2120</v>
      </c>
      <c r="K44" s="544"/>
      <c r="L44" s="544" t="s">
        <v>45</v>
      </c>
      <c r="M44" s="548"/>
      <c r="N44" s="474">
        <v>30000</v>
      </c>
      <c r="O44" s="548"/>
      <c r="P44" s="474">
        <f>N44</f>
        <v>30000</v>
      </c>
      <c r="Q44" s="544" t="s">
        <v>2061</v>
      </c>
      <c r="R44" s="544" t="s">
        <v>2062</v>
      </c>
      <c r="S44" s="567"/>
    </row>
    <row r="45" spans="1:19" s="372" customFormat="1" ht="47.25" customHeight="1" x14ac:dyDescent="0.25">
      <c r="A45" s="1152">
        <v>20</v>
      </c>
      <c r="B45" s="1152">
        <v>1</v>
      </c>
      <c r="C45" s="1152">
        <v>4</v>
      </c>
      <c r="D45" s="1152">
        <v>2</v>
      </c>
      <c r="E45" s="1152" t="s">
        <v>2121</v>
      </c>
      <c r="F45" s="1151" t="s">
        <v>2122</v>
      </c>
      <c r="G45" s="1152" t="s">
        <v>56</v>
      </c>
      <c r="H45" s="546" t="s">
        <v>2123</v>
      </c>
      <c r="I45" s="546">
        <v>3</v>
      </c>
      <c r="J45" s="1151" t="s">
        <v>2124</v>
      </c>
      <c r="K45" s="1152" t="s">
        <v>45</v>
      </c>
      <c r="L45" s="1153"/>
      <c r="M45" s="1154">
        <v>14785.9</v>
      </c>
      <c r="N45" s="1153"/>
      <c r="O45" s="1154">
        <f>M45</f>
        <v>14785.9</v>
      </c>
      <c r="P45" s="1153"/>
      <c r="Q45" s="1151" t="s">
        <v>2061</v>
      </c>
      <c r="R45" s="1151" t="s">
        <v>2062</v>
      </c>
    </row>
    <row r="46" spans="1:19" s="372" customFormat="1" ht="58.5" customHeight="1" x14ac:dyDescent="0.25">
      <c r="A46" s="1152"/>
      <c r="B46" s="1152"/>
      <c r="C46" s="1152"/>
      <c r="D46" s="1152"/>
      <c r="E46" s="1152"/>
      <c r="F46" s="1151"/>
      <c r="G46" s="1152"/>
      <c r="H46" s="546" t="s">
        <v>2125</v>
      </c>
      <c r="I46" s="546">
        <v>2</v>
      </c>
      <c r="J46" s="1151"/>
      <c r="K46" s="1152"/>
      <c r="L46" s="1153"/>
      <c r="M46" s="1154"/>
      <c r="N46" s="1153"/>
      <c r="O46" s="1154"/>
      <c r="P46" s="1153"/>
      <c r="Q46" s="1151"/>
      <c r="R46" s="1151"/>
      <c r="S46" s="566"/>
    </row>
    <row r="47" spans="1:19" s="372" customFormat="1" ht="76.5" customHeight="1" x14ac:dyDescent="0.25">
      <c r="A47" s="1152"/>
      <c r="B47" s="1152"/>
      <c r="C47" s="1152"/>
      <c r="D47" s="1152"/>
      <c r="E47" s="1152"/>
      <c r="F47" s="1151"/>
      <c r="G47" s="473" t="s">
        <v>2126</v>
      </c>
      <c r="H47" s="546" t="s">
        <v>822</v>
      </c>
      <c r="I47" s="546">
        <v>3000</v>
      </c>
      <c r="J47" s="1151"/>
      <c r="K47" s="1152"/>
      <c r="L47" s="1153"/>
      <c r="M47" s="1154"/>
      <c r="N47" s="1153"/>
      <c r="O47" s="1154"/>
      <c r="P47" s="1153"/>
      <c r="Q47" s="1151"/>
      <c r="R47" s="1151"/>
    </row>
    <row r="48" spans="1:19" s="372" customFormat="1" ht="85.5" customHeight="1" x14ac:dyDescent="0.25">
      <c r="A48" s="1152"/>
      <c r="B48" s="1152"/>
      <c r="C48" s="1152"/>
      <c r="D48" s="1152"/>
      <c r="E48" s="1152"/>
      <c r="F48" s="1151"/>
      <c r="G48" s="473" t="s">
        <v>2127</v>
      </c>
      <c r="H48" s="546" t="s">
        <v>822</v>
      </c>
      <c r="I48" s="546">
        <v>5000</v>
      </c>
      <c r="J48" s="1151"/>
      <c r="K48" s="1152"/>
      <c r="L48" s="1153"/>
      <c r="M48" s="1154"/>
      <c r="N48" s="1153"/>
      <c r="O48" s="1154"/>
      <c r="P48" s="1153"/>
      <c r="Q48" s="1151"/>
      <c r="R48" s="1151"/>
    </row>
    <row r="49" spans="1:18" s="372" customFormat="1" ht="57" customHeight="1" x14ac:dyDescent="0.25">
      <c r="A49" s="879">
        <v>21</v>
      </c>
      <c r="B49" s="879">
        <v>1</v>
      </c>
      <c r="C49" s="879">
        <v>4</v>
      </c>
      <c r="D49" s="879">
        <v>2</v>
      </c>
      <c r="E49" s="879" t="s">
        <v>2128</v>
      </c>
      <c r="F49" s="880" t="s">
        <v>2129</v>
      </c>
      <c r="G49" s="532" t="s">
        <v>2096</v>
      </c>
      <c r="H49" s="532" t="s">
        <v>2097</v>
      </c>
      <c r="I49" s="532">
        <v>30</v>
      </c>
      <c r="J49" s="880" t="s">
        <v>2117</v>
      </c>
      <c r="K49" s="879" t="s">
        <v>45</v>
      </c>
      <c r="L49" s="879"/>
      <c r="M49" s="1150">
        <v>156912.84</v>
      </c>
      <c r="N49" s="879"/>
      <c r="O49" s="1150">
        <f>M49</f>
        <v>156912.84</v>
      </c>
      <c r="P49" s="879"/>
      <c r="Q49" s="880" t="s">
        <v>2061</v>
      </c>
      <c r="R49" s="880" t="s">
        <v>2062</v>
      </c>
    </row>
    <row r="50" spans="1:18" s="372" customFormat="1" ht="54" customHeight="1" x14ac:dyDescent="0.25">
      <c r="A50" s="879"/>
      <c r="B50" s="879"/>
      <c r="C50" s="879"/>
      <c r="D50" s="879"/>
      <c r="E50" s="879"/>
      <c r="F50" s="880"/>
      <c r="G50" s="532" t="s">
        <v>56</v>
      </c>
      <c r="H50" s="532" t="s">
        <v>56</v>
      </c>
      <c r="I50" s="532">
        <v>1</v>
      </c>
      <c r="J50" s="880"/>
      <c r="K50" s="879"/>
      <c r="L50" s="879"/>
      <c r="M50" s="1150"/>
      <c r="N50" s="879"/>
      <c r="O50" s="1150"/>
      <c r="P50" s="879"/>
      <c r="Q50" s="880"/>
      <c r="R50" s="880"/>
    </row>
    <row r="51" spans="1:18" s="372" customFormat="1" ht="159" customHeight="1" x14ac:dyDescent="0.25">
      <c r="A51" s="546">
        <v>22</v>
      </c>
      <c r="B51" s="546">
        <v>1</v>
      </c>
      <c r="C51" s="546">
        <v>4</v>
      </c>
      <c r="D51" s="546">
        <v>5</v>
      </c>
      <c r="E51" s="544" t="s">
        <v>2130</v>
      </c>
      <c r="F51" s="544" t="s">
        <v>2131</v>
      </c>
      <c r="G51" s="544" t="s">
        <v>1464</v>
      </c>
      <c r="H51" s="544" t="s">
        <v>167</v>
      </c>
      <c r="I51" s="544">
        <v>80</v>
      </c>
      <c r="J51" s="544" t="s">
        <v>2132</v>
      </c>
      <c r="K51" s="546" t="s">
        <v>45</v>
      </c>
      <c r="L51" s="546"/>
      <c r="M51" s="545">
        <v>40292.06</v>
      </c>
      <c r="N51" s="546"/>
      <c r="O51" s="545">
        <f>M51</f>
        <v>40292.06</v>
      </c>
      <c r="P51" s="546"/>
      <c r="Q51" s="544" t="s">
        <v>2061</v>
      </c>
      <c r="R51" s="544" t="s">
        <v>2062</v>
      </c>
    </row>
    <row r="52" spans="1:18" s="372" customFormat="1" ht="132" customHeight="1" x14ac:dyDescent="0.25">
      <c r="A52" s="879">
        <v>23</v>
      </c>
      <c r="B52" s="879">
        <v>1</v>
      </c>
      <c r="C52" s="879">
        <v>4</v>
      </c>
      <c r="D52" s="879">
        <v>2</v>
      </c>
      <c r="E52" s="880" t="s">
        <v>2133</v>
      </c>
      <c r="F52" s="880" t="s">
        <v>2134</v>
      </c>
      <c r="G52" s="532" t="s">
        <v>1306</v>
      </c>
      <c r="H52" s="532" t="s">
        <v>167</v>
      </c>
      <c r="I52" s="532">
        <v>100</v>
      </c>
      <c r="J52" s="880" t="s">
        <v>2135</v>
      </c>
      <c r="K52" s="879" t="s">
        <v>38</v>
      </c>
      <c r="L52" s="879"/>
      <c r="M52" s="1150">
        <v>11654.95</v>
      </c>
      <c r="N52" s="879"/>
      <c r="O52" s="1150">
        <f>M52</f>
        <v>11654.95</v>
      </c>
      <c r="P52" s="879"/>
      <c r="Q52" s="880" t="s">
        <v>2061</v>
      </c>
      <c r="R52" s="880" t="s">
        <v>2062</v>
      </c>
    </row>
    <row r="53" spans="1:18" s="372" customFormat="1" ht="63" customHeight="1" x14ac:dyDescent="0.25">
      <c r="A53" s="879"/>
      <c r="B53" s="879"/>
      <c r="C53" s="879"/>
      <c r="D53" s="879"/>
      <c r="E53" s="880"/>
      <c r="F53" s="880"/>
      <c r="G53" s="544" t="s">
        <v>2071</v>
      </c>
      <c r="H53" s="532" t="s">
        <v>137</v>
      </c>
      <c r="I53" s="532">
        <v>1</v>
      </c>
      <c r="J53" s="880"/>
      <c r="K53" s="879"/>
      <c r="L53" s="879"/>
      <c r="M53" s="1150"/>
      <c r="N53" s="879"/>
      <c r="O53" s="1150"/>
      <c r="P53" s="879"/>
      <c r="Q53" s="880"/>
      <c r="R53" s="880"/>
    </row>
    <row r="54" spans="1:18" s="372" customFormat="1" ht="150" x14ac:dyDescent="0.25">
      <c r="A54" s="533">
        <v>24</v>
      </c>
      <c r="B54" s="533">
        <v>1</v>
      </c>
      <c r="C54" s="533">
        <v>4</v>
      </c>
      <c r="D54" s="533">
        <v>2</v>
      </c>
      <c r="E54" s="532" t="s">
        <v>2136</v>
      </c>
      <c r="F54" s="532" t="s">
        <v>2137</v>
      </c>
      <c r="G54" s="532" t="s">
        <v>2138</v>
      </c>
      <c r="H54" s="532" t="s">
        <v>2139</v>
      </c>
      <c r="I54" s="532">
        <v>35</v>
      </c>
      <c r="J54" s="532" t="s">
        <v>2140</v>
      </c>
      <c r="K54" s="533"/>
      <c r="L54" s="533" t="s">
        <v>34</v>
      </c>
      <c r="M54" s="550"/>
      <c r="N54" s="534">
        <v>400000</v>
      </c>
      <c r="O54" s="534"/>
      <c r="P54" s="534">
        <f>N54</f>
        <v>400000</v>
      </c>
      <c r="Q54" s="532" t="s">
        <v>2061</v>
      </c>
      <c r="R54" s="532" t="s">
        <v>2062</v>
      </c>
    </row>
    <row r="55" spans="1:18" s="372" customFormat="1" ht="110.25" customHeight="1" x14ac:dyDescent="0.25">
      <c r="A55" s="533">
        <v>25</v>
      </c>
      <c r="B55" s="533">
        <v>1</v>
      </c>
      <c r="C55" s="533">
        <v>4</v>
      </c>
      <c r="D55" s="533">
        <v>2</v>
      </c>
      <c r="E55" s="532" t="s">
        <v>2141</v>
      </c>
      <c r="F55" s="532" t="s">
        <v>2142</v>
      </c>
      <c r="G55" s="532" t="s">
        <v>44</v>
      </c>
      <c r="H55" s="532" t="s">
        <v>167</v>
      </c>
      <c r="I55" s="532">
        <v>30</v>
      </c>
      <c r="J55" s="532" t="s">
        <v>2143</v>
      </c>
      <c r="K55" s="533"/>
      <c r="L55" s="533" t="s">
        <v>34</v>
      </c>
      <c r="M55" s="550"/>
      <c r="N55" s="534">
        <v>120000</v>
      </c>
      <c r="O55" s="550"/>
      <c r="P55" s="534">
        <f>N55</f>
        <v>120000</v>
      </c>
      <c r="Q55" s="532" t="s">
        <v>2061</v>
      </c>
      <c r="R55" s="532" t="s">
        <v>2062</v>
      </c>
    </row>
    <row r="56" spans="1:18" s="372" customFormat="1" ht="60" x14ac:dyDescent="0.25">
      <c r="A56" s="533">
        <v>26</v>
      </c>
      <c r="B56" s="533">
        <v>1</v>
      </c>
      <c r="C56" s="533">
        <v>4</v>
      </c>
      <c r="D56" s="533">
        <v>2</v>
      </c>
      <c r="E56" s="532" t="s">
        <v>2144</v>
      </c>
      <c r="F56" s="532" t="s">
        <v>2145</v>
      </c>
      <c r="G56" s="533" t="s">
        <v>194</v>
      </c>
      <c r="H56" s="533" t="s">
        <v>167</v>
      </c>
      <c r="I56" s="533">
        <v>100</v>
      </c>
      <c r="J56" s="532" t="s">
        <v>2146</v>
      </c>
      <c r="K56" s="533"/>
      <c r="L56" s="533" t="s">
        <v>34</v>
      </c>
      <c r="M56" s="533"/>
      <c r="N56" s="534">
        <v>15000</v>
      </c>
      <c r="O56" s="533"/>
      <c r="P56" s="534">
        <f>N56</f>
        <v>15000</v>
      </c>
      <c r="Q56" s="532" t="s">
        <v>2061</v>
      </c>
      <c r="R56" s="532" t="s">
        <v>2062</v>
      </c>
    </row>
    <row r="57" spans="1:18" s="372" customFormat="1" ht="120.75" customHeight="1" x14ac:dyDescent="0.25">
      <c r="A57" s="879">
        <v>27</v>
      </c>
      <c r="B57" s="879">
        <v>1</v>
      </c>
      <c r="C57" s="879">
        <v>4</v>
      </c>
      <c r="D57" s="879">
        <v>2</v>
      </c>
      <c r="E57" s="880" t="s">
        <v>2147</v>
      </c>
      <c r="F57" s="880" t="s">
        <v>2148</v>
      </c>
      <c r="G57" s="880" t="s">
        <v>194</v>
      </c>
      <c r="H57" s="532" t="s">
        <v>2149</v>
      </c>
      <c r="I57" s="532">
        <v>2</v>
      </c>
      <c r="J57" s="880" t="s">
        <v>2150</v>
      </c>
      <c r="K57" s="879"/>
      <c r="L57" s="879" t="s">
        <v>34</v>
      </c>
      <c r="M57" s="1150"/>
      <c r="N57" s="883">
        <v>11000</v>
      </c>
      <c r="O57" s="883"/>
      <c r="P57" s="883">
        <v>11000</v>
      </c>
      <c r="Q57" s="880" t="s">
        <v>2061</v>
      </c>
      <c r="R57" s="880" t="s">
        <v>2062</v>
      </c>
    </row>
    <row r="58" spans="1:18" s="372" customFormat="1" ht="30" x14ac:dyDescent="0.25">
      <c r="A58" s="879"/>
      <c r="B58" s="879"/>
      <c r="C58" s="879"/>
      <c r="D58" s="879"/>
      <c r="E58" s="880"/>
      <c r="F58" s="880"/>
      <c r="G58" s="880"/>
      <c r="H58" s="532" t="s">
        <v>2151</v>
      </c>
      <c r="I58" s="532">
        <v>120</v>
      </c>
      <c r="J58" s="880"/>
      <c r="K58" s="879"/>
      <c r="L58" s="879"/>
      <c r="M58" s="1150"/>
      <c r="N58" s="883"/>
      <c r="O58" s="883"/>
      <c r="P58" s="883"/>
      <c r="Q58" s="880"/>
      <c r="R58" s="880"/>
    </row>
    <row r="59" spans="1:18" s="372" customFormat="1" ht="35.25" customHeight="1" x14ac:dyDescent="0.25">
      <c r="A59" s="879"/>
      <c r="B59" s="879"/>
      <c r="C59" s="879"/>
      <c r="D59" s="879"/>
      <c r="E59" s="880"/>
      <c r="F59" s="880"/>
      <c r="G59" s="532" t="s">
        <v>2096</v>
      </c>
      <c r="H59" s="532" t="s">
        <v>2097</v>
      </c>
      <c r="I59" s="532">
        <v>2</v>
      </c>
      <c r="J59" s="880"/>
      <c r="K59" s="879"/>
      <c r="L59" s="879"/>
      <c r="M59" s="1150"/>
      <c r="N59" s="883"/>
      <c r="O59" s="883"/>
      <c r="P59" s="883"/>
      <c r="Q59" s="880"/>
      <c r="R59" s="880"/>
    </row>
    <row r="60" spans="1:18" s="372" customFormat="1" ht="112.5" customHeight="1" x14ac:dyDescent="0.25">
      <c r="A60" s="879">
        <v>28</v>
      </c>
      <c r="B60" s="879">
        <v>1</v>
      </c>
      <c r="C60" s="879">
        <v>4</v>
      </c>
      <c r="D60" s="879">
        <v>5</v>
      </c>
      <c r="E60" s="880" t="s">
        <v>2152</v>
      </c>
      <c r="F60" s="836" t="s">
        <v>2153</v>
      </c>
      <c r="G60" s="880" t="s">
        <v>48</v>
      </c>
      <c r="H60" s="532" t="s">
        <v>2094</v>
      </c>
      <c r="I60" s="532">
        <v>3</v>
      </c>
      <c r="J60" s="880" t="s">
        <v>2154</v>
      </c>
      <c r="K60" s="1073"/>
      <c r="L60" s="879" t="s">
        <v>45</v>
      </c>
      <c r="M60" s="1148"/>
      <c r="N60" s="883">
        <v>11967.13</v>
      </c>
      <c r="O60" s="1149"/>
      <c r="P60" s="883">
        <f>N60</f>
        <v>11967.13</v>
      </c>
      <c r="Q60" s="880" t="s">
        <v>2061</v>
      </c>
      <c r="R60" s="880" t="s">
        <v>2062</v>
      </c>
    </row>
    <row r="61" spans="1:18" s="372" customFormat="1" ht="154.5" customHeight="1" x14ac:dyDescent="0.25">
      <c r="A61" s="879"/>
      <c r="B61" s="879"/>
      <c r="C61" s="879"/>
      <c r="D61" s="879"/>
      <c r="E61" s="880"/>
      <c r="F61" s="833"/>
      <c r="G61" s="880"/>
      <c r="H61" s="532" t="s">
        <v>2063</v>
      </c>
      <c r="I61" s="532">
        <v>60</v>
      </c>
      <c r="J61" s="880"/>
      <c r="K61" s="1073"/>
      <c r="L61" s="879"/>
      <c r="M61" s="1148"/>
      <c r="N61" s="883"/>
      <c r="O61" s="1149"/>
      <c r="P61" s="883"/>
      <c r="Q61" s="880"/>
      <c r="R61" s="880"/>
    </row>
    <row r="62" spans="1:18" s="372" customFormat="1" ht="150.75" customHeight="1" x14ac:dyDescent="0.25">
      <c r="A62" s="532">
        <v>29</v>
      </c>
      <c r="B62" s="532">
        <v>1</v>
      </c>
      <c r="C62" s="532">
        <v>4</v>
      </c>
      <c r="D62" s="532">
        <v>5</v>
      </c>
      <c r="E62" s="532" t="s">
        <v>2155</v>
      </c>
      <c r="F62" s="532" t="s">
        <v>2156</v>
      </c>
      <c r="G62" s="532" t="s">
        <v>194</v>
      </c>
      <c r="H62" s="532" t="s">
        <v>167</v>
      </c>
      <c r="I62" s="532">
        <v>100</v>
      </c>
      <c r="J62" s="532" t="s">
        <v>2157</v>
      </c>
      <c r="K62" s="536"/>
      <c r="L62" s="532" t="s">
        <v>45</v>
      </c>
      <c r="M62" s="536"/>
      <c r="N62" s="535">
        <v>15936.9</v>
      </c>
      <c r="O62" s="535"/>
      <c r="P62" s="535">
        <f>N62</f>
        <v>15936.9</v>
      </c>
      <c r="Q62" s="532" t="s">
        <v>2061</v>
      </c>
      <c r="R62" s="532" t="s">
        <v>2062</v>
      </c>
    </row>
    <row r="63" spans="1:18" s="372" customFormat="1" ht="139.5" customHeight="1" x14ac:dyDescent="0.25">
      <c r="A63" s="532">
        <v>30</v>
      </c>
      <c r="B63" s="532">
        <v>1</v>
      </c>
      <c r="C63" s="532">
        <v>4</v>
      </c>
      <c r="D63" s="532">
        <v>2</v>
      </c>
      <c r="E63" s="532" t="s">
        <v>2158</v>
      </c>
      <c r="F63" s="532" t="s">
        <v>2159</v>
      </c>
      <c r="G63" s="532" t="s">
        <v>2096</v>
      </c>
      <c r="H63" s="532" t="s">
        <v>2097</v>
      </c>
      <c r="I63" s="532">
        <v>1</v>
      </c>
      <c r="J63" s="532" t="s">
        <v>2160</v>
      </c>
      <c r="K63" s="536"/>
      <c r="L63" s="532" t="s">
        <v>34</v>
      </c>
      <c r="M63" s="532"/>
      <c r="N63" s="535">
        <v>25000</v>
      </c>
      <c r="O63" s="535"/>
      <c r="P63" s="535">
        <v>25000</v>
      </c>
      <c r="Q63" s="532" t="s">
        <v>2061</v>
      </c>
      <c r="R63" s="532" t="s">
        <v>2062</v>
      </c>
    </row>
    <row r="64" spans="1:18" s="386" customFormat="1" ht="92.25" customHeight="1" x14ac:dyDescent="0.25">
      <c r="A64" s="880">
        <v>31</v>
      </c>
      <c r="B64" s="880">
        <v>1</v>
      </c>
      <c r="C64" s="880">
        <v>4</v>
      </c>
      <c r="D64" s="880">
        <v>2</v>
      </c>
      <c r="E64" s="880" t="s">
        <v>2161</v>
      </c>
      <c r="F64" s="880" t="s">
        <v>2162</v>
      </c>
      <c r="G64" s="532" t="s">
        <v>194</v>
      </c>
      <c r="H64" s="532" t="s">
        <v>167</v>
      </c>
      <c r="I64" s="532">
        <v>60</v>
      </c>
      <c r="J64" s="880" t="s">
        <v>2163</v>
      </c>
      <c r="K64" s="880"/>
      <c r="L64" s="880" t="s">
        <v>45</v>
      </c>
      <c r="M64" s="880"/>
      <c r="N64" s="890">
        <v>14000</v>
      </c>
      <c r="O64" s="890"/>
      <c r="P64" s="890">
        <f>N64</f>
        <v>14000</v>
      </c>
      <c r="Q64" s="880" t="s">
        <v>2061</v>
      </c>
      <c r="R64" s="880" t="s">
        <v>2062</v>
      </c>
    </row>
    <row r="65" spans="1:18" s="386" customFormat="1" ht="304.5" customHeight="1" x14ac:dyDescent="0.25">
      <c r="A65" s="880"/>
      <c r="B65" s="880"/>
      <c r="C65" s="880"/>
      <c r="D65" s="880"/>
      <c r="E65" s="880"/>
      <c r="F65" s="880"/>
      <c r="G65" s="532" t="s">
        <v>56</v>
      </c>
      <c r="H65" s="532" t="s">
        <v>56</v>
      </c>
      <c r="I65" s="532">
        <v>1</v>
      </c>
      <c r="J65" s="880"/>
      <c r="K65" s="880"/>
      <c r="L65" s="880"/>
      <c r="M65" s="880"/>
      <c r="N65" s="890"/>
      <c r="O65" s="890"/>
      <c r="P65" s="890"/>
      <c r="Q65" s="880"/>
      <c r="R65" s="880"/>
    </row>
    <row r="66" spans="1:18" s="386" customFormat="1" ht="177" customHeight="1" x14ac:dyDescent="0.25">
      <c r="A66" s="532">
        <v>32</v>
      </c>
      <c r="B66" s="532">
        <v>1</v>
      </c>
      <c r="C66" s="532">
        <v>4</v>
      </c>
      <c r="D66" s="532">
        <v>2</v>
      </c>
      <c r="E66" s="532" t="s">
        <v>2164</v>
      </c>
      <c r="F66" s="532" t="s">
        <v>2165</v>
      </c>
      <c r="G66" s="532" t="s">
        <v>194</v>
      </c>
      <c r="H66" s="532" t="s">
        <v>167</v>
      </c>
      <c r="I66" s="532">
        <v>60</v>
      </c>
      <c r="J66" s="532" t="s">
        <v>2166</v>
      </c>
      <c r="K66" s="532"/>
      <c r="L66" s="532" t="s">
        <v>38</v>
      </c>
      <c r="M66" s="532"/>
      <c r="N66" s="535">
        <v>8097.6</v>
      </c>
      <c r="O66" s="535"/>
      <c r="P66" s="535">
        <f>N66</f>
        <v>8097.6</v>
      </c>
      <c r="Q66" s="532" t="s">
        <v>2061</v>
      </c>
      <c r="R66" s="532" t="s">
        <v>2062</v>
      </c>
    </row>
    <row r="67" spans="1:18" s="372" customFormat="1" ht="108" customHeight="1" x14ac:dyDescent="0.25">
      <c r="A67" s="880">
        <v>33</v>
      </c>
      <c r="B67" s="880">
        <v>1</v>
      </c>
      <c r="C67" s="880">
        <v>4</v>
      </c>
      <c r="D67" s="880">
        <v>2</v>
      </c>
      <c r="E67" s="880" t="s">
        <v>2167</v>
      </c>
      <c r="F67" s="880" t="s">
        <v>2168</v>
      </c>
      <c r="G67" s="880" t="s">
        <v>44</v>
      </c>
      <c r="H67" s="532" t="s">
        <v>2169</v>
      </c>
      <c r="I67" s="532">
        <v>2</v>
      </c>
      <c r="J67" s="880" t="s">
        <v>2170</v>
      </c>
      <c r="K67" s="880"/>
      <c r="L67" s="880" t="s">
        <v>34</v>
      </c>
      <c r="M67" s="880"/>
      <c r="N67" s="890">
        <v>48000</v>
      </c>
      <c r="O67" s="890"/>
      <c r="P67" s="890">
        <v>48000</v>
      </c>
      <c r="Q67" s="880" t="s">
        <v>2061</v>
      </c>
      <c r="R67" s="880" t="s">
        <v>2062</v>
      </c>
    </row>
    <row r="68" spans="1:18" s="372" customFormat="1" ht="108" customHeight="1" x14ac:dyDescent="0.25">
      <c r="A68" s="880"/>
      <c r="B68" s="880"/>
      <c r="C68" s="880"/>
      <c r="D68" s="880"/>
      <c r="E68" s="880"/>
      <c r="F68" s="880"/>
      <c r="G68" s="880"/>
      <c r="H68" s="532" t="s">
        <v>2171</v>
      </c>
      <c r="I68" s="532">
        <v>50</v>
      </c>
      <c r="J68" s="880"/>
      <c r="K68" s="880"/>
      <c r="L68" s="880"/>
      <c r="M68" s="880"/>
      <c r="N68" s="890"/>
      <c r="O68" s="890"/>
      <c r="P68" s="890"/>
      <c r="Q68" s="880"/>
      <c r="R68" s="880"/>
    </row>
    <row r="69" spans="1:18" x14ac:dyDescent="0.25">
      <c r="A69" s="413"/>
      <c r="B69" s="413"/>
      <c r="C69" s="413"/>
      <c r="D69" s="413"/>
      <c r="E69" s="413"/>
      <c r="F69" s="413"/>
      <c r="G69" s="413"/>
      <c r="H69" s="413"/>
      <c r="I69" s="413"/>
      <c r="J69" s="413"/>
      <c r="K69" s="413"/>
      <c r="L69" s="413"/>
      <c r="M69" s="413"/>
      <c r="N69" s="420"/>
      <c r="O69" s="420"/>
      <c r="P69" s="420"/>
      <c r="Q69" s="413"/>
      <c r="R69" s="413"/>
    </row>
    <row r="70" spans="1:18" x14ac:dyDescent="0.25">
      <c r="L70" s="926"/>
      <c r="M70" s="969" t="s">
        <v>35</v>
      </c>
      <c r="N70" s="969"/>
      <c r="O70" s="969"/>
      <c r="P70" s="1147"/>
      <c r="Q70" s="1147"/>
    </row>
    <row r="71" spans="1:18" x14ac:dyDescent="0.25">
      <c r="L71" s="1146"/>
      <c r="M71" s="969" t="s">
        <v>36</v>
      </c>
      <c r="N71" s="969" t="s">
        <v>37</v>
      </c>
      <c r="O71" s="969"/>
      <c r="P71" s="361"/>
      <c r="Q71" s="361"/>
    </row>
    <row r="72" spans="1:18" x14ac:dyDescent="0.25">
      <c r="L72" s="882"/>
      <c r="M72" s="969"/>
      <c r="N72" s="393">
        <v>2020</v>
      </c>
      <c r="O72" s="393">
        <v>2021</v>
      </c>
      <c r="P72" s="361"/>
      <c r="Q72" s="361"/>
    </row>
    <row r="73" spans="1:18" x14ac:dyDescent="0.25">
      <c r="L73" s="382" t="s">
        <v>729</v>
      </c>
      <c r="M73" s="472">
        <v>33</v>
      </c>
      <c r="N73" s="379">
        <f>O7+O9+O10+O12+O16+O18+O20+O14+O23+O24+O22+O31+O33+O35+O37+O39+O40+O43+O45+O49+O52+O51</f>
        <v>420000</v>
      </c>
      <c r="O73" s="379">
        <f>P67+P66+P64+P63+P62+P60+P57+P55+P56+P54+P44+P24</f>
        <v>1150000</v>
      </c>
    </row>
  </sheetData>
  <mergeCells count="325">
    <mergeCell ref="F4:F5"/>
    <mergeCell ref="Q7:Q8"/>
    <mergeCell ref="R7:R8"/>
    <mergeCell ref="J10:J11"/>
    <mergeCell ref="K10:K11"/>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L7:L8"/>
    <mergeCell ref="M7:M8"/>
    <mergeCell ref="N7:N8"/>
    <mergeCell ref="O7:O8"/>
    <mergeCell ref="P7:P8"/>
    <mergeCell ref="M12:M13"/>
    <mergeCell ref="N12:N13"/>
    <mergeCell ref="O12:O13"/>
    <mergeCell ref="P12:P13"/>
    <mergeCell ref="Q12:Q13"/>
    <mergeCell ref="R12:R13"/>
    <mergeCell ref="R10:R11"/>
    <mergeCell ref="A12:A13"/>
    <mergeCell ref="B12:B13"/>
    <mergeCell ref="C12:C13"/>
    <mergeCell ref="D12:D13"/>
    <mergeCell ref="E12:E13"/>
    <mergeCell ref="F12:F13"/>
    <mergeCell ref="J12:J13"/>
    <mergeCell ref="K12:K13"/>
    <mergeCell ref="L12:L13"/>
    <mergeCell ref="L10:L11"/>
    <mergeCell ref="M10:M11"/>
    <mergeCell ref="N10:N11"/>
    <mergeCell ref="O10:O11"/>
    <mergeCell ref="P10:P11"/>
    <mergeCell ref="Q10:Q11"/>
    <mergeCell ref="A10:A11"/>
    <mergeCell ref="B10:B11"/>
    <mergeCell ref="C10:C11"/>
    <mergeCell ref="D10:D11"/>
    <mergeCell ref="E10:E11"/>
    <mergeCell ref="F10:F11"/>
    <mergeCell ref="R14:R15"/>
    <mergeCell ref="A16:A17"/>
    <mergeCell ref="B16:B17"/>
    <mergeCell ref="C16:C17"/>
    <mergeCell ref="D16:D17"/>
    <mergeCell ref="E16:E17"/>
    <mergeCell ref="F16:F17"/>
    <mergeCell ref="J16:J17"/>
    <mergeCell ref="J14:J15"/>
    <mergeCell ref="K14:K15"/>
    <mergeCell ref="L14:L15"/>
    <mergeCell ref="M14:M15"/>
    <mergeCell ref="N14:N15"/>
    <mergeCell ref="O14:O15"/>
    <mergeCell ref="A14:A15"/>
    <mergeCell ref="B14:B15"/>
    <mergeCell ref="C14:C15"/>
    <mergeCell ref="D14:D15"/>
    <mergeCell ref="E14:E15"/>
    <mergeCell ref="F14:F15"/>
    <mergeCell ref="Q16:Q17"/>
    <mergeCell ref="R16:R17"/>
    <mergeCell ref="C18:C19"/>
    <mergeCell ref="D18:D19"/>
    <mergeCell ref="E18:E19"/>
    <mergeCell ref="F18:F19"/>
    <mergeCell ref="J18:J19"/>
    <mergeCell ref="K18:K19"/>
    <mergeCell ref="K16:K17"/>
    <mergeCell ref="P14:P15"/>
    <mergeCell ref="Q14:Q15"/>
    <mergeCell ref="L16:L17"/>
    <mergeCell ref="M16:M17"/>
    <mergeCell ref="N16:N17"/>
    <mergeCell ref="O16:O17"/>
    <mergeCell ref="P16:P17"/>
    <mergeCell ref="M20:M21"/>
    <mergeCell ref="N20:N21"/>
    <mergeCell ref="O20:O21"/>
    <mergeCell ref="P20:P21"/>
    <mergeCell ref="E24:E30"/>
    <mergeCell ref="F24:F30"/>
    <mergeCell ref="P31:P32"/>
    <mergeCell ref="Q31:Q32"/>
    <mergeCell ref="Q20:Q21"/>
    <mergeCell ref="R20:R21"/>
    <mergeCell ref="R18:R19"/>
    <mergeCell ref="A20:A21"/>
    <mergeCell ref="B20:B21"/>
    <mergeCell ref="C20:C21"/>
    <mergeCell ref="D20:D21"/>
    <mergeCell ref="E20:E21"/>
    <mergeCell ref="F20:F21"/>
    <mergeCell ref="J20:J21"/>
    <mergeCell ref="K20:K21"/>
    <mergeCell ref="L20:L21"/>
    <mergeCell ref="L18:L19"/>
    <mergeCell ref="M18:M19"/>
    <mergeCell ref="N18:N19"/>
    <mergeCell ref="O18:O19"/>
    <mergeCell ref="P18:P19"/>
    <mergeCell ref="Q18:Q19"/>
    <mergeCell ref="A18:A19"/>
    <mergeCell ref="B18:B19"/>
    <mergeCell ref="M33:M34"/>
    <mergeCell ref="N33:N34"/>
    <mergeCell ref="O33:O34"/>
    <mergeCell ref="P33:P34"/>
    <mergeCell ref="O24:O30"/>
    <mergeCell ref="P24:P30"/>
    <mergeCell ref="Q24:Q30"/>
    <mergeCell ref="R24:R30"/>
    <mergeCell ref="A31:A32"/>
    <mergeCell ref="B31:B32"/>
    <mergeCell ref="C31:C32"/>
    <mergeCell ref="D31:D32"/>
    <mergeCell ref="E31:E32"/>
    <mergeCell ref="F31:F32"/>
    <mergeCell ref="G24:G25"/>
    <mergeCell ref="J24:J30"/>
    <mergeCell ref="K24:K30"/>
    <mergeCell ref="L24:L30"/>
    <mergeCell ref="M24:M30"/>
    <mergeCell ref="N24:N30"/>
    <mergeCell ref="A24:A30"/>
    <mergeCell ref="B24:B30"/>
    <mergeCell ref="C24:C30"/>
    <mergeCell ref="D24:D30"/>
    <mergeCell ref="C35:C36"/>
    <mergeCell ref="D35:D36"/>
    <mergeCell ref="E35:E36"/>
    <mergeCell ref="F35:F36"/>
    <mergeCell ref="J35:J36"/>
    <mergeCell ref="K35:K36"/>
    <mergeCell ref="K33:K34"/>
    <mergeCell ref="R31:R32"/>
    <mergeCell ref="A33:A34"/>
    <mergeCell ref="B33:B34"/>
    <mergeCell ref="C33:C34"/>
    <mergeCell ref="D33:D34"/>
    <mergeCell ref="E33:E34"/>
    <mergeCell ref="F33:F34"/>
    <mergeCell ref="J33:J34"/>
    <mergeCell ref="J31:J32"/>
    <mergeCell ref="K31:K32"/>
    <mergeCell ref="L31:L32"/>
    <mergeCell ref="M31:M32"/>
    <mergeCell ref="N31:N32"/>
    <mergeCell ref="O31:O32"/>
    <mergeCell ref="Q33:Q34"/>
    <mergeCell ref="R33:R34"/>
    <mergeCell ref="L33:L34"/>
    <mergeCell ref="M37:M38"/>
    <mergeCell ref="N37:N38"/>
    <mergeCell ref="O37:O38"/>
    <mergeCell ref="P37:P38"/>
    <mergeCell ref="Q37:Q38"/>
    <mergeCell ref="R37:R38"/>
    <mergeCell ref="R35:R36"/>
    <mergeCell ref="A37:A38"/>
    <mergeCell ref="B37:B38"/>
    <mergeCell ref="C37:C38"/>
    <mergeCell ref="D37:D38"/>
    <mergeCell ref="E37:E38"/>
    <mergeCell ref="F37:F38"/>
    <mergeCell ref="J37:J38"/>
    <mergeCell ref="K37:K38"/>
    <mergeCell ref="L37:L38"/>
    <mergeCell ref="L35:L36"/>
    <mergeCell ref="M35:M36"/>
    <mergeCell ref="N35:N36"/>
    <mergeCell ref="O35:O36"/>
    <mergeCell ref="P35:P36"/>
    <mergeCell ref="Q35:Q36"/>
    <mergeCell ref="A35:A36"/>
    <mergeCell ref="B35:B36"/>
    <mergeCell ref="P40:P42"/>
    <mergeCell ref="Q40:Q42"/>
    <mergeCell ref="R40:R42"/>
    <mergeCell ref="A45:A48"/>
    <mergeCell ref="B45:B48"/>
    <mergeCell ref="C45:C48"/>
    <mergeCell ref="D45:D48"/>
    <mergeCell ref="E45:E48"/>
    <mergeCell ref="F45:F48"/>
    <mergeCell ref="G45:G46"/>
    <mergeCell ref="J40:J42"/>
    <mergeCell ref="K40:K42"/>
    <mergeCell ref="L40:L42"/>
    <mergeCell ref="M40:M42"/>
    <mergeCell ref="N40:N42"/>
    <mergeCell ref="O40:O42"/>
    <mergeCell ref="A40:A42"/>
    <mergeCell ref="B40:B42"/>
    <mergeCell ref="C40:C42"/>
    <mergeCell ref="D40:D42"/>
    <mergeCell ref="E40:E42"/>
    <mergeCell ref="F40:F42"/>
    <mergeCell ref="P45:P48"/>
    <mergeCell ref="Q45:Q48"/>
    <mergeCell ref="K49:K50"/>
    <mergeCell ref="R45:R48"/>
    <mergeCell ref="A49:A50"/>
    <mergeCell ref="B49:B50"/>
    <mergeCell ref="C49:C50"/>
    <mergeCell ref="D49:D50"/>
    <mergeCell ref="E49:E50"/>
    <mergeCell ref="F49:F50"/>
    <mergeCell ref="J49:J50"/>
    <mergeCell ref="J45:J48"/>
    <mergeCell ref="K45:K48"/>
    <mergeCell ref="L45:L48"/>
    <mergeCell ref="M45:M48"/>
    <mergeCell ref="N45:N48"/>
    <mergeCell ref="O45:O48"/>
    <mergeCell ref="Q49:Q50"/>
    <mergeCell ref="R49:R50"/>
    <mergeCell ref="L49:L50"/>
    <mergeCell ref="M49:M50"/>
    <mergeCell ref="N49:N50"/>
    <mergeCell ref="O49:O50"/>
    <mergeCell ref="P49:P50"/>
    <mergeCell ref="L57:L59"/>
    <mergeCell ref="M57:M59"/>
    <mergeCell ref="N57:N59"/>
    <mergeCell ref="O57:O59"/>
    <mergeCell ref="P57:P59"/>
    <mergeCell ref="Q57:Q59"/>
    <mergeCell ref="A52:A53"/>
    <mergeCell ref="B52:B53"/>
    <mergeCell ref="C52:C53"/>
    <mergeCell ref="D52:D53"/>
    <mergeCell ref="E52:E53"/>
    <mergeCell ref="F52:F53"/>
    <mergeCell ref="J52:J53"/>
    <mergeCell ref="K52:K53"/>
    <mergeCell ref="C60:C61"/>
    <mergeCell ref="D60:D61"/>
    <mergeCell ref="E60:E61"/>
    <mergeCell ref="F60:F61"/>
    <mergeCell ref="G60:G61"/>
    <mergeCell ref="J60:J61"/>
    <mergeCell ref="K60:K61"/>
    <mergeCell ref="R52:R53"/>
    <mergeCell ref="A57:A59"/>
    <mergeCell ref="B57:B59"/>
    <mergeCell ref="C57:C59"/>
    <mergeCell ref="D57:D59"/>
    <mergeCell ref="E57:E59"/>
    <mergeCell ref="F57:F59"/>
    <mergeCell ref="G57:G58"/>
    <mergeCell ref="J57:J59"/>
    <mergeCell ref="K57:K59"/>
    <mergeCell ref="L52:L53"/>
    <mergeCell ref="M52:M53"/>
    <mergeCell ref="N52:N53"/>
    <mergeCell ref="O52:O53"/>
    <mergeCell ref="P52:P53"/>
    <mergeCell ref="Q52:Q53"/>
    <mergeCell ref="R57:R59"/>
    <mergeCell ref="M64:M65"/>
    <mergeCell ref="N64:N65"/>
    <mergeCell ref="O64:O65"/>
    <mergeCell ref="P64:P65"/>
    <mergeCell ref="Q64:Q65"/>
    <mergeCell ref="R64:R65"/>
    <mergeCell ref="R60:R61"/>
    <mergeCell ref="A64:A65"/>
    <mergeCell ref="B64:B65"/>
    <mergeCell ref="C64:C65"/>
    <mergeCell ref="D64:D65"/>
    <mergeCell ref="E64:E65"/>
    <mergeCell ref="F64:F65"/>
    <mergeCell ref="J64:J65"/>
    <mergeCell ref="K64:K65"/>
    <mergeCell ref="L64:L65"/>
    <mergeCell ref="L60:L61"/>
    <mergeCell ref="M60:M61"/>
    <mergeCell ref="N60:N61"/>
    <mergeCell ref="O60:O61"/>
    <mergeCell ref="P60:P61"/>
    <mergeCell ref="Q60:Q61"/>
    <mergeCell ref="A60:A61"/>
    <mergeCell ref="B60:B61"/>
    <mergeCell ref="G67:G68"/>
    <mergeCell ref="J67:J68"/>
    <mergeCell ref="K67:K68"/>
    <mergeCell ref="L67:L68"/>
    <mergeCell ref="M67:M68"/>
    <mergeCell ref="N67:N68"/>
    <mergeCell ref="A67:A68"/>
    <mergeCell ref="B67:B68"/>
    <mergeCell ref="C67:C68"/>
    <mergeCell ref="D67:D68"/>
    <mergeCell ref="E67:E68"/>
    <mergeCell ref="F67:F68"/>
    <mergeCell ref="O67:O68"/>
    <mergeCell ref="P67:P68"/>
    <mergeCell ref="Q67:Q68"/>
    <mergeCell ref="R67:R68"/>
    <mergeCell ref="L70:L72"/>
    <mergeCell ref="M70:O70"/>
    <mergeCell ref="P70:Q70"/>
    <mergeCell ref="M71:M72"/>
    <mergeCell ref="N71:O7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F7477-3DB0-4F8F-B0F6-A1624072ECC4}">
  <sheetPr>
    <pageSetUpPr fitToPage="1"/>
  </sheetPr>
  <dimension ref="A1:S58"/>
  <sheetViews>
    <sheetView topLeftCell="A46" zoomScale="60" zoomScaleNormal="60" workbookViewId="0">
      <selection activeCell="E131" sqref="E131"/>
    </sheetView>
  </sheetViews>
  <sheetFormatPr defaultRowHeight="15" x14ac:dyDescent="0.25"/>
  <cols>
    <col min="1" max="1" width="4.5703125" style="354" customWidth="1"/>
    <col min="2" max="2" width="12" style="354" customWidth="1"/>
    <col min="3" max="3" width="11.42578125" style="354" customWidth="1"/>
    <col min="4" max="4" width="11.5703125" style="354" customWidth="1"/>
    <col min="5" max="5" width="45.5703125" style="354" customWidth="1"/>
    <col min="6" max="6" width="75.42578125" style="354" customWidth="1"/>
    <col min="7" max="7" width="30.85546875" style="354" customWidth="1"/>
    <col min="8" max="8" width="38.140625" style="354" customWidth="1"/>
    <col min="9" max="9" width="15.42578125" style="354" customWidth="1"/>
    <col min="10" max="10" width="39.42578125" style="354" customWidth="1"/>
    <col min="11" max="11" width="13" style="354" customWidth="1"/>
    <col min="12" max="12" width="12.5703125" style="354" customWidth="1"/>
    <col min="13" max="13" width="17.85546875" style="354" customWidth="1"/>
    <col min="14" max="14" width="17.42578125" style="354" customWidth="1"/>
    <col min="15" max="16" width="18" style="354" customWidth="1"/>
    <col min="17" max="17" width="21.42578125" style="354" customWidth="1"/>
    <col min="18" max="18" width="19" style="354" customWidth="1"/>
    <col min="19" max="16384" width="9.140625" style="354"/>
  </cols>
  <sheetData>
    <row r="1" spans="1:18" ht="15.75" x14ac:dyDescent="0.25">
      <c r="A1" s="362"/>
      <c r="B1" s="362"/>
      <c r="C1" s="362"/>
      <c r="D1" s="362"/>
      <c r="E1" s="362"/>
      <c r="F1" s="491"/>
      <c r="G1" s="362"/>
      <c r="H1" s="362"/>
      <c r="I1" s="362"/>
      <c r="J1" s="362"/>
      <c r="K1" s="362"/>
      <c r="L1" s="362"/>
      <c r="M1" s="362"/>
      <c r="N1" s="362"/>
      <c r="O1" s="362"/>
      <c r="P1" s="362"/>
      <c r="Q1" s="362"/>
      <c r="R1" s="362"/>
    </row>
    <row r="2" spans="1:18" ht="15.75" x14ac:dyDescent="0.25">
      <c r="A2" s="493" t="s">
        <v>2172</v>
      </c>
      <c r="B2" s="368"/>
      <c r="C2" s="368"/>
      <c r="D2" s="368"/>
      <c r="E2" s="492"/>
      <c r="F2" s="492"/>
      <c r="G2" s="492"/>
      <c r="H2" s="492"/>
      <c r="I2" s="492"/>
      <c r="J2" s="368"/>
      <c r="K2" s="368"/>
      <c r="L2" s="368"/>
      <c r="M2" s="368"/>
      <c r="N2" s="368"/>
      <c r="O2" s="368"/>
      <c r="P2" s="368"/>
      <c r="Q2" s="368"/>
      <c r="R2" s="368"/>
    </row>
    <row r="3" spans="1:18" ht="15.75" x14ac:dyDescent="0.25">
      <c r="A3" s="362"/>
      <c r="B3" s="362"/>
      <c r="C3" s="362"/>
      <c r="D3" s="362"/>
      <c r="E3" s="491"/>
      <c r="F3" s="491"/>
      <c r="G3" s="491"/>
      <c r="H3" s="491"/>
      <c r="I3" s="491"/>
      <c r="J3" s="362"/>
      <c r="K3" s="362"/>
      <c r="L3" s="362"/>
      <c r="M3" s="363"/>
      <c r="N3" s="363"/>
      <c r="O3" s="363"/>
      <c r="P3" s="363"/>
      <c r="Q3" s="362"/>
      <c r="R3" s="362"/>
    </row>
    <row r="4" spans="1:18" ht="47.25" customHeight="1" x14ac:dyDescent="0.25">
      <c r="A4" s="986" t="s">
        <v>0</v>
      </c>
      <c r="B4" s="988" t="s">
        <v>1</v>
      </c>
      <c r="C4" s="988" t="s">
        <v>2</v>
      </c>
      <c r="D4" s="988" t="s">
        <v>3</v>
      </c>
      <c r="E4" s="986" t="s">
        <v>4</v>
      </c>
      <c r="F4" s="986" t="s">
        <v>5</v>
      </c>
      <c r="G4" s="986" t="s">
        <v>6</v>
      </c>
      <c r="H4" s="1190" t="s">
        <v>7</v>
      </c>
      <c r="I4" s="1190"/>
      <c r="J4" s="986" t="s">
        <v>8</v>
      </c>
      <c r="K4" s="991" t="s">
        <v>9</v>
      </c>
      <c r="L4" s="863"/>
      <c r="M4" s="1191" t="s">
        <v>10</v>
      </c>
      <c r="N4" s="1191"/>
      <c r="O4" s="1191" t="s">
        <v>11</v>
      </c>
      <c r="P4" s="1191"/>
      <c r="Q4" s="986" t="s">
        <v>12</v>
      </c>
      <c r="R4" s="988" t="s">
        <v>13</v>
      </c>
    </row>
    <row r="5" spans="1:18" x14ac:dyDescent="0.25">
      <c r="A5" s="987"/>
      <c r="B5" s="989"/>
      <c r="C5" s="989"/>
      <c r="D5" s="989"/>
      <c r="E5" s="987"/>
      <c r="F5" s="987"/>
      <c r="G5" s="987"/>
      <c r="H5" s="585" t="s">
        <v>14</v>
      </c>
      <c r="I5" s="585" t="s">
        <v>15</v>
      </c>
      <c r="J5" s="987"/>
      <c r="K5" s="390">
        <v>2020</v>
      </c>
      <c r="L5" s="390">
        <v>2021</v>
      </c>
      <c r="M5" s="391">
        <v>2020</v>
      </c>
      <c r="N5" s="391">
        <v>2021</v>
      </c>
      <c r="O5" s="391">
        <v>2020</v>
      </c>
      <c r="P5" s="391">
        <v>2021</v>
      </c>
      <c r="Q5" s="987"/>
      <c r="R5" s="989"/>
    </row>
    <row r="6" spans="1:18" x14ac:dyDescent="0.25">
      <c r="A6" s="584" t="s">
        <v>16</v>
      </c>
      <c r="B6" s="585" t="s">
        <v>17</v>
      </c>
      <c r="C6" s="585" t="s">
        <v>18</v>
      </c>
      <c r="D6" s="585" t="s">
        <v>19</v>
      </c>
      <c r="E6" s="584" t="s">
        <v>20</v>
      </c>
      <c r="F6" s="584" t="s">
        <v>21</v>
      </c>
      <c r="G6" s="584" t="s">
        <v>22</v>
      </c>
      <c r="H6" s="585" t="s">
        <v>23</v>
      </c>
      <c r="I6" s="585" t="s">
        <v>24</v>
      </c>
      <c r="J6" s="584" t="s">
        <v>25</v>
      </c>
      <c r="K6" s="390" t="s">
        <v>26</v>
      </c>
      <c r="L6" s="390" t="s">
        <v>27</v>
      </c>
      <c r="M6" s="392" t="s">
        <v>28</v>
      </c>
      <c r="N6" s="392" t="s">
        <v>29</v>
      </c>
      <c r="O6" s="392" t="s">
        <v>30</v>
      </c>
      <c r="P6" s="392" t="s">
        <v>31</v>
      </c>
      <c r="Q6" s="584" t="s">
        <v>2173</v>
      </c>
      <c r="R6" s="585" t="s">
        <v>32</v>
      </c>
    </row>
    <row r="7" spans="1:18" s="372" customFormat="1" ht="244.7" customHeight="1" x14ac:dyDescent="0.25">
      <c r="A7" s="533">
        <v>1</v>
      </c>
      <c r="B7" s="533">
        <v>1</v>
      </c>
      <c r="C7" s="533">
        <v>4</v>
      </c>
      <c r="D7" s="533">
        <v>2</v>
      </c>
      <c r="E7" s="730" t="s">
        <v>2174</v>
      </c>
      <c r="F7" s="532" t="s">
        <v>2175</v>
      </c>
      <c r="G7" s="533" t="s">
        <v>2176</v>
      </c>
      <c r="H7" s="532" t="s">
        <v>2177</v>
      </c>
      <c r="I7" s="532" t="s">
        <v>2178</v>
      </c>
      <c r="J7" s="532" t="s">
        <v>2179</v>
      </c>
      <c r="K7" s="533" t="s">
        <v>2180</v>
      </c>
      <c r="L7" s="533" t="s">
        <v>395</v>
      </c>
      <c r="M7" s="534">
        <v>10935</v>
      </c>
      <c r="N7" s="535" t="s">
        <v>395</v>
      </c>
      <c r="O7" s="534">
        <v>10935</v>
      </c>
      <c r="P7" s="534" t="s">
        <v>395</v>
      </c>
      <c r="Q7" s="532" t="s">
        <v>2181</v>
      </c>
      <c r="R7" s="532" t="s">
        <v>2182</v>
      </c>
    </row>
    <row r="8" spans="1:18" s="372" customFormat="1" ht="159.6" customHeight="1" x14ac:dyDescent="0.25">
      <c r="A8" s="533">
        <v>2</v>
      </c>
      <c r="B8" s="533">
        <v>1</v>
      </c>
      <c r="C8" s="533">
        <v>4</v>
      </c>
      <c r="D8" s="533">
        <v>2</v>
      </c>
      <c r="E8" s="730" t="s">
        <v>2183</v>
      </c>
      <c r="F8" s="532" t="s">
        <v>2184</v>
      </c>
      <c r="G8" s="532" t="s">
        <v>42</v>
      </c>
      <c r="H8" s="532" t="s">
        <v>2185</v>
      </c>
      <c r="I8" s="532" t="s">
        <v>2186</v>
      </c>
      <c r="J8" s="532" t="s">
        <v>2187</v>
      </c>
      <c r="K8" s="533" t="s">
        <v>2180</v>
      </c>
      <c r="L8" s="533" t="s">
        <v>395</v>
      </c>
      <c r="M8" s="534">
        <v>5362.5</v>
      </c>
      <c r="N8" s="534" t="s">
        <v>395</v>
      </c>
      <c r="O8" s="534">
        <v>5362.5</v>
      </c>
      <c r="P8" s="534" t="s">
        <v>395</v>
      </c>
      <c r="Q8" s="532" t="s">
        <v>2181</v>
      </c>
      <c r="R8" s="532" t="s">
        <v>2182</v>
      </c>
    </row>
    <row r="9" spans="1:18" s="372" customFormat="1" ht="123.6" customHeight="1" x14ac:dyDescent="0.25">
      <c r="A9" s="533">
        <v>3</v>
      </c>
      <c r="B9" s="532">
        <v>1</v>
      </c>
      <c r="C9" s="533">
        <v>4</v>
      </c>
      <c r="D9" s="532">
        <v>2</v>
      </c>
      <c r="E9" s="730" t="s">
        <v>2188</v>
      </c>
      <c r="F9" s="532" t="s">
        <v>2189</v>
      </c>
      <c r="G9" s="532" t="s">
        <v>2190</v>
      </c>
      <c r="H9" s="532" t="s">
        <v>2191</v>
      </c>
      <c r="I9" s="554" t="s">
        <v>2192</v>
      </c>
      <c r="J9" s="532" t="s">
        <v>2193</v>
      </c>
      <c r="K9" s="539" t="s">
        <v>43</v>
      </c>
      <c r="L9" s="539" t="s">
        <v>395</v>
      </c>
      <c r="M9" s="534">
        <v>18000</v>
      </c>
      <c r="N9" s="533" t="s">
        <v>395</v>
      </c>
      <c r="O9" s="534">
        <v>18000</v>
      </c>
      <c r="P9" s="534"/>
      <c r="Q9" s="532" t="s">
        <v>2194</v>
      </c>
      <c r="R9" s="532" t="s">
        <v>2195</v>
      </c>
    </row>
    <row r="10" spans="1:18" s="372" customFormat="1" ht="135" customHeight="1" x14ac:dyDescent="0.25">
      <c r="A10" s="533">
        <v>4</v>
      </c>
      <c r="B10" s="533">
        <v>1</v>
      </c>
      <c r="C10" s="533">
        <v>4</v>
      </c>
      <c r="D10" s="532">
        <v>2</v>
      </c>
      <c r="E10" s="730" t="s">
        <v>2196</v>
      </c>
      <c r="F10" s="532" t="s">
        <v>2197</v>
      </c>
      <c r="G10" s="532" t="s">
        <v>2198</v>
      </c>
      <c r="H10" s="532" t="s">
        <v>2199</v>
      </c>
      <c r="I10" s="554" t="s">
        <v>2200</v>
      </c>
      <c r="J10" s="532" t="s">
        <v>2201</v>
      </c>
      <c r="K10" s="539" t="s">
        <v>43</v>
      </c>
      <c r="L10" s="539" t="s">
        <v>395</v>
      </c>
      <c r="M10" s="534">
        <v>15000</v>
      </c>
      <c r="N10" s="533" t="s">
        <v>395</v>
      </c>
      <c r="O10" s="534">
        <v>15000</v>
      </c>
      <c r="P10" s="534"/>
      <c r="Q10" s="532" t="s">
        <v>2194</v>
      </c>
      <c r="R10" s="532" t="s">
        <v>2195</v>
      </c>
    </row>
    <row r="11" spans="1:18" s="372" customFormat="1" ht="150.6" customHeight="1" x14ac:dyDescent="0.25">
      <c r="A11" s="533">
        <v>5</v>
      </c>
      <c r="B11" s="533">
        <v>1</v>
      </c>
      <c r="C11" s="533">
        <v>4</v>
      </c>
      <c r="D11" s="533">
        <v>2</v>
      </c>
      <c r="E11" s="730" t="s">
        <v>2202</v>
      </c>
      <c r="F11" s="532" t="s">
        <v>2203</v>
      </c>
      <c r="G11" s="532" t="s">
        <v>2204</v>
      </c>
      <c r="H11" s="532" t="s">
        <v>2205</v>
      </c>
      <c r="I11" s="532" t="s">
        <v>2206</v>
      </c>
      <c r="J11" s="532" t="s">
        <v>2207</v>
      </c>
      <c r="K11" s="533" t="s">
        <v>2208</v>
      </c>
      <c r="L11" s="532" t="s">
        <v>395</v>
      </c>
      <c r="M11" s="534">
        <v>40000</v>
      </c>
      <c r="N11" s="579"/>
      <c r="O11" s="534">
        <v>40000</v>
      </c>
      <c r="P11" s="534"/>
      <c r="Q11" s="532" t="s">
        <v>2194</v>
      </c>
      <c r="R11" s="580" t="s">
        <v>2195</v>
      </c>
    </row>
    <row r="12" spans="1:18" s="372" customFormat="1" ht="75" x14ac:dyDescent="0.25">
      <c r="A12" s="532">
        <v>6</v>
      </c>
      <c r="B12" s="532">
        <v>1</v>
      </c>
      <c r="C12" s="532">
        <v>4</v>
      </c>
      <c r="D12" s="532">
        <v>5</v>
      </c>
      <c r="E12" s="730" t="s">
        <v>2209</v>
      </c>
      <c r="F12" s="532" t="s">
        <v>2210</v>
      </c>
      <c r="G12" s="532" t="s">
        <v>2211</v>
      </c>
      <c r="H12" s="532" t="s">
        <v>2212</v>
      </c>
      <c r="I12" s="532" t="s">
        <v>2213</v>
      </c>
      <c r="J12" s="532" t="s">
        <v>2214</v>
      </c>
      <c r="K12" s="532" t="s">
        <v>45</v>
      </c>
      <c r="L12" s="532"/>
      <c r="M12" s="534">
        <v>5860.12</v>
      </c>
      <c r="N12" s="532"/>
      <c r="O12" s="534">
        <v>5860.12</v>
      </c>
      <c r="P12" s="532"/>
      <c r="Q12" s="532" t="s">
        <v>2194</v>
      </c>
      <c r="R12" s="532" t="s">
        <v>2195</v>
      </c>
    </row>
    <row r="13" spans="1:18" s="372" customFormat="1" ht="311.45" customHeight="1" x14ac:dyDescent="0.25">
      <c r="A13" s="533">
        <v>7</v>
      </c>
      <c r="B13" s="533">
        <v>1</v>
      </c>
      <c r="C13" s="533">
        <v>4</v>
      </c>
      <c r="D13" s="533">
        <v>2</v>
      </c>
      <c r="E13" s="730" t="s">
        <v>2215</v>
      </c>
      <c r="F13" s="532" t="s">
        <v>2216</v>
      </c>
      <c r="G13" s="533" t="s">
        <v>2217</v>
      </c>
      <c r="H13" s="532" t="s">
        <v>2218</v>
      </c>
      <c r="I13" s="532" t="s">
        <v>2219</v>
      </c>
      <c r="J13" s="532" t="s">
        <v>2220</v>
      </c>
      <c r="K13" s="533" t="s">
        <v>40</v>
      </c>
      <c r="L13" s="533"/>
      <c r="M13" s="534">
        <v>11800</v>
      </c>
      <c r="N13" s="535"/>
      <c r="O13" s="534">
        <v>11800</v>
      </c>
      <c r="P13" s="533"/>
      <c r="Q13" s="532" t="s">
        <v>2181</v>
      </c>
      <c r="R13" s="532" t="s">
        <v>2182</v>
      </c>
    </row>
    <row r="14" spans="1:18" s="372" customFormat="1" ht="134.44999999999999" customHeight="1" x14ac:dyDescent="0.25">
      <c r="A14" s="533">
        <v>8</v>
      </c>
      <c r="B14" s="533">
        <v>1</v>
      </c>
      <c r="C14" s="533">
        <v>4</v>
      </c>
      <c r="D14" s="533">
        <v>2</v>
      </c>
      <c r="E14" s="730" t="s">
        <v>2221</v>
      </c>
      <c r="F14" s="699" t="s">
        <v>2222</v>
      </c>
      <c r="G14" s="533" t="s">
        <v>2223</v>
      </c>
      <c r="H14" s="697" t="s">
        <v>2224</v>
      </c>
      <c r="I14" s="532" t="s">
        <v>2225</v>
      </c>
      <c r="J14" s="725" t="s">
        <v>2226</v>
      </c>
      <c r="K14" s="703" t="s">
        <v>52</v>
      </c>
      <c r="L14" s="703"/>
      <c r="M14" s="701">
        <v>13260</v>
      </c>
      <c r="N14" s="701"/>
      <c r="O14" s="701">
        <v>13260</v>
      </c>
      <c r="P14" s="701"/>
      <c r="Q14" s="697" t="s">
        <v>2181</v>
      </c>
      <c r="R14" s="697" t="s">
        <v>2182</v>
      </c>
    </row>
    <row r="15" spans="1:18" s="372" customFormat="1" ht="194.45" customHeight="1" x14ac:dyDescent="0.25">
      <c r="A15" s="533">
        <v>9</v>
      </c>
      <c r="B15" s="533">
        <v>1</v>
      </c>
      <c r="C15" s="533">
        <v>4</v>
      </c>
      <c r="D15" s="533">
        <v>2</v>
      </c>
      <c r="E15" s="730" t="s">
        <v>2227</v>
      </c>
      <c r="F15" s="532" t="s">
        <v>2228</v>
      </c>
      <c r="G15" s="533" t="s">
        <v>2223</v>
      </c>
      <c r="H15" s="697" t="s">
        <v>2224</v>
      </c>
      <c r="I15" s="698" t="s">
        <v>2229</v>
      </c>
      <c r="J15" s="532" t="s">
        <v>2230</v>
      </c>
      <c r="K15" s="532" t="s">
        <v>52</v>
      </c>
      <c r="L15" s="533"/>
      <c r="M15" s="534">
        <v>11660</v>
      </c>
      <c r="N15" s="534"/>
      <c r="O15" s="534">
        <v>11660</v>
      </c>
      <c r="P15" s="534"/>
      <c r="Q15" s="532" t="s">
        <v>2181</v>
      </c>
      <c r="R15" s="532" t="s">
        <v>2182</v>
      </c>
    </row>
    <row r="16" spans="1:18" s="372" customFormat="1" ht="309.60000000000002" customHeight="1" x14ac:dyDescent="0.25">
      <c r="A16" s="533">
        <v>10</v>
      </c>
      <c r="B16" s="533">
        <v>1</v>
      </c>
      <c r="C16" s="533">
        <v>4</v>
      </c>
      <c r="D16" s="533">
        <v>2</v>
      </c>
      <c r="E16" s="730" t="s">
        <v>2231</v>
      </c>
      <c r="F16" s="532" t="s">
        <v>2232</v>
      </c>
      <c r="G16" s="533" t="s">
        <v>2217</v>
      </c>
      <c r="H16" s="532" t="s">
        <v>2233</v>
      </c>
      <c r="I16" s="532" t="s">
        <v>2234</v>
      </c>
      <c r="J16" s="532" t="s">
        <v>2235</v>
      </c>
      <c r="K16" s="533" t="s">
        <v>1874</v>
      </c>
      <c r="L16" s="533"/>
      <c r="M16" s="534">
        <v>10714</v>
      </c>
      <c r="N16" s="535"/>
      <c r="O16" s="534">
        <v>10714</v>
      </c>
      <c r="P16" s="534"/>
      <c r="Q16" s="532" t="s">
        <v>2181</v>
      </c>
      <c r="R16" s="532" t="s">
        <v>2182</v>
      </c>
    </row>
    <row r="17" spans="1:18" s="372" customFormat="1" ht="128.44999999999999" customHeight="1" x14ac:dyDescent="0.25">
      <c r="A17" s="533">
        <v>11</v>
      </c>
      <c r="B17" s="533">
        <v>1</v>
      </c>
      <c r="C17" s="533">
        <v>4</v>
      </c>
      <c r="D17" s="533">
        <v>2</v>
      </c>
      <c r="E17" s="730" t="s">
        <v>2236</v>
      </c>
      <c r="F17" s="532" t="s">
        <v>2237</v>
      </c>
      <c r="G17" s="532" t="s">
        <v>2238</v>
      </c>
      <c r="H17" s="532" t="s">
        <v>2239</v>
      </c>
      <c r="I17" s="532" t="s">
        <v>2240</v>
      </c>
      <c r="J17" s="532" t="s">
        <v>2241</v>
      </c>
      <c r="K17" s="533" t="s">
        <v>52</v>
      </c>
      <c r="L17" s="533" t="s">
        <v>34</v>
      </c>
      <c r="M17" s="534">
        <v>4301</v>
      </c>
      <c r="N17" s="534">
        <v>25500</v>
      </c>
      <c r="O17" s="534">
        <v>4301</v>
      </c>
      <c r="P17" s="534">
        <v>25500</v>
      </c>
      <c r="Q17" s="532" t="s">
        <v>2181</v>
      </c>
      <c r="R17" s="532" t="s">
        <v>2195</v>
      </c>
    </row>
    <row r="18" spans="1:18" s="372" customFormat="1" ht="175.9" customHeight="1" x14ac:dyDescent="0.25">
      <c r="A18" s="533">
        <v>12</v>
      </c>
      <c r="B18" s="533">
        <v>1</v>
      </c>
      <c r="C18" s="533">
        <v>4</v>
      </c>
      <c r="D18" s="533">
        <v>5</v>
      </c>
      <c r="E18" s="730" t="s">
        <v>2242</v>
      </c>
      <c r="F18" s="532" t="s">
        <v>2243</v>
      </c>
      <c r="G18" s="533" t="s">
        <v>2244</v>
      </c>
      <c r="H18" s="532" t="s">
        <v>2245</v>
      </c>
      <c r="I18" s="532" t="s">
        <v>2246</v>
      </c>
      <c r="J18" s="532" t="s">
        <v>2247</v>
      </c>
      <c r="K18" s="533" t="s">
        <v>38</v>
      </c>
      <c r="L18" s="583"/>
      <c r="M18" s="534">
        <v>36542.97</v>
      </c>
      <c r="N18" s="623"/>
      <c r="O18" s="534">
        <v>36542.97</v>
      </c>
      <c r="P18" s="623"/>
      <c r="Q18" s="580" t="s">
        <v>2181</v>
      </c>
      <c r="R18" s="580" t="s">
        <v>2195</v>
      </c>
    </row>
    <row r="19" spans="1:18" s="372" customFormat="1" ht="196.7" customHeight="1" x14ac:dyDescent="0.25">
      <c r="A19" s="533">
        <v>13</v>
      </c>
      <c r="B19" s="533">
        <v>1</v>
      </c>
      <c r="C19" s="533">
        <v>4</v>
      </c>
      <c r="D19" s="533">
        <v>2</v>
      </c>
      <c r="E19" s="730" t="s">
        <v>2248</v>
      </c>
      <c r="F19" s="532" t="s">
        <v>2249</v>
      </c>
      <c r="G19" s="533" t="s">
        <v>2250</v>
      </c>
      <c r="H19" s="532" t="s">
        <v>2251</v>
      </c>
      <c r="I19" s="532" t="s">
        <v>2252</v>
      </c>
      <c r="J19" s="532" t="s">
        <v>2253</v>
      </c>
      <c r="K19" s="533" t="s">
        <v>34</v>
      </c>
      <c r="L19" s="533" t="s">
        <v>40</v>
      </c>
      <c r="M19" s="534">
        <v>18663</v>
      </c>
      <c r="N19" s="534">
        <v>1500</v>
      </c>
      <c r="O19" s="534">
        <v>18663</v>
      </c>
      <c r="P19" s="535">
        <v>1500</v>
      </c>
      <c r="Q19" s="532" t="s">
        <v>2181</v>
      </c>
      <c r="R19" s="532" t="s">
        <v>2195</v>
      </c>
    </row>
    <row r="20" spans="1:18" s="372" customFormat="1" ht="116.45" customHeight="1" x14ac:dyDescent="0.25">
      <c r="A20" s="703">
        <v>14</v>
      </c>
      <c r="B20" s="703">
        <v>1</v>
      </c>
      <c r="C20" s="703">
        <v>4</v>
      </c>
      <c r="D20" s="703">
        <v>2</v>
      </c>
      <c r="E20" s="730" t="s">
        <v>2254</v>
      </c>
      <c r="F20" s="697" t="s">
        <v>2255</v>
      </c>
      <c r="G20" s="703" t="s">
        <v>2223</v>
      </c>
      <c r="H20" s="697" t="s">
        <v>2224</v>
      </c>
      <c r="I20" s="697" t="s">
        <v>2256</v>
      </c>
      <c r="J20" s="697" t="s">
        <v>2257</v>
      </c>
      <c r="K20" s="703" t="s">
        <v>52</v>
      </c>
      <c r="L20" s="705"/>
      <c r="M20" s="701">
        <v>12860</v>
      </c>
      <c r="N20" s="703"/>
      <c r="O20" s="701">
        <v>12860</v>
      </c>
      <c r="P20" s="701"/>
      <c r="Q20" s="697" t="s">
        <v>2181</v>
      </c>
      <c r="R20" s="697" t="s">
        <v>2195</v>
      </c>
    </row>
    <row r="21" spans="1:18" s="372" customFormat="1" ht="130.35" customHeight="1" x14ac:dyDescent="0.25">
      <c r="A21" s="533">
        <v>15</v>
      </c>
      <c r="B21" s="533">
        <v>1</v>
      </c>
      <c r="C21" s="533">
        <v>4</v>
      </c>
      <c r="D21" s="533">
        <v>2</v>
      </c>
      <c r="E21" s="730" t="s">
        <v>2258</v>
      </c>
      <c r="F21" s="532" t="s">
        <v>2259</v>
      </c>
      <c r="G21" s="532" t="s">
        <v>2260</v>
      </c>
      <c r="H21" s="532" t="s">
        <v>2261</v>
      </c>
      <c r="I21" s="532">
        <v>1</v>
      </c>
      <c r="J21" s="532" t="s">
        <v>2262</v>
      </c>
      <c r="K21" s="533" t="s">
        <v>38</v>
      </c>
      <c r="L21" s="539"/>
      <c r="M21" s="534">
        <v>5092.6000000000004</v>
      </c>
      <c r="N21" s="533"/>
      <c r="O21" s="534">
        <v>5092.6000000000004</v>
      </c>
      <c r="P21" s="534"/>
      <c r="Q21" s="532" t="s">
        <v>2181</v>
      </c>
      <c r="R21" s="532" t="s">
        <v>2195</v>
      </c>
    </row>
    <row r="22" spans="1:18" s="372" customFormat="1" ht="132" customHeight="1" x14ac:dyDescent="0.25">
      <c r="A22" s="533">
        <v>16</v>
      </c>
      <c r="B22" s="533">
        <v>1</v>
      </c>
      <c r="C22" s="533">
        <v>4</v>
      </c>
      <c r="D22" s="533">
        <v>2</v>
      </c>
      <c r="E22" s="730" t="s">
        <v>2263</v>
      </c>
      <c r="F22" s="532" t="s">
        <v>2264</v>
      </c>
      <c r="G22" s="532" t="s">
        <v>2265</v>
      </c>
      <c r="H22" s="532" t="s">
        <v>2224</v>
      </c>
      <c r="I22" s="532" t="s">
        <v>2266</v>
      </c>
      <c r="J22" s="532" t="s">
        <v>2267</v>
      </c>
      <c r="K22" s="533" t="s">
        <v>38</v>
      </c>
      <c r="L22" s="539"/>
      <c r="M22" s="534">
        <v>6450</v>
      </c>
      <c r="N22" s="533"/>
      <c r="O22" s="534">
        <v>6450</v>
      </c>
      <c r="P22" s="534"/>
      <c r="Q22" s="532" t="s">
        <v>2181</v>
      </c>
      <c r="R22" s="532" t="s">
        <v>2195</v>
      </c>
    </row>
    <row r="23" spans="1:18" s="372" customFormat="1" ht="142.69999999999999" customHeight="1" x14ac:dyDescent="0.25">
      <c r="A23" s="533">
        <v>17</v>
      </c>
      <c r="B23" s="533">
        <v>1</v>
      </c>
      <c r="C23" s="533">
        <v>4</v>
      </c>
      <c r="D23" s="533">
        <v>2</v>
      </c>
      <c r="E23" s="730" t="s">
        <v>2268</v>
      </c>
      <c r="F23" s="532" t="s">
        <v>2269</v>
      </c>
      <c r="G23" s="533" t="s">
        <v>2270</v>
      </c>
      <c r="H23" s="532" t="s">
        <v>2270</v>
      </c>
      <c r="I23" s="533">
        <v>1</v>
      </c>
      <c r="J23" s="532" t="s">
        <v>2271</v>
      </c>
      <c r="K23" s="533" t="s">
        <v>39</v>
      </c>
      <c r="L23" s="583"/>
      <c r="M23" s="534">
        <v>4700</v>
      </c>
      <c r="N23" s="583"/>
      <c r="O23" s="534">
        <v>4700</v>
      </c>
      <c r="P23" s="579"/>
      <c r="Q23" s="532" t="s">
        <v>2181</v>
      </c>
      <c r="R23" s="532" t="s">
        <v>2195</v>
      </c>
    </row>
    <row r="24" spans="1:18" s="372" customFormat="1" ht="208.9" customHeight="1" x14ac:dyDescent="0.25">
      <c r="A24" s="533">
        <v>18</v>
      </c>
      <c r="B24" s="533">
        <v>1</v>
      </c>
      <c r="C24" s="533">
        <v>4</v>
      </c>
      <c r="D24" s="533">
        <v>2</v>
      </c>
      <c r="E24" s="730" t="s">
        <v>2272</v>
      </c>
      <c r="F24" s="532" t="s">
        <v>2273</v>
      </c>
      <c r="G24" s="533" t="s">
        <v>2274</v>
      </c>
      <c r="H24" s="532" t="s">
        <v>2275</v>
      </c>
      <c r="I24" s="532" t="s">
        <v>2276</v>
      </c>
      <c r="J24" s="532" t="s">
        <v>2271</v>
      </c>
      <c r="K24" s="533" t="s">
        <v>38</v>
      </c>
      <c r="L24" s="583"/>
      <c r="M24" s="534">
        <v>22998</v>
      </c>
      <c r="N24" s="533"/>
      <c r="O24" s="534">
        <v>22998</v>
      </c>
      <c r="P24" s="579"/>
      <c r="Q24" s="532" t="s">
        <v>2181</v>
      </c>
      <c r="R24" s="532" t="s">
        <v>2195</v>
      </c>
    </row>
    <row r="25" spans="1:18" s="372" customFormat="1" ht="259.14999999999998" customHeight="1" x14ac:dyDescent="0.25">
      <c r="A25" s="533">
        <v>19</v>
      </c>
      <c r="B25" s="533">
        <v>1</v>
      </c>
      <c r="C25" s="533">
        <v>4</v>
      </c>
      <c r="D25" s="533">
        <v>2</v>
      </c>
      <c r="E25" s="730" t="s">
        <v>2277</v>
      </c>
      <c r="F25" s="532" t="s">
        <v>2278</v>
      </c>
      <c r="G25" s="533" t="s">
        <v>1292</v>
      </c>
      <c r="H25" s="532" t="s">
        <v>2279</v>
      </c>
      <c r="I25" s="532" t="s">
        <v>2280</v>
      </c>
      <c r="J25" s="532" t="s">
        <v>2271</v>
      </c>
      <c r="K25" s="533" t="s">
        <v>45</v>
      </c>
      <c r="L25" s="533" t="s">
        <v>88</v>
      </c>
      <c r="M25" s="534">
        <v>21500</v>
      </c>
      <c r="N25" s="534">
        <v>12000</v>
      </c>
      <c r="O25" s="534">
        <v>21500</v>
      </c>
      <c r="P25" s="534">
        <v>12000</v>
      </c>
      <c r="Q25" s="532" t="s">
        <v>2181</v>
      </c>
      <c r="R25" s="532" t="s">
        <v>2195</v>
      </c>
    </row>
    <row r="26" spans="1:18" s="372" customFormat="1" ht="167.45" customHeight="1" x14ac:dyDescent="0.25">
      <c r="A26" s="703">
        <v>20</v>
      </c>
      <c r="B26" s="703">
        <v>1</v>
      </c>
      <c r="C26" s="703">
        <v>4</v>
      </c>
      <c r="D26" s="703">
        <v>5</v>
      </c>
      <c r="E26" s="727" t="s">
        <v>2281</v>
      </c>
      <c r="F26" s="697" t="s">
        <v>2282</v>
      </c>
      <c r="G26" s="703" t="s">
        <v>2283</v>
      </c>
      <c r="H26" s="697" t="s">
        <v>2245</v>
      </c>
      <c r="I26" s="699" t="s">
        <v>2186</v>
      </c>
      <c r="J26" s="697" t="s">
        <v>2271</v>
      </c>
      <c r="K26" s="703" t="s">
        <v>38</v>
      </c>
      <c r="L26" s="711"/>
      <c r="M26" s="701">
        <v>14000</v>
      </c>
      <c r="N26" s="711"/>
      <c r="O26" s="701">
        <v>14000</v>
      </c>
      <c r="P26" s="711"/>
      <c r="Q26" s="697" t="s">
        <v>2181</v>
      </c>
      <c r="R26" s="697" t="s">
        <v>2195</v>
      </c>
    </row>
    <row r="27" spans="1:18" s="372" customFormat="1" ht="214.35" customHeight="1" x14ac:dyDescent="0.25">
      <c r="A27" s="533">
        <v>21</v>
      </c>
      <c r="B27" s="533">
        <v>1</v>
      </c>
      <c r="C27" s="533">
        <v>4</v>
      </c>
      <c r="D27" s="533">
        <v>2</v>
      </c>
      <c r="E27" s="730" t="s">
        <v>2284</v>
      </c>
      <c r="F27" s="532" t="s">
        <v>2285</v>
      </c>
      <c r="G27" s="532" t="s">
        <v>2286</v>
      </c>
      <c r="H27" s="532" t="s">
        <v>2287</v>
      </c>
      <c r="I27" s="532" t="s">
        <v>2288</v>
      </c>
      <c r="J27" s="532" t="s">
        <v>2289</v>
      </c>
      <c r="K27" s="532" t="s">
        <v>45</v>
      </c>
      <c r="L27" s="532"/>
      <c r="M27" s="534">
        <v>39450</v>
      </c>
      <c r="N27" s="532"/>
      <c r="O27" s="534">
        <v>39450</v>
      </c>
      <c r="P27" s="532"/>
      <c r="Q27" s="532" t="s">
        <v>2194</v>
      </c>
      <c r="R27" s="532" t="s">
        <v>2195</v>
      </c>
    </row>
    <row r="28" spans="1:18" s="372" customFormat="1" ht="96" customHeight="1" x14ac:dyDescent="0.25">
      <c r="A28" s="533">
        <v>22</v>
      </c>
      <c r="B28" s="533">
        <v>1</v>
      </c>
      <c r="C28" s="533">
        <v>4</v>
      </c>
      <c r="D28" s="533">
        <v>2</v>
      </c>
      <c r="E28" s="730" t="s">
        <v>2290</v>
      </c>
      <c r="F28" s="532" t="s">
        <v>2291</v>
      </c>
      <c r="G28" s="532" t="s">
        <v>2292</v>
      </c>
      <c r="H28" s="532" t="s">
        <v>2293</v>
      </c>
      <c r="I28" s="532" t="s">
        <v>2294</v>
      </c>
      <c r="J28" s="532" t="s">
        <v>2295</v>
      </c>
      <c r="K28" s="533" t="s">
        <v>52</v>
      </c>
      <c r="L28" s="533" t="s">
        <v>395</v>
      </c>
      <c r="M28" s="534">
        <v>4600</v>
      </c>
      <c r="N28" s="535" t="s">
        <v>395</v>
      </c>
      <c r="O28" s="534">
        <v>4600</v>
      </c>
      <c r="P28" s="534" t="s">
        <v>395</v>
      </c>
      <c r="Q28" s="532" t="s">
        <v>2181</v>
      </c>
      <c r="R28" s="532" t="s">
        <v>2182</v>
      </c>
    </row>
    <row r="29" spans="1:18" s="372" customFormat="1" ht="240" customHeight="1" x14ac:dyDescent="0.25">
      <c r="A29" s="533">
        <v>23</v>
      </c>
      <c r="B29" s="533">
        <v>1</v>
      </c>
      <c r="C29" s="533">
        <v>4</v>
      </c>
      <c r="D29" s="533">
        <v>2</v>
      </c>
      <c r="E29" s="730" t="s">
        <v>2296</v>
      </c>
      <c r="F29" s="532" t="s">
        <v>2297</v>
      </c>
      <c r="G29" s="533" t="s">
        <v>2298</v>
      </c>
      <c r="H29" s="532" t="s">
        <v>2299</v>
      </c>
      <c r="I29" s="532" t="s">
        <v>2300</v>
      </c>
      <c r="J29" s="532" t="s">
        <v>2301</v>
      </c>
      <c r="K29" s="533" t="s">
        <v>52</v>
      </c>
      <c r="L29" s="583"/>
      <c r="M29" s="534">
        <v>8975.6</v>
      </c>
      <c r="N29" s="533"/>
      <c r="O29" s="534">
        <v>8975.6</v>
      </c>
      <c r="P29" s="579"/>
      <c r="Q29" s="532" t="s">
        <v>2181</v>
      </c>
      <c r="R29" s="532" t="s">
        <v>2195</v>
      </c>
    </row>
    <row r="30" spans="1:18" s="372" customFormat="1" ht="206.45" customHeight="1" x14ac:dyDescent="0.25">
      <c r="A30" s="533">
        <v>24</v>
      </c>
      <c r="B30" s="533">
        <v>1</v>
      </c>
      <c r="C30" s="533">
        <v>4</v>
      </c>
      <c r="D30" s="533">
        <v>2</v>
      </c>
      <c r="E30" s="730" t="s">
        <v>2302</v>
      </c>
      <c r="F30" s="532" t="s">
        <v>2303</v>
      </c>
      <c r="G30" s="532" t="s">
        <v>2304</v>
      </c>
      <c r="H30" s="532" t="s">
        <v>2305</v>
      </c>
      <c r="I30" s="532" t="s">
        <v>2306</v>
      </c>
      <c r="J30" s="532" t="s">
        <v>2257</v>
      </c>
      <c r="K30" s="533"/>
      <c r="L30" s="539" t="s">
        <v>45</v>
      </c>
      <c r="M30" s="534"/>
      <c r="N30" s="552">
        <v>29989</v>
      </c>
      <c r="O30" s="534"/>
      <c r="P30" s="534">
        <v>29989</v>
      </c>
      <c r="Q30" s="532" t="s">
        <v>2181</v>
      </c>
      <c r="R30" s="532" t="s">
        <v>2195</v>
      </c>
    </row>
    <row r="31" spans="1:18" s="372" customFormat="1" ht="307.7" customHeight="1" x14ac:dyDescent="0.25">
      <c r="A31" s="533">
        <v>25</v>
      </c>
      <c r="B31" s="533">
        <v>1</v>
      </c>
      <c r="C31" s="533">
        <v>4</v>
      </c>
      <c r="D31" s="533">
        <v>2</v>
      </c>
      <c r="E31" s="730" t="s">
        <v>2307</v>
      </c>
      <c r="F31" s="532" t="s">
        <v>2308</v>
      </c>
      <c r="G31" s="532" t="s">
        <v>2309</v>
      </c>
      <c r="H31" s="532" t="s">
        <v>2310</v>
      </c>
      <c r="I31" s="532" t="s">
        <v>2311</v>
      </c>
      <c r="J31" s="532" t="s">
        <v>2312</v>
      </c>
      <c r="K31" s="533"/>
      <c r="L31" s="533" t="s">
        <v>45</v>
      </c>
      <c r="M31" s="534"/>
      <c r="N31" s="534">
        <v>44662.13</v>
      </c>
      <c r="O31" s="534"/>
      <c r="P31" s="534">
        <v>44662.13</v>
      </c>
      <c r="Q31" s="532" t="s">
        <v>2181</v>
      </c>
      <c r="R31" s="532" t="s">
        <v>2195</v>
      </c>
    </row>
    <row r="32" spans="1:18" s="372" customFormat="1" ht="197.45" customHeight="1" x14ac:dyDescent="0.25">
      <c r="A32" s="583">
        <v>26</v>
      </c>
      <c r="B32" s="533">
        <v>1</v>
      </c>
      <c r="C32" s="533">
        <v>4</v>
      </c>
      <c r="D32" s="533">
        <v>2</v>
      </c>
      <c r="E32" s="730" t="s">
        <v>2313</v>
      </c>
      <c r="F32" s="532" t="s">
        <v>2314</v>
      </c>
      <c r="G32" s="533" t="s">
        <v>2315</v>
      </c>
      <c r="H32" s="532" t="s">
        <v>2316</v>
      </c>
      <c r="I32" s="532" t="s">
        <v>2317</v>
      </c>
      <c r="J32" s="532" t="s">
        <v>2318</v>
      </c>
      <c r="K32" s="533"/>
      <c r="L32" s="533" t="s">
        <v>40</v>
      </c>
      <c r="M32" s="534"/>
      <c r="N32" s="534">
        <v>1599</v>
      </c>
      <c r="O32" s="534"/>
      <c r="P32" s="535">
        <v>1599</v>
      </c>
      <c r="Q32" s="532" t="s">
        <v>2181</v>
      </c>
      <c r="R32" s="532" t="s">
        <v>2195</v>
      </c>
    </row>
    <row r="33" spans="1:19" s="372" customFormat="1" ht="120.6" customHeight="1" x14ac:dyDescent="0.25">
      <c r="A33" s="703">
        <v>27</v>
      </c>
      <c r="B33" s="703">
        <v>1</v>
      </c>
      <c r="C33" s="703">
        <v>4</v>
      </c>
      <c r="D33" s="703">
        <v>2</v>
      </c>
      <c r="E33" s="730" t="s">
        <v>2319</v>
      </c>
      <c r="F33" s="532" t="s">
        <v>2320</v>
      </c>
      <c r="G33" s="532" t="s">
        <v>2321</v>
      </c>
      <c r="H33" s="697" t="s">
        <v>2322</v>
      </c>
      <c r="I33" s="532" t="s">
        <v>2323</v>
      </c>
      <c r="J33" s="532" t="s">
        <v>2324</v>
      </c>
      <c r="K33" s="703"/>
      <c r="L33" s="703" t="s">
        <v>43</v>
      </c>
      <c r="M33" s="729"/>
      <c r="N33" s="701">
        <v>12400</v>
      </c>
      <c r="O33" s="701"/>
      <c r="P33" s="701">
        <v>12400</v>
      </c>
      <c r="Q33" s="532" t="s">
        <v>2181</v>
      </c>
      <c r="R33" s="580" t="s">
        <v>2182</v>
      </c>
    </row>
    <row r="34" spans="1:19" s="372" customFormat="1" ht="163.9" customHeight="1" x14ac:dyDescent="0.25">
      <c r="A34" s="533">
        <v>28</v>
      </c>
      <c r="B34" s="533">
        <v>1</v>
      </c>
      <c r="C34" s="533">
        <v>4</v>
      </c>
      <c r="D34" s="533">
        <v>2</v>
      </c>
      <c r="E34" s="730" t="s">
        <v>2284</v>
      </c>
      <c r="F34" s="532" t="s">
        <v>2325</v>
      </c>
      <c r="G34" s="532" t="s">
        <v>2326</v>
      </c>
      <c r="H34" s="532" t="s">
        <v>2327</v>
      </c>
      <c r="I34" s="532" t="s">
        <v>2328</v>
      </c>
      <c r="J34" s="532" t="s">
        <v>2329</v>
      </c>
      <c r="K34" s="703"/>
      <c r="L34" s="532" t="s">
        <v>34</v>
      </c>
      <c r="M34" s="534"/>
      <c r="N34" s="502">
        <v>35710</v>
      </c>
      <c r="O34" s="534"/>
      <c r="P34" s="502">
        <v>35710</v>
      </c>
      <c r="Q34" s="532" t="s">
        <v>2194</v>
      </c>
      <c r="R34" s="532" t="s">
        <v>2195</v>
      </c>
    </row>
    <row r="35" spans="1:19" s="372" customFormat="1" ht="128.44999999999999" customHeight="1" x14ac:dyDescent="0.25">
      <c r="A35" s="533">
        <v>29</v>
      </c>
      <c r="B35" s="533">
        <v>1</v>
      </c>
      <c r="C35" s="533">
        <v>4</v>
      </c>
      <c r="D35" s="533">
        <v>2</v>
      </c>
      <c r="E35" s="730" t="s">
        <v>2330</v>
      </c>
      <c r="F35" s="532" t="s">
        <v>2331</v>
      </c>
      <c r="G35" s="532" t="s">
        <v>2332</v>
      </c>
      <c r="H35" s="532" t="s">
        <v>2333</v>
      </c>
      <c r="I35" s="532" t="s">
        <v>2334</v>
      </c>
      <c r="J35" s="532" t="s">
        <v>2329</v>
      </c>
      <c r="K35" s="703"/>
      <c r="L35" s="532" t="s">
        <v>88</v>
      </c>
      <c r="M35" s="534"/>
      <c r="N35" s="502">
        <v>42000</v>
      </c>
      <c r="O35" s="534"/>
      <c r="P35" s="502">
        <v>42000</v>
      </c>
      <c r="Q35" s="532" t="s">
        <v>2194</v>
      </c>
      <c r="R35" s="532" t="s">
        <v>2195</v>
      </c>
    </row>
    <row r="36" spans="1:19" s="372" customFormat="1" ht="120.6" customHeight="1" x14ac:dyDescent="0.25">
      <c r="A36" s="533">
        <v>30</v>
      </c>
      <c r="B36" s="533">
        <v>1</v>
      </c>
      <c r="C36" s="533">
        <v>4</v>
      </c>
      <c r="D36" s="533">
        <v>2</v>
      </c>
      <c r="E36" s="730" t="s">
        <v>2335</v>
      </c>
      <c r="F36" s="532" t="s">
        <v>2336</v>
      </c>
      <c r="G36" s="532" t="s">
        <v>2337</v>
      </c>
      <c r="H36" s="532" t="s">
        <v>2338</v>
      </c>
      <c r="I36" s="532" t="s">
        <v>2339</v>
      </c>
      <c r="J36" s="532" t="s">
        <v>2329</v>
      </c>
      <c r="K36" s="703"/>
      <c r="L36" s="532" t="s">
        <v>45</v>
      </c>
      <c r="M36" s="534"/>
      <c r="N36" s="502">
        <v>94590</v>
      </c>
      <c r="O36" s="534"/>
      <c r="P36" s="502">
        <v>94590</v>
      </c>
      <c r="Q36" s="532" t="s">
        <v>2194</v>
      </c>
      <c r="R36" s="532" t="s">
        <v>2195</v>
      </c>
    </row>
    <row r="37" spans="1:19" s="372" customFormat="1" ht="159" customHeight="1" x14ac:dyDescent="0.25">
      <c r="A37" s="533">
        <v>31</v>
      </c>
      <c r="B37" s="533">
        <v>1</v>
      </c>
      <c r="C37" s="533">
        <v>4</v>
      </c>
      <c r="D37" s="533">
        <v>2</v>
      </c>
      <c r="E37" s="730" t="s">
        <v>2340</v>
      </c>
      <c r="F37" s="532" t="s">
        <v>2341</v>
      </c>
      <c r="G37" s="532" t="s">
        <v>2342</v>
      </c>
      <c r="H37" s="532" t="s">
        <v>2343</v>
      </c>
      <c r="I37" s="532" t="s">
        <v>2178</v>
      </c>
      <c r="J37" s="697" t="s">
        <v>2344</v>
      </c>
      <c r="K37" s="532"/>
      <c r="L37" s="532" t="s">
        <v>88</v>
      </c>
      <c r="M37" s="619"/>
      <c r="N37" s="534">
        <v>6400</v>
      </c>
      <c r="O37" s="619"/>
      <c r="P37" s="534">
        <v>6400</v>
      </c>
      <c r="Q37" s="532" t="s">
        <v>2181</v>
      </c>
      <c r="R37" s="532" t="s">
        <v>2182</v>
      </c>
    </row>
    <row r="38" spans="1:19" s="372" customFormat="1" ht="186.6" customHeight="1" x14ac:dyDescent="0.25">
      <c r="A38" s="703">
        <v>32</v>
      </c>
      <c r="B38" s="533">
        <v>1</v>
      </c>
      <c r="C38" s="533">
        <v>4</v>
      </c>
      <c r="D38" s="533">
        <v>2</v>
      </c>
      <c r="E38" s="727" t="s">
        <v>2345</v>
      </c>
      <c r="F38" s="697" t="s">
        <v>2346</v>
      </c>
      <c r="G38" s="532" t="s">
        <v>2347</v>
      </c>
      <c r="H38" s="532" t="s">
        <v>2348</v>
      </c>
      <c r="I38" s="532" t="s">
        <v>2186</v>
      </c>
      <c r="J38" s="697" t="s">
        <v>2349</v>
      </c>
      <c r="K38" s="532"/>
      <c r="L38" s="532" t="s">
        <v>52</v>
      </c>
      <c r="M38" s="619"/>
      <c r="N38" s="534">
        <v>12715</v>
      </c>
      <c r="O38" s="619"/>
      <c r="P38" s="534">
        <v>12715</v>
      </c>
      <c r="Q38" s="532" t="s">
        <v>2181</v>
      </c>
      <c r="R38" s="532" t="s">
        <v>2182</v>
      </c>
    </row>
    <row r="39" spans="1:19" s="372" customFormat="1" ht="264.60000000000002" customHeight="1" x14ac:dyDescent="0.25">
      <c r="A39" s="834">
        <v>33</v>
      </c>
      <c r="B39" s="834">
        <v>1</v>
      </c>
      <c r="C39" s="834">
        <v>4</v>
      </c>
      <c r="D39" s="834">
        <v>2</v>
      </c>
      <c r="E39" s="1188" t="s">
        <v>2350</v>
      </c>
      <c r="F39" s="836" t="s">
        <v>2351</v>
      </c>
      <c r="G39" s="836" t="s">
        <v>2352</v>
      </c>
      <c r="H39" s="836" t="s">
        <v>2353</v>
      </c>
      <c r="I39" s="836" t="s">
        <v>2354</v>
      </c>
      <c r="J39" s="836" t="s">
        <v>2355</v>
      </c>
      <c r="K39" s="834"/>
      <c r="L39" s="1184" t="s">
        <v>40</v>
      </c>
      <c r="M39" s="1186"/>
      <c r="N39" s="852">
        <v>11876.5</v>
      </c>
      <c r="O39" s="1176"/>
      <c r="P39" s="852">
        <v>11876.5</v>
      </c>
      <c r="Q39" s="836" t="s">
        <v>2181</v>
      </c>
      <c r="R39" s="836" t="s">
        <v>2182</v>
      </c>
    </row>
    <row r="40" spans="1:19" s="372" customFormat="1" ht="141" customHeight="1" x14ac:dyDescent="0.25">
      <c r="A40" s="835"/>
      <c r="B40" s="835"/>
      <c r="C40" s="835"/>
      <c r="D40" s="835"/>
      <c r="E40" s="1189"/>
      <c r="F40" s="833"/>
      <c r="G40" s="833"/>
      <c r="H40" s="833"/>
      <c r="I40" s="833"/>
      <c r="J40" s="833"/>
      <c r="K40" s="835"/>
      <c r="L40" s="1185"/>
      <c r="M40" s="1187"/>
      <c r="N40" s="853"/>
      <c r="O40" s="1177"/>
      <c r="P40" s="853"/>
      <c r="Q40" s="833"/>
      <c r="R40" s="833"/>
    </row>
    <row r="41" spans="1:19" s="372" customFormat="1" ht="394.7" customHeight="1" x14ac:dyDescent="0.25">
      <c r="A41" s="703">
        <v>34</v>
      </c>
      <c r="B41" s="703">
        <v>1</v>
      </c>
      <c r="C41" s="703">
        <v>4</v>
      </c>
      <c r="D41" s="703">
        <v>2</v>
      </c>
      <c r="E41" s="727" t="s">
        <v>2356</v>
      </c>
      <c r="F41" s="532" t="s">
        <v>2357</v>
      </c>
      <c r="G41" s="697" t="s">
        <v>2352</v>
      </c>
      <c r="H41" s="697" t="s">
        <v>2353</v>
      </c>
      <c r="I41" s="697" t="s">
        <v>2358</v>
      </c>
      <c r="J41" s="697" t="s">
        <v>2355</v>
      </c>
      <c r="K41" s="622"/>
      <c r="L41" s="731" t="s">
        <v>47</v>
      </c>
      <c r="M41" s="703"/>
      <c r="N41" s="534">
        <v>4293</v>
      </c>
      <c r="O41" s="621"/>
      <c r="P41" s="534">
        <v>4293</v>
      </c>
      <c r="Q41" s="532" t="s">
        <v>2181</v>
      </c>
      <c r="R41" s="580" t="s">
        <v>2182</v>
      </c>
    </row>
    <row r="42" spans="1:19" s="372" customFormat="1" ht="205.35" customHeight="1" x14ac:dyDescent="0.25">
      <c r="A42" s="533">
        <v>35</v>
      </c>
      <c r="B42" s="533">
        <v>1</v>
      </c>
      <c r="C42" s="533">
        <v>4</v>
      </c>
      <c r="D42" s="533">
        <v>2</v>
      </c>
      <c r="E42" s="730" t="s">
        <v>2359</v>
      </c>
      <c r="F42" s="532" t="s">
        <v>2360</v>
      </c>
      <c r="G42" s="532" t="s">
        <v>2361</v>
      </c>
      <c r="H42" s="532" t="s">
        <v>2362</v>
      </c>
      <c r="I42" s="532" t="s">
        <v>2363</v>
      </c>
      <c r="J42" s="532" t="s">
        <v>2364</v>
      </c>
      <c r="K42" s="533"/>
      <c r="L42" s="533" t="s">
        <v>47</v>
      </c>
      <c r="M42" s="533"/>
      <c r="N42" s="534">
        <v>22460</v>
      </c>
      <c r="O42" s="533"/>
      <c r="P42" s="534">
        <v>22460</v>
      </c>
      <c r="Q42" s="532" t="s">
        <v>2181</v>
      </c>
      <c r="R42" s="532" t="s">
        <v>2365</v>
      </c>
    </row>
    <row r="43" spans="1:19" s="372" customFormat="1" ht="172.15" customHeight="1" x14ac:dyDescent="0.25">
      <c r="A43" s="532">
        <v>36</v>
      </c>
      <c r="B43" s="532">
        <v>1</v>
      </c>
      <c r="C43" s="532">
        <v>4</v>
      </c>
      <c r="D43" s="532">
        <v>5</v>
      </c>
      <c r="E43" s="730" t="s">
        <v>2366</v>
      </c>
      <c r="F43" s="532" t="s">
        <v>2367</v>
      </c>
      <c r="G43" s="532" t="s">
        <v>2211</v>
      </c>
      <c r="H43" s="532" t="s">
        <v>2212</v>
      </c>
      <c r="I43" s="532" t="s">
        <v>2368</v>
      </c>
      <c r="J43" s="532" t="s">
        <v>2214</v>
      </c>
      <c r="K43" s="579"/>
      <c r="L43" s="532" t="s">
        <v>45</v>
      </c>
      <c r="M43" s="534"/>
      <c r="N43" s="502">
        <v>6000</v>
      </c>
      <c r="O43" s="534"/>
      <c r="P43" s="502">
        <v>6000</v>
      </c>
      <c r="Q43" s="532" t="s">
        <v>2194</v>
      </c>
      <c r="R43" s="532" t="s">
        <v>2195</v>
      </c>
    </row>
    <row r="44" spans="1:19" s="372" customFormat="1" ht="121.15" customHeight="1" x14ac:dyDescent="0.25">
      <c r="A44" s="532">
        <v>37</v>
      </c>
      <c r="B44" s="532">
        <v>1</v>
      </c>
      <c r="C44" s="532">
        <v>4</v>
      </c>
      <c r="D44" s="532">
        <v>2</v>
      </c>
      <c r="E44" s="730" t="s">
        <v>2369</v>
      </c>
      <c r="F44" s="532" t="s">
        <v>2370</v>
      </c>
      <c r="G44" s="532" t="s">
        <v>2371</v>
      </c>
      <c r="H44" s="532" t="s">
        <v>2372</v>
      </c>
      <c r="I44" s="532" t="s">
        <v>2373</v>
      </c>
      <c r="J44" s="532" t="s">
        <v>2374</v>
      </c>
      <c r="K44" s="579"/>
      <c r="L44" s="532" t="s">
        <v>47</v>
      </c>
      <c r="M44" s="534"/>
      <c r="N44" s="502">
        <v>38636.5</v>
      </c>
      <c r="O44" s="534"/>
      <c r="P44" s="502">
        <v>38636.5</v>
      </c>
      <c r="Q44" s="532" t="s">
        <v>2194</v>
      </c>
      <c r="R44" s="532" t="s">
        <v>2195</v>
      </c>
    </row>
    <row r="45" spans="1:19" s="372" customFormat="1" ht="195.6" customHeight="1" x14ac:dyDescent="0.25">
      <c r="A45" s="536">
        <v>38</v>
      </c>
      <c r="B45" s="532">
        <v>1</v>
      </c>
      <c r="C45" s="532">
        <v>4</v>
      </c>
      <c r="D45" s="532">
        <v>2</v>
      </c>
      <c r="E45" s="730" t="s">
        <v>2375</v>
      </c>
      <c r="F45" s="532" t="s">
        <v>2376</v>
      </c>
      <c r="G45" s="532" t="s">
        <v>1723</v>
      </c>
      <c r="H45" s="532" t="s">
        <v>2377</v>
      </c>
      <c r="I45" s="532" t="s">
        <v>2378</v>
      </c>
      <c r="J45" s="532" t="s">
        <v>2379</v>
      </c>
      <c r="K45" s="579"/>
      <c r="L45" s="532" t="s">
        <v>38</v>
      </c>
      <c r="M45" s="448"/>
      <c r="N45" s="502">
        <v>37500</v>
      </c>
      <c r="O45" s="448"/>
      <c r="P45" s="502">
        <v>37500</v>
      </c>
      <c r="Q45" s="532" t="s">
        <v>2194</v>
      </c>
      <c r="R45" s="532" t="s">
        <v>2195</v>
      </c>
    </row>
    <row r="46" spans="1:19" s="372" customFormat="1" ht="134.44999999999999" customHeight="1" x14ac:dyDescent="0.25">
      <c r="A46" s="708">
        <v>39</v>
      </c>
      <c r="B46" s="708">
        <v>1</v>
      </c>
      <c r="C46" s="708">
        <v>4</v>
      </c>
      <c r="D46" s="708">
        <v>2</v>
      </c>
      <c r="E46" s="758" t="s">
        <v>2380</v>
      </c>
      <c r="F46" s="532" t="s">
        <v>2381</v>
      </c>
      <c r="G46" s="708" t="s">
        <v>776</v>
      </c>
      <c r="H46" s="698" t="s">
        <v>222</v>
      </c>
      <c r="I46" s="698">
        <v>1</v>
      </c>
      <c r="J46" s="698" t="s">
        <v>2262</v>
      </c>
      <c r="K46" s="708"/>
      <c r="L46" s="708" t="s">
        <v>88</v>
      </c>
      <c r="M46" s="579"/>
      <c r="N46" s="709">
        <v>11979</v>
      </c>
      <c r="O46" s="709"/>
      <c r="P46" s="709">
        <v>11979</v>
      </c>
      <c r="Q46" s="698" t="s">
        <v>2181</v>
      </c>
      <c r="R46" s="698" t="s">
        <v>2182</v>
      </c>
    </row>
    <row r="47" spans="1:19" s="372" customFormat="1" ht="343.9" customHeight="1" x14ac:dyDescent="0.25">
      <c r="A47" s="704">
        <v>40</v>
      </c>
      <c r="B47" s="704">
        <v>1</v>
      </c>
      <c r="C47" s="704">
        <v>4</v>
      </c>
      <c r="D47" s="704">
        <v>2</v>
      </c>
      <c r="E47" s="728" t="s">
        <v>2382</v>
      </c>
      <c r="F47" s="714" t="s">
        <v>2383</v>
      </c>
      <c r="G47" s="699" t="s">
        <v>2384</v>
      </c>
      <c r="H47" s="699" t="s">
        <v>2385</v>
      </c>
      <c r="I47" s="699" t="s">
        <v>2386</v>
      </c>
      <c r="J47" s="699" t="s">
        <v>2387</v>
      </c>
      <c r="K47" s="704"/>
      <c r="L47" s="704" t="s">
        <v>45</v>
      </c>
      <c r="M47" s="704"/>
      <c r="N47" s="696">
        <v>37622.129999999997</v>
      </c>
      <c r="O47" s="704"/>
      <c r="P47" s="726">
        <v>37622.129999999997</v>
      </c>
      <c r="Q47" s="696" t="s">
        <v>2181</v>
      </c>
      <c r="R47" s="699" t="s">
        <v>2388</v>
      </c>
    </row>
    <row r="48" spans="1:19" s="372" customFormat="1" ht="248.45" customHeight="1" x14ac:dyDescent="0.25">
      <c r="A48" s="533">
        <v>41</v>
      </c>
      <c r="B48" s="533">
        <v>1</v>
      </c>
      <c r="C48" s="533">
        <v>4</v>
      </c>
      <c r="D48" s="533">
        <v>2</v>
      </c>
      <c r="E48" s="730" t="s">
        <v>2389</v>
      </c>
      <c r="F48" s="620" t="s">
        <v>2390</v>
      </c>
      <c r="G48" s="532" t="s">
        <v>2321</v>
      </c>
      <c r="H48" s="532" t="s">
        <v>2391</v>
      </c>
      <c r="I48" s="532" t="s">
        <v>2392</v>
      </c>
      <c r="J48" s="532" t="s">
        <v>2393</v>
      </c>
      <c r="K48" s="533"/>
      <c r="L48" s="533" t="s">
        <v>43</v>
      </c>
      <c r="M48" s="619"/>
      <c r="N48" s="534">
        <v>16484</v>
      </c>
      <c r="O48" s="534"/>
      <c r="P48" s="534">
        <v>16484</v>
      </c>
      <c r="Q48" s="532" t="s">
        <v>2181</v>
      </c>
      <c r="R48" s="580" t="s">
        <v>2182</v>
      </c>
      <c r="S48" s="573"/>
    </row>
    <row r="49" spans="13:17" ht="14.45" customHeight="1" x14ac:dyDescent="0.25">
      <c r="Q49" s="380"/>
    </row>
    <row r="50" spans="13:17" ht="15.75" x14ac:dyDescent="0.25">
      <c r="M50" s="1178"/>
      <c r="N50" s="1181" t="s">
        <v>35</v>
      </c>
      <c r="O50" s="1182"/>
      <c r="P50" s="1183"/>
    </row>
    <row r="51" spans="13:17" ht="15.75" x14ac:dyDescent="0.25">
      <c r="M51" s="1179"/>
      <c r="N51" s="1178" t="s">
        <v>36</v>
      </c>
      <c r="O51" s="1181" t="s">
        <v>37</v>
      </c>
      <c r="P51" s="1183"/>
    </row>
    <row r="52" spans="13:17" ht="15" customHeight="1" x14ac:dyDescent="0.25">
      <c r="M52" s="1180"/>
      <c r="N52" s="1180"/>
      <c r="O52" s="572">
        <v>2020</v>
      </c>
      <c r="P52" s="572">
        <v>2021</v>
      </c>
    </row>
    <row r="53" spans="13:17" ht="15.75" x14ac:dyDescent="0.25">
      <c r="M53" s="571" t="s">
        <v>729</v>
      </c>
      <c r="N53" s="490">
        <v>41</v>
      </c>
      <c r="O53" s="489">
        <f>O7+O8+O9+O10+O11+O12+O13+O14+O15+O16+O17+O18+O19+O20+O21+O22+O23+O24+O25+O26+O27+O28+O29</f>
        <v>342724.79</v>
      </c>
      <c r="P53" s="489">
        <f>P17+P19+P25+P30+P31+P32+P33+P34+P35+P36+P37+P38+P39+P41+P42+P43+P44+P45+P46+P47+P48</f>
        <v>505916.26</v>
      </c>
    </row>
    <row r="55" spans="13:17" ht="15.75" x14ac:dyDescent="0.25">
      <c r="M55" s="1174"/>
      <c r="N55" s="1175"/>
      <c r="O55" s="1175"/>
      <c r="P55" s="1175"/>
    </row>
    <row r="56" spans="13:17" x14ac:dyDescent="0.25">
      <c r="M56" s="1174"/>
      <c r="N56" s="599"/>
      <c r="O56" s="1174"/>
      <c r="P56" s="1174"/>
    </row>
    <row r="57" spans="13:17" x14ac:dyDescent="0.25">
      <c r="M57" s="1174"/>
      <c r="N57" s="599"/>
      <c r="O57" s="599"/>
      <c r="P57" s="599"/>
    </row>
    <row r="58" spans="13:17" x14ac:dyDescent="0.25">
      <c r="M58" s="599"/>
      <c r="N58" s="488"/>
      <c r="O58" s="487"/>
      <c r="P58" s="487"/>
    </row>
  </sheetData>
  <mergeCells count="39">
    <mergeCell ref="F4:F5"/>
    <mergeCell ref="A4:A5"/>
    <mergeCell ref="B4:B5"/>
    <mergeCell ref="C4:C5"/>
    <mergeCell ref="D4:D5"/>
    <mergeCell ref="E4:E5"/>
    <mergeCell ref="Q4:Q5"/>
    <mergeCell ref="R4:R5"/>
    <mergeCell ref="A39:A40"/>
    <mergeCell ref="B39:B40"/>
    <mergeCell ref="C39:C40"/>
    <mergeCell ref="D39:D40"/>
    <mergeCell ref="E39:E40"/>
    <mergeCell ref="F39:F40"/>
    <mergeCell ref="G39:G40"/>
    <mergeCell ref="H39:H40"/>
    <mergeCell ref="G4:G5"/>
    <mergeCell ref="H4:I4"/>
    <mergeCell ref="J4:J5"/>
    <mergeCell ref="K4:L4"/>
    <mergeCell ref="M4:N4"/>
    <mergeCell ref="O4:P4"/>
    <mergeCell ref="I39:I40"/>
    <mergeCell ref="J39:J40"/>
    <mergeCell ref="K39:K40"/>
    <mergeCell ref="L39:L40"/>
    <mergeCell ref="M39:M40"/>
    <mergeCell ref="Q39:Q40"/>
    <mergeCell ref="R39:R40"/>
    <mergeCell ref="M50:M52"/>
    <mergeCell ref="N50:P50"/>
    <mergeCell ref="N51:N52"/>
    <mergeCell ref="O51:P51"/>
    <mergeCell ref="N39:N40"/>
    <mergeCell ref="M55:M57"/>
    <mergeCell ref="N55:P55"/>
    <mergeCell ref="O56:P56"/>
    <mergeCell ref="O39:O40"/>
    <mergeCell ref="P39:P40"/>
  </mergeCells>
  <pageMargins left="0.25" right="0.25"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12E4-326C-439E-8239-7287360CDD8D}">
  <dimension ref="A1:S39"/>
  <sheetViews>
    <sheetView topLeftCell="A27" zoomScale="70" zoomScaleNormal="70" workbookViewId="0">
      <selection activeCell="E131" sqref="E131"/>
    </sheetView>
  </sheetViews>
  <sheetFormatPr defaultColWidth="9.140625" defaultRowHeight="15" x14ac:dyDescent="0.25"/>
  <cols>
    <col min="1" max="1" width="5.140625" style="354" customWidth="1"/>
    <col min="2" max="2" width="9.140625" style="354"/>
    <col min="3" max="3" width="7" style="354" customWidth="1"/>
    <col min="4" max="4" width="9" style="598" customWidth="1"/>
    <col min="5" max="5" width="35.42578125" style="354" customWidth="1"/>
    <col min="6" max="6" width="70.42578125" style="354" customWidth="1"/>
    <col min="7" max="7" width="26.28515625" style="354" customWidth="1"/>
    <col min="8" max="8" width="19.85546875" style="366" customWidth="1"/>
    <col min="9" max="9" width="11.140625" style="354" customWidth="1"/>
    <col min="10" max="10" width="42.5703125" style="354" customWidth="1"/>
    <col min="11" max="11" width="14.85546875" style="598" customWidth="1"/>
    <col min="12" max="12" width="15.7109375" style="598" customWidth="1"/>
    <col min="13" max="13" width="17.7109375" style="598" customWidth="1"/>
    <col min="14" max="14" width="18.5703125" style="598" customWidth="1"/>
    <col min="15" max="15" width="18.140625" style="494" customWidth="1"/>
    <col min="16" max="16" width="16.85546875" style="494" customWidth="1"/>
    <col min="17" max="17" width="15.85546875" style="357" customWidth="1"/>
    <col min="18" max="18" width="18.42578125" style="357" customWidth="1"/>
    <col min="19" max="19" width="0.42578125" style="354" customWidth="1"/>
    <col min="20" max="16384" width="9.140625" style="354"/>
  </cols>
  <sheetData>
    <row r="1" spans="1:19" x14ac:dyDescent="0.25">
      <c r="M1" s="496"/>
      <c r="N1" s="496"/>
    </row>
    <row r="2" spans="1:19" x14ac:dyDescent="0.25">
      <c r="A2" s="365" t="s">
        <v>2394</v>
      </c>
      <c r="M2" s="496"/>
      <c r="N2" s="496"/>
    </row>
    <row r="3" spans="1:19" x14ac:dyDescent="0.25">
      <c r="M3" s="496"/>
      <c r="N3" s="496"/>
    </row>
    <row r="4" spans="1:19" s="364" customFormat="1" ht="51" customHeight="1" x14ac:dyDescent="0.25">
      <c r="A4" s="1197" t="s">
        <v>0</v>
      </c>
      <c r="B4" s="823" t="s">
        <v>1</v>
      </c>
      <c r="C4" s="823" t="s">
        <v>2</v>
      </c>
      <c r="D4" s="823" t="s">
        <v>3</v>
      </c>
      <c r="E4" s="823" t="s">
        <v>4</v>
      </c>
      <c r="F4" s="823" t="s">
        <v>5</v>
      </c>
      <c r="G4" s="823" t="s">
        <v>6</v>
      </c>
      <c r="H4" s="823" t="s">
        <v>7</v>
      </c>
      <c r="I4" s="823"/>
      <c r="J4" s="1197" t="s">
        <v>8</v>
      </c>
      <c r="K4" s="823" t="s">
        <v>9</v>
      </c>
      <c r="L4" s="823"/>
      <c r="M4" s="825" t="s">
        <v>10</v>
      </c>
      <c r="N4" s="825"/>
      <c r="O4" s="825" t="s">
        <v>11</v>
      </c>
      <c r="P4" s="825"/>
      <c r="Q4" s="1197" t="s">
        <v>12</v>
      </c>
      <c r="R4" s="823" t="s">
        <v>13</v>
      </c>
      <c r="S4" s="354"/>
    </row>
    <row r="5" spans="1:19" s="364" customFormat="1" x14ac:dyDescent="0.25">
      <c r="A5" s="1197"/>
      <c r="B5" s="823"/>
      <c r="C5" s="823"/>
      <c r="D5" s="823"/>
      <c r="E5" s="823"/>
      <c r="F5" s="823"/>
      <c r="G5" s="823"/>
      <c r="H5" s="577" t="s">
        <v>14</v>
      </c>
      <c r="I5" s="577" t="s">
        <v>15</v>
      </c>
      <c r="J5" s="1197"/>
      <c r="K5" s="577">
        <v>2020</v>
      </c>
      <c r="L5" s="577">
        <v>2021</v>
      </c>
      <c r="M5" s="369">
        <v>2020</v>
      </c>
      <c r="N5" s="369">
        <v>2021</v>
      </c>
      <c r="O5" s="577">
        <v>2020</v>
      </c>
      <c r="P5" s="577">
        <v>2021</v>
      </c>
      <c r="Q5" s="1197"/>
      <c r="R5" s="823"/>
      <c r="S5" s="354"/>
    </row>
    <row r="6" spans="1:19" s="488" customFormat="1" x14ac:dyDescent="0.25">
      <c r="A6" s="600" t="s">
        <v>16</v>
      </c>
      <c r="B6" s="577" t="s">
        <v>17</v>
      </c>
      <c r="C6" s="577" t="s">
        <v>18</v>
      </c>
      <c r="D6" s="577" t="s">
        <v>19</v>
      </c>
      <c r="E6" s="600" t="s">
        <v>20</v>
      </c>
      <c r="F6" s="600" t="s">
        <v>21</v>
      </c>
      <c r="G6" s="600" t="s">
        <v>22</v>
      </c>
      <c r="H6" s="577" t="s">
        <v>23</v>
      </c>
      <c r="I6" s="577" t="s">
        <v>24</v>
      </c>
      <c r="J6" s="600" t="s">
        <v>25</v>
      </c>
      <c r="K6" s="577" t="s">
        <v>26</v>
      </c>
      <c r="L6" s="577" t="s">
        <v>27</v>
      </c>
      <c r="M6" s="578" t="s">
        <v>28</v>
      </c>
      <c r="N6" s="578" t="s">
        <v>29</v>
      </c>
      <c r="O6" s="578" t="s">
        <v>30</v>
      </c>
      <c r="P6" s="578" t="s">
        <v>31</v>
      </c>
      <c r="Q6" s="600" t="s">
        <v>2173</v>
      </c>
      <c r="R6" s="577" t="s">
        <v>32</v>
      </c>
      <c r="S6" s="357"/>
    </row>
    <row r="7" spans="1:19" ht="120" x14ac:dyDescent="0.25">
      <c r="A7" s="730">
        <v>1</v>
      </c>
      <c r="B7" s="532">
        <v>1</v>
      </c>
      <c r="C7" s="532">
        <v>4</v>
      </c>
      <c r="D7" s="532">
        <v>2</v>
      </c>
      <c r="E7" s="730" t="s">
        <v>2395</v>
      </c>
      <c r="F7" s="532" t="s">
        <v>2396</v>
      </c>
      <c r="G7" s="532" t="s">
        <v>2397</v>
      </c>
      <c r="H7" s="532" t="s">
        <v>2398</v>
      </c>
      <c r="I7" s="532" t="s">
        <v>2399</v>
      </c>
      <c r="J7" s="532" t="s">
        <v>2400</v>
      </c>
      <c r="K7" s="532" t="s">
        <v>2180</v>
      </c>
      <c r="L7" s="533"/>
      <c r="M7" s="535">
        <v>53607</v>
      </c>
      <c r="N7" s="533"/>
      <c r="O7" s="535">
        <f>M7</f>
        <v>53607</v>
      </c>
      <c r="P7" s="534"/>
      <c r="Q7" s="532" t="s">
        <v>2401</v>
      </c>
      <c r="R7" s="532" t="s">
        <v>2402</v>
      </c>
    </row>
    <row r="8" spans="1:19" ht="375" x14ac:dyDescent="0.25">
      <c r="A8" s="730">
        <v>2</v>
      </c>
      <c r="B8" s="532">
        <v>1</v>
      </c>
      <c r="C8" s="533">
        <v>1</v>
      </c>
      <c r="D8" s="532">
        <v>2</v>
      </c>
      <c r="E8" s="532" t="s">
        <v>2403</v>
      </c>
      <c r="F8" s="532" t="s">
        <v>2404</v>
      </c>
      <c r="G8" s="532" t="s">
        <v>2405</v>
      </c>
      <c r="H8" s="532" t="s">
        <v>2406</v>
      </c>
      <c r="I8" s="532" t="s">
        <v>2407</v>
      </c>
      <c r="J8" s="532" t="s">
        <v>2408</v>
      </c>
      <c r="K8" s="532" t="s">
        <v>2409</v>
      </c>
      <c r="L8" s="532"/>
      <c r="M8" s="535">
        <v>207848.19</v>
      </c>
      <c r="N8" s="502"/>
      <c r="O8" s="535">
        <f>M8</f>
        <v>207848.19</v>
      </c>
      <c r="P8" s="502"/>
      <c r="Q8" s="532" t="s">
        <v>2401</v>
      </c>
      <c r="R8" s="532" t="s">
        <v>2402</v>
      </c>
    </row>
    <row r="9" spans="1:19" ht="409.5" x14ac:dyDescent="0.25">
      <c r="A9" s="730">
        <v>3</v>
      </c>
      <c r="B9" s="532">
        <v>1</v>
      </c>
      <c r="C9" s="532">
        <v>4</v>
      </c>
      <c r="D9" s="532">
        <v>2</v>
      </c>
      <c r="E9" s="731" t="s">
        <v>2410</v>
      </c>
      <c r="F9" s="532" t="s">
        <v>2411</v>
      </c>
      <c r="G9" s="552" t="s">
        <v>2412</v>
      </c>
      <c r="H9" s="554" t="s">
        <v>2413</v>
      </c>
      <c r="I9" s="502" t="s">
        <v>2414</v>
      </c>
      <c r="J9" s="532" t="s">
        <v>2415</v>
      </c>
      <c r="K9" s="533" t="s">
        <v>2416</v>
      </c>
      <c r="L9" s="533"/>
      <c r="M9" s="534">
        <v>151793.28</v>
      </c>
      <c r="N9" s="552"/>
      <c r="O9" s="534">
        <f>M9</f>
        <v>151793.28</v>
      </c>
      <c r="P9" s="532"/>
      <c r="Q9" s="532" t="s">
        <v>2401</v>
      </c>
      <c r="R9" s="532" t="s">
        <v>2402</v>
      </c>
    </row>
    <row r="10" spans="1:19" x14ac:dyDescent="0.25">
      <c r="A10" s="1193">
        <v>4</v>
      </c>
      <c r="B10" s="880">
        <v>1</v>
      </c>
      <c r="C10" s="879">
        <v>4</v>
      </c>
      <c r="D10" s="880">
        <v>2</v>
      </c>
      <c r="E10" s="1193" t="s">
        <v>1747</v>
      </c>
      <c r="F10" s="880" t="s">
        <v>1748</v>
      </c>
      <c r="G10" s="880" t="s">
        <v>2417</v>
      </c>
      <c r="H10" s="532" t="s">
        <v>1243</v>
      </c>
      <c r="I10" s="532">
        <v>5</v>
      </c>
      <c r="J10" s="880" t="s">
        <v>1652</v>
      </c>
      <c r="K10" s="880" t="s">
        <v>45</v>
      </c>
      <c r="L10" s="880"/>
      <c r="M10" s="890">
        <v>29756.78</v>
      </c>
      <c r="N10" s="890"/>
      <c r="O10" s="890">
        <f>M10</f>
        <v>29756.78</v>
      </c>
      <c r="P10" s="890"/>
      <c r="Q10" s="880" t="s">
        <v>2401</v>
      </c>
      <c r="R10" s="880" t="s">
        <v>2402</v>
      </c>
    </row>
    <row r="11" spans="1:19" x14ac:dyDescent="0.25">
      <c r="A11" s="1193"/>
      <c r="B11" s="880"/>
      <c r="C11" s="879"/>
      <c r="D11" s="880"/>
      <c r="E11" s="1193"/>
      <c r="F11" s="880"/>
      <c r="G11" s="880"/>
      <c r="H11" s="532" t="s">
        <v>585</v>
      </c>
      <c r="I11" s="532">
        <v>115</v>
      </c>
      <c r="J11" s="880"/>
      <c r="K11" s="880"/>
      <c r="L11" s="880"/>
      <c r="M11" s="890"/>
      <c r="N11" s="890"/>
      <c r="O11" s="890"/>
      <c r="P11" s="890"/>
      <c r="Q11" s="880"/>
      <c r="R11" s="880"/>
    </row>
    <row r="12" spans="1:19" x14ac:dyDescent="0.25">
      <c r="A12" s="1193"/>
      <c r="B12" s="880"/>
      <c r="C12" s="879"/>
      <c r="D12" s="880"/>
      <c r="E12" s="1193"/>
      <c r="F12" s="880"/>
      <c r="G12" s="533" t="s">
        <v>728</v>
      </c>
      <c r="H12" s="533" t="s">
        <v>869</v>
      </c>
      <c r="I12" s="533">
        <v>1</v>
      </c>
      <c r="J12" s="880"/>
      <c r="K12" s="880"/>
      <c r="L12" s="880"/>
      <c r="M12" s="890"/>
      <c r="N12" s="890"/>
      <c r="O12" s="890"/>
      <c r="P12" s="890"/>
      <c r="Q12" s="880"/>
      <c r="R12" s="880"/>
    </row>
    <row r="13" spans="1:19" x14ac:dyDescent="0.25">
      <c r="A13" s="1195">
        <v>5</v>
      </c>
      <c r="B13" s="879">
        <v>1</v>
      </c>
      <c r="C13" s="879">
        <v>4</v>
      </c>
      <c r="D13" s="880">
        <v>2</v>
      </c>
      <c r="E13" s="1193" t="s">
        <v>929</v>
      </c>
      <c r="F13" s="1196" t="s">
        <v>2418</v>
      </c>
      <c r="G13" s="1196" t="s">
        <v>2419</v>
      </c>
      <c r="H13" s="532" t="s">
        <v>878</v>
      </c>
      <c r="I13" s="532">
        <v>2</v>
      </c>
      <c r="J13" s="880" t="s">
        <v>2420</v>
      </c>
      <c r="K13" s="880" t="s">
        <v>1269</v>
      </c>
      <c r="L13" s="880"/>
      <c r="M13" s="890">
        <v>86254.25</v>
      </c>
      <c r="N13" s="890"/>
      <c r="O13" s="890">
        <f>M13</f>
        <v>86254.25</v>
      </c>
      <c r="P13" s="890"/>
      <c r="Q13" s="880" t="s">
        <v>2401</v>
      </c>
      <c r="R13" s="1192" t="s">
        <v>2402</v>
      </c>
    </row>
    <row r="14" spans="1:19" x14ac:dyDescent="0.25">
      <c r="A14" s="1195"/>
      <c r="B14" s="879"/>
      <c r="C14" s="879"/>
      <c r="D14" s="880"/>
      <c r="E14" s="1193"/>
      <c r="F14" s="1196"/>
      <c r="G14" s="1196"/>
      <c r="H14" s="532" t="s">
        <v>55</v>
      </c>
      <c r="I14" s="532">
        <v>160</v>
      </c>
      <c r="J14" s="880"/>
      <c r="K14" s="880"/>
      <c r="L14" s="880"/>
      <c r="M14" s="890"/>
      <c r="N14" s="890"/>
      <c r="O14" s="890"/>
      <c r="P14" s="890"/>
      <c r="Q14" s="880"/>
      <c r="R14" s="1192"/>
    </row>
    <row r="15" spans="1:19" ht="30" x14ac:dyDescent="0.25">
      <c r="A15" s="1195"/>
      <c r="B15" s="879"/>
      <c r="C15" s="879"/>
      <c r="D15" s="880"/>
      <c r="E15" s="1193"/>
      <c r="F15" s="1196"/>
      <c r="G15" s="732" t="s">
        <v>2421</v>
      </c>
      <c r="H15" s="532" t="s">
        <v>822</v>
      </c>
      <c r="I15" s="554" t="s">
        <v>631</v>
      </c>
      <c r="J15" s="880"/>
      <c r="K15" s="880"/>
      <c r="L15" s="880"/>
      <c r="M15" s="890"/>
      <c r="N15" s="890"/>
      <c r="O15" s="890"/>
      <c r="P15" s="890"/>
      <c r="Q15" s="880"/>
      <c r="R15" s="1192"/>
    </row>
    <row r="16" spans="1:19" ht="30" x14ac:dyDescent="0.25">
      <c r="A16" s="1195"/>
      <c r="B16" s="879"/>
      <c r="C16" s="879"/>
      <c r="D16" s="880"/>
      <c r="E16" s="1193"/>
      <c r="F16" s="1196"/>
      <c r="G16" s="532" t="s">
        <v>1867</v>
      </c>
      <c r="H16" s="532" t="s">
        <v>57</v>
      </c>
      <c r="I16" s="554" t="s">
        <v>41</v>
      </c>
      <c r="J16" s="880"/>
      <c r="K16" s="880"/>
      <c r="L16" s="880"/>
      <c r="M16" s="890"/>
      <c r="N16" s="890"/>
      <c r="O16" s="890"/>
      <c r="P16" s="890"/>
      <c r="Q16" s="880"/>
      <c r="R16" s="1192"/>
    </row>
    <row r="17" spans="1:19" ht="30" x14ac:dyDescent="0.25">
      <c r="A17" s="1195"/>
      <c r="B17" s="879"/>
      <c r="C17" s="879"/>
      <c r="D17" s="880"/>
      <c r="E17" s="1193"/>
      <c r="F17" s="1196"/>
      <c r="G17" s="532" t="s">
        <v>2422</v>
      </c>
      <c r="H17" s="532" t="s">
        <v>332</v>
      </c>
      <c r="I17" s="532">
        <v>1</v>
      </c>
      <c r="J17" s="880"/>
      <c r="K17" s="880"/>
      <c r="L17" s="880"/>
      <c r="M17" s="890"/>
      <c r="N17" s="890"/>
      <c r="O17" s="890"/>
      <c r="P17" s="890"/>
      <c r="Q17" s="880"/>
      <c r="R17" s="1192"/>
    </row>
    <row r="18" spans="1:19" ht="165" x14ac:dyDescent="0.25">
      <c r="A18" s="731">
        <v>6</v>
      </c>
      <c r="B18" s="533">
        <v>1</v>
      </c>
      <c r="C18" s="533">
        <v>4</v>
      </c>
      <c r="D18" s="532">
        <v>2</v>
      </c>
      <c r="E18" s="730" t="s">
        <v>2423</v>
      </c>
      <c r="F18" s="532" t="s">
        <v>2424</v>
      </c>
      <c r="G18" s="532" t="s">
        <v>2425</v>
      </c>
      <c r="H18" s="532" t="s">
        <v>2426</v>
      </c>
      <c r="I18" s="554" t="s">
        <v>1466</v>
      </c>
      <c r="J18" s="532" t="s">
        <v>2427</v>
      </c>
      <c r="K18" s="539" t="s">
        <v>2428</v>
      </c>
      <c r="L18" s="539"/>
      <c r="M18" s="534">
        <v>3600</v>
      </c>
      <c r="N18" s="533"/>
      <c r="O18" s="534">
        <f>M18</f>
        <v>3600</v>
      </c>
      <c r="P18" s="534"/>
      <c r="Q18" s="532" t="s">
        <v>2401</v>
      </c>
      <c r="R18" s="532" t="s">
        <v>2402</v>
      </c>
    </row>
    <row r="19" spans="1:19" ht="255" x14ac:dyDescent="0.25">
      <c r="A19" s="533">
        <v>7</v>
      </c>
      <c r="B19" s="533">
        <v>1</v>
      </c>
      <c r="C19" s="533">
        <v>4</v>
      </c>
      <c r="D19" s="533">
        <v>5</v>
      </c>
      <c r="E19" s="730" t="s">
        <v>2429</v>
      </c>
      <c r="F19" s="532" t="s">
        <v>2430</v>
      </c>
      <c r="G19" s="552" t="s">
        <v>568</v>
      </c>
      <c r="H19" s="532" t="s">
        <v>2431</v>
      </c>
      <c r="I19" s="532">
        <v>100</v>
      </c>
      <c r="J19" s="532" t="s">
        <v>2432</v>
      </c>
      <c r="K19" s="533" t="s">
        <v>2433</v>
      </c>
      <c r="L19" s="533"/>
      <c r="M19" s="534">
        <v>47787.09</v>
      </c>
      <c r="N19" s="534"/>
      <c r="O19" s="534">
        <f>M19</f>
        <v>47787.09</v>
      </c>
      <c r="P19" s="534"/>
      <c r="Q19" s="532" t="s">
        <v>2401</v>
      </c>
      <c r="R19" s="532" t="s">
        <v>2402</v>
      </c>
    </row>
    <row r="20" spans="1:19" ht="135" x14ac:dyDescent="0.25">
      <c r="A20" s="533">
        <v>8</v>
      </c>
      <c r="B20" s="533">
        <v>1</v>
      </c>
      <c r="C20" s="533">
        <v>4</v>
      </c>
      <c r="D20" s="533">
        <v>5</v>
      </c>
      <c r="E20" s="730" t="s">
        <v>2434</v>
      </c>
      <c r="F20" s="532" t="s">
        <v>2435</v>
      </c>
      <c r="G20" s="532" t="s">
        <v>2436</v>
      </c>
      <c r="H20" s="532" t="s">
        <v>585</v>
      </c>
      <c r="I20" s="532">
        <v>20</v>
      </c>
      <c r="J20" s="532" t="s">
        <v>2120</v>
      </c>
      <c r="K20" s="533" t="s">
        <v>52</v>
      </c>
      <c r="L20" s="533"/>
      <c r="M20" s="501">
        <v>59000</v>
      </c>
      <c r="N20" s="731"/>
      <c r="O20" s="501">
        <f>M20</f>
        <v>59000</v>
      </c>
      <c r="P20" s="534"/>
      <c r="Q20" s="532" t="s">
        <v>2401</v>
      </c>
      <c r="R20" s="532" t="s">
        <v>2402</v>
      </c>
    </row>
    <row r="21" spans="1:19" ht="195" x14ac:dyDescent="0.25">
      <c r="A21" s="532">
        <v>9</v>
      </c>
      <c r="B21" s="533">
        <v>1</v>
      </c>
      <c r="C21" s="533">
        <v>1</v>
      </c>
      <c r="D21" s="533">
        <v>5</v>
      </c>
      <c r="E21" s="500" t="s">
        <v>2437</v>
      </c>
      <c r="F21" s="536" t="s">
        <v>2438</v>
      </c>
      <c r="G21" s="532" t="s">
        <v>2397</v>
      </c>
      <c r="H21" s="536" t="s">
        <v>2398</v>
      </c>
      <c r="I21" s="532" t="s">
        <v>2439</v>
      </c>
      <c r="J21" s="580" t="s">
        <v>2440</v>
      </c>
      <c r="K21" s="579"/>
      <c r="L21" s="532" t="s">
        <v>109</v>
      </c>
      <c r="M21" s="533"/>
      <c r="N21" s="535">
        <v>62405.01</v>
      </c>
      <c r="O21" s="534"/>
      <c r="P21" s="535">
        <v>62405.01</v>
      </c>
      <c r="Q21" s="532" t="s">
        <v>2401</v>
      </c>
      <c r="R21" s="499" t="s">
        <v>2402</v>
      </c>
    </row>
    <row r="22" spans="1:19" ht="120.75" customHeight="1" x14ac:dyDescent="0.25">
      <c r="A22" s="1194">
        <v>10</v>
      </c>
      <c r="B22" s="879">
        <v>1</v>
      </c>
      <c r="C22" s="879">
        <v>1</v>
      </c>
      <c r="D22" s="879">
        <v>2</v>
      </c>
      <c r="E22" s="1193" t="s">
        <v>2441</v>
      </c>
      <c r="F22" s="880" t="s">
        <v>2442</v>
      </c>
      <c r="G22" s="498" t="s">
        <v>2443</v>
      </c>
      <c r="H22" s="536" t="s">
        <v>2444</v>
      </c>
      <c r="I22" s="532" t="s">
        <v>2445</v>
      </c>
      <c r="J22" s="880" t="s">
        <v>1652</v>
      </c>
      <c r="K22" s="879"/>
      <c r="L22" s="880" t="s">
        <v>109</v>
      </c>
      <c r="M22" s="879"/>
      <c r="N22" s="890">
        <v>91395.08</v>
      </c>
      <c r="O22" s="883"/>
      <c r="P22" s="890">
        <f>N22</f>
        <v>91395.08</v>
      </c>
      <c r="Q22" s="880" t="s">
        <v>2401</v>
      </c>
      <c r="R22" s="1192" t="s">
        <v>2402</v>
      </c>
    </row>
    <row r="23" spans="1:19" ht="120.75" customHeight="1" x14ac:dyDescent="0.25">
      <c r="A23" s="1194"/>
      <c r="B23" s="879"/>
      <c r="C23" s="879"/>
      <c r="D23" s="879"/>
      <c r="E23" s="1193"/>
      <c r="F23" s="880"/>
      <c r="G23" s="763" t="s">
        <v>380</v>
      </c>
      <c r="H23" s="697" t="s">
        <v>2446</v>
      </c>
      <c r="I23" s="697" t="s">
        <v>2447</v>
      </c>
      <c r="J23" s="880"/>
      <c r="K23" s="879"/>
      <c r="L23" s="880"/>
      <c r="M23" s="879"/>
      <c r="N23" s="890"/>
      <c r="O23" s="883"/>
      <c r="P23" s="890"/>
      <c r="Q23" s="880"/>
      <c r="R23" s="1192"/>
    </row>
    <row r="24" spans="1:19" ht="245.45" customHeight="1" x14ac:dyDescent="0.25">
      <c r="A24" s="834">
        <v>11</v>
      </c>
      <c r="B24" s="834">
        <v>1</v>
      </c>
      <c r="C24" s="834">
        <v>4</v>
      </c>
      <c r="D24" s="879">
        <v>2</v>
      </c>
      <c r="E24" s="1193" t="s">
        <v>2448</v>
      </c>
      <c r="F24" s="858" t="s">
        <v>2449</v>
      </c>
      <c r="G24" s="880" t="s">
        <v>2450</v>
      </c>
      <c r="H24" s="532" t="s">
        <v>2451</v>
      </c>
      <c r="I24" s="532" t="s">
        <v>2452</v>
      </c>
      <c r="J24" s="880" t="s">
        <v>2453</v>
      </c>
      <c r="K24" s="879"/>
      <c r="L24" s="879" t="s">
        <v>2454</v>
      </c>
      <c r="M24" s="879"/>
      <c r="N24" s="883">
        <v>158844</v>
      </c>
      <c r="O24" s="879"/>
      <c r="P24" s="883">
        <f>N24</f>
        <v>158844</v>
      </c>
      <c r="Q24" s="858" t="s">
        <v>2401</v>
      </c>
      <c r="R24" s="858" t="s">
        <v>2402</v>
      </c>
    </row>
    <row r="25" spans="1:19" ht="297" customHeight="1" x14ac:dyDescent="0.25">
      <c r="A25" s="835"/>
      <c r="B25" s="835"/>
      <c r="C25" s="835"/>
      <c r="D25" s="879"/>
      <c r="E25" s="1193"/>
      <c r="F25" s="858"/>
      <c r="G25" s="879"/>
      <c r="H25" s="532" t="s">
        <v>2444</v>
      </c>
      <c r="I25" s="532">
        <v>120</v>
      </c>
      <c r="J25" s="880"/>
      <c r="K25" s="879"/>
      <c r="L25" s="879"/>
      <c r="M25" s="879"/>
      <c r="N25" s="883"/>
      <c r="O25" s="879"/>
      <c r="P25" s="883"/>
      <c r="Q25" s="858"/>
      <c r="R25" s="858"/>
    </row>
    <row r="26" spans="1:19" ht="373.5" customHeight="1" x14ac:dyDescent="0.25">
      <c r="A26" s="533">
        <v>12</v>
      </c>
      <c r="B26" s="533">
        <v>1</v>
      </c>
      <c r="C26" s="533">
        <v>4</v>
      </c>
      <c r="D26" s="533">
        <v>2</v>
      </c>
      <c r="E26" s="730" t="s">
        <v>2455</v>
      </c>
      <c r="F26" s="733" t="s">
        <v>2456</v>
      </c>
      <c r="G26" s="533" t="s">
        <v>568</v>
      </c>
      <c r="H26" s="532" t="s">
        <v>85</v>
      </c>
      <c r="I26" s="532">
        <v>200</v>
      </c>
      <c r="J26" s="532" t="s">
        <v>2457</v>
      </c>
      <c r="K26" s="533"/>
      <c r="L26" s="533" t="s">
        <v>2458</v>
      </c>
      <c r="M26" s="533"/>
      <c r="N26" s="534">
        <v>275889.43</v>
      </c>
      <c r="O26" s="533"/>
      <c r="P26" s="534">
        <f>N26</f>
        <v>275889.43</v>
      </c>
      <c r="Q26" s="733" t="s">
        <v>2401</v>
      </c>
      <c r="R26" s="733" t="s">
        <v>2402</v>
      </c>
    </row>
    <row r="27" spans="1:19" s="364" customFormat="1" ht="278.25" customHeight="1" x14ac:dyDescent="0.25">
      <c r="A27" s="533">
        <v>13</v>
      </c>
      <c r="B27" s="533">
        <v>1</v>
      </c>
      <c r="C27" s="533">
        <v>4</v>
      </c>
      <c r="D27" s="533">
        <v>2</v>
      </c>
      <c r="E27" s="730" t="s">
        <v>2459</v>
      </c>
      <c r="F27" s="733" t="s">
        <v>2460</v>
      </c>
      <c r="G27" s="532" t="s">
        <v>2461</v>
      </c>
      <c r="H27" s="532" t="s">
        <v>2462</v>
      </c>
      <c r="I27" s="532">
        <v>13</v>
      </c>
      <c r="J27" s="532" t="s">
        <v>2463</v>
      </c>
      <c r="K27" s="533"/>
      <c r="L27" s="533" t="s">
        <v>2458</v>
      </c>
      <c r="M27" s="533"/>
      <c r="N27" s="534">
        <v>36200</v>
      </c>
      <c r="O27" s="533"/>
      <c r="P27" s="534">
        <v>36200</v>
      </c>
      <c r="Q27" s="733" t="s">
        <v>2401</v>
      </c>
      <c r="R27" s="733" t="s">
        <v>2402</v>
      </c>
    </row>
    <row r="28" spans="1:19" ht="314.25" customHeight="1" x14ac:dyDescent="0.25">
      <c r="A28" s="533">
        <v>14</v>
      </c>
      <c r="B28" s="533">
        <v>1</v>
      </c>
      <c r="C28" s="533">
        <v>4</v>
      </c>
      <c r="D28" s="533">
        <v>2</v>
      </c>
      <c r="E28" s="730" t="s">
        <v>2464</v>
      </c>
      <c r="F28" s="733" t="s">
        <v>2465</v>
      </c>
      <c r="G28" s="532" t="s">
        <v>2461</v>
      </c>
      <c r="H28" s="532" t="s">
        <v>2462</v>
      </c>
      <c r="I28" s="532" t="s">
        <v>2466</v>
      </c>
      <c r="J28" s="532" t="s">
        <v>2467</v>
      </c>
      <c r="K28" s="533"/>
      <c r="L28" s="533" t="s">
        <v>2458</v>
      </c>
      <c r="M28" s="533"/>
      <c r="N28" s="534">
        <v>38500</v>
      </c>
      <c r="O28" s="533"/>
      <c r="P28" s="534">
        <f>N28</f>
        <v>38500</v>
      </c>
      <c r="Q28" s="733" t="s">
        <v>2401</v>
      </c>
      <c r="R28" s="733" t="s">
        <v>2402</v>
      </c>
    </row>
    <row r="29" spans="1:19" s="364" customFormat="1" ht="28.5" customHeight="1" x14ac:dyDescent="0.25">
      <c r="A29" s="766"/>
      <c r="B29" s="766"/>
      <c r="C29" s="766"/>
      <c r="D29" s="766"/>
      <c r="E29" s="766"/>
      <c r="F29" s="766"/>
      <c r="G29" s="766"/>
      <c r="H29" s="766"/>
      <c r="I29" s="766"/>
      <c r="J29" s="766"/>
      <c r="K29" s="766"/>
      <c r="L29" s="766"/>
      <c r="M29" s="766"/>
      <c r="N29" s="766"/>
      <c r="O29" s="766"/>
      <c r="P29" s="766"/>
      <c r="Q29" s="766"/>
      <c r="R29" s="766"/>
      <c r="S29" s="766"/>
    </row>
    <row r="30" spans="1:19" s="364" customFormat="1" ht="15.75" x14ac:dyDescent="0.25">
      <c r="D30" s="599"/>
      <c r="H30" s="497"/>
      <c r="K30" s="599"/>
      <c r="L30" s="599"/>
      <c r="M30" s="599"/>
      <c r="N30" s="969"/>
      <c r="O30" s="1033" t="s">
        <v>35</v>
      </c>
      <c r="P30" s="1033"/>
      <c r="Q30" s="1033"/>
      <c r="R30" s="488"/>
    </row>
    <row r="31" spans="1:19" s="364" customFormat="1" x14ac:dyDescent="0.25">
      <c r="D31" s="599"/>
      <c r="H31" s="497"/>
      <c r="K31" s="599"/>
      <c r="L31" s="599"/>
      <c r="M31" s="599"/>
      <c r="N31" s="969"/>
      <c r="O31" s="393" t="s">
        <v>36</v>
      </c>
      <c r="P31" s="969" t="s">
        <v>37</v>
      </c>
      <c r="Q31" s="969"/>
      <c r="R31" s="488"/>
    </row>
    <row r="32" spans="1:19" s="364" customFormat="1" x14ac:dyDescent="0.25">
      <c r="D32" s="599"/>
      <c r="H32" s="497"/>
      <c r="K32" s="599"/>
      <c r="L32" s="599"/>
      <c r="M32" s="599"/>
      <c r="N32" s="969"/>
      <c r="O32" s="393"/>
      <c r="P32" s="393">
        <v>2020</v>
      </c>
      <c r="Q32" s="393">
        <v>2021</v>
      </c>
      <c r="R32" s="488"/>
    </row>
    <row r="33" spans="1:19" s="364" customFormat="1" x14ac:dyDescent="0.25">
      <c r="D33" s="599"/>
      <c r="H33" s="497"/>
      <c r="K33" s="599"/>
      <c r="L33" s="599"/>
      <c r="M33" s="599"/>
      <c r="N33" s="393" t="s">
        <v>729</v>
      </c>
      <c r="O33" s="601">
        <v>14</v>
      </c>
      <c r="P33" s="379">
        <f>O7+O8+O9+O10+O13+O18+O19+O20</f>
        <v>639646.59</v>
      </c>
      <c r="Q33" s="379">
        <f>P21+P22+P24+P26+P27+P28</f>
        <v>663233.52</v>
      </c>
      <c r="R33" s="767"/>
    </row>
    <row r="34" spans="1:19" x14ac:dyDescent="0.25">
      <c r="O34" s="496"/>
      <c r="P34" s="496"/>
      <c r="R34" s="495"/>
    </row>
    <row r="35" spans="1:19" x14ac:dyDescent="0.25">
      <c r="O35" s="496"/>
      <c r="P35" s="496"/>
      <c r="Q35" s="495"/>
    </row>
    <row r="36" spans="1:19" x14ac:dyDescent="0.25">
      <c r="Q36" s="495"/>
    </row>
    <row r="38" spans="1:19" s="357" customFormat="1" x14ac:dyDescent="0.25">
      <c r="A38" s="354"/>
      <c r="B38" s="354"/>
      <c r="C38" s="354"/>
      <c r="D38" s="598"/>
      <c r="E38" s="354"/>
      <c r="F38" s="354"/>
      <c r="G38" s="354"/>
      <c r="H38" s="366"/>
      <c r="I38" s="354"/>
      <c r="J38" s="354"/>
      <c r="K38" s="598"/>
      <c r="L38" s="598"/>
      <c r="M38" s="598"/>
      <c r="N38" s="598"/>
      <c r="O38" s="494"/>
      <c r="P38" s="494"/>
      <c r="Q38" s="495"/>
      <c r="S38" s="354"/>
    </row>
    <row r="39" spans="1:19" s="357" customFormat="1" x14ac:dyDescent="0.25">
      <c r="A39" s="354"/>
      <c r="B39" s="354"/>
      <c r="C39" s="354"/>
      <c r="D39" s="598"/>
      <c r="E39" s="354"/>
      <c r="F39" s="354"/>
      <c r="G39" s="354"/>
      <c r="H39" s="366"/>
      <c r="I39" s="354"/>
      <c r="J39" s="354"/>
      <c r="K39" s="598"/>
      <c r="L39" s="598"/>
      <c r="M39" s="598"/>
      <c r="N39" s="598"/>
      <c r="O39" s="494"/>
      <c r="P39" s="494"/>
      <c r="Q39" s="495"/>
      <c r="S39" s="354"/>
    </row>
  </sheetData>
  <mergeCells count="80">
    <mergeCell ref="F4:F5"/>
    <mergeCell ref="A4:A5"/>
    <mergeCell ref="B4:B5"/>
    <mergeCell ref="C4:C5"/>
    <mergeCell ref="D4:D5"/>
    <mergeCell ref="E4:E5"/>
    <mergeCell ref="Q4:Q5"/>
    <mergeCell ref="R4:R5"/>
    <mergeCell ref="A10:A12"/>
    <mergeCell ref="B10:B12"/>
    <mergeCell ref="C10:C12"/>
    <mergeCell ref="D10:D12"/>
    <mergeCell ref="E10:E12"/>
    <mergeCell ref="F10:F12"/>
    <mergeCell ref="G10:G11"/>
    <mergeCell ref="J10:J12"/>
    <mergeCell ref="G4:G5"/>
    <mergeCell ref="H4:I4"/>
    <mergeCell ref="J4:J5"/>
    <mergeCell ref="K4:L4"/>
    <mergeCell ref="M4:N4"/>
    <mergeCell ref="O4:P4"/>
    <mergeCell ref="Q10:Q12"/>
    <mergeCell ref="R10:R12"/>
    <mergeCell ref="A13:A17"/>
    <mergeCell ref="B13:B17"/>
    <mergeCell ref="C13:C17"/>
    <mergeCell ref="D13:D17"/>
    <mergeCell ref="E13:E17"/>
    <mergeCell ref="F13:F17"/>
    <mergeCell ref="G13:G14"/>
    <mergeCell ref="J13:J17"/>
    <mergeCell ref="K10:K12"/>
    <mergeCell ref="L10:L12"/>
    <mergeCell ref="M10:M12"/>
    <mergeCell ref="N10:N12"/>
    <mergeCell ref="O10:O12"/>
    <mergeCell ref="P10:P12"/>
    <mergeCell ref="Q13:Q17"/>
    <mergeCell ref="R13:R17"/>
    <mergeCell ref="A22:A23"/>
    <mergeCell ref="B22:B23"/>
    <mergeCell ref="C22:C23"/>
    <mergeCell ref="D22:D23"/>
    <mergeCell ref="E22:E23"/>
    <mergeCell ref="F22:F23"/>
    <mergeCell ref="J22:J23"/>
    <mergeCell ref="K22:K23"/>
    <mergeCell ref="K13:K17"/>
    <mergeCell ref="L13:L17"/>
    <mergeCell ref="M13:M17"/>
    <mergeCell ref="N13:N17"/>
    <mergeCell ref="O13:O17"/>
    <mergeCell ref="P13:P17"/>
    <mergeCell ref="R22:R23"/>
    <mergeCell ref="A24:A25"/>
    <mergeCell ref="B24:B25"/>
    <mergeCell ref="C24:C25"/>
    <mergeCell ref="D24:D25"/>
    <mergeCell ref="E24:E25"/>
    <mergeCell ref="F24:F25"/>
    <mergeCell ref="G24:G25"/>
    <mergeCell ref="J24:J25"/>
    <mergeCell ref="K24:K25"/>
    <mergeCell ref="L22:L23"/>
    <mergeCell ref="M22:M23"/>
    <mergeCell ref="N22:N23"/>
    <mergeCell ref="O22:O23"/>
    <mergeCell ref="P22:P23"/>
    <mergeCell ref="Q22:Q23"/>
    <mergeCell ref="R24:R25"/>
    <mergeCell ref="N30:N32"/>
    <mergeCell ref="O30:Q30"/>
    <mergeCell ref="P31:Q31"/>
    <mergeCell ref="L24:L25"/>
    <mergeCell ref="M24:M25"/>
    <mergeCell ref="N24:N25"/>
    <mergeCell ref="O24:O25"/>
    <mergeCell ref="P24:P25"/>
    <mergeCell ref="Q24:Q25"/>
  </mergeCells>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I28"/>
  <sheetViews>
    <sheetView topLeftCell="A17" zoomScaleNormal="100" workbookViewId="0">
      <selection activeCell="P24" sqref="P24"/>
    </sheetView>
  </sheetViews>
  <sheetFormatPr defaultRowHeight="15" x14ac:dyDescent="0.25"/>
  <cols>
    <col min="1" max="1" width="4.7109375" style="85" customWidth="1"/>
    <col min="2" max="2" width="9.140625" style="85" customWidth="1"/>
    <col min="3" max="3" width="7" style="85" customWidth="1"/>
    <col min="4" max="4" width="11.5703125" style="85" customWidth="1"/>
    <col min="5" max="5" width="21.85546875" style="85" customWidth="1"/>
    <col min="6" max="6" width="39.5703125" style="85" customWidth="1"/>
    <col min="7" max="7" width="15.7109375" style="85" customWidth="1"/>
    <col min="8" max="8" width="11.5703125" style="85" customWidth="1"/>
    <col min="9" max="9" width="10.7109375" style="85" customWidth="1"/>
    <col min="10" max="10" width="22.5703125" style="85" customWidth="1"/>
    <col min="11" max="11" width="10.42578125" style="85" customWidth="1"/>
    <col min="12" max="12" width="9.85546875" style="85" customWidth="1"/>
    <col min="13" max="13" width="15.85546875" style="85" customWidth="1"/>
    <col min="14" max="14" width="19.28515625" style="85" customWidth="1"/>
    <col min="15" max="15" width="13.85546875" style="85" customWidth="1"/>
    <col min="16" max="16" width="12.42578125" style="85" customWidth="1"/>
    <col min="17" max="17" width="17.42578125" style="85" customWidth="1"/>
    <col min="18" max="18" width="15.1406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x14ac:dyDescent="0.25">
      <c r="A2" s="820" t="s">
        <v>1049</v>
      </c>
      <c r="B2" s="820"/>
      <c r="C2" s="820"/>
      <c r="D2" s="820"/>
      <c r="E2" s="820"/>
      <c r="F2" s="820"/>
      <c r="G2" s="820"/>
      <c r="H2" s="820"/>
      <c r="I2" s="820"/>
      <c r="J2" s="820"/>
      <c r="K2" s="820"/>
      <c r="L2" s="820"/>
      <c r="M2" s="820"/>
      <c r="N2" s="820"/>
      <c r="O2" s="820"/>
      <c r="P2" s="820"/>
      <c r="Q2" s="820"/>
    </row>
    <row r="4" spans="1:19" s="63" customFormat="1" ht="61.5" customHeight="1" x14ac:dyDescent="0.25">
      <c r="A4" s="821" t="s">
        <v>0</v>
      </c>
      <c r="B4" s="815" t="s">
        <v>1</v>
      </c>
      <c r="C4" s="815" t="s">
        <v>2</v>
      </c>
      <c r="D4" s="815" t="s">
        <v>3</v>
      </c>
      <c r="E4" s="821" t="s">
        <v>4</v>
      </c>
      <c r="F4" s="821" t="s">
        <v>5</v>
      </c>
      <c r="G4" s="815" t="s">
        <v>6</v>
      </c>
      <c r="H4" s="823" t="s">
        <v>7</v>
      </c>
      <c r="I4" s="823"/>
      <c r="J4" s="821" t="s">
        <v>8</v>
      </c>
      <c r="K4" s="824" t="s">
        <v>9</v>
      </c>
      <c r="L4" s="819"/>
      <c r="M4" s="825" t="s">
        <v>10</v>
      </c>
      <c r="N4" s="825"/>
      <c r="O4" s="825" t="s">
        <v>11</v>
      </c>
      <c r="P4" s="825"/>
      <c r="Q4" s="821" t="s">
        <v>12</v>
      </c>
      <c r="R4" s="815" t="s">
        <v>13</v>
      </c>
      <c r="S4" s="62"/>
    </row>
    <row r="5" spans="1:19" s="63" customFormat="1" x14ac:dyDescent="0.2">
      <c r="A5" s="822"/>
      <c r="B5" s="816"/>
      <c r="C5" s="816"/>
      <c r="D5" s="816"/>
      <c r="E5" s="822"/>
      <c r="F5" s="822"/>
      <c r="G5" s="816"/>
      <c r="H5" s="119" t="s">
        <v>14</v>
      </c>
      <c r="I5" s="119" t="s">
        <v>15</v>
      </c>
      <c r="J5" s="822"/>
      <c r="K5" s="121">
        <v>2020</v>
      </c>
      <c r="L5" s="121">
        <v>2021</v>
      </c>
      <c r="M5" s="121">
        <v>2020</v>
      </c>
      <c r="N5" s="121">
        <v>2021</v>
      </c>
      <c r="O5" s="121">
        <v>2020</v>
      </c>
      <c r="P5" s="121">
        <v>2021</v>
      </c>
      <c r="Q5" s="822"/>
      <c r="R5" s="816"/>
      <c r="S5" s="62"/>
    </row>
    <row r="6" spans="1:19" s="63" customFormat="1" x14ac:dyDescent="0.2">
      <c r="A6" s="118" t="s">
        <v>16</v>
      </c>
      <c r="B6" s="119" t="s">
        <v>17</v>
      </c>
      <c r="C6" s="119" t="s">
        <v>18</v>
      </c>
      <c r="D6" s="119" t="s">
        <v>19</v>
      </c>
      <c r="E6" s="118" t="s">
        <v>20</v>
      </c>
      <c r="F6" s="118" t="s">
        <v>21</v>
      </c>
      <c r="G6" s="118" t="s">
        <v>22</v>
      </c>
      <c r="H6" s="119" t="s">
        <v>23</v>
      </c>
      <c r="I6" s="119" t="s">
        <v>24</v>
      </c>
      <c r="J6" s="118" t="s">
        <v>25</v>
      </c>
      <c r="K6" s="121" t="s">
        <v>26</v>
      </c>
      <c r="L6" s="121" t="s">
        <v>27</v>
      </c>
      <c r="M6" s="120" t="s">
        <v>28</v>
      </c>
      <c r="N6" s="120" t="s">
        <v>29</v>
      </c>
      <c r="O6" s="120" t="s">
        <v>30</v>
      </c>
      <c r="P6" s="120" t="s">
        <v>31</v>
      </c>
      <c r="Q6" s="118" t="s">
        <v>32</v>
      </c>
      <c r="R6" s="119" t="s">
        <v>33</v>
      </c>
      <c r="S6" s="62"/>
    </row>
    <row r="7" spans="1:19" s="63" customFormat="1" ht="56.25" x14ac:dyDescent="0.2">
      <c r="A7" s="94">
        <v>1</v>
      </c>
      <c r="B7" s="151">
        <v>6</v>
      </c>
      <c r="C7" s="151">
        <v>1</v>
      </c>
      <c r="D7" s="152">
        <v>3</v>
      </c>
      <c r="E7" s="70" t="s">
        <v>96</v>
      </c>
      <c r="F7" s="70" t="s">
        <v>97</v>
      </c>
      <c r="G7" s="71" t="s">
        <v>56</v>
      </c>
      <c r="H7" s="72" t="s">
        <v>41</v>
      </c>
      <c r="I7" s="72" t="s">
        <v>98</v>
      </c>
      <c r="J7" s="70" t="s">
        <v>99</v>
      </c>
      <c r="K7" s="73" t="s">
        <v>45</v>
      </c>
      <c r="L7" s="69"/>
      <c r="M7" s="67">
        <v>32000</v>
      </c>
      <c r="N7" s="67"/>
      <c r="O7" s="68">
        <v>32000</v>
      </c>
      <c r="P7" s="69"/>
      <c r="Q7" s="65" t="s">
        <v>100</v>
      </c>
      <c r="R7" s="65" t="s">
        <v>101</v>
      </c>
      <c r="S7" s="125"/>
    </row>
    <row r="8" spans="1:19" s="3" customFormat="1" ht="56.25" x14ac:dyDescent="0.25">
      <c r="A8" s="151">
        <v>2</v>
      </c>
      <c r="B8" s="151">
        <v>6</v>
      </c>
      <c r="C8" s="151">
        <v>5</v>
      </c>
      <c r="D8" s="152">
        <v>4</v>
      </c>
      <c r="E8" s="70" t="s">
        <v>106</v>
      </c>
      <c r="F8" s="70" t="s">
        <v>102</v>
      </c>
      <c r="G8" s="71" t="s">
        <v>103</v>
      </c>
      <c r="H8" s="72" t="s">
        <v>46</v>
      </c>
      <c r="I8" s="72" t="s">
        <v>104</v>
      </c>
      <c r="J8" s="70" t="s">
        <v>105</v>
      </c>
      <c r="K8" s="73" t="s">
        <v>45</v>
      </c>
      <c r="L8" s="69"/>
      <c r="M8" s="67">
        <v>40000</v>
      </c>
      <c r="N8" s="67"/>
      <c r="O8" s="68">
        <v>40000</v>
      </c>
      <c r="P8" s="69"/>
      <c r="Q8" s="65" t="s">
        <v>100</v>
      </c>
      <c r="R8" s="65" t="s">
        <v>101</v>
      </c>
      <c r="S8" s="6"/>
    </row>
    <row r="9" spans="1:19" s="3" customFormat="1" ht="86.25" customHeight="1" x14ac:dyDescent="0.25">
      <c r="A9" s="151">
        <v>3</v>
      </c>
      <c r="B9" s="151">
        <v>6</v>
      </c>
      <c r="C9" s="151">
        <v>5</v>
      </c>
      <c r="D9" s="152">
        <v>4</v>
      </c>
      <c r="E9" s="70" t="s">
        <v>168</v>
      </c>
      <c r="F9" s="70" t="s">
        <v>107</v>
      </c>
      <c r="G9" s="71" t="s">
        <v>48</v>
      </c>
      <c r="H9" s="72" t="s">
        <v>166</v>
      </c>
      <c r="I9" s="72" t="s">
        <v>104</v>
      </c>
      <c r="J9" s="70" t="s">
        <v>108</v>
      </c>
      <c r="K9" s="73" t="s">
        <v>45</v>
      </c>
      <c r="L9" s="69"/>
      <c r="M9" s="67">
        <v>18000</v>
      </c>
      <c r="N9" s="67"/>
      <c r="O9" s="68">
        <v>18000</v>
      </c>
      <c r="P9" s="69"/>
      <c r="Q9" s="65" t="s">
        <v>100</v>
      </c>
      <c r="R9" s="65" t="s">
        <v>101</v>
      </c>
      <c r="S9" s="6"/>
    </row>
    <row r="10" spans="1:19" s="3" customFormat="1" ht="78.75" x14ac:dyDescent="0.25">
      <c r="A10" s="151">
        <v>4</v>
      </c>
      <c r="B10" s="151">
        <v>6</v>
      </c>
      <c r="C10" s="151">
        <v>5</v>
      </c>
      <c r="D10" s="152">
        <v>6</v>
      </c>
      <c r="E10" s="70" t="s">
        <v>766</v>
      </c>
      <c r="F10" s="70" t="s">
        <v>767</v>
      </c>
      <c r="G10" s="71" t="s">
        <v>56</v>
      </c>
      <c r="H10" s="72" t="s">
        <v>41</v>
      </c>
      <c r="I10" s="72" t="s">
        <v>98</v>
      </c>
      <c r="J10" s="70" t="s">
        <v>169</v>
      </c>
      <c r="K10" s="73" t="s">
        <v>109</v>
      </c>
      <c r="L10" s="69"/>
      <c r="M10" s="67">
        <v>5000</v>
      </c>
      <c r="N10" s="67"/>
      <c r="O10" s="68">
        <v>5000</v>
      </c>
      <c r="P10" s="69"/>
      <c r="Q10" s="65" t="s">
        <v>100</v>
      </c>
      <c r="R10" s="65" t="s">
        <v>101</v>
      </c>
      <c r="S10" s="6"/>
    </row>
    <row r="11" spans="1:19" s="3" customFormat="1" ht="78.75" x14ac:dyDescent="0.25">
      <c r="A11" s="151">
        <v>5</v>
      </c>
      <c r="B11" s="151">
        <v>1</v>
      </c>
      <c r="C11" s="151">
        <v>1</v>
      </c>
      <c r="D11" s="152">
        <v>6</v>
      </c>
      <c r="E11" s="70" t="s">
        <v>110</v>
      </c>
      <c r="F11" s="70" t="s">
        <v>111</v>
      </c>
      <c r="G11" s="71" t="s">
        <v>170</v>
      </c>
      <c r="H11" s="72" t="s">
        <v>171</v>
      </c>
      <c r="I11" s="72" t="s">
        <v>104</v>
      </c>
      <c r="J11" s="70" t="s">
        <v>768</v>
      </c>
      <c r="K11" s="73" t="s">
        <v>45</v>
      </c>
      <c r="L11" s="66"/>
      <c r="M11" s="67">
        <v>35000</v>
      </c>
      <c r="N11" s="69"/>
      <c r="O11" s="68">
        <v>35000</v>
      </c>
      <c r="P11" s="69"/>
      <c r="Q11" s="65" t="s">
        <v>100</v>
      </c>
      <c r="R11" s="65" t="s">
        <v>101</v>
      </c>
      <c r="S11" s="6"/>
    </row>
    <row r="12" spans="1:19" s="3" customFormat="1" ht="90" x14ac:dyDescent="0.25">
      <c r="A12" s="151">
        <v>6</v>
      </c>
      <c r="B12" s="151">
        <v>3</v>
      </c>
      <c r="C12" s="151">
        <v>1</v>
      </c>
      <c r="D12" s="152">
        <v>6</v>
      </c>
      <c r="E12" s="70" t="s">
        <v>770</v>
      </c>
      <c r="F12" s="70" t="s">
        <v>112</v>
      </c>
      <c r="G12" s="71" t="s">
        <v>42</v>
      </c>
      <c r="H12" s="71">
        <v>100</v>
      </c>
      <c r="I12" s="72" t="s">
        <v>104</v>
      </c>
      <c r="J12" s="70" t="s">
        <v>769</v>
      </c>
      <c r="K12" s="73" t="s">
        <v>45</v>
      </c>
      <c r="L12" s="66"/>
      <c r="M12" s="67">
        <v>23000</v>
      </c>
      <c r="N12" s="69"/>
      <c r="O12" s="68">
        <v>23000</v>
      </c>
      <c r="P12" s="69"/>
      <c r="Q12" s="65" t="s">
        <v>100</v>
      </c>
      <c r="R12" s="65" t="s">
        <v>101</v>
      </c>
    </row>
    <row r="13" spans="1:19" s="3" customFormat="1" ht="33.75" x14ac:dyDescent="0.25">
      <c r="A13" s="151">
        <v>7</v>
      </c>
      <c r="B13" s="151">
        <v>3</v>
      </c>
      <c r="C13" s="151">
        <v>2</v>
      </c>
      <c r="D13" s="152">
        <v>13</v>
      </c>
      <c r="E13" s="70" t="s">
        <v>172</v>
      </c>
      <c r="F13" s="70" t="s">
        <v>173</v>
      </c>
      <c r="G13" s="71" t="s">
        <v>54</v>
      </c>
      <c r="H13" s="71">
        <v>300</v>
      </c>
      <c r="I13" s="72" t="s">
        <v>98</v>
      </c>
      <c r="J13" s="70" t="s">
        <v>114</v>
      </c>
      <c r="K13" s="73" t="s">
        <v>115</v>
      </c>
      <c r="L13" s="69"/>
      <c r="M13" s="67">
        <v>6000</v>
      </c>
      <c r="N13" s="67"/>
      <c r="O13" s="68">
        <v>6000</v>
      </c>
      <c r="P13" s="69"/>
      <c r="Q13" s="65" t="s">
        <v>100</v>
      </c>
      <c r="R13" s="65" t="s">
        <v>101</v>
      </c>
    </row>
    <row r="14" spans="1:19" ht="104.25" customHeight="1" x14ac:dyDescent="0.25">
      <c r="A14" s="151">
        <v>8</v>
      </c>
      <c r="B14" s="150">
        <v>6</v>
      </c>
      <c r="C14" s="150">
        <v>1</v>
      </c>
      <c r="D14" s="149">
        <v>13</v>
      </c>
      <c r="E14" s="70" t="s">
        <v>116</v>
      </c>
      <c r="F14" s="81" t="s">
        <v>117</v>
      </c>
      <c r="G14" s="95" t="s">
        <v>118</v>
      </c>
      <c r="H14" s="95">
        <v>5</v>
      </c>
      <c r="I14" s="96" t="s">
        <v>98</v>
      </c>
      <c r="J14" s="81" t="s">
        <v>119</v>
      </c>
      <c r="K14" s="97" t="s">
        <v>45</v>
      </c>
      <c r="L14" s="98"/>
      <c r="M14" s="99">
        <v>25000</v>
      </c>
      <c r="N14" s="99"/>
      <c r="O14" s="100">
        <v>25000</v>
      </c>
      <c r="P14" s="98"/>
      <c r="Q14" s="95" t="s">
        <v>100</v>
      </c>
      <c r="R14" s="95" t="s">
        <v>101</v>
      </c>
    </row>
    <row r="15" spans="1:19" ht="56.25" x14ac:dyDescent="0.25">
      <c r="A15" s="151">
        <v>9</v>
      </c>
      <c r="B15" s="151">
        <v>6</v>
      </c>
      <c r="C15" s="151">
        <v>1</v>
      </c>
      <c r="D15" s="152">
        <v>3</v>
      </c>
      <c r="E15" s="70" t="s">
        <v>249</v>
      </c>
      <c r="F15" s="70" t="s">
        <v>97</v>
      </c>
      <c r="G15" s="71" t="s">
        <v>56</v>
      </c>
      <c r="H15" s="65">
        <v>1</v>
      </c>
      <c r="I15" s="78" t="s">
        <v>98</v>
      </c>
      <c r="J15" s="70" t="s">
        <v>99</v>
      </c>
      <c r="K15" s="66"/>
      <c r="L15" s="74" t="s">
        <v>45</v>
      </c>
      <c r="M15" s="67"/>
      <c r="N15" s="68">
        <v>64000</v>
      </c>
      <c r="O15" s="68"/>
      <c r="P15" s="68">
        <v>64000</v>
      </c>
      <c r="Q15" s="65" t="s">
        <v>100</v>
      </c>
      <c r="R15" s="65" t="s">
        <v>101</v>
      </c>
      <c r="S15" s="21"/>
    </row>
    <row r="16" spans="1:19" ht="33.75" x14ac:dyDescent="0.25">
      <c r="A16" s="151">
        <v>10</v>
      </c>
      <c r="B16" s="151">
        <v>6</v>
      </c>
      <c r="C16" s="151">
        <v>5</v>
      </c>
      <c r="D16" s="152">
        <v>4</v>
      </c>
      <c r="E16" s="83" t="s">
        <v>250</v>
      </c>
      <c r="F16" s="83" t="s">
        <v>107</v>
      </c>
      <c r="G16" s="71" t="s">
        <v>48</v>
      </c>
      <c r="H16" s="71">
        <v>70</v>
      </c>
      <c r="I16" s="71" t="s">
        <v>104</v>
      </c>
      <c r="J16" s="70" t="s">
        <v>108</v>
      </c>
      <c r="K16" s="66"/>
      <c r="L16" s="74" t="s">
        <v>45</v>
      </c>
      <c r="M16" s="67"/>
      <c r="N16" s="68">
        <v>20000</v>
      </c>
      <c r="O16" s="68"/>
      <c r="P16" s="68">
        <v>20000</v>
      </c>
      <c r="Q16" s="65" t="s">
        <v>100</v>
      </c>
      <c r="R16" s="65" t="s">
        <v>101</v>
      </c>
    </row>
    <row r="17" spans="1:35" ht="90" x14ac:dyDescent="0.25">
      <c r="A17" s="151">
        <v>11</v>
      </c>
      <c r="B17" s="74">
        <v>6</v>
      </c>
      <c r="C17" s="74">
        <v>1</v>
      </c>
      <c r="D17" s="71">
        <v>9</v>
      </c>
      <c r="E17" s="70" t="s">
        <v>251</v>
      </c>
      <c r="F17" s="70" t="s">
        <v>252</v>
      </c>
      <c r="G17" s="71" t="s">
        <v>103</v>
      </c>
      <c r="H17" s="71">
        <v>40</v>
      </c>
      <c r="I17" s="72" t="s">
        <v>104</v>
      </c>
      <c r="J17" s="70" t="s">
        <v>253</v>
      </c>
      <c r="K17" s="75"/>
      <c r="L17" s="73" t="s">
        <v>34</v>
      </c>
      <c r="M17" s="76"/>
      <c r="N17" s="77">
        <v>55000</v>
      </c>
      <c r="O17" s="77"/>
      <c r="P17" s="77">
        <v>55000</v>
      </c>
      <c r="Q17" s="65" t="s">
        <v>100</v>
      </c>
      <c r="R17" s="65" t="s">
        <v>101</v>
      </c>
      <c r="S17" s="21"/>
    </row>
    <row r="18" spans="1:35" ht="67.5" x14ac:dyDescent="0.25">
      <c r="A18" s="155">
        <v>12</v>
      </c>
      <c r="B18" s="74">
        <v>6</v>
      </c>
      <c r="C18" s="74">
        <v>1</v>
      </c>
      <c r="D18" s="71">
        <v>6</v>
      </c>
      <c r="E18" s="83" t="s">
        <v>254</v>
      </c>
      <c r="F18" s="83" t="s">
        <v>764</v>
      </c>
      <c r="G18" s="71" t="s">
        <v>255</v>
      </c>
      <c r="H18" s="71">
        <v>25</v>
      </c>
      <c r="I18" s="72" t="s">
        <v>104</v>
      </c>
      <c r="J18" s="70" t="s">
        <v>256</v>
      </c>
      <c r="K18" s="75"/>
      <c r="L18" s="73" t="s">
        <v>45</v>
      </c>
      <c r="M18" s="76"/>
      <c r="N18" s="77">
        <v>49500</v>
      </c>
      <c r="O18" s="77"/>
      <c r="P18" s="77">
        <v>49500</v>
      </c>
      <c r="Q18" s="65" t="s">
        <v>100</v>
      </c>
      <c r="R18" s="65" t="s">
        <v>101</v>
      </c>
      <c r="AF18" s="117"/>
      <c r="AG18" s="817" t="s">
        <v>35</v>
      </c>
      <c r="AH18" s="818"/>
      <c r="AI18" s="819"/>
    </row>
    <row r="19" spans="1:35" ht="67.5" x14ac:dyDescent="0.25">
      <c r="A19" s="151">
        <v>13</v>
      </c>
      <c r="B19" s="151">
        <v>3</v>
      </c>
      <c r="C19" s="151">
        <v>1</v>
      </c>
      <c r="D19" s="152">
        <v>6</v>
      </c>
      <c r="E19" s="83" t="s">
        <v>765</v>
      </c>
      <c r="F19" s="83" t="s">
        <v>257</v>
      </c>
      <c r="G19" s="65" t="s">
        <v>258</v>
      </c>
      <c r="H19" s="65">
        <v>10</v>
      </c>
      <c r="I19" s="78" t="s">
        <v>98</v>
      </c>
      <c r="J19" s="70" t="s">
        <v>259</v>
      </c>
      <c r="K19" s="66"/>
      <c r="L19" s="73" t="s">
        <v>45</v>
      </c>
      <c r="M19" s="67"/>
      <c r="N19" s="68">
        <v>20000</v>
      </c>
      <c r="O19" s="68"/>
      <c r="P19" s="68">
        <v>20000</v>
      </c>
      <c r="Q19" s="65" t="s">
        <v>100</v>
      </c>
      <c r="R19" s="65" t="s">
        <v>101</v>
      </c>
      <c r="AF19" s="115"/>
      <c r="AG19" s="122" t="s">
        <v>36</v>
      </c>
      <c r="AH19" s="817" t="s">
        <v>37</v>
      </c>
      <c r="AI19" s="819"/>
    </row>
    <row r="20" spans="1:35" ht="56.25" x14ac:dyDescent="0.25">
      <c r="A20" s="151">
        <v>14</v>
      </c>
      <c r="B20" s="74">
        <v>3</v>
      </c>
      <c r="C20" s="74">
        <v>2</v>
      </c>
      <c r="D20" s="71">
        <v>10</v>
      </c>
      <c r="E20" s="71" t="s">
        <v>260</v>
      </c>
      <c r="F20" s="70" t="s">
        <v>261</v>
      </c>
      <c r="G20" s="71" t="s">
        <v>113</v>
      </c>
      <c r="H20" s="71">
        <v>1</v>
      </c>
      <c r="I20" s="72" t="s">
        <v>98</v>
      </c>
      <c r="J20" s="70" t="s">
        <v>114</v>
      </c>
      <c r="K20" s="75"/>
      <c r="L20" s="73" t="s">
        <v>115</v>
      </c>
      <c r="M20" s="76"/>
      <c r="N20" s="77">
        <v>31000</v>
      </c>
      <c r="O20" s="77"/>
      <c r="P20" s="77">
        <v>31000</v>
      </c>
      <c r="Q20" s="65" t="s">
        <v>100</v>
      </c>
      <c r="R20" s="65" t="s">
        <v>101</v>
      </c>
    </row>
    <row r="21" spans="1:35" ht="77.25" customHeight="1" x14ac:dyDescent="0.25">
      <c r="A21" s="151">
        <v>15</v>
      </c>
      <c r="B21" s="79">
        <v>6</v>
      </c>
      <c r="C21" s="79">
        <v>1</v>
      </c>
      <c r="D21" s="80">
        <v>13</v>
      </c>
      <c r="E21" s="84" t="s">
        <v>116</v>
      </c>
      <c r="F21" s="84" t="s">
        <v>117</v>
      </c>
      <c r="G21" s="80" t="s">
        <v>118</v>
      </c>
      <c r="H21" s="80">
        <v>5</v>
      </c>
      <c r="I21" s="82" t="s">
        <v>98</v>
      </c>
      <c r="J21" s="81" t="s">
        <v>119</v>
      </c>
      <c r="K21" s="73"/>
      <c r="L21" s="73" t="s">
        <v>45</v>
      </c>
      <c r="M21" s="76"/>
      <c r="N21" s="77">
        <v>25000</v>
      </c>
      <c r="O21" s="77"/>
      <c r="P21" s="77">
        <v>25000</v>
      </c>
      <c r="Q21" s="65" t="s">
        <v>100</v>
      </c>
      <c r="R21" s="65" t="s">
        <v>101</v>
      </c>
    </row>
    <row r="22" spans="1:35" ht="60" customHeight="1" x14ac:dyDescent="0.25">
      <c r="A22" s="834">
        <v>16</v>
      </c>
      <c r="B22" s="834">
        <v>1</v>
      </c>
      <c r="C22" s="834">
        <v>1</v>
      </c>
      <c r="D22" s="836">
        <v>6</v>
      </c>
      <c r="E22" s="837" t="s">
        <v>732</v>
      </c>
      <c r="F22" s="839" t="s">
        <v>808</v>
      </c>
      <c r="G22" s="71" t="s">
        <v>726</v>
      </c>
      <c r="H22" s="65">
        <v>1</v>
      </c>
      <c r="I22" s="78" t="s">
        <v>98</v>
      </c>
      <c r="J22" s="839" t="s">
        <v>1054</v>
      </c>
      <c r="K22" s="840"/>
      <c r="L22" s="841" t="s">
        <v>45</v>
      </c>
      <c r="M22" s="842"/>
      <c r="N22" s="830">
        <v>35600</v>
      </c>
      <c r="O22" s="830"/>
      <c r="P22" s="830">
        <v>35600</v>
      </c>
      <c r="Q22" s="832" t="s">
        <v>100</v>
      </c>
      <c r="R22" s="832" t="s">
        <v>101</v>
      </c>
    </row>
    <row r="23" spans="1:35" x14ac:dyDescent="0.25">
      <c r="A23" s="835"/>
      <c r="B23" s="835"/>
      <c r="C23" s="835"/>
      <c r="D23" s="833"/>
      <c r="E23" s="838"/>
      <c r="F23" s="833"/>
      <c r="G23" s="71" t="s">
        <v>42</v>
      </c>
      <c r="H23" s="65">
        <v>50</v>
      </c>
      <c r="I23" s="78" t="s">
        <v>104</v>
      </c>
      <c r="J23" s="833"/>
      <c r="K23" s="833"/>
      <c r="L23" s="835"/>
      <c r="M23" s="835"/>
      <c r="N23" s="831"/>
      <c r="O23" s="831"/>
      <c r="P23" s="831"/>
      <c r="Q23" s="833"/>
      <c r="R23" s="833"/>
    </row>
    <row r="24" spans="1:35" x14ac:dyDescent="0.25">
      <c r="A24" s="126"/>
      <c r="G24" s="4"/>
    </row>
    <row r="25" spans="1:35" x14ac:dyDescent="0.25">
      <c r="N25" s="826"/>
      <c r="O25" s="829" t="s">
        <v>35</v>
      </c>
      <c r="P25" s="829"/>
      <c r="Q25" s="829"/>
    </row>
    <row r="26" spans="1:35" x14ac:dyDescent="0.25">
      <c r="N26" s="827"/>
      <c r="O26" s="829" t="s">
        <v>36</v>
      </c>
      <c r="P26" s="829" t="s">
        <v>37</v>
      </c>
      <c r="Q26" s="829"/>
    </row>
    <row r="27" spans="1:35" x14ac:dyDescent="0.25">
      <c r="N27" s="828"/>
      <c r="O27" s="829"/>
      <c r="P27" s="116">
        <v>2020</v>
      </c>
      <c r="Q27" s="116">
        <v>2021</v>
      </c>
    </row>
    <row r="28" spans="1:35" x14ac:dyDescent="0.25">
      <c r="N28" s="116" t="s">
        <v>729</v>
      </c>
      <c r="O28" s="123">
        <v>16</v>
      </c>
      <c r="P28" s="124">
        <f>O8+O9+O10+O11+O12+O13+O14+O7</f>
        <v>184000</v>
      </c>
      <c r="Q28" s="38">
        <f>P22+P21+P20+P19+P18+P17+P16+P15</f>
        <v>300100</v>
      </c>
    </row>
  </sheetData>
  <mergeCells count="36">
    <mergeCell ref="R22:R23"/>
    <mergeCell ref="A22:A23"/>
    <mergeCell ref="B22:B23"/>
    <mergeCell ref="C22:C23"/>
    <mergeCell ref="D22:D23"/>
    <mergeCell ref="E22:E23"/>
    <mergeCell ref="F22:F23"/>
    <mergeCell ref="J22:J23"/>
    <mergeCell ref="K22:K23"/>
    <mergeCell ref="L22:L23"/>
    <mergeCell ref="M22:M23"/>
    <mergeCell ref="Q4:Q5"/>
    <mergeCell ref="N25:N27"/>
    <mergeCell ref="O25:Q25"/>
    <mergeCell ref="O26:O27"/>
    <mergeCell ref="P26:Q26"/>
    <mergeCell ref="N22:N23"/>
    <mergeCell ref="O22:O23"/>
    <mergeCell ref="P22:P23"/>
    <mergeCell ref="Q22:Q23"/>
    <mergeCell ref="R4:R5"/>
    <mergeCell ref="AG18:AI18"/>
    <mergeCell ref="AH19:AI19"/>
    <mergeCell ref="A2:Q2"/>
    <mergeCell ref="A4:A5"/>
    <mergeCell ref="B4:B5"/>
    <mergeCell ref="C4:C5"/>
    <mergeCell ref="D4:D5"/>
    <mergeCell ref="E4:E5"/>
    <mergeCell ref="F4:F5"/>
    <mergeCell ref="G4:G5"/>
    <mergeCell ref="H4:I4"/>
    <mergeCell ref="J4:J5"/>
    <mergeCell ref="K4:L4"/>
    <mergeCell ref="M4:N4"/>
    <mergeCell ref="O4:P4"/>
  </mergeCells>
  <pageMargins left="0.7" right="0.7" top="0.75" bottom="0.75" header="0.3" footer="0.3"/>
  <pageSetup paperSize="9" orientation="portrait" horizontalDpi="30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3206-BBE4-4A8C-9A6A-3199048C3471}">
  <sheetPr>
    <pageSetUpPr fitToPage="1"/>
  </sheetPr>
  <dimension ref="A2:WVZ54"/>
  <sheetViews>
    <sheetView topLeftCell="G42" zoomScale="75" zoomScaleNormal="75" workbookViewId="0">
      <selection activeCell="E131" sqref="E131"/>
    </sheetView>
  </sheetViews>
  <sheetFormatPr defaultRowHeight="15" x14ac:dyDescent="0.25"/>
  <cols>
    <col min="1" max="1" width="4.5703125" style="598" customWidth="1"/>
    <col min="2" max="2" width="8.85546875" style="598" customWidth="1"/>
    <col min="3" max="3" width="11.42578125" style="598" customWidth="1"/>
    <col min="4" max="4" width="9.5703125" style="598" customWidth="1"/>
    <col min="5" max="5" width="49.42578125" style="399" customWidth="1"/>
    <col min="6" max="6" width="84.42578125" style="399" customWidth="1"/>
    <col min="7" max="7" width="35.5703125" style="598" customWidth="1"/>
    <col min="8" max="8" width="20.42578125" style="598" customWidth="1"/>
    <col min="9" max="9" width="12.140625" style="598" customWidth="1"/>
    <col min="10" max="10" width="40.140625" style="598" customWidth="1"/>
    <col min="11" max="11" width="12.140625" style="598" customWidth="1"/>
    <col min="12" max="12" width="12.5703125" style="598" customWidth="1"/>
    <col min="13" max="13" width="17.85546875" style="598" customWidth="1"/>
    <col min="14" max="14" width="26.5703125" style="598" customWidth="1"/>
    <col min="15" max="16" width="18" style="598" customWidth="1"/>
    <col min="17" max="17" width="24.28515625" style="598" customWidth="1"/>
    <col min="18" max="18" width="23.5703125" style="598" customWidth="1"/>
    <col min="19" max="19" width="19.5703125" style="354" customWidth="1"/>
    <col min="20" max="258" width="9.140625" style="354"/>
    <col min="259" max="259" width="4.5703125" style="354" bestFit="1" customWidth="1"/>
    <col min="260" max="260" width="9.5703125" style="354" bestFit="1" customWidth="1"/>
    <col min="261" max="261" width="10" style="354" bestFit="1" customWidth="1"/>
    <col min="262" max="262" width="8.85546875" style="354" bestFit="1" customWidth="1"/>
    <col min="263" max="263" width="22.85546875" style="354" customWidth="1"/>
    <col min="264" max="264" width="59.5703125" style="354" bestFit="1" customWidth="1"/>
    <col min="265" max="265" width="57.85546875" style="354" bestFit="1" customWidth="1"/>
    <col min="266" max="266" width="35.425781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5703125" style="354" customWidth="1"/>
    <col min="274" max="274" width="9" style="354" bestFit="1" customWidth="1"/>
    <col min="275" max="514" width="9.140625" style="354"/>
    <col min="515" max="515" width="4.5703125" style="354" bestFit="1" customWidth="1"/>
    <col min="516" max="516" width="9.5703125" style="354" bestFit="1" customWidth="1"/>
    <col min="517" max="517" width="10" style="354" bestFit="1" customWidth="1"/>
    <col min="518" max="518" width="8.85546875" style="354" bestFit="1" customWidth="1"/>
    <col min="519" max="519" width="22.85546875" style="354" customWidth="1"/>
    <col min="520" max="520" width="59.5703125" style="354" bestFit="1" customWidth="1"/>
    <col min="521" max="521" width="57.85546875" style="354" bestFit="1" customWidth="1"/>
    <col min="522" max="522" width="35.425781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5703125" style="354" customWidth="1"/>
    <col min="530" max="530" width="9" style="354" bestFit="1" customWidth="1"/>
    <col min="531" max="770" width="9.140625" style="354"/>
    <col min="771" max="771" width="4.5703125" style="354" bestFit="1" customWidth="1"/>
    <col min="772" max="772" width="9.5703125" style="354" bestFit="1" customWidth="1"/>
    <col min="773" max="773" width="10" style="354" bestFit="1" customWidth="1"/>
    <col min="774" max="774" width="8.85546875" style="354" bestFit="1" customWidth="1"/>
    <col min="775" max="775" width="22.85546875" style="354" customWidth="1"/>
    <col min="776" max="776" width="59.5703125" style="354" bestFit="1" customWidth="1"/>
    <col min="777" max="777" width="57.85546875" style="354" bestFit="1" customWidth="1"/>
    <col min="778" max="778" width="35.425781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5703125" style="354" customWidth="1"/>
    <col min="786" max="786" width="9" style="354" bestFit="1" customWidth="1"/>
    <col min="787" max="1026" width="9.140625" style="354"/>
    <col min="1027" max="1027" width="4.5703125" style="354" bestFit="1" customWidth="1"/>
    <col min="1028" max="1028" width="9.5703125" style="354" bestFit="1" customWidth="1"/>
    <col min="1029" max="1029" width="10" style="354" bestFit="1" customWidth="1"/>
    <col min="1030" max="1030" width="8.85546875" style="354" bestFit="1" customWidth="1"/>
    <col min="1031" max="1031" width="22.85546875" style="354" customWidth="1"/>
    <col min="1032" max="1032" width="59.5703125" style="354" bestFit="1" customWidth="1"/>
    <col min="1033" max="1033" width="57.85546875" style="354" bestFit="1" customWidth="1"/>
    <col min="1034" max="1034" width="35.425781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5703125" style="354" customWidth="1"/>
    <col min="1042" max="1042" width="9" style="354" bestFit="1" customWidth="1"/>
    <col min="1043" max="1282" width="9.140625" style="354"/>
    <col min="1283" max="1283" width="4.5703125" style="354" bestFit="1" customWidth="1"/>
    <col min="1284" max="1284" width="9.5703125" style="354" bestFit="1" customWidth="1"/>
    <col min="1285" max="1285" width="10" style="354" bestFit="1" customWidth="1"/>
    <col min="1286" max="1286" width="8.85546875" style="354" bestFit="1" customWidth="1"/>
    <col min="1287" max="1287" width="22.85546875" style="354" customWidth="1"/>
    <col min="1288" max="1288" width="59.5703125" style="354" bestFit="1" customWidth="1"/>
    <col min="1289" max="1289" width="57.85546875" style="354" bestFit="1" customWidth="1"/>
    <col min="1290" max="1290" width="35.425781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5703125" style="354" customWidth="1"/>
    <col min="1298" max="1298" width="9" style="354" bestFit="1" customWidth="1"/>
    <col min="1299" max="1538" width="9.140625" style="354"/>
    <col min="1539" max="1539" width="4.5703125" style="354" bestFit="1" customWidth="1"/>
    <col min="1540" max="1540" width="9.5703125" style="354" bestFit="1" customWidth="1"/>
    <col min="1541" max="1541" width="10" style="354" bestFit="1" customWidth="1"/>
    <col min="1542" max="1542" width="8.85546875" style="354" bestFit="1" customWidth="1"/>
    <col min="1543" max="1543" width="22.85546875" style="354" customWidth="1"/>
    <col min="1544" max="1544" width="59.5703125" style="354" bestFit="1" customWidth="1"/>
    <col min="1545" max="1545" width="57.85546875" style="354" bestFit="1" customWidth="1"/>
    <col min="1546" max="1546" width="35.425781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5703125" style="354" customWidth="1"/>
    <col min="1554" max="1554" width="9" style="354" bestFit="1" customWidth="1"/>
    <col min="1555" max="1794" width="9.140625" style="354"/>
    <col min="1795" max="1795" width="4.5703125" style="354" bestFit="1" customWidth="1"/>
    <col min="1796" max="1796" width="9.5703125" style="354" bestFit="1" customWidth="1"/>
    <col min="1797" max="1797" width="10" style="354" bestFit="1" customWidth="1"/>
    <col min="1798" max="1798" width="8.85546875" style="354" bestFit="1" customWidth="1"/>
    <col min="1799" max="1799" width="22.85546875" style="354" customWidth="1"/>
    <col min="1800" max="1800" width="59.5703125" style="354" bestFit="1" customWidth="1"/>
    <col min="1801" max="1801" width="57.85546875" style="354" bestFit="1" customWidth="1"/>
    <col min="1802" max="1802" width="35.425781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5703125" style="354" customWidth="1"/>
    <col min="1810" max="1810" width="9" style="354" bestFit="1" customWidth="1"/>
    <col min="1811" max="2050" width="9.140625" style="354"/>
    <col min="2051" max="2051" width="4.5703125" style="354" bestFit="1" customWidth="1"/>
    <col min="2052" max="2052" width="9.5703125" style="354" bestFit="1" customWidth="1"/>
    <col min="2053" max="2053" width="10" style="354" bestFit="1" customWidth="1"/>
    <col min="2054" max="2054" width="8.85546875" style="354" bestFit="1" customWidth="1"/>
    <col min="2055" max="2055" width="22.85546875" style="354" customWidth="1"/>
    <col min="2056" max="2056" width="59.5703125" style="354" bestFit="1" customWidth="1"/>
    <col min="2057" max="2057" width="57.85546875" style="354" bestFit="1" customWidth="1"/>
    <col min="2058" max="2058" width="35.425781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5703125" style="354" customWidth="1"/>
    <col min="2066" max="2066" width="9" style="354" bestFit="1" customWidth="1"/>
    <col min="2067" max="2306" width="9.140625" style="354"/>
    <col min="2307" max="2307" width="4.5703125" style="354" bestFit="1" customWidth="1"/>
    <col min="2308" max="2308" width="9.5703125" style="354" bestFit="1" customWidth="1"/>
    <col min="2309" max="2309" width="10" style="354" bestFit="1" customWidth="1"/>
    <col min="2310" max="2310" width="8.85546875" style="354" bestFit="1" customWidth="1"/>
    <col min="2311" max="2311" width="22.85546875" style="354" customWidth="1"/>
    <col min="2312" max="2312" width="59.5703125" style="354" bestFit="1" customWidth="1"/>
    <col min="2313" max="2313" width="57.85546875" style="354" bestFit="1" customWidth="1"/>
    <col min="2314" max="2314" width="35.425781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5703125" style="354" customWidth="1"/>
    <col min="2322" max="2322" width="9" style="354" bestFit="1" customWidth="1"/>
    <col min="2323" max="2562" width="9.140625" style="354"/>
    <col min="2563" max="2563" width="4.5703125" style="354" bestFit="1" customWidth="1"/>
    <col min="2564" max="2564" width="9.5703125" style="354" bestFit="1" customWidth="1"/>
    <col min="2565" max="2565" width="10" style="354" bestFit="1" customWidth="1"/>
    <col min="2566" max="2566" width="8.85546875" style="354" bestFit="1" customWidth="1"/>
    <col min="2567" max="2567" width="22.85546875" style="354" customWidth="1"/>
    <col min="2568" max="2568" width="59.5703125" style="354" bestFit="1" customWidth="1"/>
    <col min="2569" max="2569" width="57.85546875" style="354" bestFit="1" customWidth="1"/>
    <col min="2570" max="2570" width="35.425781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5703125" style="354" customWidth="1"/>
    <col min="2578" max="2578" width="9" style="354" bestFit="1" customWidth="1"/>
    <col min="2579" max="2818" width="9.140625" style="354"/>
    <col min="2819" max="2819" width="4.5703125" style="354" bestFit="1" customWidth="1"/>
    <col min="2820" max="2820" width="9.5703125" style="354" bestFit="1" customWidth="1"/>
    <col min="2821" max="2821" width="10" style="354" bestFit="1" customWidth="1"/>
    <col min="2822" max="2822" width="8.85546875" style="354" bestFit="1" customWidth="1"/>
    <col min="2823" max="2823" width="22.85546875" style="354" customWidth="1"/>
    <col min="2824" max="2824" width="59.5703125" style="354" bestFit="1" customWidth="1"/>
    <col min="2825" max="2825" width="57.85546875" style="354" bestFit="1" customWidth="1"/>
    <col min="2826" max="2826" width="35.425781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5703125" style="354" customWidth="1"/>
    <col min="2834" max="2834" width="9" style="354" bestFit="1" customWidth="1"/>
    <col min="2835" max="3074" width="9.140625" style="354"/>
    <col min="3075" max="3075" width="4.5703125" style="354" bestFit="1" customWidth="1"/>
    <col min="3076" max="3076" width="9.5703125" style="354" bestFit="1" customWidth="1"/>
    <col min="3077" max="3077" width="10" style="354" bestFit="1" customWidth="1"/>
    <col min="3078" max="3078" width="8.85546875" style="354" bestFit="1" customWidth="1"/>
    <col min="3079" max="3079" width="22.85546875" style="354" customWidth="1"/>
    <col min="3080" max="3080" width="59.5703125" style="354" bestFit="1" customWidth="1"/>
    <col min="3081" max="3081" width="57.85546875" style="354" bestFit="1" customWidth="1"/>
    <col min="3082" max="3082" width="35.425781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5703125" style="354" customWidth="1"/>
    <col min="3090" max="3090" width="9" style="354" bestFit="1" customWidth="1"/>
    <col min="3091" max="3330" width="9.140625" style="354"/>
    <col min="3331" max="3331" width="4.5703125" style="354" bestFit="1" customWidth="1"/>
    <col min="3332" max="3332" width="9.5703125" style="354" bestFit="1" customWidth="1"/>
    <col min="3333" max="3333" width="10" style="354" bestFit="1" customWidth="1"/>
    <col min="3334" max="3334" width="8.85546875" style="354" bestFit="1" customWidth="1"/>
    <col min="3335" max="3335" width="22.85546875" style="354" customWidth="1"/>
    <col min="3336" max="3336" width="59.5703125" style="354" bestFit="1" customWidth="1"/>
    <col min="3337" max="3337" width="57.85546875" style="354" bestFit="1" customWidth="1"/>
    <col min="3338" max="3338" width="35.425781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5703125" style="354" customWidth="1"/>
    <col min="3346" max="3346" width="9" style="354" bestFit="1" customWidth="1"/>
    <col min="3347" max="3586" width="9.140625" style="354"/>
    <col min="3587" max="3587" width="4.5703125" style="354" bestFit="1" customWidth="1"/>
    <col min="3588" max="3588" width="9.5703125" style="354" bestFit="1" customWidth="1"/>
    <col min="3589" max="3589" width="10" style="354" bestFit="1" customWidth="1"/>
    <col min="3590" max="3590" width="8.85546875" style="354" bestFit="1" customWidth="1"/>
    <col min="3591" max="3591" width="22.85546875" style="354" customWidth="1"/>
    <col min="3592" max="3592" width="59.5703125" style="354" bestFit="1" customWidth="1"/>
    <col min="3593" max="3593" width="57.85546875" style="354" bestFit="1" customWidth="1"/>
    <col min="3594" max="3594" width="35.425781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5703125" style="354" customWidth="1"/>
    <col min="3602" max="3602" width="9" style="354" bestFit="1" customWidth="1"/>
    <col min="3603" max="3842" width="9.140625" style="354"/>
    <col min="3843" max="3843" width="4.5703125" style="354" bestFit="1" customWidth="1"/>
    <col min="3844" max="3844" width="9.5703125" style="354" bestFit="1" customWidth="1"/>
    <col min="3845" max="3845" width="10" style="354" bestFit="1" customWidth="1"/>
    <col min="3846" max="3846" width="8.85546875" style="354" bestFit="1" customWidth="1"/>
    <col min="3847" max="3847" width="22.85546875" style="354" customWidth="1"/>
    <col min="3848" max="3848" width="59.5703125" style="354" bestFit="1" customWidth="1"/>
    <col min="3849" max="3849" width="57.85546875" style="354" bestFit="1" customWidth="1"/>
    <col min="3850" max="3850" width="35.425781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5703125" style="354" customWidth="1"/>
    <col min="3858" max="3858" width="9" style="354" bestFit="1" customWidth="1"/>
    <col min="3859" max="4098" width="9.140625" style="354"/>
    <col min="4099" max="4099" width="4.5703125" style="354" bestFit="1" customWidth="1"/>
    <col min="4100" max="4100" width="9.5703125" style="354" bestFit="1" customWidth="1"/>
    <col min="4101" max="4101" width="10" style="354" bestFit="1" customWidth="1"/>
    <col min="4102" max="4102" width="8.85546875" style="354" bestFit="1" customWidth="1"/>
    <col min="4103" max="4103" width="22.85546875" style="354" customWidth="1"/>
    <col min="4104" max="4104" width="59.5703125" style="354" bestFit="1" customWidth="1"/>
    <col min="4105" max="4105" width="57.85546875" style="354" bestFit="1" customWidth="1"/>
    <col min="4106" max="4106" width="35.425781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5703125" style="354" customWidth="1"/>
    <col min="4114" max="4114" width="9" style="354" bestFit="1" customWidth="1"/>
    <col min="4115" max="4354" width="9.140625" style="354"/>
    <col min="4355" max="4355" width="4.5703125" style="354" bestFit="1" customWidth="1"/>
    <col min="4356" max="4356" width="9.5703125" style="354" bestFit="1" customWidth="1"/>
    <col min="4357" max="4357" width="10" style="354" bestFit="1" customWidth="1"/>
    <col min="4358" max="4358" width="8.85546875" style="354" bestFit="1" customWidth="1"/>
    <col min="4359" max="4359" width="22.85546875" style="354" customWidth="1"/>
    <col min="4360" max="4360" width="59.5703125" style="354" bestFit="1" customWidth="1"/>
    <col min="4361" max="4361" width="57.85546875" style="354" bestFit="1" customWidth="1"/>
    <col min="4362" max="4362" width="35.425781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5703125" style="354" customWidth="1"/>
    <col min="4370" max="4370" width="9" style="354" bestFit="1" customWidth="1"/>
    <col min="4371" max="4610" width="9.140625" style="354"/>
    <col min="4611" max="4611" width="4.5703125" style="354" bestFit="1" customWidth="1"/>
    <col min="4612" max="4612" width="9.5703125" style="354" bestFit="1" customWidth="1"/>
    <col min="4613" max="4613" width="10" style="354" bestFit="1" customWidth="1"/>
    <col min="4614" max="4614" width="8.85546875" style="354" bestFit="1" customWidth="1"/>
    <col min="4615" max="4615" width="22.85546875" style="354" customWidth="1"/>
    <col min="4616" max="4616" width="59.5703125" style="354" bestFit="1" customWidth="1"/>
    <col min="4617" max="4617" width="57.85546875" style="354" bestFit="1" customWidth="1"/>
    <col min="4618" max="4618" width="35.425781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5703125" style="354" customWidth="1"/>
    <col min="4626" max="4626" width="9" style="354" bestFit="1" customWidth="1"/>
    <col min="4627" max="4866" width="9.140625" style="354"/>
    <col min="4867" max="4867" width="4.5703125" style="354" bestFit="1" customWidth="1"/>
    <col min="4868" max="4868" width="9.5703125" style="354" bestFit="1" customWidth="1"/>
    <col min="4869" max="4869" width="10" style="354" bestFit="1" customWidth="1"/>
    <col min="4870" max="4870" width="8.85546875" style="354" bestFit="1" customWidth="1"/>
    <col min="4871" max="4871" width="22.85546875" style="354" customWidth="1"/>
    <col min="4872" max="4872" width="59.5703125" style="354" bestFit="1" customWidth="1"/>
    <col min="4873" max="4873" width="57.85546875" style="354" bestFit="1" customWidth="1"/>
    <col min="4874" max="4874" width="35.425781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5703125" style="354" customWidth="1"/>
    <col min="4882" max="4882" width="9" style="354" bestFit="1" customWidth="1"/>
    <col min="4883" max="5122" width="9.140625" style="354"/>
    <col min="5123" max="5123" width="4.5703125" style="354" bestFit="1" customWidth="1"/>
    <col min="5124" max="5124" width="9.5703125" style="354" bestFit="1" customWidth="1"/>
    <col min="5125" max="5125" width="10" style="354" bestFit="1" customWidth="1"/>
    <col min="5126" max="5126" width="8.85546875" style="354" bestFit="1" customWidth="1"/>
    <col min="5127" max="5127" width="22.85546875" style="354" customWidth="1"/>
    <col min="5128" max="5128" width="59.5703125" style="354" bestFit="1" customWidth="1"/>
    <col min="5129" max="5129" width="57.85546875" style="354" bestFit="1" customWidth="1"/>
    <col min="5130" max="5130" width="35.425781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5703125" style="354" customWidth="1"/>
    <col min="5138" max="5138" width="9" style="354" bestFit="1" customWidth="1"/>
    <col min="5139" max="5378" width="9.140625" style="354"/>
    <col min="5379" max="5379" width="4.5703125" style="354" bestFit="1" customWidth="1"/>
    <col min="5380" max="5380" width="9.5703125" style="354" bestFit="1" customWidth="1"/>
    <col min="5381" max="5381" width="10" style="354" bestFit="1" customWidth="1"/>
    <col min="5382" max="5382" width="8.85546875" style="354" bestFit="1" customWidth="1"/>
    <col min="5383" max="5383" width="22.85546875" style="354" customWidth="1"/>
    <col min="5384" max="5384" width="59.5703125" style="354" bestFit="1" customWidth="1"/>
    <col min="5385" max="5385" width="57.85546875" style="354" bestFit="1" customWidth="1"/>
    <col min="5386" max="5386" width="35.425781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5703125" style="354" customWidth="1"/>
    <col min="5394" max="5394" width="9" style="354" bestFit="1" customWidth="1"/>
    <col min="5395" max="5634" width="9.140625" style="354"/>
    <col min="5635" max="5635" width="4.5703125" style="354" bestFit="1" customWidth="1"/>
    <col min="5636" max="5636" width="9.5703125" style="354" bestFit="1" customWidth="1"/>
    <col min="5637" max="5637" width="10" style="354" bestFit="1" customWidth="1"/>
    <col min="5638" max="5638" width="8.85546875" style="354" bestFit="1" customWidth="1"/>
    <col min="5639" max="5639" width="22.85546875" style="354" customWidth="1"/>
    <col min="5640" max="5640" width="59.5703125" style="354" bestFit="1" customWidth="1"/>
    <col min="5641" max="5641" width="57.85546875" style="354" bestFit="1" customWidth="1"/>
    <col min="5642" max="5642" width="35.425781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5703125" style="354" customWidth="1"/>
    <col min="5650" max="5650" width="9" style="354" bestFit="1" customWidth="1"/>
    <col min="5651" max="5890" width="9.140625" style="354"/>
    <col min="5891" max="5891" width="4.5703125" style="354" bestFit="1" customWidth="1"/>
    <col min="5892" max="5892" width="9.5703125" style="354" bestFit="1" customWidth="1"/>
    <col min="5893" max="5893" width="10" style="354" bestFit="1" customWidth="1"/>
    <col min="5894" max="5894" width="8.85546875" style="354" bestFit="1" customWidth="1"/>
    <col min="5895" max="5895" width="22.85546875" style="354" customWidth="1"/>
    <col min="5896" max="5896" width="59.5703125" style="354" bestFit="1" customWidth="1"/>
    <col min="5897" max="5897" width="57.85546875" style="354" bestFit="1" customWidth="1"/>
    <col min="5898" max="5898" width="35.425781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5703125" style="354" customWidth="1"/>
    <col min="5906" max="5906" width="9" style="354" bestFit="1" customWidth="1"/>
    <col min="5907" max="6146" width="9.140625" style="354"/>
    <col min="6147" max="6147" width="4.5703125" style="354" bestFit="1" customWidth="1"/>
    <col min="6148" max="6148" width="9.5703125" style="354" bestFit="1" customWidth="1"/>
    <col min="6149" max="6149" width="10" style="354" bestFit="1" customWidth="1"/>
    <col min="6150" max="6150" width="8.85546875" style="354" bestFit="1" customWidth="1"/>
    <col min="6151" max="6151" width="22.85546875" style="354" customWidth="1"/>
    <col min="6152" max="6152" width="59.5703125" style="354" bestFit="1" customWidth="1"/>
    <col min="6153" max="6153" width="57.85546875" style="354" bestFit="1" customWidth="1"/>
    <col min="6154" max="6154" width="35.425781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5703125" style="354" customWidth="1"/>
    <col min="6162" max="6162" width="9" style="354" bestFit="1" customWidth="1"/>
    <col min="6163" max="6402" width="9.140625" style="354"/>
    <col min="6403" max="6403" width="4.5703125" style="354" bestFit="1" customWidth="1"/>
    <col min="6404" max="6404" width="9.5703125" style="354" bestFit="1" customWidth="1"/>
    <col min="6405" max="6405" width="10" style="354" bestFit="1" customWidth="1"/>
    <col min="6406" max="6406" width="8.85546875" style="354" bestFit="1" customWidth="1"/>
    <col min="6407" max="6407" width="22.85546875" style="354" customWidth="1"/>
    <col min="6408" max="6408" width="59.5703125" style="354" bestFit="1" customWidth="1"/>
    <col min="6409" max="6409" width="57.85546875" style="354" bestFit="1" customWidth="1"/>
    <col min="6410" max="6410" width="35.425781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5703125" style="354" customWidth="1"/>
    <col min="6418" max="6418" width="9" style="354" bestFit="1" customWidth="1"/>
    <col min="6419" max="6658" width="9.140625" style="354"/>
    <col min="6659" max="6659" width="4.5703125" style="354" bestFit="1" customWidth="1"/>
    <col min="6660" max="6660" width="9.5703125" style="354" bestFit="1" customWidth="1"/>
    <col min="6661" max="6661" width="10" style="354" bestFit="1" customWidth="1"/>
    <col min="6662" max="6662" width="8.85546875" style="354" bestFit="1" customWidth="1"/>
    <col min="6663" max="6663" width="22.85546875" style="354" customWidth="1"/>
    <col min="6664" max="6664" width="59.5703125" style="354" bestFit="1" customWidth="1"/>
    <col min="6665" max="6665" width="57.85546875" style="354" bestFit="1" customWidth="1"/>
    <col min="6666" max="6666" width="35.425781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5703125" style="354" customWidth="1"/>
    <col min="6674" max="6674" width="9" style="354" bestFit="1" customWidth="1"/>
    <col min="6675" max="6914" width="9.140625" style="354"/>
    <col min="6915" max="6915" width="4.5703125" style="354" bestFit="1" customWidth="1"/>
    <col min="6916" max="6916" width="9.5703125" style="354" bestFit="1" customWidth="1"/>
    <col min="6917" max="6917" width="10" style="354" bestFit="1" customWidth="1"/>
    <col min="6918" max="6918" width="8.85546875" style="354" bestFit="1" customWidth="1"/>
    <col min="6919" max="6919" width="22.85546875" style="354" customWidth="1"/>
    <col min="6920" max="6920" width="59.5703125" style="354" bestFit="1" customWidth="1"/>
    <col min="6921" max="6921" width="57.85546875" style="354" bestFit="1" customWidth="1"/>
    <col min="6922" max="6922" width="35.425781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5703125" style="354" customWidth="1"/>
    <col min="6930" max="6930" width="9" style="354" bestFit="1" customWidth="1"/>
    <col min="6931" max="7170" width="9.140625" style="354"/>
    <col min="7171" max="7171" width="4.5703125" style="354" bestFit="1" customWidth="1"/>
    <col min="7172" max="7172" width="9.5703125" style="354" bestFit="1" customWidth="1"/>
    <col min="7173" max="7173" width="10" style="354" bestFit="1" customWidth="1"/>
    <col min="7174" max="7174" width="8.85546875" style="354" bestFit="1" customWidth="1"/>
    <col min="7175" max="7175" width="22.85546875" style="354" customWidth="1"/>
    <col min="7176" max="7176" width="59.5703125" style="354" bestFit="1" customWidth="1"/>
    <col min="7177" max="7177" width="57.85546875" style="354" bestFit="1" customWidth="1"/>
    <col min="7178" max="7178" width="35.425781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5703125" style="354" customWidth="1"/>
    <col min="7186" max="7186" width="9" style="354" bestFit="1" customWidth="1"/>
    <col min="7187" max="7426" width="9.140625" style="354"/>
    <col min="7427" max="7427" width="4.5703125" style="354" bestFit="1" customWidth="1"/>
    <col min="7428" max="7428" width="9.5703125" style="354" bestFit="1" customWidth="1"/>
    <col min="7429" max="7429" width="10" style="354" bestFit="1" customWidth="1"/>
    <col min="7430" max="7430" width="8.85546875" style="354" bestFit="1" customWidth="1"/>
    <col min="7431" max="7431" width="22.85546875" style="354" customWidth="1"/>
    <col min="7432" max="7432" width="59.5703125" style="354" bestFit="1" customWidth="1"/>
    <col min="7433" max="7433" width="57.85546875" style="354" bestFit="1" customWidth="1"/>
    <col min="7434" max="7434" width="35.425781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5703125" style="354" customWidth="1"/>
    <col min="7442" max="7442" width="9" style="354" bestFit="1" customWidth="1"/>
    <col min="7443" max="7682" width="9.140625" style="354"/>
    <col min="7683" max="7683" width="4.5703125" style="354" bestFit="1" customWidth="1"/>
    <col min="7684" max="7684" width="9.5703125" style="354" bestFit="1" customWidth="1"/>
    <col min="7685" max="7685" width="10" style="354" bestFit="1" customWidth="1"/>
    <col min="7686" max="7686" width="8.85546875" style="354" bestFit="1" customWidth="1"/>
    <col min="7687" max="7687" width="22.85546875" style="354" customWidth="1"/>
    <col min="7688" max="7688" width="59.5703125" style="354" bestFit="1" customWidth="1"/>
    <col min="7689" max="7689" width="57.85546875" style="354" bestFit="1" customWidth="1"/>
    <col min="7690" max="7690" width="35.425781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5703125" style="354" customWidth="1"/>
    <col min="7698" max="7698" width="9" style="354" bestFit="1" customWidth="1"/>
    <col min="7699" max="7938" width="9.140625" style="354"/>
    <col min="7939" max="7939" width="4.5703125" style="354" bestFit="1" customWidth="1"/>
    <col min="7940" max="7940" width="9.5703125" style="354" bestFit="1" customWidth="1"/>
    <col min="7941" max="7941" width="10" style="354" bestFit="1" customWidth="1"/>
    <col min="7942" max="7942" width="8.85546875" style="354" bestFit="1" customWidth="1"/>
    <col min="7943" max="7943" width="22.85546875" style="354" customWidth="1"/>
    <col min="7944" max="7944" width="59.5703125" style="354" bestFit="1" customWidth="1"/>
    <col min="7945" max="7945" width="57.85546875" style="354" bestFit="1" customWidth="1"/>
    <col min="7946" max="7946" width="35.425781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5703125" style="354" customWidth="1"/>
    <col min="7954" max="7954" width="9" style="354" bestFit="1" customWidth="1"/>
    <col min="7955" max="8194" width="9.140625" style="354"/>
    <col min="8195" max="8195" width="4.5703125" style="354" bestFit="1" customWidth="1"/>
    <col min="8196" max="8196" width="9.5703125" style="354" bestFit="1" customWidth="1"/>
    <col min="8197" max="8197" width="10" style="354" bestFit="1" customWidth="1"/>
    <col min="8198" max="8198" width="8.85546875" style="354" bestFit="1" customWidth="1"/>
    <col min="8199" max="8199" width="22.85546875" style="354" customWidth="1"/>
    <col min="8200" max="8200" width="59.5703125" style="354" bestFit="1" customWidth="1"/>
    <col min="8201" max="8201" width="57.85546875" style="354" bestFit="1" customWidth="1"/>
    <col min="8202" max="8202" width="35.425781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5703125" style="354" customWidth="1"/>
    <col min="8210" max="8210" width="9" style="354" bestFit="1" customWidth="1"/>
    <col min="8211" max="8450" width="9.140625" style="354"/>
    <col min="8451" max="8451" width="4.5703125" style="354" bestFit="1" customWidth="1"/>
    <col min="8452" max="8452" width="9.5703125" style="354" bestFit="1" customWidth="1"/>
    <col min="8453" max="8453" width="10" style="354" bestFit="1" customWidth="1"/>
    <col min="8454" max="8454" width="8.85546875" style="354" bestFit="1" customWidth="1"/>
    <col min="8455" max="8455" width="22.85546875" style="354" customWidth="1"/>
    <col min="8456" max="8456" width="59.5703125" style="354" bestFit="1" customWidth="1"/>
    <col min="8457" max="8457" width="57.85546875" style="354" bestFit="1" customWidth="1"/>
    <col min="8458" max="8458" width="35.425781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5703125" style="354" customWidth="1"/>
    <col min="8466" max="8466" width="9" style="354" bestFit="1" customWidth="1"/>
    <col min="8467" max="8706" width="9.140625" style="354"/>
    <col min="8707" max="8707" width="4.5703125" style="354" bestFit="1" customWidth="1"/>
    <col min="8708" max="8708" width="9.5703125" style="354" bestFit="1" customWidth="1"/>
    <col min="8709" max="8709" width="10" style="354" bestFit="1" customWidth="1"/>
    <col min="8710" max="8710" width="8.85546875" style="354" bestFit="1" customWidth="1"/>
    <col min="8711" max="8711" width="22.85546875" style="354" customWidth="1"/>
    <col min="8712" max="8712" width="59.5703125" style="354" bestFit="1" customWidth="1"/>
    <col min="8713" max="8713" width="57.85546875" style="354" bestFit="1" customWidth="1"/>
    <col min="8714" max="8714" width="35.425781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5703125" style="354" customWidth="1"/>
    <col min="8722" max="8722" width="9" style="354" bestFit="1" customWidth="1"/>
    <col min="8723" max="8962" width="9.140625" style="354"/>
    <col min="8963" max="8963" width="4.5703125" style="354" bestFit="1" customWidth="1"/>
    <col min="8964" max="8964" width="9.5703125" style="354" bestFit="1" customWidth="1"/>
    <col min="8965" max="8965" width="10" style="354" bestFit="1" customWidth="1"/>
    <col min="8966" max="8966" width="8.85546875" style="354" bestFit="1" customWidth="1"/>
    <col min="8967" max="8967" width="22.85546875" style="354" customWidth="1"/>
    <col min="8968" max="8968" width="59.5703125" style="354" bestFit="1" customWidth="1"/>
    <col min="8969" max="8969" width="57.85546875" style="354" bestFit="1" customWidth="1"/>
    <col min="8970" max="8970" width="35.425781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5703125" style="354" customWidth="1"/>
    <col min="8978" max="8978" width="9" style="354" bestFit="1" customWidth="1"/>
    <col min="8979" max="9218" width="9.140625" style="354"/>
    <col min="9219" max="9219" width="4.5703125" style="354" bestFit="1" customWidth="1"/>
    <col min="9220" max="9220" width="9.5703125" style="354" bestFit="1" customWidth="1"/>
    <col min="9221" max="9221" width="10" style="354" bestFit="1" customWidth="1"/>
    <col min="9222" max="9222" width="8.85546875" style="354" bestFit="1" customWidth="1"/>
    <col min="9223" max="9223" width="22.85546875" style="354" customWidth="1"/>
    <col min="9224" max="9224" width="59.5703125" style="354" bestFit="1" customWidth="1"/>
    <col min="9225" max="9225" width="57.85546875" style="354" bestFit="1" customWidth="1"/>
    <col min="9226" max="9226" width="35.425781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5703125" style="354" customWidth="1"/>
    <col min="9234" max="9234" width="9" style="354" bestFit="1" customWidth="1"/>
    <col min="9235" max="9474" width="9.140625" style="354"/>
    <col min="9475" max="9475" width="4.5703125" style="354" bestFit="1" customWidth="1"/>
    <col min="9476" max="9476" width="9.5703125" style="354" bestFit="1" customWidth="1"/>
    <col min="9477" max="9477" width="10" style="354" bestFit="1" customWidth="1"/>
    <col min="9478" max="9478" width="8.85546875" style="354" bestFit="1" customWidth="1"/>
    <col min="9479" max="9479" width="22.85546875" style="354" customWidth="1"/>
    <col min="9480" max="9480" width="59.5703125" style="354" bestFit="1" customWidth="1"/>
    <col min="9481" max="9481" width="57.85546875" style="354" bestFit="1" customWidth="1"/>
    <col min="9482" max="9482" width="35.425781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5703125" style="354" customWidth="1"/>
    <col min="9490" max="9490" width="9" style="354" bestFit="1" customWidth="1"/>
    <col min="9491" max="9730" width="9.140625" style="354"/>
    <col min="9731" max="9731" width="4.5703125" style="354" bestFit="1" customWidth="1"/>
    <col min="9732" max="9732" width="9.5703125" style="354" bestFit="1" customWidth="1"/>
    <col min="9733" max="9733" width="10" style="354" bestFit="1" customWidth="1"/>
    <col min="9734" max="9734" width="8.85546875" style="354" bestFit="1" customWidth="1"/>
    <col min="9735" max="9735" width="22.85546875" style="354" customWidth="1"/>
    <col min="9736" max="9736" width="59.5703125" style="354" bestFit="1" customWidth="1"/>
    <col min="9737" max="9737" width="57.85546875" style="354" bestFit="1" customWidth="1"/>
    <col min="9738" max="9738" width="35.425781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5703125" style="354" customWidth="1"/>
    <col min="9746" max="9746" width="9" style="354" bestFit="1" customWidth="1"/>
    <col min="9747" max="9986" width="9.140625" style="354"/>
    <col min="9987" max="9987" width="4.5703125" style="354" bestFit="1" customWidth="1"/>
    <col min="9988" max="9988" width="9.5703125" style="354" bestFit="1" customWidth="1"/>
    <col min="9989" max="9989" width="10" style="354" bestFit="1" customWidth="1"/>
    <col min="9990" max="9990" width="8.85546875" style="354" bestFit="1" customWidth="1"/>
    <col min="9991" max="9991" width="22.85546875" style="354" customWidth="1"/>
    <col min="9992" max="9992" width="59.5703125" style="354" bestFit="1" customWidth="1"/>
    <col min="9993" max="9993" width="57.85546875" style="354" bestFit="1" customWidth="1"/>
    <col min="9994" max="9994" width="35.425781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5703125" style="354" customWidth="1"/>
    <col min="10002" max="10002" width="9" style="354" bestFit="1" customWidth="1"/>
    <col min="10003" max="10242" width="9.140625" style="354"/>
    <col min="10243" max="10243" width="4.5703125" style="354" bestFit="1" customWidth="1"/>
    <col min="10244" max="10244" width="9.5703125" style="354" bestFit="1" customWidth="1"/>
    <col min="10245" max="10245" width="10" style="354" bestFit="1" customWidth="1"/>
    <col min="10246" max="10246" width="8.85546875" style="354" bestFit="1" customWidth="1"/>
    <col min="10247" max="10247" width="22.85546875" style="354" customWidth="1"/>
    <col min="10248" max="10248" width="59.5703125" style="354" bestFit="1" customWidth="1"/>
    <col min="10249" max="10249" width="57.85546875" style="354" bestFit="1" customWidth="1"/>
    <col min="10250" max="10250" width="35.425781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5703125" style="354" customWidth="1"/>
    <col min="10258" max="10258" width="9" style="354" bestFit="1" customWidth="1"/>
    <col min="10259" max="10498" width="9.140625" style="354"/>
    <col min="10499" max="10499" width="4.5703125" style="354" bestFit="1" customWidth="1"/>
    <col min="10500" max="10500" width="9.5703125" style="354" bestFit="1" customWidth="1"/>
    <col min="10501" max="10501" width="10" style="354" bestFit="1" customWidth="1"/>
    <col min="10502" max="10502" width="8.85546875" style="354" bestFit="1" customWidth="1"/>
    <col min="10503" max="10503" width="22.85546875" style="354" customWidth="1"/>
    <col min="10504" max="10504" width="59.5703125" style="354" bestFit="1" customWidth="1"/>
    <col min="10505" max="10505" width="57.85546875" style="354" bestFit="1" customWidth="1"/>
    <col min="10506" max="10506" width="35.425781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5703125" style="354" customWidth="1"/>
    <col min="10514" max="10514" width="9" style="354" bestFit="1" customWidth="1"/>
    <col min="10515" max="10754" width="9.140625" style="354"/>
    <col min="10755" max="10755" width="4.5703125" style="354" bestFit="1" customWidth="1"/>
    <col min="10756" max="10756" width="9.5703125" style="354" bestFit="1" customWidth="1"/>
    <col min="10757" max="10757" width="10" style="354" bestFit="1" customWidth="1"/>
    <col min="10758" max="10758" width="8.85546875" style="354" bestFit="1" customWidth="1"/>
    <col min="10759" max="10759" width="22.85546875" style="354" customWidth="1"/>
    <col min="10760" max="10760" width="59.5703125" style="354" bestFit="1" customWidth="1"/>
    <col min="10761" max="10761" width="57.85546875" style="354" bestFit="1" customWidth="1"/>
    <col min="10762" max="10762" width="35.425781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5703125" style="354" customWidth="1"/>
    <col min="10770" max="10770" width="9" style="354" bestFit="1" customWidth="1"/>
    <col min="10771" max="11010" width="9.140625" style="354"/>
    <col min="11011" max="11011" width="4.5703125" style="354" bestFit="1" customWidth="1"/>
    <col min="11012" max="11012" width="9.5703125" style="354" bestFit="1" customWidth="1"/>
    <col min="11013" max="11013" width="10" style="354" bestFit="1" customWidth="1"/>
    <col min="11014" max="11014" width="8.85546875" style="354" bestFit="1" customWidth="1"/>
    <col min="11015" max="11015" width="22.85546875" style="354" customWidth="1"/>
    <col min="11016" max="11016" width="59.5703125" style="354" bestFit="1" customWidth="1"/>
    <col min="11017" max="11017" width="57.85546875" style="354" bestFit="1" customWidth="1"/>
    <col min="11018" max="11018" width="35.425781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5703125" style="354" customWidth="1"/>
    <col min="11026" max="11026" width="9" style="354" bestFit="1" customWidth="1"/>
    <col min="11027" max="11266" width="9.140625" style="354"/>
    <col min="11267" max="11267" width="4.5703125" style="354" bestFit="1" customWidth="1"/>
    <col min="11268" max="11268" width="9.5703125" style="354" bestFit="1" customWidth="1"/>
    <col min="11269" max="11269" width="10" style="354" bestFit="1" customWidth="1"/>
    <col min="11270" max="11270" width="8.85546875" style="354" bestFit="1" customWidth="1"/>
    <col min="11271" max="11271" width="22.85546875" style="354" customWidth="1"/>
    <col min="11272" max="11272" width="59.5703125" style="354" bestFit="1" customWidth="1"/>
    <col min="11273" max="11273" width="57.85546875" style="354" bestFit="1" customWidth="1"/>
    <col min="11274" max="11274" width="35.425781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5703125" style="354" customWidth="1"/>
    <col min="11282" max="11282" width="9" style="354" bestFit="1" customWidth="1"/>
    <col min="11283" max="11522" width="9.140625" style="354"/>
    <col min="11523" max="11523" width="4.5703125" style="354" bestFit="1" customWidth="1"/>
    <col min="11524" max="11524" width="9.5703125" style="354" bestFit="1" customWidth="1"/>
    <col min="11525" max="11525" width="10" style="354" bestFit="1" customWidth="1"/>
    <col min="11526" max="11526" width="8.85546875" style="354" bestFit="1" customWidth="1"/>
    <col min="11527" max="11527" width="22.85546875" style="354" customWidth="1"/>
    <col min="11528" max="11528" width="59.5703125" style="354" bestFit="1" customWidth="1"/>
    <col min="11529" max="11529" width="57.85546875" style="354" bestFit="1" customWidth="1"/>
    <col min="11530" max="11530" width="35.425781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5703125" style="354" customWidth="1"/>
    <col min="11538" max="11538" width="9" style="354" bestFit="1" customWidth="1"/>
    <col min="11539" max="11778" width="9.140625" style="354"/>
    <col min="11779" max="11779" width="4.5703125" style="354" bestFit="1" customWidth="1"/>
    <col min="11780" max="11780" width="9.5703125" style="354" bestFit="1" customWidth="1"/>
    <col min="11781" max="11781" width="10" style="354" bestFit="1" customWidth="1"/>
    <col min="11782" max="11782" width="8.85546875" style="354" bestFit="1" customWidth="1"/>
    <col min="11783" max="11783" width="22.85546875" style="354" customWidth="1"/>
    <col min="11784" max="11784" width="59.5703125" style="354" bestFit="1" customWidth="1"/>
    <col min="11785" max="11785" width="57.85546875" style="354" bestFit="1" customWidth="1"/>
    <col min="11786" max="11786" width="35.425781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5703125" style="354" customWidth="1"/>
    <col min="11794" max="11794" width="9" style="354" bestFit="1" customWidth="1"/>
    <col min="11795" max="12034" width="9.140625" style="354"/>
    <col min="12035" max="12035" width="4.5703125" style="354" bestFit="1" customWidth="1"/>
    <col min="12036" max="12036" width="9.5703125" style="354" bestFit="1" customWidth="1"/>
    <col min="12037" max="12037" width="10" style="354" bestFit="1" customWidth="1"/>
    <col min="12038" max="12038" width="8.85546875" style="354" bestFit="1" customWidth="1"/>
    <col min="12039" max="12039" width="22.85546875" style="354" customWidth="1"/>
    <col min="12040" max="12040" width="59.5703125" style="354" bestFit="1" customWidth="1"/>
    <col min="12041" max="12041" width="57.85546875" style="354" bestFit="1" customWidth="1"/>
    <col min="12042" max="12042" width="35.425781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5703125" style="354" customWidth="1"/>
    <col min="12050" max="12050" width="9" style="354" bestFit="1" customWidth="1"/>
    <col min="12051" max="12290" width="9.140625" style="354"/>
    <col min="12291" max="12291" width="4.5703125" style="354" bestFit="1" customWidth="1"/>
    <col min="12292" max="12292" width="9.5703125" style="354" bestFit="1" customWidth="1"/>
    <col min="12293" max="12293" width="10" style="354" bestFit="1" customWidth="1"/>
    <col min="12294" max="12294" width="8.85546875" style="354" bestFit="1" customWidth="1"/>
    <col min="12295" max="12295" width="22.85546875" style="354" customWidth="1"/>
    <col min="12296" max="12296" width="59.5703125" style="354" bestFit="1" customWidth="1"/>
    <col min="12297" max="12297" width="57.85546875" style="354" bestFit="1" customWidth="1"/>
    <col min="12298" max="12298" width="35.425781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5703125" style="354" customWidth="1"/>
    <col min="12306" max="12306" width="9" style="354" bestFit="1" customWidth="1"/>
    <col min="12307" max="12546" width="9.140625" style="354"/>
    <col min="12547" max="12547" width="4.5703125" style="354" bestFit="1" customWidth="1"/>
    <col min="12548" max="12548" width="9.5703125" style="354" bestFit="1" customWidth="1"/>
    <col min="12549" max="12549" width="10" style="354" bestFit="1" customWidth="1"/>
    <col min="12550" max="12550" width="8.85546875" style="354" bestFit="1" customWidth="1"/>
    <col min="12551" max="12551" width="22.85546875" style="354" customWidth="1"/>
    <col min="12552" max="12552" width="59.5703125" style="354" bestFit="1" customWidth="1"/>
    <col min="12553" max="12553" width="57.85546875" style="354" bestFit="1" customWidth="1"/>
    <col min="12554" max="12554" width="35.425781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5703125" style="354" customWidth="1"/>
    <col min="12562" max="12562" width="9" style="354" bestFit="1" customWidth="1"/>
    <col min="12563" max="12802" width="9.140625" style="354"/>
    <col min="12803" max="12803" width="4.5703125" style="354" bestFit="1" customWidth="1"/>
    <col min="12804" max="12804" width="9.5703125" style="354" bestFit="1" customWidth="1"/>
    <col min="12805" max="12805" width="10" style="354" bestFit="1" customWidth="1"/>
    <col min="12806" max="12806" width="8.85546875" style="354" bestFit="1" customWidth="1"/>
    <col min="12807" max="12807" width="22.85546875" style="354" customWidth="1"/>
    <col min="12808" max="12808" width="59.5703125" style="354" bestFit="1" customWidth="1"/>
    <col min="12809" max="12809" width="57.85546875" style="354" bestFit="1" customWidth="1"/>
    <col min="12810" max="12810" width="35.425781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5703125" style="354" customWidth="1"/>
    <col min="12818" max="12818" width="9" style="354" bestFit="1" customWidth="1"/>
    <col min="12819" max="13058" width="9.140625" style="354"/>
    <col min="13059" max="13059" width="4.5703125" style="354" bestFit="1" customWidth="1"/>
    <col min="13060" max="13060" width="9.5703125" style="354" bestFit="1" customWidth="1"/>
    <col min="13061" max="13061" width="10" style="354" bestFit="1" customWidth="1"/>
    <col min="13062" max="13062" width="8.85546875" style="354" bestFit="1" customWidth="1"/>
    <col min="13063" max="13063" width="22.85546875" style="354" customWidth="1"/>
    <col min="13064" max="13064" width="59.5703125" style="354" bestFit="1" customWidth="1"/>
    <col min="13065" max="13065" width="57.85546875" style="354" bestFit="1" customWidth="1"/>
    <col min="13066" max="13066" width="35.425781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5703125" style="354" customWidth="1"/>
    <col min="13074" max="13074" width="9" style="354" bestFit="1" customWidth="1"/>
    <col min="13075" max="13314" width="9.140625" style="354"/>
    <col min="13315" max="13315" width="4.5703125" style="354" bestFit="1" customWidth="1"/>
    <col min="13316" max="13316" width="9.5703125" style="354" bestFit="1" customWidth="1"/>
    <col min="13317" max="13317" width="10" style="354" bestFit="1" customWidth="1"/>
    <col min="13318" max="13318" width="8.85546875" style="354" bestFit="1" customWidth="1"/>
    <col min="13319" max="13319" width="22.85546875" style="354" customWidth="1"/>
    <col min="13320" max="13320" width="59.5703125" style="354" bestFit="1" customWidth="1"/>
    <col min="13321" max="13321" width="57.85546875" style="354" bestFit="1" customWidth="1"/>
    <col min="13322" max="13322" width="35.425781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5703125" style="354" customWidth="1"/>
    <col min="13330" max="13330" width="9" style="354" bestFit="1" customWidth="1"/>
    <col min="13331" max="13570" width="9.140625" style="354"/>
    <col min="13571" max="13571" width="4.5703125" style="354" bestFit="1" customWidth="1"/>
    <col min="13572" max="13572" width="9.5703125" style="354" bestFit="1" customWidth="1"/>
    <col min="13573" max="13573" width="10" style="354" bestFit="1" customWidth="1"/>
    <col min="13574" max="13574" width="8.85546875" style="354" bestFit="1" customWidth="1"/>
    <col min="13575" max="13575" width="22.85546875" style="354" customWidth="1"/>
    <col min="13576" max="13576" width="59.5703125" style="354" bestFit="1" customWidth="1"/>
    <col min="13577" max="13577" width="57.85546875" style="354" bestFit="1" customWidth="1"/>
    <col min="13578" max="13578" width="35.425781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5703125" style="354" customWidth="1"/>
    <col min="13586" max="13586" width="9" style="354" bestFit="1" customWidth="1"/>
    <col min="13587" max="13826" width="9.140625" style="354"/>
    <col min="13827" max="13827" width="4.5703125" style="354" bestFit="1" customWidth="1"/>
    <col min="13828" max="13828" width="9.5703125" style="354" bestFit="1" customWidth="1"/>
    <col min="13829" max="13829" width="10" style="354" bestFit="1" customWidth="1"/>
    <col min="13830" max="13830" width="8.85546875" style="354" bestFit="1" customWidth="1"/>
    <col min="13831" max="13831" width="22.85546875" style="354" customWidth="1"/>
    <col min="13832" max="13832" width="59.5703125" style="354" bestFit="1" customWidth="1"/>
    <col min="13833" max="13833" width="57.85546875" style="354" bestFit="1" customWidth="1"/>
    <col min="13834" max="13834" width="35.425781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5703125" style="354" customWidth="1"/>
    <col min="13842" max="13842" width="9" style="354" bestFit="1" customWidth="1"/>
    <col min="13843" max="14082" width="9.140625" style="354"/>
    <col min="14083" max="14083" width="4.5703125" style="354" bestFit="1" customWidth="1"/>
    <col min="14084" max="14084" width="9.5703125" style="354" bestFit="1" customWidth="1"/>
    <col min="14085" max="14085" width="10" style="354" bestFit="1" customWidth="1"/>
    <col min="14086" max="14086" width="8.85546875" style="354" bestFit="1" customWidth="1"/>
    <col min="14087" max="14087" width="22.85546875" style="354" customWidth="1"/>
    <col min="14088" max="14088" width="59.5703125" style="354" bestFit="1" customWidth="1"/>
    <col min="14089" max="14089" width="57.85546875" style="354" bestFit="1" customWidth="1"/>
    <col min="14090" max="14090" width="35.425781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5703125" style="354" customWidth="1"/>
    <col min="14098" max="14098" width="9" style="354" bestFit="1" customWidth="1"/>
    <col min="14099" max="14338" width="9.140625" style="354"/>
    <col min="14339" max="14339" width="4.5703125" style="354" bestFit="1" customWidth="1"/>
    <col min="14340" max="14340" width="9.5703125" style="354" bestFit="1" customWidth="1"/>
    <col min="14341" max="14341" width="10" style="354" bestFit="1" customWidth="1"/>
    <col min="14342" max="14342" width="8.85546875" style="354" bestFit="1" customWidth="1"/>
    <col min="14343" max="14343" width="22.85546875" style="354" customWidth="1"/>
    <col min="14344" max="14344" width="59.5703125" style="354" bestFit="1" customWidth="1"/>
    <col min="14345" max="14345" width="57.85546875" style="354" bestFit="1" customWidth="1"/>
    <col min="14346" max="14346" width="35.425781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5703125" style="354" customWidth="1"/>
    <col min="14354" max="14354" width="9" style="354" bestFit="1" customWidth="1"/>
    <col min="14355" max="14594" width="9.140625" style="354"/>
    <col min="14595" max="14595" width="4.5703125" style="354" bestFit="1" customWidth="1"/>
    <col min="14596" max="14596" width="9.5703125" style="354" bestFit="1" customWidth="1"/>
    <col min="14597" max="14597" width="10" style="354" bestFit="1" customWidth="1"/>
    <col min="14598" max="14598" width="8.85546875" style="354" bestFit="1" customWidth="1"/>
    <col min="14599" max="14599" width="22.85546875" style="354" customWidth="1"/>
    <col min="14600" max="14600" width="59.5703125" style="354" bestFit="1" customWidth="1"/>
    <col min="14601" max="14601" width="57.85546875" style="354" bestFit="1" customWidth="1"/>
    <col min="14602" max="14602" width="35.425781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5703125" style="354" customWidth="1"/>
    <col min="14610" max="14610" width="9" style="354" bestFit="1" customWidth="1"/>
    <col min="14611" max="14850" width="9.140625" style="354"/>
    <col min="14851" max="14851" width="4.5703125" style="354" bestFit="1" customWidth="1"/>
    <col min="14852" max="14852" width="9.5703125" style="354" bestFit="1" customWidth="1"/>
    <col min="14853" max="14853" width="10" style="354" bestFit="1" customWidth="1"/>
    <col min="14854" max="14854" width="8.85546875" style="354" bestFit="1" customWidth="1"/>
    <col min="14855" max="14855" width="22.85546875" style="354" customWidth="1"/>
    <col min="14856" max="14856" width="59.5703125" style="354" bestFit="1" customWidth="1"/>
    <col min="14857" max="14857" width="57.85546875" style="354" bestFit="1" customWidth="1"/>
    <col min="14858" max="14858" width="35.425781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5703125" style="354" customWidth="1"/>
    <col min="14866" max="14866" width="9" style="354" bestFit="1" customWidth="1"/>
    <col min="14867" max="15106" width="9.140625" style="354"/>
    <col min="15107" max="15107" width="4.5703125" style="354" bestFit="1" customWidth="1"/>
    <col min="15108" max="15108" width="9.5703125" style="354" bestFit="1" customWidth="1"/>
    <col min="15109" max="15109" width="10" style="354" bestFit="1" customWidth="1"/>
    <col min="15110" max="15110" width="8.85546875" style="354" bestFit="1" customWidth="1"/>
    <col min="15111" max="15111" width="22.85546875" style="354" customWidth="1"/>
    <col min="15112" max="15112" width="59.5703125" style="354" bestFit="1" customWidth="1"/>
    <col min="15113" max="15113" width="57.85546875" style="354" bestFit="1" customWidth="1"/>
    <col min="15114" max="15114" width="35.425781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5703125" style="354" customWidth="1"/>
    <col min="15122" max="15122" width="9" style="354" bestFit="1" customWidth="1"/>
    <col min="15123" max="15362" width="9.140625" style="354"/>
    <col min="15363" max="15363" width="4.5703125" style="354" bestFit="1" customWidth="1"/>
    <col min="15364" max="15364" width="9.5703125" style="354" bestFit="1" customWidth="1"/>
    <col min="15365" max="15365" width="10" style="354" bestFit="1" customWidth="1"/>
    <col min="15366" max="15366" width="8.85546875" style="354" bestFit="1" customWidth="1"/>
    <col min="15367" max="15367" width="22.85546875" style="354" customWidth="1"/>
    <col min="15368" max="15368" width="59.5703125" style="354" bestFit="1" customWidth="1"/>
    <col min="15369" max="15369" width="57.85546875" style="354" bestFit="1" customWidth="1"/>
    <col min="15370" max="15370" width="35.425781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5703125" style="354" customWidth="1"/>
    <col min="15378" max="15378" width="9" style="354" bestFit="1" customWidth="1"/>
    <col min="15379" max="15618" width="9.140625" style="354"/>
    <col min="15619" max="15619" width="4.5703125" style="354" bestFit="1" customWidth="1"/>
    <col min="15620" max="15620" width="9.5703125" style="354" bestFit="1" customWidth="1"/>
    <col min="15621" max="15621" width="10" style="354" bestFit="1" customWidth="1"/>
    <col min="15622" max="15622" width="8.85546875" style="354" bestFit="1" customWidth="1"/>
    <col min="15623" max="15623" width="22.85546875" style="354" customWidth="1"/>
    <col min="15624" max="15624" width="59.5703125" style="354" bestFit="1" customWidth="1"/>
    <col min="15625" max="15625" width="57.85546875" style="354" bestFit="1" customWidth="1"/>
    <col min="15626" max="15626" width="35.425781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5703125" style="354" customWidth="1"/>
    <col min="15634" max="15634" width="9" style="354" bestFit="1" customWidth="1"/>
    <col min="15635" max="15874" width="9.140625" style="354"/>
    <col min="15875" max="15875" width="4.5703125" style="354" bestFit="1" customWidth="1"/>
    <col min="15876" max="15876" width="9.5703125" style="354" bestFit="1" customWidth="1"/>
    <col min="15877" max="15877" width="10" style="354" bestFit="1" customWidth="1"/>
    <col min="15878" max="15878" width="8.85546875" style="354" bestFit="1" customWidth="1"/>
    <col min="15879" max="15879" width="22.85546875" style="354" customWidth="1"/>
    <col min="15880" max="15880" width="59.5703125" style="354" bestFit="1" customWidth="1"/>
    <col min="15881" max="15881" width="57.85546875" style="354" bestFit="1" customWidth="1"/>
    <col min="15882" max="15882" width="35.425781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5703125" style="354" customWidth="1"/>
    <col min="15890" max="15890" width="9" style="354" bestFit="1" customWidth="1"/>
    <col min="15891" max="16130" width="9.140625" style="354"/>
    <col min="16131" max="16131" width="4.5703125" style="354" bestFit="1" customWidth="1"/>
    <col min="16132" max="16132" width="9.5703125" style="354" bestFit="1" customWidth="1"/>
    <col min="16133" max="16133" width="10" style="354" bestFit="1" customWidth="1"/>
    <col min="16134" max="16134" width="8.85546875" style="354" bestFit="1" customWidth="1"/>
    <col min="16135" max="16135" width="22.85546875" style="354" customWidth="1"/>
    <col min="16136" max="16136" width="59.5703125" style="354" bestFit="1" customWidth="1"/>
    <col min="16137" max="16137" width="57.85546875" style="354" bestFit="1" customWidth="1"/>
    <col min="16138" max="16138" width="35.425781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5703125" style="354" customWidth="1"/>
    <col min="16146" max="16146" width="9" style="354" bestFit="1" customWidth="1"/>
    <col min="16147" max="16384" width="9.140625" style="354"/>
  </cols>
  <sheetData>
    <row r="2" spans="1:19" x14ac:dyDescent="0.25">
      <c r="A2" s="1215" t="s">
        <v>2468</v>
      </c>
      <c r="B2" s="1215"/>
      <c r="C2" s="1215"/>
      <c r="D2" s="1215"/>
      <c r="E2" s="1215"/>
      <c r="F2" s="1215"/>
      <c r="G2" s="1215"/>
      <c r="H2" s="1215"/>
      <c r="I2" s="1215"/>
      <c r="J2" s="1215"/>
      <c r="K2" s="1215"/>
      <c r="L2" s="1215"/>
      <c r="M2" s="1215"/>
      <c r="N2" s="1215"/>
      <c r="O2" s="1215"/>
      <c r="P2" s="1215"/>
      <c r="Q2" s="1215"/>
      <c r="R2" s="1215"/>
    </row>
    <row r="3" spans="1:19" x14ac:dyDescent="0.25">
      <c r="M3" s="496"/>
      <c r="N3" s="496"/>
      <c r="O3" s="496"/>
      <c r="P3" s="496"/>
    </row>
    <row r="4" spans="1:19" s="378" customFormat="1" ht="58.5" customHeight="1" x14ac:dyDescent="0.2">
      <c r="A4" s="970" t="s">
        <v>0</v>
      </c>
      <c r="B4" s="849" t="s">
        <v>1</v>
      </c>
      <c r="C4" s="849" t="s">
        <v>2</v>
      </c>
      <c r="D4" s="849" t="s">
        <v>3</v>
      </c>
      <c r="E4" s="849" t="s">
        <v>4</v>
      </c>
      <c r="F4" s="849" t="s">
        <v>5</v>
      </c>
      <c r="G4" s="970" t="s">
        <v>6</v>
      </c>
      <c r="H4" s="849" t="s">
        <v>7</v>
      </c>
      <c r="I4" s="849"/>
      <c r="J4" s="970" t="s">
        <v>8</v>
      </c>
      <c r="K4" s="849" t="s">
        <v>9</v>
      </c>
      <c r="L4" s="1216"/>
      <c r="M4" s="864" t="s">
        <v>10</v>
      </c>
      <c r="N4" s="864"/>
      <c r="O4" s="864" t="s">
        <v>11</v>
      </c>
      <c r="P4" s="864"/>
      <c r="Q4" s="970" t="s">
        <v>12</v>
      </c>
      <c r="R4" s="849" t="s">
        <v>13</v>
      </c>
      <c r="S4" s="377"/>
    </row>
    <row r="5" spans="1:19" s="378" customFormat="1" x14ac:dyDescent="0.2">
      <c r="A5" s="970"/>
      <c r="B5" s="849"/>
      <c r="C5" s="849"/>
      <c r="D5" s="849"/>
      <c r="E5" s="849"/>
      <c r="F5" s="849"/>
      <c r="G5" s="970"/>
      <c r="H5" s="396" t="s">
        <v>14</v>
      </c>
      <c r="I5" s="396" t="s">
        <v>15</v>
      </c>
      <c r="J5" s="970"/>
      <c r="K5" s="396">
        <v>2020</v>
      </c>
      <c r="L5" s="396">
        <v>2021</v>
      </c>
      <c r="M5" s="355">
        <v>2020</v>
      </c>
      <c r="N5" s="355">
        <v>2021</v>
      </c>
      <c r="O5" s="355">
        <v>2020</v>
      </c>
      <c r="P5" s="355">
        <v>2021</v>
      </c>
      <c r="Q5" s="970"/>
      <c r="R5" s="849"/>
      <c r="S5" s="377"/>
    </row>
    <row r="6" spans="1:19" s="378" customFormat="1" x14ac:dyDescent="0.2">
      <c r="A6" s="581" t="s">
        <v>16</v>
      </c>
      <c r="B6" s="396" t="s">
        <v>17</v>
      </c>
      <c r="C6" s="396" t="s">
        <v>18</v>
      </c>
      <c r="D6" s="396" t="s">
        <v>19</v>
      </c>
      <c r="E6" s="396" t="s">
        <v>20</v>
      </c>
      <c r="F6" s="396" t="s">
        <v>21</v>
      </c>
      <c r="G6" s="581" t="s">
        <v>22</v>
      </c>
      <c r="H6" s="396" t="s">
        <v>23</v>
      </c>
      <c r="I6" s="396" t="s">
        <v>24</v>
      </c>
      <c r="J6" s="581" t="s">
        <v>25</v>
      </c>
      <c r="K6" s="396" t="s">
        <v>26</v>
      </c>
      <c r="L6" s="396" t="s">
        <v>27</v>
      </c>
      <c r="M6" s="397" t="s">
        <v>28</v>
      </c>
      <c r="N6" s="397" t="s">
        <v>29</v>
      </c>
      <c r="O6" s="397" t="s">
        <v>30</v>
      </c>
      <c r="P6" s="397" t="s">
        <v>31</v>
      </c>
      <c r="Q6" s="581" t="s">
        <v>32</v>
      </c>
      <c r="R6" s="396" t="s">
        <v>33</v>
      </c>
      <c r="S6" s="377"/>
    </row>
    <row r="7" spans="1:19" s="372" customFormat="1" ht="38.25" customHeight="1" x14ac:dyDescent="0.25">
      <c r="A7" s="879">
        <v>1</v>
      </c>
      <c r="B7" s="880">
        <v>1</v>
      </c>
      <c r="C7" s="879">
        <v>4</v>
      </c>
      <c r="D7" s="880">
        <v>2</v>
      </c>
      <c r="E7" s="880" t="s">
        <v>2469</v>
      </c>
      <c r="F7" s="880" t="s">
        <v>2470</v>
      </c>
      <c r="G7" s="532" t="s">
        <v>2471</v>
      </c>
      <c r="H7" s="880" t="s">
        <v>2472</v>
      </c>
      <c r="I7" s="554" t="s">
        <v>2473</v>
      </c>
      <c r="J7" s="880" t="s">
        <v>2474</v>
      </c>
      <c r="K7" s="973" t="s">
        <v>2475</v>
      </c>
      <c r="L7" s="973" t="s">
        <v>2476</v>
      </c>
      <c r="M7" s="883">
        <v>46756.92</v>
      </c>
      <c r="N7" s="883">
        <v>19152.37</v>
      </c>
      <c r="O7" s="883">
        <v>46756.92</v>
      </c>
      <c r="P7" s="883">
        <v>19152.37</v>
      </c>
      <c r="Q7" s="880" t="s">
        <v>2477</v>
      </c>
      <c r="R7" s="880" t="s">
        <v>2478</v>
      </c>
      <c r="S7" s="374"/>
    </row>
    <row r="8" spans="1:19" s="372" customFormat="1" ht="38.25" customHeight="1" x14ac:dyDescent="0.25">
      <c r="A8" s="879"/>
      <c r="B8" s="880"/>
      <c r="C8" s="879"/>
      <c r="D8" s="880"/>
      <c r="E8" s="880"/>
      <c r="F8" s="880"/>
      <c r="G8" s="532" t="s">
        <v>2479</v>
      </c>
      <c r="H8" s="880"/>
      <c r="I8" s="554" t="s">
        <v>2473</v>
      </c>
      <c r="J8" s="880"/>
      <c r="K8" s="973"/>
      <c r="L8" s="973"/>
      <c r="M8" s="883"/>
      <c r="N8" s="883"/>
      <c r="O8" s="883"/>
      <c r="P8" s="883"/>
      <c r="Q8" s="880"/>
      <c r="R8" s="880"/>
      <c r="S8" s="374"/>
    </row>
    <row r="9" spans="1:19" s="372" customFormat="1" ht="38.25" customHeight="1" x14ac:dyDescent="0.25">
      <c r="A9" s="879"/>
      <c r="B9" s="880"/>
      <c r="C9" s="879"/>
      <c r="D9" s="880"/>
      <c r="E9" s="880"/>
      <c r="F9" s="880"/>
      <c r="G9" s="532" t="s">
        <v>2480</v>
      </c>
      <c r="H9" s="880"/>
      <c r="I9" s="554" t="s">
        <v>1496</v>
      </c>
      <c r="J9" s="880"/>
      <c r="K9" s="973"/>
      <c r="L9" s="973"/>
      <c r="M9" s="883"/>
      <c r="N9" s="883"/>
      <c r="O9" s="883"/>
      <c r="P9" s="883"/>
      <c r="Q9" s="880"/>
      <c r="R9" s="880"/>
      <c r="S9" s="374"/>
    </row>
    <row r="10" spans="1:19" s="372" customFormat="1" ht="75" x14ac:dyDescent="0.25">
      <c r="A10" s="532">
        <v>2</v>
      </c>
      <c r="B10" s="532">
        <v>1</v>
      </c>
      <c r="C10" s="532">
        <v>4</v>
      </c>
      <c r="D10" s="532">
        <v>2</v>
      </c>
      <c r="E10" s="532" t="s">
        <v>2481</v>
      </c>
      <c r="F10" s="532" t="s">
        <v>2482</v>
      </c>
      <c r="G10" s="532" t="s">
        <v>1709</v>
      </c>
      <c r="H10" s="532" t="s">
        <v>2472</v>
      </c>
      <c r="I10" s="533">
        <v>75</v>
      </c>
      <c r="J10" s="532" t="s">
        <v>2483</v>
      </c>
      <c r="K10" s="533" t="s">
        <v>2484</v>
      </c>
      <c r="L10" s="539"/>
      <c r="M10" s="535">
        <v>3200</v>
      </c>
      <c r="N10" s="552"/>
      <c r="O10" s="535">
        <v>3200</v>
      </c>
      <c r="P10" s="552"/>
      <c r="Q10" s="532" t="s">
        <v>2477</v>
      </c>
      <c r="R10" s="532" t="s">
        <v>2478</v>
      </c>
    </row>
    <row r="11" spans="1:19" s="372" customFormat="1" ht="42" customHeight="1" x14ac:dyDescent="0.25">
      <c r="A11" s="879">
        <v>3</v>
      </c>
      <c r="B11" s="880">
        <v>1</v>
      </c>
      <c r="C11" s="879">
        <v>4</v>
      </c>
      <c r="D11" s="880">
        <v>2</v>
      </c>
      <c r="E11" s="880" t="s">
        <v>2485</v>
      </c>
      <c r="F11" s="880" t="s">
        <v>2486</v>
      </c>
      <c r="G11" s="532" t="s">
        <v>1787</v>
      </c>
      <c r="H11" s="532" t="s">
        <v>2472</v>
      </c>
      <c r="I11" s="554" t="s">
        <v>2487</v>
      </c>
      <c r="J11" s="880" t="s">
        <v>2488</v>
      </c>
      <c r="K11" s="973" t="s">
        <v>2484</v>
      </c>
      <c r="L11" s="973"/>
      <c r="M11" s="883">
        <v>10790.01</v>
      </c>
      <c r="N11" s="879"/>
      <c r="O11" s="883">
        <v>10790.01</v>
      </c>
      <c r="P11" s="883"/>
      <c r="Q11" s="880" t="s">
        <v>2477</v>
      </c>
      <c r="R11" s="880" t="s">
        <v>2478</v>
      </c>
    </row>
    <row r="12" spans="1:19" s="372" customFormat="1" ht="42" customHeight="1" x14ac:dyDescent="0.25">
      <c r="A12" s="879"/>
      <c r="B12" s="880"/>
      <c r="C12" s="879"/>
      <c r="D12" s="880"/>
      <c r="E12" s="880"/>
      <c r="F12" s="880"/>
      <c r="G12" s="532" t="s">
        <v>54</v>
      </c>
      <c r="H12" s="532" t="s">
        <v>822</v>
      </c>
      <c r="I12" s="554" t="s">
        <v>2489</v>
      </c>
      <c r="J12" s="880"/>
      <c r="K12" s="973"/>
      <c r="L12" s="973"/>
      <c r="M12" s="883"/>
      <c r="N12" s="879"/>
      <c r="O12" s="883"/>
      <c r="P12" s="883"/>
      <c r="Q12" s="880"/>
      <c r="R12" s="880"/>
    </row>
    <row r="13" spans="1:19" s="372" customFormat="1" ht="75" x14ac:dyDescent="0.25">
      <c r="A13" s="533">
        <v>4</v>
      </c>
      <c r="B13" s="533">
        <v>1</v>
      </c>
      <c r="C13" s="533">
        <v>4</v>
      </c>
      <c r="D13" s="532">
        <v>2</v>
      </c>
      <c r="E13" s="532" t="s">
        <v>2490</v>
      </c>
      <c r="F13" s="532" t="s">
        <v>2491</v>
      </c>
      <c r="G13" s="532" t="s">
        <v>223</v>
      </c>
      <c r="H13" s="532" t="s">
        <v>2472</v>
      </c>
      <c r="I13" s="554" t="s">
        <v>1483</v>
      </c>
      <c r="J13" s="532" t="s">
        <v>2492</v>
      </c>
      <c r="K13" s="539" t="s">
        <v>2493</v>
      </c>
      <c r="L13" s="539"/>
      <c r="M13" s="534">
        <v>38250.53</v>
      </c>
      <c r="N13" s="533"/>
      <c r="O13" s="534">
        <v>38250.53</v>
      </c>
      <c r="P13" s="534"/>
      <c r="Q13" s="532" t="s">
        <v>2477</v>
      </c>
      <c r="R13" s="532" t="s">
        <v>2478</v>
      </c>
    </row>
    <row r="14" spans="1:19" s="372" customFormat="1" ht="150" x14ac:dyDescent="0.25">
      <c r="A14" s="532">
        <v>5</v>
      </c>
      <c r="B14" s="532">
        <v>1</v>
      </c>
      <c r="C14" s="532">
        <v>4</v>
      </c>
      <c r="D14" s="532">
        <v>2</v>
      </c>
      <c r="E14" s="532" t="s">
        <v>2494</v>
      </c>
      <c r="F14" s="532" t="s">
        <v>2495</v>
      </c>
      <c r="G14" s="532" t="s">
        <v>44</v>
      </c>
      <c r="H14" s="532" t="s">
        <v>2472</v>
      </c>
      <c r="I14" s="533">
        <v>20</v>
      </c>
      <c r="J14" s="532" t="s">
        <v>2496</v>
      </c>
      <c r="K14" s="533" t="s">
        <v>2484</v>
      </c>
      <c r="L14" s="539"/>
      <c r="M14" s="535">
        <v>87012.17</v>
      </c>
      <c r="N14" s="552"/>
      <c r="O14" s="535">
        <v>87012.17</v>
      </c>
      <c r="P14" s="552"/>
      <c r="Q14" s="532" t="s">
        <v>2477</v>
      </c>
      <c r="R14" s="532" t="s">
        <v>2478</v>
      </c>
    </row>
    <row r="15" spans="1:19" s="372" customFormat="1" ht="105" x14ac:dyDescent="0.25">
      <c r="A15" s="532">
        <v>6</v>
      </c>
      <c r="B15" s="532">
        <v>1</v>
      </c>
      <c r="C15" s="532">
        <v>4</v>
      </c>
      <c r="D15" s="532">
        <v>5</v>
      </c>
      <c r="E15" s="532" t="s">
        <v>2497</v>
      </c>
      <c r="F15" s="532" t="s">
        <v>2498</v>
      </c>
      <c r="G15" s="532" t="s">
        <v>194</v>
      </c>
      <c r="H15" s="532" t="s">
        <v>2472</v>
      </c>
      <c r="I15" s="533">
        <v>70</v>
      </c>
      <c r="J15" s="532" t="s">
        <v>2499</v>
      </c>
      <c r="K15" s="533" t="s">
        <v>52</v>
      </c>
      <c r="L15" s="539"/>
      <c r="M15" s="535"/>
      <c r="N15" s="534">
        <v>11500</v>
      </c>
      <c r="O15" s="535"/>
      <c r="P15" s="534">
        <v>11500</v>
      </c>
      <c r="Q15" s="532" t="s">
        <v>2477</v>
      </c>
      <c r="R15" s="532" t="s">
        <v>2478</v>
      </c>
    </row>
    <row r="16" spans="1:19" s="372" customFormat="1" ht="120" x14ac:dyDescent="0.25">
      <c r="A16" s="532">
        <v>7</v>
      </c>
      <c r="B16" s="532">
        <v>1</v>
      </c>
      <c r="C16" s="532">
        <v>4</v>
      </c>
      <c r="D16" s="532">
        <v>2</v>
      </c>
      <c r="E16" s="532" t="s">
        <v>2500</v>
      </c>
      <c r="F16" s="532" t="s">
        <v>2501</v>
      </c>
      <c r="G16" s="532" t="s">
        <v>54</v>
      </c>
      <c r="H16" s="532" t="s">
        <v>822</v>
      </c>
      <c r="I16" s="533">
        <v>2000</v>
      </c>
      <c r="J16" s="532" t="s">
        <v>2502</v>
      </c>
      <c r="K16" s="533" t="s">
        <v>2484</v>
      </c>
      <c r="L16" s="539"/>
      <c r="M16" s="535">
        <v>8065.12</v>
      </c>
      <c r="N16" s="552"/>
      <c r="O16" s="535">
        <v>8065.12</v>
      </c>
      <c r="P16" s="552"/>
      <c r="Q16" s="532" t="s">
        <v>2477</v>
      </c>
      <c r="R16" s="532" t="s">
        <v>2478</v>
      </c>
    </row>
    <row r="17" spans="1:18" s="372" customFormat="1" ht="252.75" customHeight="1" x14ac:dyDescent="0.25">
      <c r="A17" s="532">
        <v>8</v>
      </c>
      <c r="B17" s="532">
        <v>1</v>
      </c>
      <c r="C17" s="532">
        <v>4</v>
      </c>
      <c r="D17" s="532">
        <v>2</v>
      </c>
      <c r="E17" s="532" t="s">
        <v>2503</v>
      </c>
      <c r="F17" s="532" t="s">
        <v>2504</v>
      </c>
      <c r="G17" s="532" t="s">
        <v>2505</v>
      </c>
      <c r="H17" s="532" t="s">
        <v>2097</v>
      </c>
      <c r="I17" s="533">
        <v>9</v>
      </c>
      <c r="J17" s="532" t="s">
        <v>2502</v>
      </c>
      <c r="K17" s="533" t="s">
        <v>2475</v>
      </c>
      <c r="L17" s="539"/>
      <c r="M17" s="535">
        <v>44100</v>
      </c>
      <c r="N17" s="552"/>
      <c r="O17" s="535">
        <v>44100</v>
      </c>
      <c r="P17" s="552"/>
      <c r="Q17" s="532" t="s">
        <v>2477</v>
      </c>
      <c r="R17" s="532" t="s">
        <v>2478</v>
      </c>
    </row>
    <row r="18" spans="1:18" s="372" customFormat="1" ht="105" x14ac:dyDescent="0.25">
      <c r="A18" s="532">
        <v>9</v>
      </c>
      <c r="B18" s="532">
        <v>1</v>
      </c>
      <c r="C18" s="532">
        <v>4</v>
      </c>
      <c r="D18" s="532">
        <v>2</v>
      </c>
      <c r="E18" s="532" t="s">
        <v>2506</v>
      </c>
      <c r="F18" s="532" t="s">
        <v>2507</v>
      </c>
      <c r="G18" s="532" t="s">
        <v>54</v>
      </c>
      <c r="H18" s="532" t="s">
        <v>822</v>
      </c>
      <c r="I18" s="532">
        <v>2000</v>
      </c>
      <c r="J18" s="532" t="s">
        <v>2508</v>
      </c>
      <c r="K18" s="532" t="s">
        <v>43</v>
      </c>
      <c r="L18" s="532"/>
      <c r="M18" s="535">
        <v>11748.9</v>
      </c>
      <c r="N18" s="535"/>
      <c r="O18" s="535">
        <v>11748.9</v>
      </c>
      <c r="P18" s="532"/>
      <c r="Q18" s="532" t="s">
        <v>2477</v>
      </c>
      <c r="R18" s="532" t="s">
        <v>2478</v>
      </c>
    </row>
    <row r="19" spans="1:18" s="372" customFormat="1" ht="48" customHeight="1" x14ac:dyDescent="0.25">
      <c r="A19" s="880">
        <v>10</v>
      </c>
      <c r="B19" s="880">
        <v>1</v>
      </c>
      <c r="C19" s="880">
        <v>4</v>
      </c>
      <c r="D19" s="880">
        <v>2</v>
      </c>
      <c r="E19" s="880" t="s">
        <v>2509</v>
      </c>
      <c r="F19" s="880" t="s">
        <v>1748</v>
      </c>
      <c r="G19" s="880" t="s">
        <v>2510</v>
      </c>
      <c r="H19" s="532" t="s">
        <v>1243</v>
      </c>
      <c r="I19" s="532">
        <v>2</v>
      </c>
      <c r="J19" s="880" t="s">
        <v>2511</v>
      </c>
      <c r="K19" s="880" t="s">
        <v>2475</v>
      </c>
      <c r="L19" s="836"/>
      <c r="M19" s="890">
        <v>20000</v>
      </c>
      <c r="N19" s="890"/>
      <c r="O19" s="890">
        <v>20000</v>
      </c>
      <c r="P19" s="880"/>
      <c r="Q19" s="880" t="s">
        <v>2477</v>
      </c>
      <c r="R19" s="880" t="s">
        <v>2478</v>
      </c>
    </row>
    <row r="20" spans="1:18" s="372" customFormat="1" ht="48" customHeight="1" x14ac:dyDescent="0.25">
      <c r="A20" s="880"/>
      <c r="B20" s="880"/>
      <c r="C20" s="880"/>
      <c r="D20" s="880"/>
      <c r="E20" s="880"/>
      <c r="F20" s="880"/>
      <c r="G20" s="880"/>
      <c r="H20" s="532" t="s">
        <v>585</v>
      </c>
      <c r="I20" s="532">
        <v>31</v>
      </c>
      <c r="J20" s="880"/>
      <c r="K20" s="880"/>
      <c r="L20" s="869"/>
      <c r="M20" s="890"/>
      <c r="N20" s="890"/>
      <c r="O20" s="890"/>
      <c r="P20" s="880"/>
      <c r="Q20" s="880"/>
      <c r="R20" s="880"/>
    </row>
    <row r="21" spans="1:18" s="372" customFormat="1" ht="84.75" customHeight="1" x14ac:dyDescent="0.25">
      <c r="A21" s="880"/>
      <c r="B21" s="880"/>
      <c r="C21" s="880"/>
      <c r="D21" s="880"/>
      <c r="E21" s="880"/>
      <c r="F21" s="880"/>
      <c r="G21" s="532" t="s">
        <v>818</v>
      </c>
      <c r="H21" s="532" t="s">
        <v>822</v>
      </c>
      <c r="I21" s="532">
        <v>50</v>
      </c>
      <c r="J21" s="880"/>
      <c r="K21" s="880"/>
      <c r="L21" s="833"/>
      <c r="M21" s="890"/>
      <c r="N21" s="890"/>
      <c r="O21" s="890"/>
      <c r="P21" s="880"/>
      <c r="Q21" s="880"/>
      <c r="R21" s="880"/>
    </row>
    <row r="22" spans="1:18" s="372" customFormat="1" ht="105" x14ac:dyDescent="0.25">
      <c r="A22" s="532">
        <v>11</v>
      </c>
      <c r="B22" s="532">
        <v>1</v>
      </c>
      <c r="C22" s="532">
        <v>4</v>
      </c>
      <c r="D22" s="532">
        <v>2</v>
      </c>
      <c r="E22" s="532" t="s">
        <v>2512</v>
      </c>
      <c r="F22" s="532" t="s">
        <v>2513</v>
      </c>
      <c r="G22" s="532" t="s">
        <v>48</v>
      </c>
      <c r="H22" s="532" t="s">
        <v>585</v>
      </c>
      <c r="I22" s="532">
        <v>80</v>
      </c>
      <c r="J22" s="532" t="s">
        <v>2514</v>
      </c>
      <c r="K22" s="532" t="s">
        <v>2484</v>
      </c>
      <c r="L22" s="532" t="s">
        <v>2484</v>
      </c>
      <c r="M22" s="535">
        <v>3636.86</v>
      </c>
      <c r="N22" s="535">
        <v>9500</v>
      </c>
      <c r="O22" s="535">
        <v>3636.86</v>
      </c>
      <c r="P22" s="535">
        <v>9500</v>
      </c>
      <c r="Q22" s="532" t="s">
        <v>2477</v>
      </c>
      <c r="R22" s="532" t="s">
        <v>2478</v>
      </c>
    </row>
    <row r="23" spans="1:18" s="372" customFormat="1" ht="51" customHeight="1" x14ac:dyDescent="0.25">
      <c r="A23" s="836">
        <v>12</v>
      </c>
      <c r="B23" s="836">
        <v>1</v>
      </c>
      <c r="C23" s="836">
        <v>4</v>
      </c>
      <c r="D23" s="836">
        <v>2</v>
      </c>
      <c r="E23" s="836" t="s">
        <v>2515</v>
      </c>
      <c r="F23" s="836" t="s">
        <v>2516</v>
      </c>
      <c r="G23" s="941" t="s">
        <v>2517</v>
      </c>
      <c r="H23" s="373" t="s">
        <v>57</v>
      </c>
      <c r="I23" s="734">
        <v>1</v>
      </c>
      <c r="J23" s="836" t="s">
        <v>2518</v>
      </c>
      <c r="K23" s="836"/>
      <c r="L23" s="836" t="s">
        <v>2519</v>
      </c>
      <c r="M23" s="856"/>
      <c r="N23" s="856">
        <v>19315.490000000002</v>
      </c>
      <c r="O23" s="856"/>
      <c r="P23" s="856">
        <v>19315.490000000002</v>
      </c>
      <c r="Q23" s="836" t="s">
        <v>2477</v>
      </c>
      <c r="R23" s="836" t="s">
        <v>2478</v>
      </c>
    </row>
    <row r="24" spans="1:18" s="372" customFormat="1" ht="49.9" customHeight="1" x14ac:dyDescent="0.25">
      <c r="A24" s="869"/>
      <c r="B24" s="869"/>
      <c r="C24" s="869"/>
      <c r="D24" s="869"/>
      <c r="E24" s="869"/>
      <c r="F24" s="869"/>
      <c r="G24" s="942"/>
      <c r="H24" s="734" t="s">
        <v>2520</v>
      </c>
      <c r="I24" s="734">
        <v>51</v>
      </c>
      <c r="J24" s="869"/>
      <c r="K24" s="869"/>
      <c r="L24" s="869"/>
      <c r="M24" s="871"/>
      <c r="N24" s="871"/>
      <c r="O24" s="871"/>
      <c r="P24" s="871"/>
      <c r="Q24" s="869"/>
      <c r="R24" s="869"/>
    </row>
    <row r="25" spans="1:18" s="372" customFormat="1" ht="88.9" customHeight="1" x14ac:dyDescent="0.25">
      <c r="A25" s="833"/>
      <c r="B25" s="833"/>
      <c r="C25" s="833"/>
      <c r="D25" s="833"/>
      <c r="E25" s="833"/>
      <c r="F25" s="833"/>
      <c r="G25" s="532" t="s">
        <v>2521</v>
      </c>
      <c r="H25" s="697" t="s">
        <v>57</v>
      </c>
      <c r="I25" s="554" t="s">
        <v>41</v>
      </c>
      <c r="J25" s="833"/>
      <c r="K25" s="833"/>
      <c r="L25" s="833"/>
      <c r="M25" s="857"/>
      <c r="N25" s="857"/>
      <c r="O25" s="857"/>
      <c r="P25" s="857"/>
      <c r="Q25" s="833"/>
      <c r="R25" s="833"/>
    </row>
    <row r="26" spans="1:18" s="372" customFormat="1" ht="189" customHeight="1" x14ac:dyDescent="0.25">
      <c r="A26" s="697">
        <v>13</v>
      </c>
      <c r="B26" s="697">
        <v>1</v>
      </c>
      <c r="C26" s="697">
        <v>4</v>
      </c>
      <c r="D26" s="697">
        <v>2</v>
      </c>
      <c r="E26" s="697" t="s">
        <v>2092</v>
      </c>
      <c r="F26" s="697" t="s">
        <v>2522</v>
      </c>
      <c r="G26" s="697" t="s">
        <v>2510</v>
      </c>
      <c r="H26" s="718" t="s">
        <v>1243</v>
      </c>
      <c r="I26" s="532">
        <v>2</v>
      </c>
      <c r="J26" s="697" t="s">
        <v>2511</v>
      </c>
      <c r="K26" s="713"/>
      <c r="L26" s="697" t="s">
        <v>2523</v>
      </c>
      <c r="M26" s="695"/>
      <c r="N26" s="735">
        <v>3000</v>
      </c>
      <c r="O26" s="535"/>
      <c r="P26" s="535">
        <v>3000</v>
      </c>
      <c r="Q26" s="532" t="s">
        <v>2477</v>
      </c>
      <c r="R26" s="532" t="s">
        <v>2478</v>
      </c>
    </row>
    <row r="27" spans="1:18" s="372" customFormat="1" ht="147.75" customHeight="1" x14ac:dyDescent="0.25">
      <c r="A27" s="532">
        <v>14</v>
      </c>
      <c r="B27" s="532">
        <v>1</v>
      </c>
      <c r="C27" s="532">
        <v>4</v>
      </c>
      <c r="D27" s="532">
        <v>2</v>
      </c>
      <c r="E27" s="536" t="s">
        <v>2524</v>
      </c>
      <c r="F27" s="532" t="s">
        <v>2525</v>
      </c>
      <c r="G27" s="532" t="s">
        <v>223</v>
      </c>
      <c r="H27" s="532" t="s">
        <v>585</v>
      </c>
      <c r="I27" s="532">
        <v>16</v>
      </c>
      <c r="J27" s="532" t="s">
        <v>2526</v>
      </c>
      <c r="K27" s="532"/>
      <c r="L27" s="532" t="s">
        <v>2493</v>
      </c>
      <c r="M27" s="535"/>
      <c r="N27" s="535">
        <v>28500.01</v>
      </c>
      <c r="O27" s="535"/>
      <c r="P27" s="535">
        <v>28500.01</v>
      </c>
      <c r="Q27" s="532" t="s">
        <v>2477</v>
      </c>
      <c r="R27" s="532" t="s">
        <v>2478</v>
      </c>
    </row>
    <row r="28" spans="1:18" s="372" customFormat="1" ht="7.15" customHeight="1" x14ac:dyDescent="0.25">
      <c r="A28" s="880">
        <v>15</v>
      </c>
      <c r="B28" s="880">
        <v>1</v>
      </c>
      <c r="C28" s="880">
        <v>4</v>
      </c>
      <c r="D28" s="880">
        <v>2</v>
      </c>
      <c r="E28" s="880" t="s">
        <v>2527</v>
      </c>
      <c r="F28" s="880" t="s">
        <v>2528</v>
      </c>
      <c r="G28" s="836" t="s">
        <v>2471</v>
      </c>
      <c r="H28" s="880" t="s">
        <v>2472</v>
      </c>
      <c r="I28" s="950" t="s">
        <v>2473</v>
      </c>
      <c r="J28" s="1211" t="s">
        <v>2529</v>
      </c>
      <c r="K28" s="880"/>
      <c r="L28" s="880" t="s">
        <v>2519</v>
      </c>
      <c r="M28" s="880"/>
      <c r="N28" s="890">
        <v>74294.62</v>
      </c>
      <c r="O28" s="880"/>
      <c r="P28" s="890">
        <v>74294.62</v>
      </c>
      <c r="Q28" s="880" t="s">
        <v>2477</v>
      </c>
      <c r="R28" s="880" t="s">
        <v>2478</v>
      </c>
    </row>
    <row r="29" spans="1:18" s="372" customFormat="1" ht="45.6" customHeight="1" x14ac:dyDescent="0.25">
      <c r="A29" s="880"/>
      <c r="B29" s="880"/>
      <c r="C29" s="880"/>
      <c r="D29" s="880"/>
      <c r="E29" s="880"/>
      <c r="F29" s="880"/>
      <c r="G29" s="869"/>
      <c r="H29" s="880"/>
      <c r="I29" s="951"/>
      <c r="J29" s="1213"/>
      <c r="K29" s="880"/>
      <c r="L29" s="880"/>
      <c r="M29" s="880"/>
      <c r="N29" s="890"/>
      <c r="O29" s="880"/>
      <c r="P29" s="890"/>
      <c r="Q29" s="880"/>
      <c r="R29" s="880"/>
    </row>
    <row r="30" spans="1:18" s="372" customFormat="1" ht="30.6" customHeight="1" x14ac:dyDescent="0.25">
      <c r="A30" s="880"/>
      <c r="B30" s="880"/>
      <c r="C30" s="880"/>
      <c r="D30" s="880"/>
      <c r="E30" s="880"/>
      <c r="F30" s="880"/>
      <c r="G30" s="833"/>
      <c r="H30" s="880"/>
      <c r="I30" s="952"/>
      <c r="J30" s="1213"/>
      <c r="K30" s="880"/>
      <c r="L30" s="880"/>
      <c r="M30" s="880"/>
      <c r="N30" s="890"/>
      <c r="O30" s="880"/>
      <c r="P30" s="890"/>
      <c r="Q30" s="880"/>
      <c r="R30" s="880"/>
    </row>
    <row r="31" spans="1:18" s="372" customFormat="1" ht="45.6" customHeight="1" x14ac:dyDescent="0.25">
      <c r="A31" s="880"/>
      <c r="B31" s="880"/>
      <c r="C31" s="880"/>
      <c r="D31" s="880"/>
      <c r="E31" s="880"/>
      <c r="F31" s="880"/>
      <c r="G31" s="880" t="s">
        <v>2479</v>
      </c>
      <c r="H31" s="880"/>
      <c r="I31" s="1214" t="s">
        <v>2473</v>
      </c>
      <c r="J31" s="1213"/>
      <c r="K31" s="880"/>
      <c r="L31" s="880"/>
      <c r="M31" s="880"/>
      <c r="N31" s="890"/>
      <c r="O31" s="880"/>
      <c r="P31" s="890"/>
      <c r="Q31" s="880"/>
      <c r="R31" s="880"/>
    </row>
    <row r="32" spans="1:18" s="372" customFormat="1" ht="33" customHeight="1" x14ac:dyDescent="0.25">
      <c r="A32" s="880"/>
      <c r="B32" s="880"/>
      <c r="C32" s="880"/>
      <c r="D32" s="880"/>
      <c r="E32" s="880"/>
      <c r="F32" s="880"/>
      <c r="G32" s="880"/>
      <c r="H32" s="880"/>
      <c r="I32" s="1214"/>
      <c r="J32" s="1213"/>
      <c r="K32" s="880"/>
      <c r="L32" s="880"/>
      <c r="M32" s="880"/>
      <c r="N32" s="890"/>
      <c r="O32" s="880"/>
      <c r="P32" s="890"/>
      <c r="Q32" s="880"/>
      <c r="R32" s="880"/>
    </row>
    <row r="33" spans="1:18" s="372" customFormat="1" ht="52.5" customHeight="1" x14ac:dyDescent="0.25">
      <c r="A33" s="880"/>
      <c r="B33" s="880"/>
      <c r="C33" s="880"/>
      <c r="D33" s="880"/>
      <c r="E33" s="880"/>
      <c r="F33" s="880"/>
      <c r="G33" s="532" t="s">
        <v>1378</v>
      </c>
      <c r="H33" s="880"/>
      <c r="I33" s="554" t="s">
        <v>1496</v>
      </c>
      <c r="J33" s="1212"/>
      <c r="K33" s="880"/>
      <c r="L33" s="880"/>
      <c r="M33" s="880"/>
      <c r="N33" s="890"/>
      <c r="O33" s="880"/>
      <c r="P33" s="890"/>
      <c r="Q33" s="880"/>
      <c r="R33" s="880"/>
    </row>
    <row r="34" spans="1:18" s="372" customFormat="1" ht="52.5" customHeight="1" x14ac:dyDescent="0.25">
      <c r="A34" s="953">
        <v>16</v>
      </c>
      <c r="B34" s="880">
        <v>1</v>
      </c>
      <c r="C34" s="836">
        <v>4</v>
      </c>
      <c r="D34" s="1211">
        <v>2</v>
      </c>
      <c r="E34" s="836" t="s">
        <v>2530</v>
      </c>
      <c r="F34" s="836" t="s">
        <v>2531</v>
      </c>
      <c r="G34" s="532" t="s">
        <v>223</v>
      </c>
      <c r="H34" s="532" t="s">
        <v>585</v>
      </c>
      <c r="I34" s="532">
        <v>80</v>
      </c>
      <c r="J34" s="836" t="s">
        <v>2529</v>
      </c>
      <c r="K34" s="836"/>
      <c r="L34" s="836" t="s">
        <v>2519</v>
      </c>
      <c r="M34" s="836"/>
      <c r="N34" s="1204">
        <v>75533.75</v>
      </c>
      <c r="O34" s="1209"/>
      <c r="P34" s="1204">
        <v>75533.75</v>
      </c>
      <c r="Q34" s="836" t="s">
        <v>2477</v>
      </c>
      <c r="R34" s="975" t="s">
        <v>2478</v>
      </c>
    </row>
    <row r="35" spans="1:18" s="372" customFormat="1" ht="52.5" customHeight="1" x14ac:dyDescent="0.25">
      <c r="A35" s="955"/>
      <c r="B35" s="880"/>
      <c r="C35" s="833"/>
      <c r="D35" s="1212"/>
      <c r="E35" s="833"/>
      <c r="F35" s="833"/>
      <c r="G35" s="718" t="s">
        <v>44</v>
      </c>
      <c r="H35" s="532" t="s">
        <v>585</v>
      </c>
      <c r="I35" s="532">
        <v>30</v>
      </c>
      <c r="J35" s="833"/>
      <c r="K35" s="833"/>
      <c r="L35" s="833"/>
      <c r="M35" s="833"/>
      <c r="N35" s="1205"/>
      <c r="O35" s="1210"/>
      <c r="P35" s="1205"/>
      <c r="Q35" s="833"/>
      <c r="R35" s="1206"/>
    </row>
    <row r="36" spans="1:18" s="372" customFormat="1" ht="82.5" customHeight="1" x14ac:dyDescent="0.25">
      <c r="A36" s="836">
        <v>17</v>
      </c>
      <c r="B36" s="836">
        <v>1</v>
      </c>
      <c r="C36" s="836">
        <v>4</v>
      </c>
      <c r="D36" s="836">
        <v>2</v>
      </c>
      <c r="E36" s="941" t="s">
        <v>2532</v>
      </c>
      <c r="F36" s="836" t="s">
        <v>2533</v>
      </c>
      <c r="G36" s="1207" t="s">
        <v>44</v>
      </c>
      <c r="H36" s="941" t="s">
        <v>585</v>
      </c>
      <c r="I36" s="834">
        <v>20</v>
      </c>
      <c r="J36" s="941" t="s">
        <v>2474</v>
      </c>
      <c r="K36" s="836"/>
      <c r="L36" s="836" t="s">
        <v>2484</v>
      </c>
      <c r="M36" s="836"/>
      <c r="N36" s="856">
        <v>22780.400000000001</v>
      </c>
      <c r="O36" s="836"/>
      <c r="P36" s="856">
        <v>22780.400000000001</v>
      </c>
      <c r="Q36" s="836" t="s">
        <v>2477</v>
      </c>
      <c r="R36" s="836" t="s">
        <v>2478</v>
      </c>
    </row>
    <row r="37" spans="1:18" s="372" customFormat="1" ht="82.5" customHeight="1" x14ac:dyDescent="0.25">
      <c r="A37" s="833"/>
      <c r="B37" s="833"/>
      <c r="C37" s="833"/>
      <c r="D37" s="833"/>
      <c r="E37" s="943"/>
      <c r="F37" s="833"/>
      <c r="G37" s="1208"/>
      <c r="H37" s="943"/>
      <c r="I37" s="835"/>
      <c r="J37" s="943"/>
      <c r="K37" s="833"/>
      <c r="L37" s="833"/>
      <c r="M37" s="833"/>
      <c r="N37" s="857"/>
      <c r="O37" s="833"/>
      <c r="P37" s="857"/>
      <c r="Q37" s="833"/>
      <c r="R37" s="833"/>
    </row>
    <row r="38" spans="1:18" s="372" customFormat="1" ht="91.5" customHeight="1" x14ac:dyDescent="0.25">
      <c r="A38" s="880">
        <v>18</v>
      </c>
      <c r="B38" s="880">
        <v>1</v>
      </c>
      <c r="C38" s="880">
        <v>4</v>
      </c>
      <c r="D38" s="880">
        <v>2</v>
      </c>
      <c r="E38" s="880" t="s">
        <v>2534</v>
      </c>
      <c r="F38" s="880" t="s">
        <v>2535</v>
      </c>
      <c r="G38" s="836" t="s">
        <v>56</v>
      </c>
      <c r="H38" s="532" t="s">
        <v>57</v>
      </c>
      <c r="I38" s="532">
        <v>1</v>
      </c>
      <c r="J38" s="880" t="s">
        <v>2536</v>
      </c>
      <c r="K38" s="880"/>
      <c r="L38" s="880" t="s">
        <v>2484</v>
      </c>
      <c r="M38" s="880"/>
      <c r="N38" s="890">
        <v>16156.32</v>
      </c>
      <c r="O38" s="880"/>
      <c r="P38" s="890">
        <v>16156.32</v>
      </c>
      <c r="Q38" s="880" t="s">
        <v>2477</v>
      </c>
      <c r="R38" s="880" t="s">
        <v>2478</v>
      </c>
    </row>
    <row r="39" spans="1:18" s="372" customFormat="1" ht="91.5" customHeight="1" x14ac:dyDescent="0.25">
      <c r="A39" s="880"/>
      <c r="B39" s="880"/>
      <c r="C39" s="880"/>
      <c r="D39" s="880"/>
      <c r="E39" s="880"/>
      <c r="F39" s="880"/>
      <c r="G39" s="833"/>
      <c r="H39" s="532" t="s">
        <v>2537</v>
      </c>
      <c r="I39" s="532">
        <v>60</v>
      </c>
      <c r="J39" s="880"/>
      <c r="K39" s="880"/>
      <c r="L39" s="880"/>
      <c r="M39" s="880"/>
      <c r="N39" s="890"/>
      <c r="O39" s="880"/>
      <c r="P39" s="890"/>
      <c r="Q39" s="880"/>
      <c r="R39" s="880"/>
    </row>
    <row r="40" spans="1:18" s="372" customFormat="1" ht="99.75" customHeight="1" x14ac:dyDescent="0.25">
      <c r="A40" s="532">
        <v>19</v>
      </c>
      <c r="B40" s="532">
        <v>1</v>
      </c>
      <c r="C40" s="532">
        <v>4</v>
      </c>
      <c r="D40" s="532">
        <v>2</v>
      </c>
      <c r="E40" s="697" t="s">
        <v>2538</v>
      </c>
      <c r="F40" s="532" t="s">
        <v>2539</v>
      </c>
      <c r="G40" s="532" t="s">
        <v>44</v>
      </c>
      <c r="H40" s="532" t="s">
        <v>585</v>
      </c>
      <c r="I40" s="532">
        <v>25</v>
      </c>
      <c r="J40" s="532" t="s">
        <v>2540</v>
      </c>
      <c r="K40" s="532"/>
      <c r="L40" s="532" t="s">
        <v>2519</v>
      </c>
      <c r="M40" s="535"/>
      <c r="N40" s="535">
        <v>38945</v>
      </c>
      <c r="O40" s="535"/>
      <c r="P40" s="535">
        <v>38945</v>
      </c>
      <c r="Q40" s="532" t="s">
        <v>2477</v>
      </c>
      <c r="R40" s="532" t="s">
        <v>2478</v>
      </c>
    </row>
    <row r="41" spans="1:18" s="372" customFormat="1" ht="205.5" customHeight="1" x14ac:dyDescent="0.25">
      <c r="A41" s="532">
        <v>20</v>
      </c>
      <c r="B41" s="532">
        <v>1</v>
      </c>
      <c r="C41" s="532">
        <v>4</v>
      </c>
      <c r="D41" s="532">
        <v>5</v>
      </c>
      <c r="E41" s="533" t="s">
        <v>2541</v>
      </c>
      <c r="F41" s="532" t="s">
        <v>2542</v>
      </c>
      <c r="G41" s="532" t="s">
        <v>44</v>
      </c>
      <c r="H41" s="532" t="s">
        <v>585</v>
      </c>
      <c r="I41" s="532">
        <v>25</v>
      </c>
      <c r="J41" s="532" t="s">
        <v>2543</v>
      </c>
      <c r="K41" s="532"/>
      <c r="L41" s="532" t="s">
        <v>2484</v>
      </c>
      <c r="M41" s="535"/>
      <c r="N41" s="535">
        <v>39295</v>
      </c>
      <c r="O41" s="535"/>
      <c r="P41" s="535">
        <v>39295</v>
      </c>
      <c r="Q41" s="532" t="s">
        <v>2477</v>
      </c>
      <c r="R41" s="532" t="s">
        <v>2478</v>
      </c>
    </row>
    <row r="42" spans="1:18" s="372" customFormat="1" ht="82.5" customHeight="1" x14ac:dyDescent="0.25">
      <c r="A42" s="532">
        <v>21</v>
      </c>
      <c r="B42" s="532">
        <v>1</v>
      </c>
      <c r="C42" s="532">
        <v>4</v>
      </c>
      <c r="D42" s="532">
        <v>2</v>
      </c>
      <c r="E42" s="736" t="s">
        <v>2544</v>
      </c>
      <c r="F42" s="532" t="s">
        <v>2545</v>
      </c>
      <c r="G42" s="532" t="s">
        <v>194</v>
      </c>
      <c r="H42" s="532" t="s">
        <v>585</v>
      </c>
      <c r="I42" s="532">
        <v>80</v>
      </c>
      <c r="J42" s="532" t="s">
        <v>2546</v>
      </c>
      <c r="K42" s="532"/>
      <c r="L42" s="532" t="s">
        <v>2519</v>
      </c>
      <c r="M42" s="535"/>
      <c r="N42" s="535">
        <v>8000</v>
      </c>
      <c r="O42" s="535"/>
      <c r="P42" s="535">
        <v>8000</v>
      </c>
      <c r="Q42" s="532" t="s">
        <v>2477</v>
      </c>
      <c r="R42" s="532" t="s">
        <v>2478</v>
      </c>
    </row>
    <row r="43" spans="1:18" s="372" customFormat="1" ht="164.25" customHeight="1" x14ac:dyDescent="0.25">
      <c r="A43" s="532">
        <v>22</v>
      </c>
      <c r="B43" s="532">
        <v>1</v>
      </c>
      <c r="C43" s="532">
        <v>4</v>
      </c>
      <c r="D43" s="532">
        <v>2</v>
      </c>
      <c r="E43" s="503" t="s">
        <v>2547</v>
      </c>
      <c r="F43" s="532" t="s">
        <v>2548</v>
      </c>
      <c r="G43" s="532" t="s">
        <v>2549</v>
      </c>
      <c r="H43" s="532" t="s">
        <v>585</v>
      </c>
      <c r="I43" s="532">
        <v>86</v>
      </c>
      <c r="J43" s="532" t="s">
        <v>2550</v>
      </c>
      <c r="K43" s="532"/>
      <c r="L43" s="532" t="s">
        <v>2484</v>
      </c>
      <c r="M43" s="535"/>
      <c r="N43" s="535">
        <v>4000</v>
      </c>
      <c r="O43" s="535"/>
      <c r="P43" s="535">
        <v>4000</v>
      </c>
      <c r="Q43" s="532" t="s">
        <v>2477</v>
      </c>
      <c r="R43" s="532" t="s">
        <v>2478</v>
      </c>
    </row>
    <row r="44" spans="1:18" s="372" customFormat="1" ht="129.75" customHeight="1" x14ac:dyDescent="0.25">
      <c r="A44" s="532">
        <v>23</v>
      </c>
      <c r="B44" s="532">
        <v>1</v>
      </c>
      <c r="C44" s="532">
        <v>4</v>
      </c>
      <c r="D44" s="532">
        <v>2</v>
      </c>
      <c r="E44" s="736" t="s">
        <v>2551</v>
      </c>
      <c r="F44" s="532" t="s">
        <v>2552</v>
      </c>
      <c r="G44" s="532" t="s">
        <v>776</v>
      </c>
      <c r="H44" s="532" t="s">
        <v>2097</v>
      </c>
      <c r="I44" s="532">
        <v>1</v>
      </c>
      <c r="J44" s="532" t="s">
        <v>2553</v>
      </c>
      <c r="K44" s="532"/>
      <c r="L44" s="532" t="s">
        <v>45</v>
      </c>
      <c r="M44" s="535"/>
      <c r="N44" s="535">
        <v>25000</v>
      </c>
      <c r="O44" s="535"/>
      <c r="P44" s="535">
        <v>25000</v>
      </c>
      <c r="Q44" s="532" t="s">
        <v>2477</v>
      </c>
      <c r="R44" s="532" t="s">
        <v>2478</v>
      </c>
    </row>
    <row r="45" spans="1:18" ht="28.9" customHeight="1" x14ac:dyDescent="0.25">
      <c r="A45" s="880">
        <v>24</v>
      </c>
      <c r="B45" s="880">
        <v>1</v>
      </c>
      <c r="C45" s="880">
        <v>4</v>
      </c>
      <c r="D45" s="880">
        <v>2</v>
      </c>
      <c r="E45" s="1203" t="s">
        <v>2554</v>
      </c>
      <c r="F45" s="880" t="s">
        <v>2555</v>
      </c>
      <c r="G45" s="532" t="s">
        <v>2556</v>
      </c>
      <c r="H45" s="532" t="s">
        <v>1167</v>
      </c>
      <c r="I45" s="532">
        <v>1</v>
      </c>
      <c r="J45" s="880" t="s">
        <v>2557</v>
      </c>
      <c r="K45" s="836"/>
      <c r="L45" s="880" t="s">
        <v>2519</v>
      </c>
      <c r="M45" s="890"/>
      <c r="N45" s="890">
        <v>41148.15</v>
      </c>
      <c r="O45" s="890"/>
      <c r="P45" s="890">
        <v>41148.15</v>
      </c>
      <c r="Q45" s="880" t="s">
        <v>2477</v>
      </c>
      <c r="R45" s="880" t="s">
        <v>2478</v>
      </c>
    </row>
    <row r="46" spans="1:18" ht="31.15" customHeight="1" x14ac:dyDescent="0.25">
      <c r="A46" s="880"/>
      <c r="B46" s="880"/>
      <c r="C46" s="880"/>
      <c r="D46" s="880"/>
      <c r="E46" s="1203"/>
      <c r="F46" s="880"/>
      <c r="G46" s="532" t="s">
        <v>2558</v>
      </c>
      <c r="H46" s="532" t="s">
        <v>1167</v>
      </c>
      <c r="I46" s="532">
        <v>14</v>
      </c>
      <c r="J46" s="880"/>
      <c r="K46" s="869"/>
      <c r="L46" s="880"/>
      <c r="M46" s="890"/>
      <c r="N46" s="890"/>
      <c r="O46" s="890"/>
      <c r="P46" s="890"/>
      <c r="Q46" s="880"/>
      <c r="R46" s="880"/>
    </row>
    <row r="47" spans="1:18" ht="37.9" customHeight="1" x14ac:dyDescent="0.25">
      <c r="A47" s="880"/>
      <c r="B47" s="880"/>
      <c r="C47" s="880"/>
      <c r="D47" s="880"/>
      <c r="E47" s="1203"/>
      <c r="F47" s="880"/>
      <c r="G47" s="533" t="s">
        <v>2559</v>
      </c>
      <c r="H47" s="533" t="s">
        <v>585</v>
      </c>
      <c r="I47" s="533">
        <v>250</v>
      </c>
      <c r="J47" s="880"/>
      <c r="K47" s="869"/>
      <c r="L47" s="880"/>
      <c r="M47" s="890"/>
      <c r="N47" s="890"/>
      <c r="O47" s="890"/>
      <c r="P47" s="890"/>
      <c r="Q47" s="880"/>
      <c r="R47" s="880"/>
    </row>
    <row r="48" spans="1:18" ht="36" customHeight="1" x14ac:dyDescent="0.25">
      <c r="A48" s="880"/>
      <c r="B48" s="880"/>
      <c r="C48" s="880"/>
      <c r="D48" s="880"/>
      <c r="E48" s="1203"/>
      <c r="F48" s="880"/>
      <c r="G48" s="533" t="s">
        <v>54</v>
      </c>
      <c r="H48" s="533" t="s">
        <v>822</v>
      </c>
      <c r="I48" s="533">
        <v>250</v>
      </c>
      <c r="J48" s="880"/>
      <c r="K48" s="869"/>
      <c r="L48" s="880"/>
      <c r="M48" s="890"/>
      <c r="N48" s="890"/>
      <c r="O48" s="890"/>
      <c r="P48" s="890"/>
      <c r="Q48" s="880"/>
      <c r="R48" s="880"/>
    </row>
    <row r="49" spans="1:16146" ht="36" customHeight="1" x14ac:dyDescent="0.25">
      <c r="A49" s="880"/>
      <c r="B49" s="880"/>
      <c r="C49" s="880"/>
      <c r="D49" s="880"/>
      <c r="E49" s="1203"/>
      <c r="F49" s="880"/>
      <c r="G49" s="533" t="s">
        <v>776</v>
      </c>
      <c r="H49" s="533" t="s">
        <v>2097</v>
      </c>
      <c r="I49" s="533">
        <v>1</v>
      </c>
      <c r="J49" s="880"/>
      <c r="K49" s="833"/>
      <c r="L49" s="880"/>
      <c r="M49" s="890"/>
      <c r="N49" s="890"/>
      <c r="O49" s="890"/>
      <c r="P49" s="890"/>
      <c r="Q49" s="880"/>
      <c r="R49" s="880"/>
    </row>
    <row r="50" spans="1:16146" x14ac:dyDescent="0.25">
      <c r="Q50" s="360"/>
    </row>
    <row r="51" spans="1:16146" ht="15.75" x14ac:dyDescent="0.25">
      <c r="M51" s="826"/>
      <c r="N51" s="1198" t="s">
        <v>35</v>
      </c>
      <c r="O51" s="1199"/>
      <c r="P51" s="1200"/>
    </row>
    <row r="52" spans="1:16146" s="598" customFormat="1" x14ac:dyDescent="0.25">
      <c r="E52" s="399"/>
      <c r="F52" s="399"/>
      <c r="M52" s="827"/>
      <c r="N52" s="393" t="s">
        <v>36</v>
      </c>
      <c r="O52" s="1201" t="s">
        <v>37</v>
      </c>
      <c r="P52" s="1202"/>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c r="DJ52" s="354"/>
      <c r="DK52" s="354"/>
      <c r="DL52" s="354"/>
      <c r="DM52" s="354"/>
      <c r="DN52" s="354"/>
      <c r="DO52" s="354"/>
      <c r="DP52" s="354"/>
      <c r="DQ52" s="354"/>
      <c r="DR52" s="354"/>
      <c r="DS52" s="354"/>
      <c r="DT52" s="354"/>
      <c r="DU52" s="354"/>
      <c r="DV52" s="354"/>
      <c r="DW52" s="354"/>
      <c r="DX52" s="354"/>
      <c r="DY52" s="354"/>
      <c r="DZ52" s="354"/>
      <c r="EA52" s="354"/>
      <c r="EB52" s="354"/>
      <c r="EC52" s="354"/>
      <c r="ED52" s="354"/>
      <c r="EE52" s="354"/>
      <c r="EF52" s="354"/>
      <c r="EG52" s="354"/>
      <c r="EH52" s="354"/>
      <c r="EI52" s="354"/>
      <c r="EJ52" s="354"/>
      <c r="EK52" s="354"/>
      <c r="EL52" s="354"/>
      <c r="EM52" s="354"/>
      <c r="EN52" s="354"/>
      <c r="EO52" s="354"/>
      <c r="EP52" s="354"/>
      <c r="EQ52" s="354"/>
      <c r="ER52" s="354"/>
      <c r="ES52" s="354"/>
      <c r="ET52" s="354"/>
      <c r="EU52" s="354"/>
      <c r="EV52" s="354"/>
      <c r="EW52" s="354"/>
      <c r="EX52" s="354"/>
      <c r="EY52" s="354"/>
      <c r="EZ52" s="354"/>
      <c r="FA52" s="354"/>
      <c r="FB52" s="354"/>
      <c r="FC52" s="354"/>
      <c r="FD52" s="354"/>
      <c r="FE52" s="354"/>
      <c r="FF52" s="354"/>
      <c r="FG52" s="354"/>
      <c r="FH52" s="354"/>
      <c r="FI52" s="354"/>
      <c r="FJ52" s="354"/>
      <c r="FK52" s="354"/>
      <c r="FL52" s="354"/>
      <c r="FM52" s="354"/>
      <c r="FN52" s="354"/>
      <c r="FO52" s="354"/>
      <c r="FP52" s="354"/>
      <c r="FQ52" s="354"/>
      <c r="FR52" s="354"/>
      <c r="FS52" s="354"/>
      <c r="FT52" s="354"/>
      <c r="FU52" s="354"/>
      <c r="FV52" s="354"/>
      <c r="FW52" s="354"/>
      <c r="FX52" s="354"/>
      <c r="FY52" s="354"/>
      <c r="FZ52" s="354"/>
      <c r="GA52" s="354"/>
      <c r="GB52" s="354"/>
      <c r="GC52" s="354"/>
      <c r="GD52" s="354"/>
      <c r="GE52" s="354"/>
      <c r="GF52" s="354"/>
      <c r="GG52" s="354"/>
      <c r="GH52" s="354"/>
      <c r="GI52" s="354"/>
      <c r="GJ52" s="354"/>
      <c r="GK52" s="354"/>
      <c r="GL52" s="354"/>
      <c r="GM52" s="354"/>
      <c r="GN52" s="354"/>
      <c r="GO52" s="354"/>
      <c r="GP52" s="354"/>
      <c r="GQ52" s="354"/>
      <c r="GR52" s="354"/>
      <c r="GS52" s="354"/>
      <c r="GT52" s="354"/>
      <c r="GU52" s="354"/>
      <c r="GV52" s="354"/>
      <c r="GW52" s="354"/>
      <c r="GX52" s="354"/>
      <c r="GY52" s="354"/>
      <c r="GZ52" s="354"/>
      <c r="HA52" s="354"/>
      <c r="HB52" s="354"/>
      <c r="HC52" s="354"/>
      <c r="HD52" s="354"/>
      <c r="HE52" s="354"/>
      <c r="HF52" s="354"/>
      <c r="HG52" s="354"/>
      <c r="HH52" s="354"/>
      <c r="HI52" s="354"/>
      <c r="HJ52" s="354"/>
      <c r="HK52" s="354"/>
      <c r="HL52" s="354"/>
      <c r="HM52" s="354"/>
      <c r="HN52" s="354"/>
      <c r="HO52" s="354"/>
      <c r="HP52" s="354"/>
      <c r="HQ52" s="354"/>
      <c r="HR52" s="354"/>
      <c r="HS52" s="354"/>
      <c r="HT52" s="354"/>
      <c r="HU52" s="354"/>
      <c r="HV52" s="354"/>
      <c r="HW52" s="354"/>
      <c r="HX52" s="354"/>
      <c r="HY52" s="354"/>
      <c r="HZ52" s="354"/>
      <c r="IA52" s="354"/>
      <c r="IB52" s="354"/>
      <c r="IC52" s="354"/>
      <c r="ID52" s="354"/>
      <c r="IE52" s="354"/>
      <c r="IF52" s="354"/>
      <c r="IG52" s="354"/>
      <c r="IH52" s="354"/>
      <c r="II52" s="354"/>
      <c r="IJ52" s="354"/>
      <c r="IK52" s="354"/>
      <c r="IL52" s="354"/>
      <c r="IM52" s="354"/>
      <c r="IN52" s="354"/>
      <c r="IO52" s="354"/>
      <c r="IP52" s="354"/>
      <c r="IQ52" s="354"/>
      <c r="IR52" s="354"/>
      <c r="IS52" s="354"/>
      <c r="IT52" s="354"/>
      <c r="IU52" s="354"/>
      <c r="IV52" s="354"/>
      <c r="IW52" s="354"/>
      <c r="IX52" s="354"/>
      <c r="IY52" s="354"/>
      <c r="IZ52" s="354"/>
      <c r="JA52" s="354"/>
      <c r="JB52" s="354"/>
      <c r="JC52" s="354"/>
      <c r="JD52" s="354"/>
      <c r="JE52" s="354"/>
      <c r="JF52" s="354"/>
      <c r="JG52" s="354"/>
      <c r="JH52" s="354"/>
      <c r="JI52" s="354"/>
      <c r="JJ52" s="354"/>
      <c r="JK52" s="354"/>
      <c r="JL52" s="354"/>
      <c r="JM52" s="354"/>
      <c r="JN52" s="354"/>
      <c r="JO52" s="354"/>
      <c r="JP52" s="354"/>
      <c r="JQ52" s="354"/>
      <c r="JR52" s="354"/>
      <c r="JS52" s="354"/>
      <c r="JT52" s="354"/>
      <c r="JU52" s="354"/>
      <c r="JV52" s="354"/>
      <c r="JW52" s="354"/>
      <c r="JX52" s="354"/>
      <c r="JY52" s="354"/>
      <c r="JZ52" s="354"/>
      <c r="KA52" s="354"/>
      <c r="KB52" s="354"/>
      <c r="KC52" s="354"/>
      <c r="KD52" s="354"/>
      <c r="KE52" s="354"/>
      <c r="KF52" s="354"/>
      <c r="KG52" s="354"/>
      <c r="KH52" s="354"/>
      <c r="KI52" s="354"/>
      <c r="KJ52" s="354"/>
      <c r="KK52" s="354"/>
      <c r="KL52" s="354"/>
      <c r="KM52" s="354"/>
      <c r="KN52" s="354"/>
      <c r="KO52" s="354"/>
      <c r="KP52" s="354"/>
      <c r="KQ52" s="354"/>
      <c r="KR52" s="354"/>
      <c r="KS52" s="354"/>
      <c r="KT52" s="354"/>
      <c r="KU52" s="354"/>
      <c r="KV52" s="354"/>
      <c r="KW52" s="354"/>
      <c r="KX52" s="354"/>
      <c r="KY52" s="354"/>
      <c r="KZ52" s="354"/>
      <c r="LA52" s="354"/>
      <c r="LB52" s="354"/>
      <c r="LC52" s="354"/>
      <c r="LD52" s="354"/>
      <c r="LE52" s="354"/>
      <c r="LF52" s="354"/>
      <c r="LG52" s="354"/>
      <c r="LH52" s="354"/>
      <c r="LI52" s="354"/>
      <c r="LJ52" s="354"/>
      <c r="LK52" s="354"/>
      <c r="LL52" s="354"/>
      <c r="LM52" s="354"/>
      <c r="LN52" s="354"/>
      <c r="LO52" s="354"/>
      <c r="LP52" s="354"/>
      <c r="LQ52" s="354"/>
      <c r="LR52" s="354"/>
      <c r="LS52" s="354"/>
      <c r="LT52" s="354"/>
      <c r="LU52" s="354"/>
      <c r="LV52" s="354"/>
      <c r="LW52" s="354"/>
      <c r="LX52" s="354"/>
      <c r="LY52" s="354"/>
      <c r="LZ52" s="354"/>
      <c r="MA52" s="354"/>
      <c r="MB52" s="354"/>
      <c r="MC52" s="354"/>
      <c r="MD52" s="354"/>
      <c r="ME52" s="354"/>
      <c r="MF52" s="354"/>
      <c r="MG52" s="354"/>
      <c r="MH52" s="354"/>
      <c r="MI52" s="354"/>
      <c r="MJ52" s="354"/>
      <c r="MK52" s="354"/>
      <c r="ML52" s="354"/>
      <c r="MM52" s="354"/>
      <c r="MN52" s="354"/>
      <c r="MO52" s="354"/>
      <c r="MP52" s="354"/>
      <c r="MQ52" s="354"/>
      <c r="MR52" s="354"/>
      <c r="MS52" s="354"/>
      <c r="MT52" s="354"/>
      <c r="MU52" s="354"/>
      <c r="MV52" s="354"/>
      <c r="MW52" s="354"/>
      <c r="MX52" s="354"/>
      <c r="MY52" s="354"/>
      <c r="MZ52" s="354"/>
      <c r="NA52" s="354"/>
      <c r="NB52" s="354"/>
      <c r="NC52" s="354"/>
      <c r="ND52" s="354"/>
      <c r="NE52" s="354"/>
      <c r="NF52" s="354"/>
      <c r="NG52" s="354"/>
      <c r="NH52" s="354"/>
      <c r="NI52" s="354"/>
      <c r="NJ52" s="354"/>
      <c r="NK52" s="354"/>
      <c r="NL52" s="354"/>
      <c r="NM52" s="354"/>
      <c r="NN52" s="354"/>
      <c r="NO52" s="354"/>
      <c r="NP52" s="354"/>
      <c r="NQ52" s="354"/>
      <c r="NR52" s="354"/>
      <c r="NS52" s="354"/>
      <c r="NT52" s="354"/>
      <c r="NU52" s="354"/>
      <c r="NV52" s="354"/>
      <c r="NW52" s="354"/>
      <c r="NX52" s="354"/>
      <c r="NY52" s="354"/>
      <c r="NZ52" s="354"/>
      <c r="OA52" s="354"/>
      <c r="OB52" s="354"/>
      <c r="OC52" s="354"/>
      <c r="OD52" s="354"/>
      <c r="OE52" s="354"/>
      <c r="OF52" s="354"/>
      <c r="OG52" s="354"/>
      <c r="OH52" s="354"/>
      <c r="OI52" s="354"/>
      <c r="OJ52" s="354"/>
      <c r="OK52" s="354"/>
      <c r="OL52" s="354"/>
      <c r="OM52" s="354"/>
      <c r="ON52" s="354"/>
      <c r="OO52" s="354"/>
      <c r="OP52" s="354"/>
      <c r="OQ52" s="354"/>
      <c r="OR52" s="354"/>
      <c r="OS52" s="354"/>
      <c r="OT52" s="354"/>
      <c r="OU52" s="354"/>
      <c r="OV52" s="354"/>
      <c r="OW52" s="354"/>
      <c r="OX52" s="354"/>
      <c r="OY52" s="354"/>
      <c r="OZ52" s="354"/>
      <c r="PA52" s="354"/>
      <c r="PB52" s="354"/>
      <c r="PC52" s="354"/>
      <c r="PD52" s="354"/>
      <c r="PE52" s="354"/>
      <c r="PF52" s="354"/>
      <c r="PG52" s="354"/>
      <c r="PH52" s="354"/>
      <c r="PI52" s="354"/>
      <c r="PJ52" s="354"/>
      <c r="PK52" s="354"/>
      <c r="PL52" s="354"/>
      <c r="PM52" s="354"/>
      <c r="PN52" s="354"/>
      <c r="PO52" s="354"/>
      <c r="PP52" s="354"/>
      <c r="PQ52" s="354"/>
      <c r="PR52" s="354"/>
      <c r="PS52" s="354"/>
      <c r="PT52" s="354"/>
      <c r="PU52" s="354"/>
      <c r="PV52" s="354"/>
      <c r="PW52" s="354"/>
      <c r="PX52" s="354"/>
      <c r="PY52" s="354"/>
      <c r="PZ52" s="354"/>
      <c r="QA52" s="354"/>
      <c r="QB52" s="354"/>
      <c r="QC52" s="354"/>
      <c r="QD52" s="354"/>
      <c r="QE52" s="354"/>
      <c r="QF52" s="354"/>
      <c r="QG52" s="354"/>
      <c r="QH52" s="354"/>
      <c r="QI52" s="354"/>
      <c r="QJ52" s="354"/>
      <c r="QK52" s="354"/>
      <c r="QL52" s="354"/>
      <c r="QM52" s="354"/>
      <c r="QN52" s="354"/>
      <c r="QO52" s="354"/>
      <c r="QP52" s="354"/>
      <c r="QQ52" s="354"/>
      <c r="QR52" s="354"/>
      <c r="QS52" s="354"/>
      <c r="QT52" s="354"/>
      <c r="QU52" s="354"/>
      <c r="QV52" s="354"/>
      <c r="QW52" s="354"/>
      <c r="QX52" s="354"/>
      <c r="QY52" s="354"/>
      <c r="QZ52" s="354"/>
      <c r="RA52" s="354"/>
      <c r="RB52" s="354"/>
      <c r="RC52" s="354"/>
      <c r="RD52" s="354"/>
      <c r="RE52" s="354"/>
      <c r="RF52" s="354"/>
      <c r="RG52" s="354"/>
      <c r="RH52" s="354"/>
      <c r="RI52" s="354"/>
      <c r="RJ52" s="354"/>
      <c r="RK52" s="354"/>
      <c r="RL52" s="354"/>
      <c r="RM52" s="354"/>
      <c r="RN52" s="354"/>
      <c r="RO52" s="354"/>
      <c r="RP52" s="354"/>
      <c r="RQ52" s="354"/>
      <c r="RR52" s="354"/>
      <c r="RS52" s="354"/>
      <c r="RT52" s="354"/>
      <c r="RU52" s="354"/>
      <c r="RV52" s="354"/>
      <c r="RW52" s="354"/>
      <c r="RX52" s="354"/>
      <c r="RY52" s="354"/>
      <c r="RZ52" s="354"/>
      <c r="SA52" s="354"/>
      <c r="SB52" s="354"/>
      <c r="SC52" s="354"/>
      <c r="SD52" s="354"/>
      <c r="SE52" s="354"/>
      <c r="SF52" s="354"/>
      <c r="SG52" s="354"/>
      <c r="SH52" s="354"/>
      <c r="SI52" s="354"/>
      <c r="SJ52" s="354"/>
      <c r="SK52" s="354"/>
      <c r="SL52" s="354"/>
      <c r="SM52" s="354"/>
      <c r="SN52" s="354"/>
      <c r="SO52" s="354"/>
      <c r="SP52" s="354"/>
      <c r="SQ52" s="354"/>
      <c r="SR52" s="354"/>
      <c r="SS52" s="354"/>
      <c r="ST52" s="354"/>
      <c r="SU52" s="354"/>
      <c r="SV52" s="354"/>
      <c r="SW52" s="354"/>
      <c r="SX52" s="354"/>
      <c r="SY52" s="354"/>
      <c r="SZ52" s="354"/>
      <c r="TA52" s="354"/>
      <c r="TB52" s="354"/>
      <c r="TC52" s="354"/>
      <c r="TD52" s="354"/>
      <c r="TE52" s="354"/>
      <c r="TF52" s="354"/>
      <c r="TG52" s="354"/>
      <c r="TH52" s="354"/>
      <c r="TI52" s="354"/>
      <c r="TJ52" s="354"/>
      <c r="TK52" s="354"/>
      <c r="TL52" s="354"/>
      <c r="TM52" s="354"/>
      <c r="TN52" s="354"/>
      <c r="TO52" s="354"/>
      <c r="TP52" s="354"/>
      <c r="TQ52" s="354"/>
      <c r="TR52" s="354"/>
      <c r="TS52" s="354"/>
      <c r="TT52" s="354"/>
      <c r="TU52" s="354"/>
      <c r="TV52" s="354"/>
      <c r="TW52" s="354"/>
      <c r="TX52" s="354"/>
      <c r="TY52" s="354"/>
      <c r="TZ52" s="354"/>
      <c r="UA52" s="354"/>
      <c r="UB52" s="354"/>
      <c r="UC52" s="354"/>
      <c r="UD52" s="354"/>
      <c r="UE52" s="354"/>
      <c r="UF52" s="354"/>
      <c r="UG52" s="354"/>
      <c r="UH52" s="354"/>
      <c r="UI52" s="354"/>
      <c r="UJ52" s="354"/>
      <c r="UK52" s="354"/>
      <c r="UL52" s="354"/>
      <c r="UM52" s="354"/>
      <c r="UN52" s="354"/>
      <c r="UO52" s="354"/>
      <c r="UP52" s="354"/>
      <c r="UQ52" s="354"/>
      <c r="UR52" s="354"/>
      <c r="US52" s="354"/>
      <c r="UT52" s="354"/>
      <c r="UU52" s="354"/>
      <c r="UV52" s="354"/>
      <c r="UW52" s="354"/>
      <c r="UX52" s="354"/>
      <c r="UY52" s="354"/>
      <c r="UZ52" s="354"/>
      <c r="VA52" s="354"/>
      <c r="VB52" s="354"/>
      <c r="VC52" s="354"/>
      <c r="VD52" s="354"/>
      <c r="VE52" s="354"/>
      <c r="VF52" s="354"/>
      <c r="VG52" s="354"/>
      <c r="VH52" s="354"/>
      <c r="VI52" s="354"/>
      <c r="VJ52" s="354"/>
      <c r="VK52" s="354"/>
      <c r="VL52" s="354"/>
      <c r="VM52" s="354"/>
      <c r="VN52" s="354"/>
      <c r="VO52" s="354"/>
      <c r="VP52" s="354"/>
      <c r="VQ52" s="354"/>
      <c r="VR52" s="354"/>
      <c r="VS52" s="354"/>
      <c r="VT52" s="354"/>
      <c r="VU52" s="354"/>
      <c r="VV52" s="354"/>
      <c r="VW52" s="354"/>
      <c r="VX52" s="354"/>
      <c r="VY52" s="354"/>
      <c r="VZ52" s="354"/>
      <c r="WA52" s="354"/>
      <c r="WB52" s="354"/>
      <c r="WC52" s="354"/>
      <c r="WD52" s="354"/>
      <c r="WE52" s="354"/>
      <c r="WF52" s="354"/>
      <c r="WG52" s="354"/>
      <c r="WH52" s="354"/>
      <c r="WI52" s="354"/>
      <c r="WJ52" s="354"/>
      <c r="WK52" s="354"/>
      <c r="WL52" s="354"/>
      <c r="WM52" s="354"/>
      <c r="WN52" s="354"/>
      <c r="WO52" s="354"/>
      <c r="WP52" s="354"/>
      <c r="WQ52" s="354"/>
      <c r="WR52" s="354"/>
      <c r="WS52" s="354"/>
      <c r="WT52" s="354"/>
      <c r="WU52" s="354"/>
      <c r="WV52" s="354"/>
      <c r="WW52" s="354"/>
      <c r="WX52" s="354"/>
      <c r="WY52" s="354"/>
      <c r="WZ52" s="354"/>
      <c r="XA52" s="354"/>
      <c r="XB52" s="354"/>
      <c r="XC52" s="354"/>
      <c r="XD52" s="354"/>
      <c r="XE52" s="354"/>
      <c r="XF52" s="354"/>
      <c r="XG52" s="354"/>
      <c r="XH52" s="354"/>
      <c r="XI52" s="354"/>
      <c r="XJ52" s="354"/>
      <c r="XK52" s="354"/>
      <c r="XL52" s="354"/>
      <c r="XM52" s="354"/>
      <c r="XN52" s="354"/>
      <c r="XO52" s="354"/>
      <c r="XP52" s="354"/>
      <c r="XQ52" s="354"/>
      <c r="XR52" s="354"/>
      <c r="XS52" s="354"/>
      <c r="XT52" s="354"/>
      <c r="XU52" s="354"/>
      <c r="XV52" s="354"/>
      <c r="XW52" s="354"/>
      <c r="XX52" s="354"/>
      <c r="XY52" s="354"/>
      <c r="XZ52" s="354"/>
      <c r="YA52" s="354"/>
      <c r="YB52" s="354"/>
      <c r="YC52" s="354"/>
      <c r="YD52" s="354"/>
      <c r="YE52" s="354"/>
      <c r="YF52" s="354"/>
      <c r="YG52" s="354"/>
      <c r="YH52" s="354"/>
      <c r="YI52" s="354"/>
      <c r="YJ52" s="354"/>
      <c r="YK52" s="354"/>
      <c r="YL52" s="354"/>
      <c r="YM52" s="354"/>
      <c r="YN52" s="354"/>
      <c r="YO52" s="354"/>
      <c r="YP52" s="354"/>
      <c r="YQ52" s="354"/>
      <c r="YR52" s="354"/>
      <c r="YS52" s="354"/>
      <c r="YT52" s="354"/>
      <c r="YU52" s="354"/>
      <c r="YV52" s="354"/>
      <c r="YW52" s="354"/>
      <c r="YX52" s="354"/>
      <c r="YY52" s="354"/>
      <c r="YZ52" s="354"/>
      <c r="ZA52" s="354"/>
      <c r="ZB52" s="354"/>
      <c r="ZC52" s="354"/>
      <c r="ZD52" s="354"/>
      <c r="ZE52" s="354"/>
      <c r="ZF52" s="354"/>
      <c r="ZG52" s="354"/>
      <c r="ZH52" s="354"/>
      <c r="ZI52" s="354"/>
      <c r="ZJ52" s="354"/>
      <c r="ZK52" s="354"/>
      <c r="ZL52" s="354"/>
      <c r="ZM52" s="354"/>
      <c r="ZN52" s="354"/>
      <c r="ZO52" s="354"/>
      <c r="ZP52" s="354"/>
      <c r="ZQ52" s="354"/>
      <c r="ZR52" s="354"/>
      <c r="ZS52" s="354"/>
      <c r="ZT52" s="354"/>
      <c r="ZU52" s="354"/>
      <c r="ZV52" s="354"/>
      <c r="ZW52" s="354"/>
      <c r="ZX52" s="354"/>
      <c r="ZY52" s="354"/>
      <c r="ZZ52" s="354"/>
      <c r="AAA52" s="354"/>
      <c r="AAB52" s="354"/>
      <c r="AAC52" s="354"/>
      <c r="AAD52" s="354"/>
      <c r="AAE52" s="354"/>
      <c r="AAF52" s="354"/>
      <c r="AAG52" s="354"/>
      <c r="AAH52" s="354"/>
      <c r="AAI52" s="354"/>
      <c r="AAJ52" s="354"/>
      <c r="AAK52" s="354"/>
      <c r="AAL52" s="354"/>
      <c r="AAM52" s="354"/>
      <c r="AAN52" s="354"/>
      <c r="AAO52" s="354"/>
      <c r="AAP52" s="354"/>
      <c r="AAQ52" s="354"/>
      <c r="AAR52" s="354"/>
      <c r="AAS52" s="354"/>
      <c r="AAT52" s="354"/>
      <c r="AAU52" s="354"/>
      <c r="AAV52" s="354"/>
      <c r="AAW52" s="354"/>
      <c r="AAX52" s="354"/>
      <c r="AAY52" s="354"/>
      <c r="AAZ52" s="354"/>
      <c r="ABA52" s="354"/>
      <c r="ABB52" s="354"/>
      <c r="ABC52" s="354"/>
      <c r="ABD52" s="354"/>
      <c r="ABE52" s="354"/>
      <c r="ABF52" s="354"/>
      <c r="ABG52" s="354"/>
      <c r="ABH52" s="354"/>
      <c r="ABI52" s="354"/>
      <c r="ABJ52" s="354"/>
      <c r="ABK52" s="354"/>
      <c r="ABL52" s="354"/>
      <c r="ABM52" s="354"/>
      <c r="ABN52" s="354"/>
      <c r="ABO52" s="354"/>
      <c r="ABP52" s="354"/>
      <c r="ABQ52" s="354"/>
      <c r="ABR52" s="354"/>
      <c r="ABS52" s="354"/>
      <c r="ABT52" s="354"/>
      <c r="ABU52" s="354"/>
      <c r="ABV52" s="354"/>
      <c r="ABW52" s="354"/>
      <c r="ABX52" s="354"/>
      <c r="ABY52" s="354"/>
      <c r="ABZ52" s="354"/>
      <c r="ACA52" s="354"/>
      <c r="ACB52" s="354"/>
      <c r="ACC52" s="354"/>
      <c r="ACD52" s="354"/>
      <c r="ACE52" s="354"/>
      <c r="ACF52" s="354"/>
      <c r="ACG52" s="354"/>
      <c r="ACH52" s="354"/>
      <c r="ACI52" s="354"/>
      <c r="ACJ52" s="354"/>
      <c r="ACK52" s="354"/>
      <c r="ACL52" s="354"/>
      <c r="ACM52" s="354"/>
      <c r="ACN52" s="354"/>
      <c r="ACO52" s="354"/>
      <c r="ACP52" s="354"/>
      <c r="ACQ52" s="354"/>
      <c r="ACR52" s="354"/>
      <c r="ACS52" s="354"/>
      <c r="ACT52" s="354"/>
      <c r="ACU52" s="354"/>
      <c r="ACV52" s="354"/>
      <c r="ACW52" s="354"/>
      <c r="ACX52" s="354"/>
      <c r="ACY52" s="354"/>
      <c r="ACZ52" s="354"/>
      <c r="ADA52" s="354"/>
      <c r="ADB52" s="354"/>
      <c r="ADC52" s="354"/>
      <c r="ADD52" s="354"/>
      <c r="ADE52" s="354"/>
      <c r="ADF52" s="354"/>
      <c r="ADG52" s="354"/>
      <c r="ADH52" s="354"/>
      <c r="ADI52" s="354"/>
      <c r="ADJ52" s="354"/>
      <c r="ADK52" s="354"/>
      <c r="ADL52" s="354"/>
      <c r="ADM52" s="354"/>
      <c r="ADN52" s="354"/>
      <c r="ADO52" s="354"/>
      <c r="ADP52" s="354"/>
      <c r="ADQ52" s="354"/>
      <c r="ADR52" s="354"/>
      <c r="ADS52" s="354"/>
      <c r="ADT52" s="354"/>
      <c r="ADU52" s="354"/>
      <c r="ADV52" s="354"/>
      <c r="ADW52" s="354"/>
      <c r="ADX52" s="354"/>
      <c r="ADY52" s="354"/>
      <c r="ADZ52" s="354"/>
      <c r="AEA52" s="354"/>
      <c r="AEB52" s="354"/>
      <c r="AEC52" s="354"/>
      <c r="AED52" s="354"/>
      <c r="AEE52" s="354"/>
      <c r="AEF52" s="354"/>
      <c r="AEG52" s="354"/>
      <c r="AEH52" s="354"/>
      <c r="AEI52" s="354"/>
      <c r="AEJ52" s="354"/>
      <c r="AEK52" s="354"/>
      <c r="AEL52" s="354"/>
      <c r="AEM52" s="354"/>
      <c r="AEN52" s="354"/>
      <c r="AEO52" s="354"/>
      <c r="AEP52" s="354"/>
      <c r="AEQ52" s="354"/>
      <c r="AER52" s="354"/>
      <c r="AES52" s="354"/>
      <c r="AET52" s="354"/>
      <c r="AEU52" s="354"/>
      <c r="AEV52" s="354"/>
      <c r="AEW52" s="354"/>
      <c r="AEX52" s="354"/>
      <c r="AEY52" s="354"/>
      <c r="AEZ52" s="354"/>
      <c r="AFA52" s="354"/>
      <c r="AFB52" s="354"/>
      <c r="AFC52" s="354"/>
      <c r="AFD52" s="354"/>
      <c r="AFE52" s="354"/>
      <c r="AFF52" s="354"/>
      <c r="AFG52" s="354"/>
      <c r="AFH52" s="354"/>
      <c r="AFI52" s="354"/>
      <c r="AFJ52" s="354"/>
      <c r="AFK52" s="354"/>
      <c r="AFL52" s="354"/>
      <c r="AFM52" s="354"/>
      <c r="AFN52" s="354"/>
      <c r="AFO52" s="354"/>
      <c r="AFP52" s="354"/>
      <c r="AFQ52" s="354"/>
      <c r="AFR52" s="354"/>
      <c r="AFS52" s="354"/>
      <c r="AFT52" s="354"/>
      <c r="AFU52" s="354"/>
      <c r="AFV52" s="354"/>
      <c r="AFW52" s="354"/>
      <c r="AFX52" s="354"/>
      <c r="AFY52" s="354"/>
      <c r="AFZ52" s="354"/>
      <c r="AGA52" s="354"/>
      <c r="AGB52" s="354"/>
      <c r="AGC52" s="354"/>
      <c r="AGD52" s="354"/>
      <c r="AGE52" s="354"/>
      <c r="AGF52" s="354"/>
      <c r="AGG52" s="354"/>
      <c r="AGH52" s="354"/>
      <c r="AGI52" s="354"/>
      <c r="AGJ52" s="354"/>
      <c r="AGK52" s="354"/>
      <c r="AGL52" s="354"/>
      <c r="AGM52" s="354"/>
      <c r="AGN52" s="354"/>
      <c r="AGO52" s="354"/>
      <c r="AGP52" s="354"/>
      <c r="AGQ52" s="354"/>
      <c r="AGR52" s="354"/>
      <c r="AGS52" s="354"/>
      <c r="AGT52" s="354"/>
      <c r="AGU52" s="354"/>
      <c r="AGV52" s="354"/>
      <c r="AGW52" s="354"/>
      <c r="AGX52" s="354"/>
      <c r="AGY52" s="354"/>
      <c r="AGZ52" s="354"/>
      <c r="AHA52" s="354"/>
      <c r="AHB52" s="354"/>
      <c r="AHC52" s="354"/>
      <c r="AHD52" s="354"/>
      <c r="AHE52" s="354"/>
      <c r="AHF52" s="354"/>
      <c r="AHG52" s="354"/>
      <c r="AHH52" s="354"/>
      <c r="AHI52" s="354"/>
      <c r="AHJ52" s="354"/>
      <c r="AHK52" s="354"/>
      <c r="AHL52" s="354"/>
      <c r="AHM52" s="354"/>
      <c r="AHN52" s="354"/>
      <c r="AHO52" s="354"/>
      <c r="AHP52" s="354"/>
      <c r="AHQ52" s="354"/>
      <c r="AHR52" s="354"/>
      <c r="AHS52" s="354"/>
      <c r="AHT52" s="354"/>
      <c r="AHU52" s="354"/>
      <c r="AHV52" s="354"/>
      <c r="AHW52" s="354"/>
      <c r="AHX52" s="354"/>
      <c r="AHY52" s="354"/>
      <c r="AHZ52" s="354"/>
      <c r="AIA52" s="354"/>
      <c r="AIB52" s="354"/>
      <c r="AIC52" s="354"/>
      <c r="AID52" s="354"/>
      <c r="AIE52" s="354"/>
      <c r="AIF52" s="354"/>
      <c r="AIG52" s="354"/>
      <c r="AIH52" s="354"/>
      <c r="AII52" s="354"/>
      <c r="AIJ52" s="354"/>
      <c r="AIK52" s="354"/>
      <c r="AIL52" s="354"/>
      <c r="AIM52" s="354"/>
      <c r="AIN52" s="354"/>
      <c r="AIO52" s="354"/>
      <c r="AIP52" s="354"/>
      <c r="AIQ52" s="354"/>
      <c r="AIR52" s="354"/>
      <c r="AIS52" s="354"/>
      <c r="AIT52" s="354"/>
      <c r="AIU52" s="354"/>
      <c r="AIV52" s="354"/>
      <c r="AIW52" s="354"/>
      <c r="AIX52" s="354"/>
      <c r="AIY52" s="354"/>
      <c r="AIZ52" s="354"/>
      <c r="AJA52" s="354"/>
      <c r="AJB52" s="354"/>
      <c r="AJC52" s="354"/>
      <c r="AJD52" s="354"/>
      <c r="AJE52" s="354"/>
      <c r="AJF52" s="354"/>
      <c r="AJG52" s="354"/>
      <c r="AJH52" s="354"/>
      <c r="AJI52" s="354"/>
      <c r="AJJ52" s="354"/>
      <c r="AJK52" s="354"/>
      <c r="AJL52" s="354"/>
      <c r="AJM52" s="354"/>
      <c r="AJN52" s="354"/>
      <c r="AJO52" s="354"/>
      <c r="AJP52" s="354"/>
      <c r="AJQ52" s="354"/>
      <c r="AJR52" s="354"/>
      <c r="AJS52" s="354"/>
      <c r="AJT52" s="354"/>
      <c r="AJU52" s="354"/>
      <c r="AJV52" s="354"/>
      <c r="AJW52" s="354"/>
      <c r="AJX52" s="354"/>
      <c r="AJY52" s="354"/>
      <c r="AJZ52" s="354"/>
      <c r="AKA52" s="354"/>
      <c r="AKB52" s="354"/>
      <c r="AKC52" s="354"/>
      <c r="AKD52" s="354"/>
      <c r="AKE52" s="354"/>
      <c r="AKF52" s="354"/>
      <c r="AKG52" s="354"/>
      <c r="AKH52" s="354"/>
      <c r="AKI52" s="354"/>
      <c r="AKJ52" s="354"/>
      <c r="AKK52" s="354"/>
      <c r="AKL52" s="354"/>
      <c r="AKM52" s="354"/>
      <c r="AKN52" s="354"/>
      <c r="AKO52" s="354"/>
      <c r="AKP52" s="354"/>
      <c r="AKQ52" s="354"/>
      <c r="AKR52" s="354"/>
      <c r="AKS52" s="354"/>
      <c r="AKT52" s="354"/>
      <c r="AKU52" s="354"/>
      <c r="AKV52" s="354"/>
      <c r="AKW52" s="354"/>
      <c r="AKX52" s="354"/>
      <c r="AKY52" s="354"/>
      <c r="AKZ52" s="354"/>
      <c r="ALA52" s="354"/>
      <c r="ALB52" s="354"/>
      <c r="ALC52" s="354"/>
      <c r="ALD52" s="354"/>
      <c r="ALE52" s="354"/>
      <c r="ALF52" s="354"/>
      <c r="ALG52" s="354"/>
      <c r="ALH52" s="354"/>
      <c r="ALI52" s="354"/>
      <c r="ALJ52" s="354"/>
      <c r="ALK52" s="354"/>
      <c r="ALL52" s="354"/>
      <c r="ALM52" s="354"/>
      <c r="ALN52" s="354"/>
      <c r="ALO52" s="354"/>
      <c r="ALP52" s="354"/>
      <c r="ALQ52" s="354"/>
      <c r="ALR52" s="354"/>
      <c r="ALS52" s="354"/>
      <c r="ALT52" s="354"/>
      <c r="ALU52" s="354"/>
      <c r="ALV52" s="354"/>
      <c r="ALW52" s="354"/>
      <c r="ALX52" s="354"/>
      <c r="ALY52" s="354"/>
      <c r="ALZ52" s="354"/>
      <c r="AMA52" s="354"/>
      <c r="AMB52" s="354"/>
      <c r="AMC52" s="354"/>
      <c r="AMD52" s="354"/>
      <c r="AME52" s="354"/>
      <c r="AMF52" s="354"/>
      <c r="AMG52" s="354"/>
      <c r="AMH52" s="354"/>
      <c r="AMI52" s="354"/>
      <c r="AMJ52" s="354"/>
      <c r="AMK52" s="354"/>
      <c r="AML52" s="354"/>
      <c r="AMM52" s="354"/>
      <c r="AMN52" s="354"/>
      <c r="AMO52" s="354"/>
      <c r="AMP52" s="354"/>
      <c r="AMQ52" s="354"/>
      <c r="AMR52" s="354"/>
      <c r="AMS52" s="354"/>
      <c r="AMT52" s="354"/>
      <c r="AMU52" s="354"/>
      <c r="AMV52" s="354"/>
      <c r="AMW52" s="354"/>
      <c r="AMX52" s="354"/>
      <c r="AMY52" s="354"/>
      <c r="AMZ52" s="354"/>
      <c r="ANA52" s="354"/>
      <c r="ANB52" s="354"/>
      <c r="ANC52" s="354"/>
      <c r="AND52" s="354"/>
      <c r="ANE52" s="354"/>
      <c r="ANF52" s="354"/>
      <c r="ANG52" s="354"/>
      <c r="ANH52" s="354"/>
      <c r="ANI52" s="354"/>
      <c r="ANJ52" s="354"/>
      <c r="ANK52" s="354"/>
      <c r="ANL52" s="354"/>
      <c r="ANM52" s="354"/>
      <c r="ANN52" s="354"/>
      <c r="ANO52" s="354"/>
      <c r="ANP52" s="354"/>
      <c r="ANQ52" s="354"/>
      <c r="ANR52" s="354"/>
      <c r="ANS52" s="354"/>
      <c r="ANT52" s="354"/>
      <c r="ANU52" s="354"/>
      <c r="ANV52" s="354"/>
      <c r="ANW52" s="354"/>
      <c r="ANX52" s="354"/>
      <c r="ANY52" s="354"/>
      <c r="ANZ52" s="354"/>
      <c r="AOA52" s="354"/>
      <c r="AOB52" s="354"/>
      <c r="AOC52" s="354"/>
      <c r="AOD52" s="354"/>
      <c r="AOE52" s="354"/>
      <c r="AOF52" s="354"/>
      <c r="AOG52" s="354"/>
      <c r="AOH52" s="354"/>
      <c r="AOI52" s="354"/>
      <c r="AOJ52" s="354"/>
      <c r="AOK52" s="354"/>
      <c r="AOL52" s="354"/>
      <c r="AOM52" s="354"/>
      <c r="AON52" s="354"/>
      <c r="AOO52" s="354"/>
      <c r="AOP52" s="354"/>
      <c r="AOQ52" s="354"/>
      <c r="AOR52" s="354"/>
      <c r="AOS52" s="354"/>
      <c r="AOT52" s="354"/>
      <c r="AOU52" s="354"/>
      <c r="AOV52" s="354"/>
      <c r="AOW52" s="354"/>
      <c r="AOX52" s="354"/>
      <c r="AOY52" s="354"/>
      <c r="AOZ52" s="354"/>
      <c r="APA52" s="354"/>
      <c r="APB52" s="354"/>
      <c r="APC52" s="354"/>
      <c r="APD52" s="354"/>
      <c r="APE52" s="354"/>
      <c r="APF52" s="354"/>
      <c r="APG52" s="354"/>
      <c r="APH52" s="354"/>
      <c r="API52" s="354"/>
      <c r="APJ52" s="354"/>
      <c r="APK52" s="354"/>
      <c r="APL52" s="354"/>
      <c r="APM52" s="354"/>
      <c r="APN52" s="354"/>
      <c r="APO52" s="354"/>
      <c r="APP52" s="354"/>
      <c r="APQ52" s="354"/>
      <c r="APR52" s="354"/>
      <c r="APS52" s="354"/>
      <c r="APT52" s="354"/>
      <c r="APU52" s="354"/>
      <c r="APV52" s="354"/>
      <c r="APW52" s="354"/>
      <c r="APX52" s="354"/>
      <c r="APY52" s="354"/>
      <c r="APZ52" s="354"/>
      <c r="AQA52" s="354"/>
      <c r="AQB52" s="354"/>
      <c r="AQC52" s="354"/>
      <c r="AQD52" s="354"/>
      <c r="AQE52" s="354"/>
      <c r="AQF52" s="354"/>
      <c r="AQG52" s="354"/>
      <c r="AQH52" s="354"/>
      <c r="AQI52" s="354"/>
      <c r="AQJ52" s="354"/>
      <c r="AQK52" s="354"/>
      <c r="AQL52" s="354"/>
      <c r="AQM52" s="354"/>
      <c r="AQN52" s="354"/>
      <c r="AQO52" s="354"/>
      <c r="AQP52" s="354"/>
      <c r="AQQ52" s="354"/>
      <c r="AQR52" s="354"/>
      <c r="AQS52" s="354"/>
      <c r="AQT52" s="354"/>
      <c r="AQU52" s="354"/>
      <c r="AQV52" s="354"/>
      <c r="AQW52" s="354"/>
      <c r="AQX52" s="354"/>
      <c r="AQY52" s="354"/>
      <c r="AQZ52" s="354"/>
      <c r="ARA52" s="354"/>
      <c r="ARB52" s="354"/>
      <c r="ARC52" s="354"/>
      <c r="ARD52" s="354"/>
      <c r="ARE52" s="354"/>
      <c r="ARF52" s="354"/>
      <c r="ARG52" s="354"/>
      <c r="ARH52" s="354"/>
      <c r="ARI52" s="354"/>
      <c r="ARJ52" s="354"/>
      <c r="ARK52" s="354"/>
      <c r="ARL52" s="354"/>
      <c r="ARM52" s="354"/>
      <c r="ARN52" s="354"/>
      <c r="ARO52" s="354"/>
      <c r="ARP52" s="354"/>
      <c r="ARQ52" s="354"/>
      <c r="ARR52" s="354"/>
      <c r="ARS52" s="354"/>
      <c r="ART52" s="354"/>
      <c r="ARU52" s="354"/>
      <c r="ARV52" s="354"/>
      <c r="ARW52" s="354"/>
      <c r="ARX52" s="354"/>
      <c r="ARY52" s="354"/>
      <c r="ARZ52" s="354"/>
      <c r="ASA52" s="354"/>
      <c r="ASB52" s="354"/>
      <c r="ASC52" s="354"/>
      <c r="ASD52" s="354"/>
      <c r="ASE52" s="354"/>
      <c r="ASF52" s="354"/>
      <c r="ASG52" s="354"/>
      <c r="ASH52" s="354"/>
      <c r="ASI52" s="354"/>
      <c r="ASJ52" s="354"/>
      <c r="ASK52" s="354"/>
      <c r="ASL52" s="354"/>
      <c r="ASM52" s="354"/>
      <c r="ASN52" s="354"/>
      <c r="ASO52" s="354"/>
      <c r="ASP52" s="354"/>
      <c r="ASQ52" s="354"/>
      <c r="ASR52" s="354"/>
      <c r="ASS52" s="354"/>
      <c r="AST52" s="354"/>
      <c r="ASU52" s="354"/>
      <c r="ASV52" s="354"/>
      <c r="ASW52" s="354"/>
      <c r="ASX52" s="354"/>
      <c r="ASY52" s="354"/>
      <c r="ASZ52" s="354"/>
      <c r="ATA52" s="354"/>
      <c r="ATB52" s="354"/>
      <c r="ATC52" s="354"/>
      <c r="ATD52" s="354"/>
      <c r="ATE52" s="354"/>
      <c r="ATF52" s="354"/>
      <c r="ATG52" s="354"/>
      <c r="ATH52" s="354"/>
      <c r="ATI52" s="354"/>
      <c r="ATJ52" s="354"/>
      <c r="ATK52" s="354"/>
      <c r="ATL52" s="354"/>
      <c r="ATM52" s="354"/>
      <c r="ATN52" s="354"/>
      <c r="ATO52" s="354"/>
      <c r="ATP52" s="354"/>
      <c r="ATQ52" s="354"/>
      <c r="ATR52" s="354"/>
      <c r="ATS52" s="354"/>
      <c r="ATT52" s="354"/>
      <c r="ATU52" s="354"/>
      <c r="ATV52" s="354"/>
      <c r="ATW52" s="354"/>
      <c r="ATX52" s="354"/>
      <c r="ATY52" s="354"/>
      <c r="ATZ52" s="354"/>
      <c r="AUA52" s="354"/>
      <c r="AUB52" s="354"/>
      <c r="AUC52" s="354"/>
      <c r="AUD52" s="354"/>
      <c r="AUE52" s="354"/>
      <c r="AUF52" s="354"/>
      <c r="AUG52" s="354"/>
      <c r="AUH52" s="354"/>
      <c r="AUI52" s="354"/>
      <c r="AUJ52" s="354"/>
      <c r="AUK52" s="354"/>
      <c r="AUL52" s="354"/>
      <c r="AUM52" s="354"/>
      <c r="AUN52" s="354"/>
      <c r="AUO52" s="354"/>
      <c r="AUP52" s="354"/>
      <c r="AUQ52" s="354"/>
      <c r="AUR52" s="354"/>
      <c r="AUS52" s="354"/>
      <c r="AUT52" s="354"/>
      <c r="AUU52" s="354"/>
      <c r="AUV52" s="354"/>
      <c r="AUW52" s="354"/>
      <c r="AUX52" s="354"/>
      <c r="AUY52" s="354"/>
      <c r="AUZ52" s="354"/>
      <c r="AVA52" s="354"/>
      <c r="AVB52" s="354"/>
      <c r="AVC52" s="354"/>
      <c r="AVD52" s="354"/>
      <c r="AVE52" s="354"/>
      <c r="AVF52" s="354"/>
      <c r="AVG52" s="354"/>
      <c r="AVH52" s="354"/>
      <c r="AVI52" s="354"/>
      <c r="AVJ52" s="354"/>
      <c r="AVK52" s="354"/>
      <c r="AVL52" s="354"/>
      <c r="AVM52" s="354"/>
      <c r="AVN52" s="354"/>
      <c r="AVO52" s="354"/>
      <c r="AVP52" s="354"/>
      <c r="AVQ52" s="354"/>
      <c r="AVR52" s="354"/>
      <c r="AVS52" s="354"/>
      <c r="AVT52" s="354"/>
      <c r="AVU52" s="354"/>
      <c r="AVV52" s="354"/>
      <c r="AVW52" s="354"/>
      <c r="AVX52" s="354"/>
      <c r="AVY52" s="354"/>
      <c r="AVZ52" s="354"/>
      <c r="AWA52" s="354"/>
      <c r="AWB52" s="354"/>
      <c r="AWC52" s="354"/>
      <c r="AWD52" s="354"/>
      <c r="AWE52" s="354"/>
      <c r="AWF52" s="354"/>
      <c r="AWG52" s="354"/>
      <c r="AWH52" s="354"/>
      <c r="AWI52" s="354"/>
      <c r="AWJ52" s="354"/>
      <c r="AWK52" s="354"/>
      <c r="AWL52" s="354"/>
      <c r="AWM52" s="354"/>
      <c r="AWN52" s="354"/>
      <c r="AWO52" s="354"/>
      <c r="AWP52" s="354"/>
      <c r="AWQ52" s="354"/>
      <c r="AWR52" s="354"/>
      <c r="AWS52" s="354"/>
      <c r="AWT52" s="354"/>
      <c r="AWU52" s="354"/>
      <c r="AWV52" s="354"/>
      <c r="AWW52" s="354"/>
      <c r="AWX52" s="354"/>
      <c r="AWY52" s="354"/>
      <c r="AWZ52" s="354"/>
      <c r="AXA52" s="354"/>
      <c r="AXB52" s="354"/>
      <c r="AXC52" s="354"/>
      <c r="AXD52" s="354"/>
      <c r="AXE52" s="354"/>
      <c r="AXF52" s="354"/>
      <c r="AXG52" s="354"/>
      <c r="AXH52" s="354"/>
      <c r="AXI52" s="354"/>
      <c r="AXJ52" s="354"/>
      <c r="AXK52" s="354"/>
      <c r="AXL52" s="354"/>
      <c r="AXM52" s="354"/>
      <c r="AXN52" s="354"/>
      <c r="AXO52" s="354"/>
      <c r="AXP52" s="354"/>
      <c r="AXQ52" s="354"/>
      <c r="AXR52" s="354"/>
      <c r="AXS52" s="354"/>
      <c r="AXT52" s="354"/>
      <c r="AXU52" s="354"/>
      <c r="AXV52" s="354"/>
      <c r="AXW52" s="354"/>
      <c r="AXX52" s="354"/>
      <c r="AXY52" s="354"/>
      <c r="AXZ52" s="354"/>
      <c r="AYA52" s="354"/>
      <c r="AYB52" s="354"/>
      <c r="AYC52" s="354"/>
      <c r="AYD52" s="354"/>
      <c r="AYE52" s="354"/>
      <c r="AYF52" s="354"/>
      <c r="AYG52" s="354"/>
      <c r="AYH52" s="354"/>
      <c r="AYI52" s="354"/>
      <c r="AYJ52" s="354"/>
      <c r="AYK52" s="354"/>
      <c r="AYL52" s="354"/>
      <c r="AYM52" s="354"/>
      <c r="AYN52" s="354"/>
      <c r="AYO52" s="354"/>
      <c r="AYP52" s="354"/>
      <c r="AYQ52" s="354"/>
      <c r="AYR52" s="354"/>
      <c r="AYS52" s="354"/>
      <c r="AYT52" s="354"/>
      <c r="AYU52" s="354"/>
      <c r="AYV52" s="354"/>
      <c r="AYW52" s="354"/>
      <c r="AYX52" s="354"/>
      <c r="AYY52" s="354"/>
      <c r="AYZ52" s="354"/>
      <c r="AZA52" s="354"/>
      <c r="AZB52" s="354"/>
      <c r="AZC52" s="354"/>
      <c r="AZD52" s="354"/>
      <c r="AZE52" s="354"/>
      <c r="AZF52" s="354"/>
      <c r="AZG52" s="354"/>
      <c r="AZH52" s="354"/>
      <c r="AZI52" s="354"/>
      <c r="AZJ52" s="354"/>
      <c r="AZK52" s="354"/>
      <c r="AZL52" s="354"/>
      <c r="AZM52" s="354"/>
      <c r="AZN52" s="354"/>
      <c r="AZO52" s="354"/>
      <c r="AZP52" s="354"/>
      <c r="AZQ52" s="354"/>
      <c r="AZR52" s="354"/>
      <c r="AZS52" s="354"/>
      <c r="AZT52" s="354"/>
      <c r="AZU52" s="354"/>
      <c r="AZV52" s="354"/>
      <c r="AZW52" s="354"/>
      <c r="AZX52" s="354"/>
      <c r="AZY52" s="354"/>
      <c r="AZZ52" s="354"/>
      <c r="BAA52" s="354"/>
      <c r="BAB52" s="354"/>
      <c r="BAC52" s="354"/>
      <c r="BAD52" s="354"/>
      <c r="BAE52" s="354"/>
      <c r="BAF52" s="354"/>
      <c r="BAG52" s="354"/>
      <c r="BAH52" s="354"/>
      <c r="BAI52" s="354"/>
      <c r="BAJ52" s="354"/>
      <c r="BAK52" s="354"/>
      <c r="BAL52" s="354"/>
      <c r="BAM52" s="354"/>
      <c r="BAN52" s="354"/>
      <c r="BAO52" s="354"/>
      <c r="BAP52" s="354"/>
      <c r="BAQ52" s="354"/>
      <c r="BAR52" s="354"/>
      <c r="BAS52" s="354"/>
      <c r="BAT52" s="354"/>
      <c r="BAU52" s="354"/>
      <c r="BAV52" s="354"/>
      <c r="BAW52" s="354"/>
      <c r="BAX52" s="354"/>
      <c r="BAY52" s="354"/>
      <c r="BAZ52" s="354"/>
      <c r="BBA52" s="354"/>
      <c r="BBB52" s="354"/>
      <c r="BBC52" s="354"/>
      <c r="BBD52" s="354"/>
      <c r="BBE52" s="354"/>
      <c r="BBF52" s="354"/>
      <c r="BBG52" s="354"/>
      <c r="BBH52" s="354"/>
      <c r="BBI52" s="354"/>
      <c r="BBJ52" s="354"/>
      <c r="BBK52" s="354"/>
      <c r="BBL52" s="354"/>
      <c r="BBM52" s="354"/>
      <c r="BBN52" s="354"/>
      <c r="BBO52" s="354"/>
      <c r="BBP52" s="354"/>
      <c r="BBQ52" s="354"/>
      <c r="BBR52" s="354"/>
      <c r="BBS52" s="354"/>
      <c r="BBT52" s="354"/>
      <c r="BBU52" s="354"/>
      <c r="BBV52" s="354"/>
      <c r="BBW52" s="354"/>
      <c r="BBX52" s="354"/>
      <c r="BBY52" s="354"/>
      <c r="BBZ52" s="354"/>
      <c r="BCA52" s="354"/>
      <c r="BCB52" s="354"/>
      <c r="BCC52" s="354"/>
      <c r="BCD52" s="354"/>
      <c r="BCE52" s="354"/>
      <c r="BCF52" s="354"/>
      <c r="BCG52" s="354"/>
      <c r="BCH52" s="354"/>
      <c r="BCI52" s="354"/>
      <c r="BCJ52" s="354"/>
      <c r="BCK52" s="354"/>
      <c r="BCL52" s="354"/>
      <c r="BCM52" s="354"/>
      <c r="BCN52" s="354"/>
      <c r="BCO52" s="354"/>
      <c r="BCP52" s="354"/>
      <c r="BCQ52" s="354"/>
      <c r="BCR52" s="354"/>
      <c r="BCS52" s="354"/>
      <c r="BCT52" s="354"/>
      <c r="BCU52" s="354"/>
      <c r="BCV52" s="354"/>
      <c r="BCW52" s="354"/>
      <c r="BCX52" s="354"/>
      <c r="BCY52" s="354"/>
      <c r="BCZ52" s="354"/>
      <c r="BDA52" s="354"/>
      <c r="BDB52" s="354"/>
      <c r="BDC52" s="354"/>
      <c r="BDD52" s="354"/>
      <c r="BDE52" s="354"/>
      <c r="BDF52" s="354"/>
      <c r="BDG52" s="354"/>
      <c r="BDH52" s="354"/>
      <c r="BDI52" s="354"/>
      <c r="BDJ52" s="354"/>
      <c r="BDK52" s="354"/>
      <c r="BDL52" s="354"/>
      <c r="BDM52" s="354"/>
      <c r="BDN52" s="354"/>
      <c r="BDO52" s="354"/>
      <c r="BDP52" s="354"/>
      <c r="BDQ52" s="354"/>
      <c r="BDR52" s="354"/>
      <c r="BDS52" s="354"/>
      <c r="BDT52" s="354"/>
      <c r="BDU52" s="354"/>
      <c r="BDV52" s="354"/>
      <c r="BDW52" s="354"/>
      <c r="BDX52" s="354"/>
      <c r="BDY52" s="354"/>
      <c r="BDZ52" s="354"/>
      <c r="BEA52" s="354"/>
      <c r="BEB52" s="354"/>
      <c r="BEC52" s="354"/>
      <c r="BED52" s="354"/>
      <c r="BEE52" s="354"/>
      <c r="BEF52" s="354"/>
      <c r="BEG52" s="354"/>
      <c r="BEH52" s="354"/>
      <c r="BEI52" s="354"/>
      <c r="BEJ52" s="354"/>
      <c r="BEK52" s="354"/>
      <c r="BEL52" s="354"/>
      <c r="BEM52" s="354"/>
      <c r="BEN52" s="354"/>
      <c r="BEO52" s="354"/>
      <c r="BEP52" s="354"/>
      <c r="BEQ52" s="354"/>
      <c r="BER52" s="354"/>
      <c r="BES52" s="354"/>
      <c r="BET52" s="354"/>
      <c r="BEU52" s="354"/>
      <c r="BEV52" s="354"/>
      <c r="BEW52" s="354"/>
      <c r="BEX52" s="354"/>
      <c r="BEY52" s="354"/>
      <c r="BEZ52" s="354"/>
      <c r="BFA52" s="354"/>
      <c r="BFB52" s="354"/>
      <c r="BFC52" s="354"/>
      <c r="BFD52" s="354"/>
      <c r="BFE52" s="354"/>
      <c r="BFF52" s="354"/>
      <c r="BFG52" s="354"/>
      <c r="BFH52" s="354"/>
      <c r="BFI52" s="354"/>
      <c r="BFJ52" s="354"/>
      <c r="BFK52" s="354"/>
      <c r="BFL52" s="354"/>
      <c r="BFM52" s="354"/>
      <c r="BFN52" s="354"/>
      <c r="BFO52" s="354"/>
      <c r="BFP52" s="354"/>
      <c r="BFQ52" s="354"/>
      <c r="BFR52" s="354"/>
      <c r="BFS52" s="354"/>
      <c r="BFT52" s="354"/>
      <c r="BFU52" s="354"/>
      <c r="BFV52" s="354"/>
      <c r="BFW52" s="354"/>
      <c r="BFX52" s="354"/>
      <c r="BFY52" s="354"/>
      <c r="BFZ52" s="354"/>
      <c r="BGA52" s="354"/>
      <c r="BGB52" s="354"/>
      <c r="BGC52" s="354"/>
      <c r="BGD52" s="354"/>
      <c r="BGE52" s="354"/>
      <c r="BGF52" s="354"/>
      <c r="BGG52" s="354"/>
      <c r="BGH52" s="354"/>
      <c r="BGI52" s="354"/>
      <c r="BGJ52" s="354"/>
      <c r="BGK52" s="354"/>
      <c r="BGL52" s="354"/>
      <c r="BGM52" s="354"/>
      <c r="BGN52" s="354"/>
      <c r="BGO52" s="354"/>
      <c r="BGP52" s="354"/>
      <c r="BGQ52" s="354"/>
      <c r="BGR52" s="354"/>
      <c r="BGS52" s="354"/>
      <c r="BGT52" s="354"/>
      <c r="BGU52" s="354"/>
      <c r="BGV52" s="354"/>
      <c r="BGW52" s="354"/>
      <c r="BGX52" s="354"/>
      <c r="BGY52" s="354"/>
      <c r="BGZ52" s="354"/>
      <c r="BHA52" s="354"/>
      <c r="BHB52" s="354"/>
      <c r="BHC52" s="354"/>
      <c r="BHD52" s="354"/>
      <c r="BHE52" s="354"/>
      <c r="BHF52" s="354"/>
      <c r="BHG52" s="354"/>
      <c r="BHH52" s="354"/>
      <c r="BHI52" s="354"/>
      <c r="BHJ52" s="354"/>
      <c r="BHK52" s="354"/>
      <c r="BHL52" s="354"/>
      <c r="BHM52" s="354"/>
      <c r="BHN52" s="354"/>
      <c r="BHO52" s="354"/>
      <c r="BHP52" s="354"/>
      <c r="BHQ52" s="354"/>
      <c r="BHR52" s="354"/>
      <c r="BHS52" s="354"/>
      <c r="BHT52" s="354"/>
      <c r="BHU52" s="354"/>
      <c r="BHV52" s="354"/>
      <c r="BHW52" s="354"/>
      <c r="BHX52" s="354"/>
      <c r="BHY52" s="354"/>
      <c r="BHZ52" s="354"/>
      <c r="BIA52" s="354"/>
      <c r="BIB52" s="354"/>
      <c r="BIC52" s="354"/>
      <c r="BID52" s="354"/>
      <c r="BIE52" s="354"/>
      <c r="BIF52" s="354"/>
      <c r="BIG52" s="354"/>
      <c r="BIH52" s="354"/>
      <c r="BII52" s="354"/>
      <c r="BIJ52" s="354"/>
      <c r="BIK52" s="354"/>
      <c r="BIL52" s="354"/>
      <c r="BIM52" s="354"/>
      <c r="BIN52" s="354"/>
      <c r="BIO52" s="354"/>
      <c r="BIP52" s="354"/>
      <c r="BIQ52" s="354"/>
      <c r="BIR52" s="354"/>
      <c r="BIS52" s="354"/>
      <c r="BIT52" s="354"/>
      <c r="BIU52" s="354"/>
      <c r="BIV52" s="354"/>
      <c r="BIW52" s="354"/>
      <c r="BIX52" s="354"/>
      <c r="BIY52" s="354"/>
      <c r="BIZ52" s="354"/>
      <c r="BJA52" s="354"/>
      <c r="BJB52" s="354"/>
      <c r="BJC52" s="354"/>
      <c r="BJD52" s="354"/>
      <c r="BJE52" s="354"/>
      <c r="BJF52" s="354"/>
      <c r="BJG52" s="354"/>
      <c r="BJH52" s="354"/>
      <c r="BJI52" s="354"/>
      <c r="BJJ52" s="354"/>
      <c r="BJK52" s="354"/>
      <c r="BJL52" s="354"/>
      <c r="BJM52" s="354"/>
      <c r="BJN52" s="354"/>
      <c r="BJO52" s="354"/>
      <c r="BJP52" s="354"/>
      <c r="BJQ52" s="354"/>
      <c r="BJR52" s="354"/>
      <c r="BJS52" s="354"/>
      <c r="BJT52" s="354"/>
      <c r="BJU52" s="354"/>
      <c r="BJV52" s="354"/>
      <c r="BJW52" s="354"/>
      <c r="BJX52" s="354"/>
      <c r="BJY52" s="354"/>
      <c r="BJZ52" s="354"/>
      <c r="BKA52" s="354"/>
      <c r="BKB52" s="354"/>
      <c r="BKC52" s="354"/>
      <c r="BKD52" s="354"/>
      <c r="BKE52" s="354"/>
      <c r="BKF52" s="354"/>
      <c r="BKG52" s="354"/>
      <c r="BKH52" s="354"/>
      <c r="BKI52" s="354"/>
      <c r="BKJ52" s="354"/>
      <c r="BKK52" s="354"/>
      <c r="BKL52" s="354"/>
      <c r="BKM52" s="354"/>
      <c r="BKN52" s="354"/>
      <c r="BKO52" s="354"/>
      <c r="BKP52" s="354"/>
      <c r="BKQ52" s="354"/>
      <c r="BKR52" s="354"/>
      <c r="BKS52" s="354"/>
      <c r="BKT52" s="354"/>
      <c r="BKU52" s="354"/>
      <c r="BKV52" s="354"/>
      <c r="BKW52" s="354"/>
      <c r="BKX52" s="354"/>
      <c r="BKY52" s="354"/>
      <c r="BKZ52" s="354"/>
      <c r="BLA52" s="354"/>
      <c r="BLB52" s="354"/>
      <c r="BLC52" s="354"/>
      <c r="BLD52" s="354"/>
      <c r="BLE52" s="354"/>
      <c r="BLF52" s="354"/>
      <c r="BLG52" s="354"/>
      <c r="BLH52" s="354"/>
      <c r="BLI52" s="354"/>
      <c r="BLJ52" s="354"/>
      <c r="BLK52" s="354"/>
      <c r="BLL52" s="354"/>
      <c r="BLM52" s="354"/>
      <c r="BLN52" s="354"/>
      <c r="BLO52" s="354"/>
      <c r="BLP52" s="354"/>
      <c r="BLQ52" s="354"/>
      <c r="BLR52" s="354"/>
      <c r="BLS52" s="354"/>
      <c r="BLT52" s="354"/>
      <c r="BLU52" s="354"/>
      <c r="BLV52" s="354"/>
      <c r="BLW52" s="354"/>
      <c r="BLX52" s="354"/>
      <c r="BLY52" s="354"/>
      <c r="BLZ52" s="354"/>
      <c r="BMA52" s="354"/>
      <c r="BMB52" s="354"/>
      <c r="BMC52" s="354"/>
      <c r="BMD52" s="354"/>
      <c r="BME52" s="354"/>
      <c r="BMF52" s="354"/>
      <c r="BMG52" s="354"/>
      <c r="BMH52" s="354"/>
      <c r="BMI52" s="354"/>
      <c r="BMJ52" s="354"/>
      <c r="BMK52" s="354"/>
      <c r="BML52" s="354"/>
      <c r="BMM52" s="354"/>
      <c r="BMN52" s="354"/>
      <c r="BMO52" s="354"/>
      <c r="BMP52" s="354"/>
      <c r="BMQ52" s="354"/>
      <c r="BMR52" s="354"/>
      <c r="BMS52" s="354"/>
      <c r="BMT52" s="354"/>
      <c r="BMU52" s="354"/>
      <c r="BMV52" s="354"/>
      <c r="BMW52" s="354"/>
      <c r="BMX52" s="354"/>
      <c r="BMY52" s="354"/>
      <c r="BMZ52" s="354"/>
      <c r="BNA52" s="354"/>
      <c r="BNB52" s="354"/>
      <c r="BNC52" s="354"/>
      <c r="BND52" s="354"/>
      <c r="BNE52" s="354"/>
      <c r="BNF52" s="354"/>
      <c r="BNG52" s="354"/>
      <c r="BNH52" s="354"/>
      <c r="BNI52" s="354"/>
      <c r="BNJ52" s="354"/>
      <c r="BNK52" s="354"/>
      <c r="BNL52" s="354"/>
      <c r="BNM52" s="354"/>
      <c r="BNN52" s="354"/>
      <c r="BNO52" s="354"/>
      <c r="BNP52" s="354"/>
      <c r="BNQ52" s="354"/>
      <c r="BNR52" s="354"/>
      <c r="BNS52" s="354"/>
      <c r="BNT52" s="354"/>
      <c r="BNU52" s="354"/>
      <c r="BNV52" s="354"/>
      <c r="BNW52" s="354"/>
      <c r="BNX52" s="354"/>
      <c r="BNY52" s="354"/>
      <c r="BNZ52" s="354"/>
      <c r="BOA52" s="354"/>
      <c r="BOB52" s="354"/>
      <c r="BOC52" s="354"/>
      <c r="BOD52" s="354"/>
      <c r="BOE52" s="354"/>
      <c r="BOF52" s="354"/>
      <c r="BOG52" s="354"/>
      <c r="BOH52" s="354"/>
      <c r="BOI52" s="354"/>
      <c r="BOJ52" s="354"/>
      <c r="BOK52" s="354"/>
      <c r="BOL52" s="354"/>
      <c r="BOM52" s="354"/>
      <c r="BON52" s="354"/>
      <c r="BOO52" s="354"/>
      <c r="BOP52" s="354"/>
      <c r="BOQ52" s="354"/>
      <c r="BOR52" s="354"/>
      <c r="BOS52" s="354"/>
      <c r="BOT52" s="354"/>
      <c r="BOU52" s="354"/>
      <c r="BOV52" s="354"/>
      <c r="BOW52" s="354"/>
      <c r="BOX52" s="354"/>
      <c r="BOY52" s="354"/>
      <c r="BOZ52" s="354"/>
      <c r="BPA52" s="354"/>
      <c r="BPB52" s="354"/>
      <c r="BPC52" s="354"/>
      <c r="BPD52" s="354"/>
      <c r="BPE52" s="354"/>
      <c r="BPF52" s="354"/>
      <c r="BPG52" s="354"/>
      <c r="BPH52" s="354"/>
      <c r="BPI52" s="354"/>
      <c r="BPJ52" s="354"/>
      <c r="BPK52" s="354"/>
      <c r="BPL52" s="354"/>
      <c r="BPM52" s="354"/>
      <c r="BPN52" s="354"/>
      <c r="BPO52" s="354"/>
      <c r="BPP52" s="354"/>
      <c r="BPQ52" s="354"/>
      <c r="BPR52" s="354"/>
      <c r="BPS52" s="354"/>
      <c r="BPT52" s="354"/>
      <c r="BPU52" s="354"/>
      <c r="BPV52" s="354"/>
      <c r="BPW52" s="354"/>
      <c r="BPX52" s="354"/>
      <c r="BPY52" s="354"/>
      <c r="BPZ52" s="354"/>
      <c r="BQA52" s="354"/>
      <c r="BQB52" s="354"/>
      <c r="BQC52" s="354"/>
      <c r="BQD52" s="354"/>
      <c r="BQE52" s="354"/>
      <c r="BQF52" s="354"/>
      <c r="BQG52" s="354"/>
      <c r="BQH52" s="354"/>
      <c r="BQI52" s="354"/>
      <c r="BQJ52" s="354"/>
      <c r="BQK52" s="354"/>
      <c r="BQL52" s="354"/>
      <c r="BQM52" s="354"/>
      <c r="BQN52" s="354"/>
      <c r="BQO52" s="354"/>
      <c r="BQP52" s="354"/>
      <c r="BQQ52" s="354"/>
      <c r="BQR52" s="354"/>
      <c r="BQS52" s="354"/>
      <c r="BQT52" s="354"/>
      <c r="BQU52" s="354"/>
      <c r="BQV52" s="354"/>
      <c r="BQW52" s="354"/>
      <c r="BQX52" s="354"/>
      <c r="BQY52" s="354"/>
      <c r="BQZ52" s="354"/>
      <c r="BRA52" s="354"/>
      <c r="BRB52" s="354"/>
      <c r="BRC52" s="354"/>
      <c r="BRD52" s="354"/>
      <c r="BRE52" s="354"/>
      <c r="BRF52" s="354"/>
      <c r="BRG52" s="354"/>
      <c r="BRH52" s="354"/>
      <c r="BRI52" s="354"/>
      <c r="BRJ52" s="354"/>
      <c r="BRK52" s="354"/>
      <c r="BRL52" s="354"/>
      <c r="BRM52" s="354"/>
      <c r="BRN52" s="354"/>
      <c r="BRO52" s="354"/>
      <c r="BRP52" s="354"/>
      <c r="BRQ52" s="354"/>
      <c r="BRR52" s="354"/>
      <c r="BRS52" s="354"/>
      <c r="BRT52" s="354"/>
      <c r="BRU52" s="354"/>
      <c r="BRV52" s="354"/>
      <c r="BRW52" s="354"/>
      <c r="BRX52" s="354"/>
      <c r="BRY52" s="354"/>
      <c r="BRZ52" s="354"/>
      <c r="BSA52" s="354"/>
      <c r="BSB52" s="354"/>
      <c r="BSC52" s="354"/>
      <c r="BSD52" s="354"/>
      <c r="BSE52" s="354"/>
      <c r="BSF52" s="354"/>
      <c r="BSG52" s="354"/>
      <c r="BSH52" s="354"/>
      <c r="BSI52" s="354"/>
      <c r="BSJ52" s="354"/>
      <c r="BSK52" s="354"/>
      <c r="BSL52" s="354"/>
      <c r="BSM52" s="354"/>
      <c r="BSN52" s="354"/>
      <c r="BSO52" s="354"/>
      <c r="BSP52" s="354"/>
      <c r="BSQ52" s="354"/>
      <c r="BSR52" s="354"/>
      <c r="BSS52" s="354"/>
      <c r="BST52" s="354"/>
      <c r="BSU52" s="354"/>
      <c r="BSV52" s="354"/>
      <c r="BSW52" s="354"/>
      <c r="BSX52" s="354"/>
      <c r="BSY52" s="354"/>
      <c r="BSZ52" s="354"/>
      <c r="BTA52" s="354"/>
      <c r="BTB52" s="354"/>
      <c r="BTC52" s="354"/>
      <c r="BTD52" s="354"/>
      <c r="BTE52" s="354"/>
      <c r="BTF52" s="354"/>
      <c r="BTG52" s="354"/>
      <c r="BTH52" s="354"/>
      <c r="BTI52" s="354"/>
      <c r="BTJ52" s="354"/>
      <c r="BTK52" s="354"/>
      <c r="BTL52" s="354"/>
      <c r="BTM52" s="354"/>
      <c r="BTN52" s="354"/>
      <c r="BTO52" s="354"/>
      <c r="BTP52" s="354"/>
      <c r="BTQ52" s="354"/>
      <c r="BTR52" s="354"/>
      <c r="BTS52" s="354"/>
      <c r="BTT52" s="354"/>
      <c r="BTU52" s="354"/>
      <c r="BTV52" s="354"/>
      <c r="BTW52" s="354"/>
      <c r="BTX52" s="354"/>
      <c r="BTY52" s="354"/>
      <c r="BTZ52" s="354"/>
      <c r="BUA52" s="354"/>
      <c r="BUB52" s="354"/>
      <c r="BUC52" s="354"/>
      <c r="BUD52" s="354"/>
      <c r="BUE52" s="354"/>
      <c r="BUF52" s="354"/>
      <c r="BUG52" s="354"/>
      <c r="BUH52" s="354"/>
      <c r="BUI52" s="354"/>
      <c r="BUJ52" s="354"/>
      <c r="BUK52" s="354"/>
      <c r="BUL52" s="354"/>
      <c r="BUM52" s="354"/>
      <c r="BUN52" s="354"/>
      <c r="BUO52" s="354"/>
      <c r="BUP52" s="354"/>
      <c r="BUQ52" s="354"/>
      <c r="BUR52" s="354"/>
      <c r="BUS52" s="354"/>
      <c r="BUT52" s="354"/>
      <c r="BUU52" s="354"/>
      <c r="BUV52" s="354"/>
      <c r="BUW52" s="354"/>
      <c r="BUX52" s="354"/>
      <c r="BUY52" s="354"/>
      <c r="BUZ52" s="354"/>
      <c r="BVA52" s="354"/>
      <c r="BVB52" s="354"/>
      <c r="BVC52" s="354"/>
      <c r="BVD52" s="354"/>
      <c r="BVE52" s="354"/>
      <c r="BVF52" s="354"/>
      <c r="BVG52" s="354"/>
      <c r="BVH52" s="354"/>
      <c r="BVI52" s="354"/>
      <c r="BVJ52" s="354"/>
      <c r="BVK52" s="354"/>
      <c r="BVL52" s="354"/>
      <c r="BVM52" s="354"/>
      <c r="BVN52" s="354"/>
      <c r="BVO52" s="354"/>
      <c r="BVP52" s="354"/>
      <c r="BVQ52" s="354"/>
      <c r="BVR52" s="354"/>
      <c r="BVS52" s="354"/>
      <c r="BVT52" s="354"/>
      <c r="BVU52" s="354"/>
      <c r="BVV52" s="354"/>
      <c r="BVW52" s="354"/>
      <c r="BVX52" s="354"/>
      <c r="BVY52" s="354"/>
      <c r="BVZ52" s="354"/>
      <c r="BWA52" s="354"/>
      <c r="BWB52" s="354"/>
      <c r="BWC52" s="354"/>
      <c r="BWD52" s="354"/>
      <c r="BWE52" s="354"/>
      <c r="BWF52" s="354"/>
      <c r="BWG52" s="354"/>
      <c r="BWH52" s="354"/>
      <c r="BWI52" s="354"/>
      <c r="BWJ52" s="354"/>
      <c r="BWK52" s="354"/>
      <c r="BWL52" s="354"/>
      <c r="BWM52" s="354"/>
      <c r="BWN52" s="354"/>
      <c r="BWO52" s="354"/>
      <c r="BWP52" s="354"/>
      <c r="BWQ52" s="354"/>
      <c r="BWR52" s="354"/>
      <c r="BWS52" s="354"/>
      <c r="BWT52" s="354"/>
      <c r="BWU52" s="354"/>
      <c r="BWV52" s="354"/>
      <c r="BWW52" s="354"/>
      <c r="BWX52" s="354"/>
      <c r="BWY52" s="354"/>
      <c r="BWZ52" s="354"/>
      <c r="BXA52" s="354"/>
      <c r="BXB52" s="354"/>
      <c r="BXC52" s="354"/>
      <c r="BXD52" s="354"/>
      <c r="BXE52" s="354"/>
      <c r="BXF52" s="354"/>
      <c r="BXG52" s="354"/>
      <c r="BXH52" s="354"/>
      <c r="BXI52" s="354"/>
      <c r="BXJ52" s="354"/>
      <c r="BXK52" s="354"/>
      <c r="BXL52" s="354"/>
      <c r="BXM52" s="354"/>
      <c r="BXN52" s="354"/>
      <c r="BXO52" s="354"/>
      <c r="BXP52" s="354"/>
      <c r="BXQ52" s="354"/>
      <c r="BXR52" s="354"/>
      <c r="BXS52" s="354"/>
      <c r="BXT52" s="354"/>
      <c r="BXU52" s="354"/>
      <c r="BXV52" s="354"/>
      <c r="BXW52" s="354"/>
      <c r="BXX52" s="354"/>
      <c r="BXY52" s="354"/>
      <c r="BXZ52" s="354"/>
      <c r="BYA52" s="354"/>
      <c r="BYB52" s="354"/>
      <c r="BYC52" s="354"/>
      <c r="BYD52" s="354"/>
      <c r="BYE52" s="354"/>
      <c r="BYF52" s="354"/>
      <c r="BYG52" s="354"/>
      <c r="BYH52" s="354"/>
      <c r="BYI52" s="354"/>
      <c r="BYJ52" s="354"/>
      <c r="BYK52" s="354"/>
      <c r="BYL52" s="354"/>
      <c r="BYM52" s="354"/>
      <c r="BYN52" s="354"/>
      <c r="BYO52" s="354"/>
      <c r="BYP52" s="354"/>
      <c r="BYQ52" s="354"/>
      <c r="BYR52" s="354"/>
      <c r="BYS52" s="354"/>
      <c r="BYT52" s="354"/>
      <c r="BYU52" s="354"/>
      <c r="BYV52" s="354"/>
      <c r="BYW52" s="354"/>
      <c r="BYX52" s="354"/>
      <c r="BYY52" s="354"/>
      <c r="BYZ52" s="354"/>
      <c r="BZA52" s="354"/>
      <c r="BZB52" s="354"/>
      <c r="BZC52" s="354"/>
      <c r="BZD52" s="354"/>
      <c r="BZE52" s="354"/>
      <c r="BZF52" s="354"/>
      <c r="BZG52" s="354"/>
      <c r="BZH52" s="354"/>
      <c r="BZI52" s="354"/>
      <c r="BZJ52" s="354"/>
      <c r="BZK52" s="354"/>
      <c r="BZL52" s="354"/>
      <c r="BZM52" s="354"/>
      <c r="BZN52" s="354"/>
      <c r="BZO52" s="354"/>
      <c r="BZP52" s="354"/>
      <c r="BZQ52" s="354"/>
      <c r="BZR52" s="354"/>
      <c r="BZS52" s="354"/>
      <c r="BZT52" s="354"/>
      <c r="BZU52" s="354"/>
      <c r="BZV52" s="354"/>
      <c r="BZW52" s="354"/>
      <c r="BZX52" s="354"/>
      <c r="BZY52" s="354"/>
      <c r="BZZ52" s="354"/>
      <c r="CAA52" s="354"/>
      <c r="CAB52" s="354"/>
      <c r="CAC52" s="354"/>
      <c r="CAD52" s="354"/>
      <c r="CAE52" s="354"/>
      <c r="CAF52" s="354"/>
      <c r="CAG52" s="354"/>
      <c r="CAH52" s="354"/>
      <c r="CAI52" s="354"/>
      <c r="CAJ52" s="354"/>
      <c r="CAK52" s="354"/>
      <c r="CAL52" s="354"/>
      <c r="CAM52" s="354"/>
      <c r="CAN52" s="354"/>
      <c r="CAO52" s="354"/>
      <c r="CAP52" s="354"/>
      <c r="CAQ52" s="354"/>
      <c r="CAR52" s="354"/>
      <c r="CAS52" s="354"/>
      <c r="CAT52" s="354"/>
      <c r="CAU52" s="354"/>
      <c r="CAV52" s="354"/>
      <c r="CAW52" s="354"/>
      <c r="CAX52" s="354"/>
      <c r="CAY52" s="354"/>
      <c r="CAZ52" s="354"/>
      <c r="CBA52" s="354"/>
      <c r="CBB52" s="354"/>
      <c r="CBC52" s="354"/>
      <c r="CBD52" s="354"/>
      <c r="CBE52" s="354"/>
      <c r="CBF52" s="354"/>
      <c r="CBG52" s="354"/>
      <c r="CBH52" s="354"/>
      <c r="CBI52" s="354"/>
      <c r="CBJ52" s="354"/>
      <c r="CBK52" s="354"/>
      <c r="CBL52" s="354"/>
      <c r="CBM52" s="354"/>
      <c r="CBN52" s="354"/>
      <c r="CBO52" s="354"/>
      <c r="CBP52" s="354"/>
      <c r="CBQ52" s="354"/>
      <c r="CBR52" s="354"/>
      <c r="CBS52" s="354"/>
      <c r="CBT52" s="354"/>
      <c r="CBU52" s="354"/>
      <c r="CBV52" s="354"/>
      <c r="CBW52" s="354"/>
      <c r="CBX52" s="354"/>
      <c r="CBY52" s="354"/>
      <c r="CBZ52" s="354"/>
      <c r="CCA52" s="354"/>
      <c r="CCB52" s="354"/>
      <c r="CCC52" s="354"/>
      <c r="CCD52" s="354"/>
      <c r="CCE52" s="354"/>
      <c r="CCF52" s="354"/>
      <c r="CCG52" s="354"/>
      <c r="CCH52" s="354"/>
      <c r="CCI52" s="354"/>
      <c r="CCJ52" s="354"/>
      <c r="CCK52" s="354"/>
      <c r="CCL52" s="354"/>
      <c r="CCM52" s="354"/>
      <c r="CCN52" s="354"/>
      <c r="CCO52" s="354"/>
      <c r="CCP52" s="354"/>
      <c r="CCQ52" s="354"/>
      <c r="CCR52" s="354"/>
      <c r="CCS52" s="354"/>
      <c r="CCT52" s="354"/>
      <c r="CCU52" s="354"/>
      <c r="CCV52" s="354"/>
      <c r="CCW52" s="354"/>
      <c r="CCX52" s="354"/>
      <c r="CCY52" s="354"/>
      <c r="CCZ52" s="354"/>
      <c r="CDA52" s="354"/>
      <c r="CDB52" s="354"/>
      <c r="CDC52" s="354"/>
      <c r="CDD52" s="354"/>
      <c r="CDE52" s="354"/>
      <c r="CDF52" s="354"/>
      <c r="CDG52" s="354"/>
      <c r="CDH52" s="354"/>
      <c r="CDI52" s="354"/>
      <c r="CDJ52" s="354"/>
      <c r="CDK52" s="354"/>
      <c r="CDL52" s="354"/>
      <c r="CDM52" s="354"/>
      <c r="CDN52" s="354"/>
      <c r="CDO52" s="354"/>
      <c r="CDP52" s="354"/>
      <c r="CDQ52" s="354"/>
      <c r="CDR52" s="354"/>
      <c r="CDS52" s="354"/>
      <c r="CDT52" s="354"/>
      <c r="CDU52" s="354"/>
      <c r="CDV52" s="354"/>
      <c r="CDW52" s="354"/>
      <c r="CDX52" s="354"/>
      <c r="CDY52" s="354"/>
      <c r="CDZ52" s="354"/>
      <c r="CEA52" s="354"/>
      <c r="CEB52" s="354"/>
      <c r="CEC52" s="354"/>
      <c r="CED52" s="354"/>
      <c r="CEE52" s="354"/>
      <c r="CEF52" s="354"/>
      <c r="CEG52" s="354"/>
      <c r="CEH52" s="354"/>
      <c r="CEI52" s="354"/>
      <c r="CEJ52" s="354"/>
      <c r="CEK52" s="354"/>
      <c r="CEL52" s="354"/>
      <c r="CEM52" s="354"/>
      <c r="CEN52" s="354"/>
      <c r="CEO52" s="354"/>
      <c r="CEP52" s="354"/>
      <c r="CEQ52" s="354"/>
      <c r="CER52" s="354"/>
      <c r="CES52" s="354"/>
      <c r="CET52" s="354"/>
      <c r="CEU52" s="354"/>
      <c r="CEV52" s="354"/>
      <c r="CEW52" s="354"/>
      <c r="CEX52" s="354"/>
      <c r="CEY52" s="354"/>
      <c r="CEZ52" s="354"/>
      <c r="CFA52" s="354"/>
      <c r="CFB52" s="354"/>
      <c r="CFC52" s="354"/>
      <c r="CFD52" s="354"/>
      <c r="CFE52" s="354"/>
      <c r="CFF52" s="354"/>
      <c r="CFG52" s="354"/>
      <c r="CFH52" s="354"/>
      <c r="CFI52" s="354"/>
      <c r="CFJ52" s="354"/>
      <c r="CFK52" s="354"/>
      <c r="CFL52" s="354"/>
      <c r="CFM52" s="354"/>
      <c r="CFN52" s="354"/>
      <c r="CFO52" s="354"/>
      <c r="CFP52" s="354"/>
      <c r="CFQ52" s="354"/>
      <c r="CFR52" s="354"/>
      <c r="CFS52" s="354"/>
      <c r="CFT52" s="354"/>
      <c r="CFU52" s="354"/>
      <c r="CFV52" s="354"/>
      <c r="CFW52" s="354"/>
      <c r="CFX52" s="354"/>
      <c r="CFY52" s="354"/>
      <c r="CFZ52" s="354"/>
      <c r="CGA52" s="354"/>
      <c r="CGB52" s="354"/>
      <c r="CGC52" s="354"/>
      <c r="CGD52" s="354"/>
      <c r="CGE52" s="354"/>
      <c r="CGF52" s="354"/>
      <c r="CGG52" s="354"/>
      <c r="CGH52" s="354"/>
      <c r="CGI52" s="354"/>
      <c r="CGJ52" s="354"/>
      <c r="CGK52" s="354"/>
      <c r="CGL52" s="354"/>
      <c r="CGM52" s="354"/>
      <c r="CGN52" s="354"/>
      <c r="CGO52" s="354"/>
      <c r="CGP52" s="354"/>
      <c r="CGQ52" s="354"/>
      <c r="CGR52" s="354"/>
      <c r="CGS52" s="354"/>
      <c r="CGT52" s="354"/>
      <c r="CGU52" s="354"/>
      <c r="CGV52" s="354"/>
      <c r="CGW52" s="354"/>
      <c r="CGX52" s="354"/>
      <c r="CGY52" s="354"/>
      <c r="CGZ52" s="354"/>
      <c r="CHA52" s="354"/>
      <c r="CHB52" s="354"/>
      <c r="CHC52" s="354"/>
      <c r="CHD52" s="354"/>
      <c r="CHE52" s="354"/>
      <c r="CHF52" s="354"/>
      <c r="CHG52" s="354"/>
      <c r="CHH52" s="354"/>
      <c r="CHI52" s="354"/>
      <c r="CHJ52" s="354"/>
      <c r="CHK52" s="354"/>
      <c r="CHL52" s="354"/>
      <c r="CHM52" s="354"/>
      <c r="CHN52" s="354"/>
      <c r="CHO52" s="354"/>
      <c r="CHP52" s="354"/>
      <c r="CHQ52" s="354"/>
      <c r="CHR52" s="354"/>
      <c r="CHS52" s="354"/>
      <c r="CHT52" s="354"/>
      <c r="CHU52" s="354"/>
      <c r="CHV52" s="354"/>
      <c r="CHW52" s="354"/>
      <c r="CHX52" s="354"/>
      <c r="CHY52" s="354"/>
      <c r="CHZ52" s="354"/>
      <c r="CIA52" s="354"/>
      <c r="CIB52" s="354"/>
      <c r="CIC52" s="354"/>
      <c r="CID52" s="354"/>
      <c r="CIE52" s="354"/>
      <c r="CIF52" s="354"/>
      <c r="CIG52" s="354"/>
      <c r="CIH52" s="354"/>
      <c r="CII52" s="354"/>
      <c r="CIJ52" s="354"/>
      <c r="CIK52" s="354"/>
      <c r="CIL52" s="354"/>
      <c r="CIM52" s="354"/>
      <c r="CIN52" s="354"/>
      <c r="CIO52" s="354"/>
      <c r="CIP52" s="354"/>
      <c r="CIQ52" s="354"/>
      <c r="CIR52" s="354"/>
      <c r="CIS52" s="354"/>
      <c r="CIT52" s="354"/>
      <c r="CIU52" s="354"/>
      <c r="CIV52" s="354"/>
      <c r="CIW52" s="354"/>
      <c r="CIX52" s="354"/>
      <c r="CIY52" s="354"/>
      <c r="CIZ52" s="354"/>
      <c r="CJA52" s="354"/>
      <c r="CJB52" s="354"/>
      <c r="CJC52" s="354"/>
      <c r="CJD52" s="354"/>
      <c r="CJE52" s="354"/>
      <c r="CJF52" s="354"/>
      <c r="CJG52" s="354"/>
      <c r="CJH52" s="354"/>
      <c r="CJI52" s="354"/>
      <c r="CJJ52" s="354"/>
      <c r="CJK52" s="354"/>
      <c r="CJL52" s="354"/>
      <c r="CJM52" s="354"/>
      <c r="CJN52" s="354"/>
      <c r="CJO52" s="354"/>
      <c r="CJP52" s="354"/>
      <c r="CJQ52" s="354"/>
      <c r="CJR52" s="354"/>
      <c r="CJS52" s="354"/>
      <c r="CJT52" s="354"/>
      <c r="CJU52" s="354"/>
      <c r="CJV52" s="354"/>
      <c r="CJW52" s="354"/>
      <c r="CJX52" s="354"/>
      <c r="CJY52" s="354"/>
      <c r="CJZ52" s="354"/>
      <c r="CKA52" s="354"/>
      <c r="CKB52" s="354"/>
      <c r="CKC52" s="354"/>
      <c r="CKD52" s="354"/>
      <c r="CKE52" s="354"/>
      <c r="CKF52" s="354"/>
      <c r="CKG52" s="354"/>
      <c r="CKH52" s="354"/>
      <c r="CKI52" s="354"/>
      <c r="CKJ52" s="354"/>
      <c r="CKK52" s="354"/>
      <c r="CKL52" s="354"/>
      <c r="CKM52" s="354"/>
      <c r="CKN52" s="354"/>
      <c r="CKO52" s="354"/>
      <c r="CKP52" s="354"/>
      <c r="CKQ52" s="354"/>
      <c r="CKR52" s="354"/>
      <c r="CKS52" s="354"/>
      <c r="CKT52" s="354"/>
      <c r="CKU52" s="354"/>
      <c r="CKV52" s="354"/>
      <c r="CKW52" s="354"/>
      <c r="CKX52" s="354"/>
      <c r="CKY52" s="354"/>
      <c r="CKZ52" s="354"/>
      <c r="CLA52" s="354"/>
      <c r="CLB52" s="354"/>
      <c r="CLC52" s="354"/>
      <c r="CLD52" s="354"/>
      <c r="CLE52" s="354"/>
      <c r="CLF52" s="354"/>
      <c r="CLG52" s="354"/>
      <c r="CLH52" s="354"/>
      <c r="CLI52" s="354"/>
      <c r="CLJ52" s="354"/>
      <c r="CLK52" s="354"/>
      <c r="CLL52" s="354"/>
      <c r="CLM52" s="354"/>
      <c r="CLN52" s="354"/>
      <c r="CLO52" s="354"/>
      <c r="CLP52" s="354"/>
      <c r="CLQ52" s="354"/>
      <c r="CLR52" s="354"/>
      <c r="CLS52" s="354"/>
      <c r="CLT52" s="354"/>
      <c r="CLU52" s="354"/>
      <c r="CLV52" s="354"/>
      <c r="CLW52" s="354"/>
      <c r="CLX52" s="354"/>
      <c r="CLY52" s="354"/>
      <c r="CLZ52" s="354"/>
      <c r="CMA52" s="354"/>
      <c r="CMB52" s="354"/>
      <c r="CMC52" s="354"/>
      <c r="CMD52" s="354"/>
      <c r="CME52" s="354"/>
      <c r="CMF52" s="354"/>
      <c r="CMG52" s="354"/>
      <c r="CMH52" s="354"/>
      <c r="CMI52" s="354"/>
      <c r="CMJ52" s="354"/>
      <c r="CMK52" s="354"/>
      <c r="CML52" s="354"/>
      <c r="CMM52" s="354"/>
      <c r="CMN52" s="354"/>
      <c r="CMO52" s="354"/>
      <c r="CMP52" s="354"/>
      <c r="CMQ52" s="354"/>
      <c r="CMR52" s="354"/>
      <c r="CMS52" s="354"/>
      <c r="CMT52" s="354"/>
      <c r="CMU52" s="354"/>
      <c r="CMV52" s="354"/>
      <c r="CMW52" s="354"/>
      <c r="CMX52" s="354"/>
      <c r="CMY52" s="354"/>
      <c r="CMZ52" s="354"/>
      <c r="CNA52" s="354"/>
      <c r="CNB52" s="354"/>
      <c r="CNC52" s="354"/>
      <c r="CND52" s="354"/>
      <c r="CNE52" s="354"/>
      <c r="CNF52" s="354"/>
      <c r="CNG52" s="354"/>
      <c r="CNH52" s="354"/>
      <c r="CNI52" s="354"/>
      <c r="CNJ52" s="354"/>
      <c r="CNK52" s="354"/>
      <c r="CNL52" s="354"/>
      <c r="CNM52" s="354"/>
      <c r="CNN52" s="354"/>
      <c r="CNO52" s="354"/>
      <c r="CNP52" s="354"/>
      <c r="CNQ52" s="354"/>
      <c r="CNR52" s="354"/>
      <c r="CNS52" s="354"/>
      <c r="CNT52" s="354"/>
      <c r="CNU52" s="354"/>
      <c r="CNV52" s="354"/>
      <c r="CNW52" s="354"/>
      <c r="CNX52" s="354"/>
      <c r="CNY52" s="354"/>
      <c r="CNZ52" s="354"/>
      <c r="COA52" s="354"/>
      <c r="COB52" s="354"/>
      <c r="COC52" s="354"/>
      <c r="COD52" s="354"/>
      <c r="COE52" s="354"/>
      <c r="COF52" s="354"/>
      <c r="COG52" s="354"/>
      <c r="COH52" s="354"/>
      <c r="COI52" s="354"/>
      <c r="COJ52" s="354"/>
      <c r="COK52" s="354"/>
      <c r="COL52" s="354"/>
      <c r="COM52" s="354"/>
      <c r="CON52" s="354"/>
      <c r="COO52" s="354"/>
      <c r="COP52" s="354"/>
      <c r="COQ52" s="354"/>
      <c r="COR52" s="354"/>
      <c r="COS52" s="354"/>
      <c r="COT52" s="354"/>
      <c r="COU52" s="354"/>
      <c r="COV52" s="354"/>
      <c r="COW52" s="354"/>
      <c r="COX52" s="354"/>
      <c r="COY52" s="354"/>
      <c r="COZ52" s="354"/>
      <c r="CPA52" s="354"/>
      <c r="CPB52" s="354"/>
      <c r="CPC52" s="354"/>
      <c r="CPD52" s="354"/>
      <c r="CPE52" s="354"/>
      <c r="CPF52" s="354"/>
      <c r="CPG52" s="354"/>
      <c r="CPH52" s="354"/>
      <c r="CPI52" s="354"/>
      <c r="CPJ52" s="354"/>
      <c r="CPK52" s="354"/>
      <c r="CPL52" s="354"/>
      <c r="CPM52" s="354"/>
      <c r="CPN52" s="354"/>
      <c r="CPO52" s="354"/>
      <c r="CPP52" s="354"/>
      <c r="CPQ52" s="354"/>
      <c r="CPR52" s="354"/>
      <c r="CPS52" s="354"/>
      <c r="CPT52" s="354"/>
      <c r="CPU52" s="354"/>
      <c r="CPV52" s="354"/>
      <c r="CPW52" s="354"/>
      <c r="CPX52" s="354"/>
      <c r="CPY52" s="354"/>
      <c r="CPZ52" s="354"/>
      <c r="CQA52" s="354"/>
      <c r="CQB52" s="354"/>
      <c r="CQC52" s="354"/>
      <c r="CQD52" s="354"/>
      <c r="CQE52" s="354"/>
      <c r="CQF52" s="354"/>
      <c r="CQG52" s="354"/>
      <c r="CQH52" s="354"/>
      <c r="CQI52" s="354"/>
      <c r="CQJ52" s="354"/>
      <c r="CQK52" s="354"/>
      <c r="CQL52" s="354"/>
      <c r="CQM52" s="354"/>
      <c r="CQN52" s="354"/>
      <c r="CQO52" s="354"/>
      <c r="CQP52" s="354"/>
      <c r="CQQ52" s="354"/>
      <c r="CQR52" s="354"/>
      <c r="CQS52" s="354"/>
      <c r="CQT52" s="354"/>
      <c r="CQU52" s="354"/>
      <c r="CQV52" s="354"/>
      <c r="CQW52" s="354"/>
      <c r="CQX52" s="354"/>
      <c r="CQY52" s="354"/>
      <c r="CQZ52" s="354"/>
      <c r="CRA52" s="354"/>
      <c r="CRB52" s="354"/>
      <c r="CRC52" s="354"/>
      <c r="CRD52" s="354"/>
      <c r="CRE52" s="354"/>
      <c r="CRF52" s="354"/>
      <c r="CRG52" s="354"/>
      <c r="CRH52" s="354"/>
      <c r="CRI52" s="354"/>
      <c r="CRJ52" s="354"/>
      <c r="CRK52" s="354"/>
      <c r="CRL52" s="354"/>
      <c r="CRM52" s="354"/>
      <c r="CRN52" s="354"/>
      <c r="CRO52" s="354"/>
      <c r="CRP52" s="354"/>
      <c r="CRQ52" s="354"/>
      <c r="CRR52" s="354"/>
      <c r="CRS52" s="354"/>
      <c r="CRT52" s="354"/>
      <c r="CRU52" s="354"/>
      <c r="CRV52" s="354"/>
      <c r="CRW52" s="354"/>
      <c r="CRX52" s="354"/>
      <c r="CRY52" s="354"/>
      <c r="CRZ52" s="354"/>
      <c r="CSA52" s="354"/>
      <c r="CSB52" s="354"/>
      <c r="CSC52" s="354"/>
      <c r="CSD52" s="354"/>
      <c r="CSE52" s="354"/>
      <c r="CSF52" s="354"/>
      <c r="CSG52" s="354"/>
      <c r="CSH52" s="354"/>
      <c r="CSI52" s="354"/>
      <c r="CSJ52" s="354"/>
      <c r="CSK52" s="354"/>
      <c r="CSL52" s="354"/>
      <c r="CSM52" s="354"/>
      <c r="CSN52" s="354"/>
      <c r="CSO52" s="354"/>
      <c r="CSP52" s="354"/>
      <c r="CSQ52" s="354"/>
      <c r="CSR52" s="354"/>
      <c r="CSS52" s="354"/>
      <c r="CST52" s="354"/>
      <c r="CSU52" s="354"/>
      <c r="CSV52" s="354"/>
      <c r="CSW52" s="354"/>
      <c r="CSX52" s="354"/>
      <c r="CSY52" s="354"/>
      <c r="CSZ52" s="354"/>
      <c r="CTA52" s="354"/>
      <c r="CTB52" s="354"/>
      <c r="CTC52" s="354"/>
      <c r="CTD52" s="354"/>
      <c r="CTE52" s="354"/>
      <c r="CTF52" s="354"/>
      <c r="CTG52" s="354"/>
      <c r="CTH52" s="354"/>
      <c r="CTI52" s="354"/>
      <c r="CTJ52" s="354"/>
      <c r="CTK52" s="354"/>
      <c r="CTL52" s="354"/>
      <c r="CTM52" s="354"/>
      <c r="CTN52" s="354"/>
      <c r="CTO52" s="354"/>
      <c r="CTP52" s="354"/>
      <c r="CTQ52" s="354"/>
      <c r="CTR52" s="354"/>
      <c r="CTS52" s="354"/>
      <c r="CTT52" s="354"/>
      <c r="CTU52" s="354"/>
      <c r="CTV52" s="354"/>
      <c r="CTW52" s="354"/>
      <c r="CTX52" s="354"/>
      <c r="CTY52" s="354"/>
      <c r="CTZ52" s="354"/>
      <c r="CUA52" s="354"/>
      <c r="CUB52" s="354"/>
      <c r="CUC52" s="354"/>
      <c r="CUD52" s="354"/>
      <c r="CUE52" s="354"/>
      <c r="CUF52" s="354"/>
      <c r="CUG52" s="354"/>
      <c r="CUH52" s="354"/>
      <c r="CUI52" s="354"/>
      <c r="CUJ52" s="354"/>
      <c r="CUK52" s="354"/>
      <c r="CUL52" s="354"/>
      <c r="CUM52" s="354"/>
      <c r="CUN52" s="354"/>
      <c r="CUO52" s="354"/>
      <c r="CUP52" s="354"/>
      <c r="CUQ52" s="354"/>
      <c r="CUR52" s="354"/>
      <c r="CUS52" s="354"/>
      <c r="CUT52" s="354"/>
      <c r="CUU52" s="354"/>
      <c r="CUV52" s="354"/>
      <c r="CUW52" s="354"/>
      <c r="CUX52" s="354"/>
      <c r="CUY52" s="354"/>
      <c r="CUZ52" s="354"/>
      <c r="CVA52" s="354"/>
      <c r="CVB52" s="354"/>
      <c r="CVC52" s="354"/>
      <c r="CVD52" s="354"/>
      <c r="CVE52" s="354"/>
      <c r="CVF52" s="354"/>
      <c r="CVG52" s="354"/>
      <c r="CVH52" s="354"/>
      <c r="CVI52" s="354"/>
      <c r="CVJ52" s="354"/>
      <c r="CVK52" s="354"/>
      <c r="CVL52" s="354"/>
      <c r="CVM52" s="354"/>
      <c r="CVN52" s="354"/>
      <c r="CVO52" s="354"/>
      <c r="CVP52" s="354"/>
      <c r="CVQ52" s="354"/>
      <c r="CVR52" s="354"/>
      <c r="CVS52" s="354"/>
      <c r="CVT52" s="354"/>
      <c r="CVU52" s="354"/>
      <c r="CVV52" s="354"/>
      <c r="CVW52" s="354"/>
      <c r="CVX52" s="354"/>
      <c r="CVY52" s="354"/>
      <c r="CVZ52" s="354"/>
      <c r="CWA52" s="354"/>
      <c r="CWB52" s="354"/>
      <c r="CWC52" s="354"/>
      <c r="CWD52" s="354"/>
      <c r="CWE52" s="354"/>
      <c r="CWF52" s="354"/>
      <c r="CWG52" s="354"/>
      <c r="CWH52" s="354"/>
      <c r="CWI52" s="354"/>
      <c r="CWJ52" s="354"/>
      <c r="CWK52" s="354"/>
      <c r="CWL52" s="354"/>
      <c r="CWM52" s="354"/>
      <c r="CWN52" s="354"/>
      <c r="CWO52" s="354"/>
      <c r="CWP52" s="354"/>
      <c r="CWQ52" s="354"/>
      <c r="CWR52" s="354"/>
      <c r="CWS52" s="354"/>
      <c r="CWT52" s="354"/>
      <c r="CWU52" s="354"/>
      <c r="CWV52" s="354"/>
      <c r="CWW52" s="354"/>
      <c r="CWX52" s="354"/>
      <c r="CWY52" s="354"/>
      <c r="CWZ52" s="354"/>
      <c r="CXA52" s="354"/>
      <c r="CXB52" s="354"/>
      <c r="CXC52" s="354"/>
      <c r="CXD52" s="354"/>
      <c r="CXE52" s="354"/>
      <c r="CXF52" s="354"/>
      <c r="CXG52" s="354"/>
      <c r="CXH52" s="354"/>
      <c r="CXI52" s="354"/>
      <c r="CXJ52" s="354"/>
      <c r="CXK52" s="354"/>
      <c r="CXL52" s="354"/>
      <c r="CXM52" s="354"/>
      <c r="CXN52" s="354"/>
      <c r="CXO52" s="354"/>
      <c r="CXP52" s="354"/>
      <c r="CXQ52" s="354"/>
      <c r="CXR52" s="354"/>
      <c r="CXS52" s="354"/>
      <c r="CXT52" s="354"/>
      <c r="CXU52" s="354"/>
      <c r="CXV52" s="354"/>
      <c r="CXW52" s="354"/>
      <c r="CXX52" s="354"/>
      <c r="CXY52" s="354"/>
      <c r="CXZ52" s="354"/>
      <c r="CYA52" s="354"/>
      <c r="CYB52" s="354"/>
      <c r="CYC52" s="354"/>
      <c r="CYD52" s="354"/>
      <c r="CYE52" s="354"/>
      <c r="CYF52" s="354"/>
      <c r="CYG52" s="354"/>
      <c r="CYH52" s="354"/>
      <c r="CYI52" s="354"/>
      <c r="CYJ52" s="354"/>
      <c r="CYK52" s="354"/>
      <c r="CYL52" s="354"/>
      <c r="CYM52" s="354"/>
      <c r="CYN52" s="354"/>
      <c r="CYO52" s="354"/>
      <c r="CYP52" s="354"/>
      <c r="CYQ52" s="354"/>
      <c r="CYR52" s="354"/>
      <c r="CYS52" s="354"/>
      <c r="CYT52" s="354"/>
      <c r="CYU52" s="354"/>
      <c r="CYV52" s="354"/>
      <c r="CYW52" s="354"/>
      <c r="CYX52" s="354"/>
      <c r="CYY52" s="354"/>
      <c r="CYZ52" s="354"/>
      <c r="CZA52" s="354"/>
      <c r="CZB52" s="354"/>
      <c r="CZC52" s="354"/>
      <c r="CZD52" s="354"/>
      <c r="CZE52" s="354"/>
      <c r="CZF52" s="354"/>
      <c r="CZG52" s="354"/>
      <c r="CZH52" s="354"/>
      <c r="CZI52" s="354"/>
      <c r="CZJ52" s="354"/>
      <c r="CZK52" s="354"/>
      <c r="CZL52" s="354"/>
      <c r="CZM52" s="354"/>
      <c r="CZN52" s="354"/>
      <c r="CZO52" s="354"/>
      <c r="CZP52" s="354"/>
      <c r="CZQ52" s="354"/>
      <c r="CZR52" s="354"/>
      <c r="CZS52" s="354"/>
      <c r="CZT52" s="354"/>
      <c r="CZU52" s="354"/>
      <c r="CZV52" s="354"/>
      <c r="CZW52" s="354"/>
      <c r="CZX52" s="354"/>
      <c r="CZY52" s="354"/>
      <c r="CZZ52" s="354"/>
      <c r="DAA52" s="354"/>
      <c r="DAB52" s="354"/>
      <c r="DAC52" s="354"/>
      <c r="DAD52" s="354"/>
      <c r="DAE52" s="354"/>
      <c r="DAF52" s="354"/>
      <c r="DAG52" s="354"/>
      <c r="DAH52" s="354"/>
      <c r="DAI52" s="354"/>
      <c r="DAJ52" s="354"/>
      <c r="DAK52" s="354"/>
      <c r="DAL52" s="354"/>
      <c r="DAM52" s="354"/>
      <c r="DAN52" s="354"/>
      <c r="DAO52" s="354"/>
      <c r="DAP52" s="354"/>
      <c r="DAQ52" s="354"/>
      <c r="DAR52" s="354"/>
      <c r="DAS52" s="354"/>
      <c r="DAT52" s="354"/>
      <c r="DAU52" s="354"/>
      <c r="DAV52" s="354"/>
      <c r="DAW52" s="354"/>
      <c r="DAX52" s="354"/>
      <c r="DAY52" s="354"/>
      <c r="DAZ52" s="354"/>
      <c r="DBA52" s="354"/>
      <c r="DBB52" s="354"/>
      <c r="DBC52" s="354"/>
      <c r="DBD52" s="354"/>
      <c r="DBE52" s="354"/>
      <c r="DBF52" s="354"/>
      <c r="DBG52" s="354"/>
      <c r="DBH52" s="354"/>
      <c r="DBI52" s="354"/>
      <c r="DBJ52" s="354"/>
      <c r="DBK52" s="354"/>
      <c r="DBL52" s="354"/>
      <c r="DBM52" s="354"/>
      <c r="DBN52" s="354"/>
      <c r="DBO52" s="354"/>
      <c r="DBP52" s="354"/>
      <c r="DBQ52" s="354"/>
      <c r="DBR52" s="354"/>
      <c r="DBS52" s="354"/>
      <c r="DBT52" s="354"/>
      <c r="DBU52" s="354"/>
      <c r="DBV52" s="354"/>
      <c r="DBW52" s="354"/>
      <c r="DBX52" s="354"/>
      <c r="DBY52" s="354"/>
      <c r="DBZ52" s="354"/>
      <c r="DCA52" s="354"/>
      <c r="DCB52" s="354"/>
      <c r="DCC52" s="354"/>
      <c r="DCD52" s="354"/>
      <c r="DCE52" s="354"/>
      <c r="DCF52" s="354"/>
      <c r="DCG52" s="354"/>
      <c r="DCH52" s="354"/>
      <c r="DCI52" s="354"/>
      <c r="DCJ52" s="354"/>
      <c r="DCK52" s="354"/>
      <c r="DCL52" s="354"/>
      <c r="DCM52" s="354"/>
      <c r="DCN52" s="354"/>
      <c r="DCO52" s="354"/>
      <c r="DCP52" s="354"/>
      <c r="DCQ52" s="354"/>
      <c r="DCR52" s="354"/>
      <c r="DCS52" s="354"/>
      <c r="DCT52" s="354"/>
      <c r="DCU52" s="354"/>
      <c r="DCV52" s="354"/>
      <c r="DCW52" s="354"/>
      <c r="DCX52" s="354"/>
      <c r="DCY52" s="354"/>
      <c r="DCZ52" s="354"/>
      <c r="DDA52" s="354"/>
      <c r="DDB52" s="354"/>
      <c r="DDC52" s="354"/>
      <c r="DDD52" s="354"/>
      <c r="DDE52" s="354"/>
      <c r="DDF52" s="354"/>
      <c r="DDG52" s="354"/>
      <c r="DDH52" s="354"/>
      <c r="DDI52" s="354"/>
      <c r="DDJ52" s="354"/>
      <c r="DDK52" s="354"/>
      <c r="DDL52" s="354"/>
      <c r="DDM52" s="354"/>
      <c r="DDN52" s="354"/>
      <c r="DDO52" s="354"/>
      <c r="DDP52" s="354"/>
      <c r="DDQ52" s="354"/>
      <c r="DDR52" s="354"/>
      <c r="DDS52" s="354"/>
      <c r="DDT52" s="354"/>
      <c r="DDU52" s="354"/>
      <c r="DDV52" s="354"/>
      <c r="DDW52" s="354"/>
      <c r="DDX52" s="354"/>
      <c r="DDY52" s="354"/>
      <c r="DDZ52" s="354"/>
      <c r="DEA52" s="354"/>
      <c r="DEB52" s="354"/>
      <c r="DEC52" s="354"/>
      <c r="DED52" s="354"/>
      <c r="DEE52" s="354"/>
      <c r="DEF52" s="354"/>
      <c r="DEG52" s="354"/>
      <c r="DEH52" s="354"/>
      <c r="DEI52" s="354"/>
      <c r="DEJ52" s="354"/>
      <c r="DEK52" s="354"/>
      <c r="DEL52" s="354"/>
      <c r="DEM52" s="354"/>
      <c r="DEN52" s="354"/>
      <c r="DEO52" s="354"/>
      <c r="DEP52" s="354"/>
      <c r="DEQ52" s="354"/>
      <c r="DER52" s="354"/>
      <c r="DES52" s="354"/>
      <c r="DET52" s="354"/>
      <c r="DEU52" s="354"/>
      <c r="DEV52" s="354"/>
      <c r="DEW52" s="354"/>
      <c r="DEX52" s="354"/>
      <c r="DEY52" s="354"/>
      <c r="DEZ52" s="354"/>
      <c r="DFA52" s="354"/>
      <c r="DFB52" s="354"/>
      <c r="DFC52" s="354"/>
      <c r="DFD52" s="354"/>
      <c r="DFE52" s="354"/>
      <c r="DFF52" s="354"/>
      <c r="DFG52" s="354"/>
      <c r="DFH52" s="354"/>
      <c r="DFI52" s="354"/>
      <c r="DFJ52" s="354"/>
      <c r="DFK52" s="354"/>
      <c r="DFL52" s="354"/>
      <c r="DFM52" s="354"/>
      <c r="DFN52" s="354"/>
      <c r="DFO52" s="354"/>
      <c r="DFP52" s="354"/>
      <c r="DFQ52" s="354"/>
      <c r="DFR52" s="354"/>
      <c r="DFS52" s="354"/>
      <c r="DFT52" s="354"/>
      <c r="DFU52" s="354"/>
      <c r="DFV52" s="354"/>
      <c r="DFW52" s="354"/>
      <c r="DFX52" s="354"/>
      <c r="DFY52" s="354"/>
      <c r="DFZ52" s="354"/>
      <c r="DGA52" s="354"/>
      <c r="DGB52" s="354"/>
      <c r="DGC52" s="354"/>
      <c r="DGD52" s="354"/>
      <c r="DGE52" s="354"/>
      <c r="DGF52" s="354"/>
      <c r="DGG52" s="354"/>
      <c r="DGH52" s="354"/>
      <c r="DGI52" s="354"/>
      <c r="DGJ52" s="354"/>
      <c r="DGK52" s="354"/>
      <c r="DGL52" s="354"/>
      <c r="DGM52" s="354"/>
      <c r="DGN52" s="354"/>
      <c r="DGO52" s="354"/>
      <c r="DGP52" s="354"/>
      <c r="DGQ52" s="354"/>
      <c r="DGR52" s="354"/>
      <c r="DGS52" s="354"/>
      <c r="DGT52" s="354"/>
      <c r="DGU52" s="354"/>
      <c r="DGV52" s="354"/>
      <c r="DGW52" s="354"/>
      <c r="DGX52" s="354"/>
      <c r="DGY52" s="354"/>
      <c r="DGZ52" s="354"/>
      <c r="DHA52" s="354"/>
      <c r="DHB52" s="354"/>
      <c r="DHC52" s="354"/>
      <c r="DHD52" s="354"/>
      <c r="DHE52" s="354"/>
      <c r="DHF52" s="354"/>
      <c r="DHG52" s="354"/>
      <c r="DHH52" s="354"/>
      <c r="DHI52" s="354"/>
      <c r="DHJ52" s="354"/>
      <c r="DHK52" s="354"/>
      <c r="DHL52" s="354"/>
      <c r="DHM52" s="354"/>
      <c r="DHN52" s="354"/>
      <c r="DHO52" s="354"/>
      <c r="DHP52" s="354"/>
      <c r="DHQ52" s="354"/>
      <c r="DHR52" s="354"/>
      <c r="DHS52" s="354"/>
      <c r="DHT52" s="354"/>
      <c r="DHU52" s="354"/>
      <c r="DHV52" s="354"/>
      <c r="DHW52" s="354"/>
      <c r="DHX52" s="354"/>
      <c r="DHY52" s="354"/>
      <c r="DHZ52" s="354"/>
      <c r="DIA52" s="354"/>
      <c r="DIB52" s="354"/>
      <c r="DIC52" s="354"/>
      <c r="DID52" s="354"/>
      <c r="DIE52" s="354"/>
      <c r="DIF52" s="354"/>
      <c r="DIG52" s="354"/>
      <c r="DIH52" s="354"/>
      <c r="DII52" s="354"/>
      <c r="DIJ52" s="354"/>
      <c r="DIK52" s="354"/>
      <c r="DIL52" s="354"/>
      <c r="DIM52" s="354"/>
      <c r="DIN52" s="354"/>
      <c r="DIO52" s="354"/>
      <c r="DIP52" s="354"/>
      <c r="DIQ52" s="354"/>
      <c r="DIR52" s="354"/>
      <c r="DIS52" s="354"/>
      <c r="DIT52" s="354"/>
      <c r="DIU52" s="354"/>
      <c r="DIV52" s="354"/>
      <c r="DIW52" s="354"/>
      <c r="DIX52" s="354"/>
      <c r="DIY52" s="354"/>
      <c r="DIZ52" s="354"/>
      <c r="DJA52" s="354"/>
      <c r="DJB52" s="354"/>
      <c r="DJC52" s="354"/>
      <c r="DJD52" s="354"/>
      <c r="DJE52" s="354"/>
      <c r="DJF52" s="354"/>
      <c r="DJG52" s="354"/>
      <c r="DJH52" s="354"/>
      <c r="DJI52" s="354"/>
      <c r="DJJ52" s="354"/>
      <c r="DJK52" s="354"/>
      <c r="DJL52" s="354"/>
      <c r="DJM52" s="354"/>
      <c r="DJN52" s="354"/>
      <c r="DJO52" s="354"/>
      <c r="DJP52" s="354"/>
      <c r="DJQ52" s="354"/>
      <c r="DJR52" s="354"/>
      <c r="DJS52" s="354"/>
      <c r="DJT52" s="354"/>
      <c r="DJU52" s="354"/>
      <c r="DJV52" s="354"/>
      <c r="DJW52" s="354"/>
      <c r="DJX52" s="354"/>
      <c r="DJY52" s="354"/>
      <c r="DJZ52" s="354"/>
      <c r="DKA52" s="354"/>
      <c r="DKB52" s="354"/>
      <c r="DKC52" s="354"/>
      <c r="DKD52" s="354"/>
      <c r="DKE52" s="354"/>
      <c r="DKF52" s="354"/>
      <c r="DKG52" s="354"/>
      <c r="DKH52" s="354"/>
      <c r="DKI52" s="354"/>
      <c r="DKJ52" s="354"/>
      <c r="DKK52" s="354"/>
      <c r="DKL52" s="354"/>
      <c r="DKM52" s="354"/>
      <c r="DKN52" s="354"/>
      <c r="DKO52" s="354"/>
      <c r="DKP52" s="354"/>
      <c r="DKQ52" s="354"/>
      <c r="DKR52" s="354"/>
      <c r="DKS52" s="354"/>
      <c r="DKT52" s="354"/>
      <c r="DKU52" s="354"/>
      <c r="DKV52" s="354"/>
      <c r="DKW52" s="354"/>
      <c r="DKX52" s="354"/>
      <c r="DKY52" s="354"/>
      <c r="DKZ52" s="354"/>
      <c r="DLA52" s="354"/>
      <c r="DLB52" s="354"/>
      <c r="DLC52" s="354"/>
      <c r="DLD52" s="354"/>
      <c r="DLE52" s="354"/>
      <c r="DLF52" s="354"/>
      <c r="DLG52" s="354"/>
      <c r="DLH52" s="354"/>
      <c r="DLI52" s="354"/>
      <c r="DLJ52" s="354"/>
      <c r="DLK52" s="354"/>
      <c r="DLL52" s="354"/>
      <c r="DLM52" s="354"/>
      <c r="DLN52" s="354"/>
      <c r="DLO52" s="354"/>
      <c r="DLP52" s="354"/>
      <c r="DLQ52" s="354"/>
      <c r="DLR52" s="354"/>
      <c r="DLS52" s="354"/>
      <c r="DLT52" s="354"/>
      <c r="DLU52" s="354"/>
      <c r="DLV52" s="354"/>
      <c r="DLW52" s="354"/>
      <c r="DLX52" s="354"/>
      <c r="DLY52" s="354"/>
      <c r="DLZ52" s="354"/>
      <c r="DMA52" s="354"/>
      <c r="DMB52" s="354"/>
      <c r="DMC52" s="354"/>
      <c r="DMD52" s="354"/>
      <c r="DME52" s="354"/>
      <c r="DMF52" s="354"/>
      <c r="DMG52" s="354"/>
      <c r="DMH52" s="354"/>
      <c r="DMI52" s="354"/>
      <c r="DMJ52" s="354"/>
      <c r="DMK52" s="354"/>
      <c r="DML52" s="354"/>
      <c r="DMM52" s="354"/>
      <c r="DMN52" s="354"/>
      <c r="DMO52" s="354"/>
      <c r="DMP52" s="354"/>
      <c r="DMQ52" s="354"/>
      <c r="DMR52" s="354"/>
      <c r="DMS52" s="354"/>
      <c r="DMT52" s="354"/>
      <c r="DMU52" s="354"/>
      <c r="DMV52" s="354"/>
      <c r="DMW52" s="354"/>
      <c r="DMX52" s="354"/>
      <c r="DMY52" s="354"/>
      <c r="DMZ52" s="354"/>
      <c r="DNA52" s="354"/>
      <c r="DNB52" s="354"/>
      <c r="DNC52" s="354"/>
      <c r="DND52" s="354"/>
      <c r="DNE52" s="354"/>
      <c r="DNF52" s="354"/>
      <c r="DNG52" s="354"/>
      <c r="DNH52" s="354"/>
      <c r="DNI52" s="354"/>
      <c r="DNJ52" s="354"/>
      <c r="DNK52" s="354"/>
      <c r="DNL52" s="354"/>
      <c r="DNM52" s="354"/>
      <c r="DNN52" s="354"/>
      <c r="DNO52" s="354"/>
      <c r="DNP52" s="354"/>
      <c r="DNQ52" s="354"/>
      <c r="DNR52" s="354"/>
      <c r="DNS52" s="354"/>
      <c r="DNT52" s="354"/>
      <c r="DNU52" s="354"/>
      <c r="DNV52" s="354"/>
      <c r="DNW52" s="354"/>
      <c r="DNX52" s="354"/>
      <c r="DNY52" s="354"/>
      <c r="DNZ52" s="354"/>
      <c r="DOA52" s="354"/>
      <c r="DOB52" s="354"/>
      <c r="DOC52" s="354"/>
      <c r="DOD52" s="354"/>
      <c r="DOE52" s="354"/>
      <c r="DOF52" s="354"/>
      <c r="DOG52" s="354"/>
      <c r="DOH52" s="354"/>
      <c r="DOI52" s="354"/>
      <c r="DOJ52" s="354"/>
      <c r="DOK52" s="354"/>
      <c r="DOL52" s="354"/>
      <c r="DOM52" s="354"/>
      <c r="DON52" s="354"/>
      <c r="DOO52" s="354"/>
      <c r="DOP52" s="354"/>
      <c r="DOQ52" s="354"/>
      <c r="DOR52" s="354"/>
      <c r="DOS52" s="354"/>
      <c r="DOT52" s="354"/>
      <c r="DOU52" s="354"/>
      <c r="DOV52" s="354"/>
      <c r="DOW52" s="354"/>
      <c r="DOX52" s="354"/>
      <c r="DOY52" s="354"/>
      <c r="DOZ52" s="354"/>
      <c r="DPA52" s="354"/>
      <c r="DPB52" s="354"/>
      <c r="DPC52" s="354"/>
      <c r="DPD52" s="354"/>
      <c r="DPE52" s="354"/>
      <c r="DPF52" s="354"/>
      <c r="DPG52" s="354"/>
      <c r="DPH52" s="354"/>
      <c r="DPI52" s="354"/>
      <c r="DPJ52" s="354"/>
      <c r="DPK52" s="354"/>
      <c r="DPL52" s="354"/>
      <c r="DPM52" s="354"/>
      <c r="DPN52" s="354"/>
      <c r="DPO52" s="354"/>
      <c r="DPP52" s="354"/>
      <c r="DPQ52" s="354"/>
      <c r="DPR52" s="354"/>
      <c r="DPS52" s="354"/>
      <c r="DPT52" s="354"/>
      <c r="DPU52" s="354"/>
      <c r="DPV52" s="354"/>
      <c r="DPW52" s="354"/>
      <c r="DPX52" s="354"/>
      <c r="DPY52" s="354"/>
      <c r="DPZ52" s="354"/>
      <c r="DQA52" s="354"/>
      <c r="DQB52" s="354"/>
      <c r="DQC52" s="354"/>
      <c r="DQD52" s="354"/>
      <c r="DQE52" s="354"/>
      <c r="DQF52" s="354"/>
      <c r="DQG52" s="354"/>
      <c r="DQH52" s="354"/>
      <c r="DQI52" s="354"/>
      <c r="DQJ52" s="354"/>
      <c r="DQK52" s="354"/>
      <c r="DQL52" s="354"/>
      <c r="DQM52" s="354"/>
      <c r="DQN52" s="354"/>
      <c r="DQO52" s="354"/>
      <c r="DQP52" s="354"/>
      <c r="DQQ52" s="354"/>
      <c r="DQR52" s="354"/>
      <c r="DQS52" s="354"/>
      <c r="DQT52" s="354"/>
      <c r="DQU52" s="354"/>
      <c r="DQV52" s="354"/>
      <c r="DQW52" s="354"/>
      <c r="DQX52" s="354"/>
      <c r="DQY52" s="354"/>
      <c r="DQZ52" s="354"/>
      <c r="DRA52" s="354"/>
      <c r="DRB52" s="354"/>
      <c r="DRC52" s="354"/>
      <c r="DRD52" s="354"/>
      <c r="DRE52" s="354"/>
      <c r="DRF52" s="354"/>
      <c r="DRG52" s="354"/>
      <c r="DRH52" s="354"/>
      <c r="DRI52" s="354"/>
      <c r="DRJ52" s="354"/>
      <c r="DRK52" s="354"/>
      <c r="DRL52" s="354"/>
      <c r="DRM52" s="354"/>
      <c r="DRN52" s="354"/>
      <c r="DRO52" s="354"/>
      <c r="DRP52" s="354"/>
      <c r="DRQ52" s="354"/>
      <c r="DRR52" s="354"/>
      <c r="DRS52" s="354"/>
      <c r="DRT52" s="354"/>
      <c r="DRU52" s="354"/>
      <c r="DRV52" s="354"/>
      <c r="DRW52" s="354"/>
      <c r="DRX52" s="354"/>
      <c r="DRY52" s="354"/>
      <c r="DRZ52" s="354"/>
      <c r="DSA52" s="354"/>
      <c r="DSB52" s="354"/>
      <c r="DSC52" s="354"/>
      <c r="DSD52" s="354"/>
      <c r="DSE52" s="354"/>
      <c r="DSF52" s="354"/>
      <c r="DSG52" s="354"/>
      <c r="DSH52" s="354"/>
      <c r="DSI52" s="354"/>
      <c r="DSJ52" s="354"/>
      <c r="DSK52" s="354"/>
      <c r="DSL52" s="354"/>
      <c r="DSM52" s="354"/>
      <c r="DSN52" s="354"/>
      <c r="DSO52" s="354"/>
      <c r="DSP52" s="354"/>
      <c r="DSQ52" s="354"/>
      <c r="DSR52" s="354"/>
      <c r="DSS52" s="354"/>
      <c r="DST52" s="354"/>
      <c r="DSU52" s="354"/>
      <c r="DSV52" s="354"/>
      <c r="DSW52" s="354"/>
      <c r="DSX52" s="354"/>
      <c r="DSY52" s="354"/>
      <c r="DSZ52" s="354"/>
      <c r="DTA52" s="354"/>
      <c r="DTB52" s="354"/>
      <c r="DTC52" s="354"/>
      <c r="DTD52" s="354"/>
      <c r="DTE52" s="354"/>
      <c r="DTF52" s="354"/>
      <c r="DTG52" s="354"/>
      <c r="DTH52" s="354"/>
      <c r="DTI52" s="354"/>
      <c r="DTJ52" s="354"/>
      <c r="DTK52" s="354"/>
      <c r="DTL52" s="354"/>
      <c r="DTM52" s="354"/>
      <c r="DTN52" s="354"/>
      <c r="DTO52" s="354"/>
      <c r="DTP52" s="354"/>
      <c r="DTQ52" s="354"/>
      <c r="DTR52" s="354"/>
      <c r="DTS52" s="354"/>
      <c r="DTT52" s="354"/>
      <c r="DTU52" s="354"/>
      <c r="DTV52" s="354"/>
      <c r="DTW52" s="354"/>
      <c r="DTX52" s="354"/>
      <c r="DTY52" s="354"/>
      <c r="DTZ52" s="354"/>
      <c r="DUA52" s="354"/>
      <c r="DUB52" s="354"/>
      <c r="DUC52" s="354"/>
      <c r="DUD52" s="354"/>
      <c r="DUE52" s="354"/>
      <c r="DUF52" s="354"/>
      <c r="DUG52" s="354"/>
      <c r="DUH52" s="354"/>
      <c r="DUI52" s="354"/>
      <c r="DUJ52" s="354"/>
      <c r="DUK52" s="354"/>
      <c r="DUL52" s="354"/>
      <c r="DUM52" s="354"/>
      <c r="DUN52" s="354"/>
      <c r="DUO52" s="354"/>
      <c r="DUP52" s="354"/>
      <c r="DUQ52" s="354"/>
      <c r="DUR52" s="354"/>
      <c r="DUS52" s="354"/>
      <c r="DUT52" s="354"/>
      <c r="DUU52" s="354"/>
      <c r="DUV52" s="354"/>
      <c r="DUW52" s="354"/>
      <c r="DUX52" s="354"/>
      <c r="DUY52" s="354"/>
      <c r="DUZ52" s="354"/>
      <c r="DVA52" s="354"/>
      <c r="DVB52" s="354"/>
      <c r="DVC52" s="354"/>
      <c r="DVD52" s="354"/>
      <c r="DVE52" s="354"/>
      <c r="DVF52" s="354"/>
      <c r="DVG52" s="354"/>
      <c r="DVH52" s="354"/>
      <c r="DVI52" s="354"/>
      <c r="DVJ52" s="354"/>
      <c r="DVK52" s="354"/>
      <c r="DVL52" s="354"/>
      <c r="DVM52" s="354"/>
      <c r="DVN52" s="354"/>
      <c r="DVO52" s="354"/>
      <c r="DVP52" s="354"/>
      <c r="DVQ52" s="354"/>
      <c r="DVR52" s="354"/>
      <c r="DVS52" s="354"/>
      <c r="DVT52" s="354"/>
      <c r="DVU52" s="354"/>
      <c r="DVV52" s="354"/>
      <c r="DVW52" s="354"/>
      <c r="DVX52" s="354"/>
      <c r="DVY52" s="354"/>
      <c r="DVZ52" s="354"/>
      <c r="DWA52" s="354"/>
      <c r="DWB52" s="354"/>
      <c r="DWC52" s="354"/>
      <c r="DWD52" s="354"/>
      <c r="DWE52" s="354"/>
      <c r="DWF52" s="354"/>
      <c r="DWG52" s="354"/>
      <c r="DWH52" s="354"/>
      <c r="DWI52" s="354"/>
      <c r="DWJ52" s="354"/>
      <c r="DWK52" s="354"/>
      <c r="DWL52" s="354"/>
      <c r="DWM52" s="354"/>
      <c r="DWN52" s="354"/>
      <c r="DWO52" s="354"/>
      <c r="DWP52" s="354"/>
      <c r="DWQ52" s="354"/>
      <c r="DWR52" s="354"/>
      <c r="DWS52" s="354"/>
      <c r="DWT52" s="354"/>
      <c r="DWU52" s="354"/>
      <c r="DWV52" s="354"/>
      <c r="DWW52" s="354"/>
      <c r="DWX52" s="354"/>
      <c r="DWY52" s="354"/>
      <c r="DWZ52" s="354"/>
      <c r="DXA52" s="354"/>
      <c r="DXB52" s="354"/>
      <c r="DXC52" s="354"/>
      <c r="DXD52" s="354"/>
      <c r="DXE52" s="354"/>
      <c r="DXF52" s="354"/>
      <c r="DXG52" s="354"/>
      <c r="DXH52" s="354"/>
      <c r="DXI52" s="354"/>
      <c r="DXJ52" s="354"/>
      <c r="DXK52" s="354"/>
      <c r="DXL52" s="354"/>
      <c r="DXM52" s="354"/>
      <c r="DXN52" s="354"/>
      <c r="DXO52" s="354"/>
      <c r="DXP52" s="354"/>
      <c r="DXQ52" s="354"/>
      <c r="DXR52" s="354"/>
      <c r="DXS52" s="354"/>
      <c r="DXT52" s="354"/>
      <c r="DXU52" s="354"/>
      <c r="DXV52" s="354"/>
      <c r="DXW52" s="354"/>
      <c r="DXX52" s="354"/>
      <c r="DXY52" s="354"/>
      <c r="DXZ52" s="354"/>
      <c r="DYA52" s="354"/>
      <c r="DYB52" s="354"/>
      <c r="DYC52" s="354"/>
      <c r="DYD52" s="354"/>
      <c r="DYE52" s="354"/>
      <c r="DYF52" s="354"/>
      <c r="DYG52" s="354"/>
      <c r="DYH52" s="354"/>
      <c r="DYI52" s="354"/>
      <c r="DYJ52" s="354"/>
      <c r="DYK52" s="354"/>
      <c r="DYL52" s="354"/>
      <c r="DYM52" s="354"/>
      <c r="DYN52" s="354"/>
      <c r="DYO52" s="354"/>
      <c r="DYP52" s="354"/>
      <c r="DYQ52" s="354"/>
      <c r="DYR52" s="354"/>
      <c r="DYS52" s="354"/>
      <c r="DYT52" s="354"/>
      <c r="DYU52" s="354"/>
      <c r="DYV52" s="354"/>
      <c r="DYW52" s="354"/>
      <c r="DYX52" s="354"/>
      <c r="DYY52" s="354"/>
      <c r="DYZ52" s="354"/>
      <c r="DZA52" s="354"/>
      <c r="DZB52" s="354"/>
      <c r="DZC52" s="354"/>
      <c r="DZD52" s="354"/>
      <c r="DZE52" s="354"/>
      <c r="DZF52" s="354"/>
      <c r="DZG52" s="354"/>
      <c r="DZH52" s="354"/>
      <c r="DZI52" s="354"/>
      <c r="DZJ52" s="354"/>
      <c r="DZK52" s="354"/>
      <c r="DZL52" s="354"/>
      <c r="DZM52" s="354"/>
      <c r="DZN52" s="354"/>
      <c r="DZO52" s="354"/>
      <c r="DZP52" s="354"/>
      <c r="DZQ52" s="354"/>
      <c r="DZR52" s="354"/>
      <c r="DZS52" s="354"/>
      <c r="DZT52" s="354"/>
      <c r="DZU52" s="354"/>
      <c r="DZV52" s="354"/>
      <c r="DZW52" s="354"/>
      <c r="DZX52" s="354"/>
      <c r="DZY52" s="354"/>
      <c r="DZZ52" s="354"/>
      <c r="EAA52" s="354"/>
      <c r="EAB52" s="354"/>
      <c r="EAC52" s="354"/>
      <c r="EAD52" s="354"/>
      <c r="EAE52" s="354"/>
      <c r="EAF52" s="354"/>
      <c r="EAG52" s="354"/>
      <c r="EAH52" s="354"/>
      <c r="EAI52" s="354"/>
      <c r="EAJ52" s="354"/>
      <c r="EAK52" s="354"/>
      <c r="EAL52" s="354"/>
      <c r="EAM52" s="354"/>
      <c r="EAN52" s="354"/>
      <c r="EAO52" s="354"/>
      <c r="EAP52" s="354"/>
      <c r="EAQ52" s="354"/>
      <c r="EAR52" s="354"/>
      <c r="EAS52" s="354"/>
      <c r="EAT52" s="354"/>
      <c r="EAU52" s="354"/>
      <c r="EAV52" s="354"/>
      <c r="EAW52" s="354"/>
      <c r="EAX52" s="354"/>
      <c r="EAY52" s="354"/>
      <c r="EAZ52" s="354"/>
      <c r="EBA52" s="354"/>
      <c r="EBB52" s="354"/>
      <c r="EBC52" s="354"/>
      <c r="EBD52" s="354"/>
      <c r="EBE52" s="354"/>
      <c r="EBF52" s="354"/>
      <c r="EBG52" s="354"/>
      <c r="EBH52" s="354"/>
      <c r="EBI52" s="354"/>
      <c r="EBJ52" s="354"/>
      <c r="EBK52" s="354"/>
      <c r="EBL52" s="354"/>
      <c r="EBM52" s="354"/>
      <c r="EBN52" s="354"/>
      <c r="EBO52" s="354"/>
      <c r="EBP52" s="354"/>
      <c r="EBQ52" s="354"/>
      <c r="EBR52" s="354"/>
      <c r="EBS52" s="354"/>
      <c r="EBT52" s="354"/>
      <c r="EBU52" s="354"/>
      <c r="EBV52" s="354"/>
      <c r="EBW52" s="354"/>
      <c r="EBX52" s="354"/>
      <c r="EBY52" s="354"/>
      <c r="EBZ52" s="354"/>
      <c r="ECA52" s="354"/>
      <c r="ECB52" s="354"/>
      <c r="ECC52" s="354"/>
      <c r="ECD52" s="354"/>
      <c r="ECE52" s="354"/>
      <c r="ECF52" s="354"/>
      <c r="ECG52" s="354"/>
      <c r="ECH52" s="354"/>
      <c r="ECI52" s="354"/>
      <c r="ECJ52" s="354"/>
      <c r="ECK52" s="354"/>
      <c r="ECL52" s="354"/>
      <c r="ECM52" s="354"/>
      <c r="ECN52" s="354"/>
      <c r="ECO52" s="354"/>
      <c r="ECP52" s="354"/>
      <c r="ECQ52" s="354"/>
      <c r="ECR52" s="354"/>
      <c r="ECS52" s="354"/>
      <c r="ECT52" s="354"/>
      <c r="ECU52" s="354"/>
      <c r="ECV52" s="354"/>
      <c r="ECW52" s="354"/>
      <c r="ECX52" s="354"/>
      <c r="ECY52" s="354"/>
      <c r="ECZ52" s="354"/>
      <c r="EDA52" s="354"/>
      <c r="EDB52" s="354"/>
      <c r="EDC52" s="354"/>
      <c r="EDD52" s="354"/>
      <c r="EDE52" s="354"/>
      <c r="EDF52" s="354"/>
      <c r="EDG52" s="354"/>
      <c r="EDH52" s="354"/>
      <c r="EDI52" s="354"/>
      <c r="EDJ52" s="354"/>
      <c r="EDK52" s="354"/>
      <c r="EDL52" s="354"/>
      <c r="EDM52" s="354"/>
      <c r="EDN52" s="354"/>
      <c r="EDO52" s="354"/>
      <c r="EDP52" s="354"/>
      <c r="EDQ52" s="354"/>
      <c r="EDR52" s="354"/>
      <c r="EDS52" s="354"/>
      <c r="EDT52" s="354"/>
      <c r="EDU52" s="354"/>
      <c r="EDV52" s="354"/>
      <c r="EDW52" s="354"/>
      <c r="EDX52" s="354"/>
      <c r="EDY52" s="354"/>
      <c r="EDZ52" s="354"/>
      <c r="EEA52" s="354"/>
      <c r="EEB52" s="354"/>
      <c r="EEC52" s="354"/>
      <c r="EED52" s="354"/>
      <c r="EEE52" s="354"/>
      <c r="EEF52" s="354"/>
      <c r="EEG52" s="354"/>
      <c r="EEH52" s="354"/>
      <c r="EEI52" s="354"/>
      <c r="EEJ52" s="354"/>
      <c r="EEK52" s="354"/>
      <c r="EEL52" s="354"/>
      <c r="EEM52" s="354"/>
      <c r="EEN52" s="354"/>
      <c r="EEO52" s="354"/>
      <c r="EEP52" s="354"/>
      <c r="EEQ52" s="354"/>
      <c r="EER52" s="354"/>
      <c r="EES52" s="354"/>
      <c r="EET52" s="354"/>
      <c r="EEU52" s="354"/>
      <c r="EEV52" s="354"/>
      <c r="EEW52" s="354"/>
      <c r="EEX52" s="354"/>
      <c r="EEY52" s="354"/>
      <c r="EEZ52" s="354"/>
      <c r="EFA52" s="354"/>
      <c r="EFB52" s="354"/>
      <c r="EFC52" s="354"/>
      <c r="EFD52" s="354"/>
      <c r="EFE52" s="354"/>
      <c r="EFF52" s="354"/>
      <c r="EFG52" s="354"/>
      <c r="EFH52" s="354"/>
      <c r="EFI52" s="354"/>
      <c r="EFJ52" s="354"/>
      <c r="EFK52" s="354"/>
      <c r="EFL52" s="354"/>
      <c r="EFM52" s="354"/>
      <c r="EFN52" s="354"/>
      <c r="EFO52" s="354"/>
      <c r="EFP52" s="354"/>
      <c r="EFQ52" s="354"/>
      <c r="EFR52" s="354"/>
      <c r="EFS52" s="354"/>
      <c r="EFT52" s="354"/>
      <c r="EFU52" s="354"/>
      <c r="EFV52" s="354"/>
      <c r="EFW52" s="354"/>
      <c r="EFX52" s="354"/>
      <c r="EFY52" s="354"/>
      <c r="EFZ52" s="354"/>
      <c r="EGA52" s="354"/>
      <c r="EGB52" s="354"/>
      <c r="EGC52" s="354"/>
      <c r="EGD52" s="354"/>
      <c r="EGE52" s="354"/>
      <c r="EGF52" s="354"/>
      <c r="EGG52" s="354"/>
      <c r="EGH52" s="354"/>
      <c r="EGI52" s="354"/>
      <c r="EGJ52" s="354"/>
      <c r="EGK52" s="354"/>
      <c r="EGL52" s="354"/>
      <c r="EGM52" s="354"/>
      <c r="EGN52" s="354"/>
      <c r="EGO52" s="354"/>
      <c r="EGP52" s="354"/>
      <c r="EGQ52" s="354"/>
      <c r="EGR52" s="354"/>
      <c r="EGS52" s="354"/>
      <c r="EGT52" s="354"/>
      <c r="EGU52" s="354"/>
      <c r="EGV52" s="354"/>
      <c r="EGW52" s="354"/>
      <c r="EGX52" s="354"/>
      <c r="EGY52" s="354"/>
      <c r="EGZ52" s="354"/>
      <c r="EHA52" s="354"/>
      <c r="EHB52" s="354"/>
      <c r="EHC52" s="354"/>
      <c r="EHD52" s="354"/>
      <c r="EHE52" s="354"/>
      <c r="EHF52" s="354"/>
      <c r="EHG52" s="354"/>
      <c r="EHH52" s="354"/>
      <c r="EHI52" s="354"/>
      <c r="EHJ52" s="354"/>
      <c r="EHK52" s="354"/>
      <c r="EHL52" s="354"/>
      <c r="EHM52" s="354"/>
      <c r="EHN52" s="354"/>
      <c r="EHO52" s="354"/>
      <c r="EHP52" s="354"/>
      <c r="EHQ52" s="354"/>
      <c r="EHR52" s="354"/>
      <c r="EHS52" s="354"/>
      <c r="EHT52" s="354"/>
      <c r="EHU52" s="354"/>
      <c r="EHV52" s="354"/>
      <c r="EHW52" s="354"/>
      <c r="EHX52" s="354"/>
      <c r="EHY52" s="354"/>
      <c r="EHZ52" s="354"/>
      <c r="EIA52" s="354"/>
      <c r="EIB52" s="354"/>
      <c r="EIC52" s="354"/>
      <c r="EID52" s="354"/>
      <c r="EIE52" s="354"/>
      <c r="EIF52" s="354"/>
      <c r="EIG52" s="354"/>
      <c r="EIH52" s="354"/>
      <c r="EII52" s="354"/>
      <c r="EIJ52" s="354"/>
      <c r="EIK52" s="354"/>
      <c r="EIL52" s="354"/>
      <c r="EIM52" s="354"/>
      <c r="EIN52" s="354"/>
      <c r="EIO52" s="354"/>
      <c r="EIP52" s="354"/>
      <c r="EIQ52" s="354"/>
      <c r="EIR52" s="354"/>
      <c r="EIS52" s="354"/>
      <c r="EIT52" s="354"/>
      <c r="EIU52" s="354"/>
      <c r="EIV52" s="354"/>
      <c r="EIW52" s="354"/>
      <c r="EIX52" s="354"/>
      <c r="EIY52" s="354"/>
      <c r="EIZ52" s="354"/>
      <c r="EJA52" s="354"/>
      <c r="EJB52" s="354"/>
      <c r="EJC52" s="354"/>
      <c r="EJD52" s="354"/>
      <c r="EJE52" s="354"/>
      <c r="EJF52" s="354"/>
      <c r="EJG52" s="354"/>
      <c r="EJH52" s="354"/>
      <c r="EJI52" s="354"/>
      <c r="EJJ52" s="354"/>
      <c r="EJK52" s="354"/>
      <c r="EJL52" s="354"/>
      <c r="EJM52" s="354"/>
      <c r="EJN52" s="354"/>
      <c r="EJO52" s="354"/>
      <c r="EJP52" s="354"/>
      <c r="EJQ52" s="354"/>
      <c r="EJR52" s="354"/>
      <c r="EJS52" s="354"/>
      <c r="EJT52" s="354"/>
      <c r="EJU52" s="354"/>
      <c r="EJV52" s="354"/>
      <c r="EJW52" s="354"/>
      <c r="EJX52" s="354"/>
      <c r="EJY52" s="354"/>
      <c r="EJZ52" s="354"/>
      <c r="EKA52" s="354"/>
      <c r="EKB52" s="354"/>
      <c r="EKC52" s="354"/>
      <c r="EKD52" s="354"/>
      <c r="EKE52" s="354"/>
      <c r="EKF52" s="354"/>
      <c r="EKG52" s="354"/>
      <c r="EKH52" s="354"/>
      <c r="EKI52" s="354"/>
      <c r="EKJ52" s="354"/>
      <c r="EKK52" s="354"/>
      <c r="EKL52" s="354"/>
      <c r="EKM52" s="354"/>
      <c r="EKN52" s="354"/>
      <c r="EKO52" s="354"/>
      <c r="EKP52" s="354"/>
      <c r="EKQ52" s="354"/>
      <c r="EKR52" s="354"/>
      <c r="EKS52" s="354"/>
      <c r="EKT52" s="354"/>
      <c r="EKU52" s="354"/>
      <c r="EKV52" s="354"/>
      <c r="EKW52" s="354"/>
      <c r="EKX52" s="354"/>
      <c r="EKY52" s="354"/>
      <c r="EKZ52" s="354"/>
      <c r="ELA52" s="354"/>
      <c r="ELB52" s="354"/>
      <c r="ELC52" s="354"/>
      <c r="ELD52" s="354"/>
      <c r="ELE52" s="354"/>
      <c r="ELF52" s="354"/>
      <c r="ELG52" s="354"/>
      <c r="ELH52" s="354"/>
      <c r="ELI52" s="354"/>
      <c r="ELJ52" s="354"/>
      <c r="ELK52" s="354"/>
      <c r="ELL52" s="354"/>
      <c r="ELM52" s="354"/>
      <c r="ELN52" s="354"/>
      <c r="ELO52" s="354"/>
      <c r="ELP52" s="354"/>
      <c r="ELQ52" s="354"/>
      <c r="ELR52" s="354"/>
      <c r="ELS52" s="354"/>
      <c r="ELT52" s="354"/>
      <c r="ELU52" s="354"/>
      <c r="ELV52" s="354"/>
      <c r="ELW52" s="354"/>
      <c r="ELX52" s="354"/>
      <c r="ELY52" s="354"/>
      <c r="ELZ52" s="354"/>
      <c r="EMA52" s="354"/>
      <c r="EMB52" s="354"/>
      <c r="EMC52" s="354"/>
      <c r="EMD52" s="354"/>
      <c r="EME52" s="354"/>
      <c r="EMF52" s="354"/>
      <c r="EMG52" s="354"/>
      <c r="EMH52" s="354"/>
      <c r="EMI52" s="354"/>
      <c r="EMJ52" s="354"/>
      <c r="EMK52" s="354"/>
      <c r="EML52" s="354"/>
      <c r="EMM52" s="354"/>
      <c r="EMN52" s="354"/>
      <c r="EMO52" s="354"/>
      <c r="EMP52" s="354"/>
      <c r="EMQ52" s="354"/>
      <c r="EMR52" s="354"/>
      <c r="EMS52" s="354"/>
      <c r="EMT52" s="354"/>
      <c r="EMU52" s="354"/>
      <c r="EMV52" s="354"/>
      <c r="EMW52" s="354"/>
      <c r="EMX52" s="354"/>
      <c r="EMY52" s="354"/>
      <c r="EMZ52" s="354"/>
      <c r="ENA52" s="354"/>
      <c r="ENB52" s="354"/>
      <c r="ENC52" s="354"/>
      <c r="END52" s="354"/>
      <c r="ENE52" s="354"/>
      <c r="ENF52" s="354"/>
      <c r="ENG52" s="354"/>
      <c r="ENH52" s="354"/>
      <c r="ENI52" s="354"/>
      <c r="ENJ52" s="354"/>
      <c r="ENK52" s="354"/>
      <c r="ENL52" s="354"/>
      <c r="ENM52" s="354"/>
      <c r="ENN52" s="354"/>
      <c r="ENO52" s="354"/>
      <c r="ENP52" s="354"/>
      <c r="ENQ52" s="354"/>
      <c r="ENR52" s="354"/>
      <c r="ENS52" s="354"/>
      <c r="ENT52" s="354"/>
      <c r="ENU52" s="354"/>
      <c r="ENV52" s="354"/>
      <c r="ENW52" s="354"/>
      <c r="ENX52" s="354"/>
      <c r="ENY52" s="354"/>
      <c r="ENZ52" s="354"/>
      <c r="EOA52" s="354"/>
      <c r="EOB52" s="354"/>
      <c r="EOC52" s="354"/>
      <c r="EOD52" s="354"/>
      <c r="EOE52" s="354"/>
      <c r="EOF52" s="354"/>
      <c r="EOG52" s="354"/>
      <c r="EOH52" s="354"/>
      <c r="EOI52" s="354"/>
      <c r="EOJ52" s="354"/>
      <c r="EOK52" s="354"/>
      <c r="EOL52" s="354"/>
      <c r="EOM52" s="354"/>
      <c r="EON52" s="354"/>
      <c r="EOO52" s="354"/>
      <c r="EOP52" s="354"/>
      <c r="EOQ52" s="354"/>
      <c r="EOR52" s="354"/>
      <c r="EOS52" s="354"/>
      <c r="EOT52" s="354"/>
      <c r="EOU52" s="354"/>
      <c r="EOV52" s="354"/>
      <c r="EOW52" s="354"/>
      <c r="EOX52" s="354"/>
      <c r="EOY52" s="354"/>
      <c r="EOZ52" s="354"/>
      <c r="EPA52" s="354"/>
      <c r="EPB52" s="354"/>
      <c r="EPC52" s="354"/>
      <c r="EPD52" s="354"/>
      <c r="EPE52" s="354"/>
      <c r="EPF52" s="354"/>
      <c r="EPG52" s="354"/>
      <c r="EPH52" s="354"/>
      <c r="EPI52" s="354"/>
      <c r="EPJ52" s="354"/>
      <c r="EPK52" s="354"/>
      <c r="EPL52" s="354"/>
      <c r="EPM52" s="354"/>
      <c r="EPN52" s="354"/>
      <c r="EPO52" s="354"/>
      <c r="EPP52" s="354"/>
      <c r="EPQ52" s="354"/>
      <c r="EPR52" s="354"/>
      <c r="EPS52" s="354"/>
      <c r="EPT52" s="354"/>
      <c r="EPU52" s="354"/>
      <c r="EPV52" s="354"/>
      <c r="EPW52" s="354"/>
      <c r="EPX52" s="354"/>
      <c r="EPY52" s="354"/>
      <c r="EPZ52" s="354"/>
      <c r="EQA52" s="354"/>
      <c r="EQB52" s="354"/>
      <c r="EQC52" s="354"/>
      <c r="EQD52" s="354"/>
      <c r="EQE52" s="354"/>
      <c r="EQF52" s="354"/>
      <c r="EQG52" s="354"/>
      <c r="EQH52" s="354"/>
      <c r="EQI52" s="354"/>
      <c r="EQJ52" s="354"/>
      <c r="EQK52" s="354"/>
      <c r="EQL52" s="354"/>
      <c r="EQM52" s="354"/>
      <c r="EQN52" s="354"/>
      <c r="EQO52" s="354"/>
      <c r="EQP52" s="354"/>
      <c r="EQQ52" s="354"/>
      <c r="EQR52" s="354"/>
      <c r="EQS52" s="354"/>
      <c r="EQT52" s="354"/>
      <c r="EQU52" s="354"/>
      <c r="EQV52" s="354"/>
      <c r="EQW52" s="354"/>
      <c r="EQX52" s="354"/>
      <c r="EQY52" s="354"/>
      <c r="EQZ52" s="354"/>
      <c r="ERA52" s="354"/>
      <c r="ERB52" s="354"/>
      <c r="ERC52" s="354"/>
      <c r="ERD52" s="354"/>
      <c r="ERE52" s="354"/>
      <c r="ERF52" s="354"/>
      <c r="ERG52" s="354"/>
      <c r="ERH52" s="354"/>
      <c r="ERI52" s="354"/>
      <c r="ERJ52" s="354"/>
      <c r="ERK52" s="354"/>
      <c r="ERL52" s="354"/>
      <c r="ERM52" s="354"/>
      <c r="ERN52" s="354"/>
      <c r="ERO52" s="354"/>
      <c r="ERP52" s="354"/>
      <c r="ERQ52" s="354"/>
      <c r="ERR52" s="354"/>
      <c r="ERS52" s="354"/>
      <c r="ERT52" s="354"/>
      <c r="ERU52" s="354"/>
      <c r="ERV52" s="354"/>
      <c r="ERW52" s="354"/>
      <c r="ERX52" s="354"/>
      <c r="ERY52" s="354"/>
      <c r="ERZ52" s="354"/>
      <c r="ESA52" s="354"/>
      <c r="ESB52" s="354"/>
      <c r="ESC52" s="354"/>
      <c r="ESD52" s="354"/>
      <c r="ESE52" s="354"/>
      <c r="ESF52" s="354"/>
      <c r="ESG52" s="354"/>
      <c r="ESH52" s="354"/>
      <c r="ESI52" s="354"/>
      <c r="ESJ52" s="354"/>
      <c r="ESK52" s="354"/>
      <c r="ESL52" s="354"/>
      <c r="ESM52" s="354"/>
      <c r="ESN52" s="354"/>
      <c r="ESO52" s="354"/>
      <c r="ESP52" s="354"/>
      <c r="ESQ52" s="354"/>
      <c r="ESR52" s="354"/>
      <c r="ESS52" s="354"/>
      <c r="EST52" s="354"/>
      <c r="ESU52" s="354"/>
      <c r="ESV52" s="354"/>
      <c r="ESW52" s="354"/>
      <c r="ESX52" s="354"/>
      <c r="ESY52" s="354"/>
      <c r="ESZ52" s="354"/>
      <c r="ETA52" s="354"/>
      <c r="ETB52" s="354"/>
      <c r="ETC52" s="354"/>
      <c r="ETD52" s="354"/>
      <c r="ETE52" s="354"/>
      <c r="ETF52" s="354"/>
      <c r="ETG52" s="354"/>
      <c r="ETH52" s="354"/>
      <c r="ETI52" s="354"/>
      <c r="ETJ52" s="354"/>
      <c r="ETK52" s="354"/>
      <c r="ETL52" s="354"/>
      <c r="ETM52" s="354"/>
      <c r="ETN52" s="354"/>
      <c r="ETO52" s="354"/>
      <c r="ETP52" s="354"/>
      <c r="ETQ52" s="354"/>
      <c r="ETR52" s="354"/>
      <c r="ETS52" s="354"/>
      <c r="ETT52" s="354"/>
      <c r="ETU52" s="354"/>
      <c r="ETV52" s="354"/>
      <c r="ETW52" s="354"/>
      <c r="ETX52" s="354"/>
      <c r="ETY52" s="354"/>
      <c r="ETZ52" s="354"/>
      <c r="EUA52" s="354"/>
      <c r="EUB52" s="354"/>
      <c r="EUC52" s="354"/>
      <c r="EUD52" s="354"/>
      <c r="EUE52" s="354"/>
      <c r="EUF52" s="354"/>
      <c r="EUG52" s="354"/>
      <c r="EUH52" s="354"/>
      <c r="EUI52" s="354"/>
      <c r="EUJ52" s="354"/>
      <c r="EUK52" s="354"/>
      <c r="EUL52" s="354"/>
      <c r="EUM52" s="354"/>
      <c r="EUN52" s="354"/>
      <c r="EUO52" s="354"/>
      <c r="EUP52" s="354"/>
      <c r="EUQ52" s="354"/>
      <c r="EUR52" s="354"/>
      <c r="EUS52" s="354"/>
      <c r="EUT52" s="354"/>
      <c r="EUU52" s="354"/>
      <c r="EUV52" s="354"/>
      <c r="EUW52" s="354"/>
      <c r="EUX52" s="354"/>
      <c r="EUY52" s="354"/>
      <c r="EUZ52" s="354"/>
      <c r="EVA52" s="354"/>
      <c r="EVB52" s="354"/>
      <c r="EVC52" s="354"/>
      <c r="EVD52" s="354"/>
      <c r="EVE52" s="354"/>
      <c r="EVF52" s="354"/>
      <c r="EVG52" s="354"/>
      <c r="EVH52" s="354"/>
      <c r="EVI52" s="354"/>
      <c r="EVJ52" s="354"/>
      <c r="EVK52" s="354"/>
      <c r="EVL52" s="354"/>
      <c r="EVM52" s="354"/>
      <c r="EVN52" s="354"/>
      <c r="EVO52" s="354"/>
      <c r="EVP52" s="354"/>
      <c r="EVQ52" s="354"/>
      <c r="EVR52" s="354"/>
      <c r="EVS52" s="354"/>
      <c r="EVT52" s="354"/>
      <c r="EVU52" s="354"/>
      <c r="EVV52" s="354"/>
      <c r="EVW52" s="354"/>
      <c r="EVX52" s="354"/>
      <c r="EVY52" s="354"/>
      <c r="EVZ52" s="354"/>
      <c r="EWA52" s="354"/>
      <c r="EWB52" s="354"/>
      <c r="EWC52" s="354"/>
      <c r="EWD52" s="354"/>
      <c r="EWE52" s="354"/>
      <c r="EWF52" s="354"/>
      <c r="EWG52" s="354"/>
      <c r="EWH52" s="354"/>
      <c r="EWI52" s="354"/>
      <c r="EWJ52" s="354"/>
      <c r="EWK52" s="354"/>
      <c r="EWL52" s="354"/>
      <c r="EWM52" s="354"/>
      <c r="EWN52" s="354"/>
      <c r="EWO52" s="354"/>
      <c r="EWP52" s="354"/>
      <c r="EWQ52" s="354"/>
      <c r="EWR52" s="354"/>
      <c r="EWS52" s="354"/>
      <c r="EWT52" s="354"/>
      <c r="EWU52" s="354"/>
      <c r="EWV52" s="354"/>
      <c r="EWW52" s="354"/>
      <c r="EWX52" s="354"/>
      <c r="EWY52" s="354"/>
      <c r="EWZ52" s="354"/>
      <c r="EXA52" s="354"/>
      <c r="EXB52" s="354"/>
      <c r="EXC52" s="354"/>
      <c r="EXD52" s="354"/>
      <c r="EXE52" s="354"/>
      <c r="EXF52" s="354"/>
      <c r="EXG52" s="354"/>
      <c r="EXH52" s="354"/>
      <c r="EXI52" s="354"/>
      <c r="EXJ52" s="354"/>
      <c r="EXK52" s="354"/>
      <c r="EXL52" s="354"/>
      <c r="EXM52" s="354"/>
      <c r="EXN52" s="354"/>
      <c r="EXO52" s="354"/>
      <c r="EXP52" s="354"/>
      <c r="EXQ52" s="354"/>
      <c r="EXR52" s="354"/>
      <c r="EXS52" s="354"/>
      <c r="EXT52" s="354"/>
      <c r="EXU52" s="354"/>
      <c r="EXV52" s="354"/>
      <c r="EXW52" s="354"/>
      <c r="EXX52" s="354"/>
      <c r="EXY52" s="354"/>
      <c r="EXZ52" s="354"/>
      <c r="EYA52" s="354"/>
      <c r="EYB52" s="354"/>
      <c r="EYC52" s="354"/>
      <c r="EYD52" s="354"/>
      <c r="EYE52" s="354"/>
      <c r="EYF52" s="354"/>
      <c r="EYG52" s="354"/>
      <c r="EYH52" s="354"/>
      <c r="EYI52" s="354"/>
      <c r="EYJ52" s="354"/>
      <c r="EYK52" s="354"/>
      <c r="EYL52" s="354"/>
      <c r="EYM52" s="354"/>
      <c r="EYN52" s="354"/>
      <c r="EYO52" s="354"/>
      <c r="EYP52" s="354"/>
      <c r="EYQ52" s="354"/>
      <c r="EYR52" s="354"/>
      <c r="EYS52" s="354"/>
      <c r="EYT52" s="354"/>
      <c r="EYU52" s="354"/>
      <c r="EYV52" s="354"/>
      <c r="EYW52" s="354"/>
      <c r="EYX52" s="354"/>
      <c r="EYY52" s="354"/>
      <c r="EYZ52" s="354"/>
      <c r="EZA52" s="354"/>
      <c r="EZB52" s="354"/>
      <c r="EZC52" s="354"/>
      <c r="EZD52" s="354"/>
      <c r="EZE52" s="354"/>
      <c r="EZF52" s="354"/>
      <c r="EZG52" s="354"/>
      <c r="EZH52" s="354"/>
      <c r="EZI52" s="354"/>
      <c r="EZJ52" s="354"/>
      <c r="EZK52" s="354"/>
      <c r="EZL52" s="354"/>
      <c r="EZM52" s="354"/>
      <c r="EZN52" s="354"/>
      <c r="EZO52" s="354"/>
      <c r="EZP52" s="354"/>
      <c r="EZQ52" s="354"/>
      <c r="EZR52" s="354"/>
      <c r="EZS52" s="354"/>
      <c r="EZT52" s="354"/>
      <c r="EZU52" s="354"/>
      <c r="EZV52" s="354"/>
      <c r="EZW52" s="354"/>
      <c r="EZX52" s="354"/>
      <c r="EZY52" s="354"/>
      <c r="EZZ52" s="354"/>
      <c r="FAA52" s="354"/>
      <c r="FAB52" s="354"/>
      <c r="FAC52" s="354"/>
      <c r="FAD52" s="354"/>
      <c r="FAE52" s="354"/>
      <c r="FAF52" s="354"/>
      <c r="FAG52" s="354"/>
      <c r="FAH52" s="354"/>
      <c r="FAI52" s="354"/>
      <c r="FAJ52" s="354"/>
      <c r="FAK52" s="354"/>
      <c r="FAL52" s="354"/>
      <c r="FAM52" s="354"/>
      <c r="FAN52" s="354"/>
      <c r="FAO52" s="354"/>
      <c r="FAP52" s="354"/>
      <c r="FAQ52" s="354"/>
      <c r="FAR52" s="354"/>
      <c r="FAS52" s="354"/>
      <c r="FAT52" s="354"/>
      <c r="FAU52" s="354"/>
      <c r="FAV52" s="354"/>
      <c r="FAW52" s="354"/>
      <c r="FAX52" s="354"/>
      <c r="FAY52" s="354"/>
      <c r="FAZ52" s="354"/>
      <c r="FBA52" s="354"/>
      <c r="FBB52" s="354"/>
      <c r="FBC52" s="354"/>
      <c r="FBD52" s="354"/>
      <c r="FBE52" s="354"/>
      <c r="FBF52" s="354"/>
      <c r="FBG52" s="354"/>
      <c r="FBH52" s="354"/>
      <c r="FBI52" s="354"/>
      <c r="FBJ52" s="354"/>
      <c r="FBK52" s="354"/>
      <c r="FBL52" s="354"/>
      <c r="FBM52" s="354"/>
      <c r="FBN52" s="354"/>
      <c r="FBO52" s="354"/>
      <c r="FBP52" s="354"/>
      <c r="FBQ52" s="354"/>
      <c r="FBR52" s="354"/>
      <c r="FBS52" s="354"/>
      <c r="FBT52" s="354"/>
      <c r="FBU52" s="354"/>
      <c r="FBV52" s="354"/>
      <c r="FBW52" s="354"/>
      <c r="FBX52" s="354"/>
      <c r="FBY52" s="354"/>
      <c r="FBZ52" s="354"/>
      <c r="FCA52" s="354"/>
      <c r="FCB52" s="354"/>
      <c r="FCC52" s="354"/>
      <c r="FCD52" s="354"/>
      <c r="FCE52" s="354"/>
      <c r="FCF52" s="354"/>
      <c r="FCG52" s="354"/>
      <c r="FCH52" s="354"/>
      <c r="FCI52" s="354"/>
      <c r="FCJ52" s="354"/>
      <c r="FCK52" s="354"/>
      <c r="FCL52" s="354"/>
      <c r="FCM52" s="354"/>
      <c r="FCN52" s="354"/>
      <c r="FCO52" s="354"/>
      <c r="FCP52" s="354"/>
      <c r="FCQ52" s="354"/>
      <c r="FCR52" s="354"/>
      <c r="FCS52" s="354"/>
      <c r="FCT52" s="354"/>
      <c r="FCU52" s="354"/>
      <c r="FCV52" s="354"/>
      <c r="FCW52" s="354"/>
      <c r="FCX52" s="354"/>
      <c r="FCY52" s="354"/>
      <c r="FCZ52" s="354"/>
      <c r="FDA52" s="354"/>
      <c r="FDB52" s="354"/>
      <c r="FDC52" s="354"/>
      <c r="FDD52" s="354"/>
      <c r="FDE52" s="354"/>
      <c r="FDF52" s="354"/>
      <c r="FDG52" s="354"/>
      <c r="FDH52" s="354"/>
      <c r="FDI52" s="354"/>
      <c r="FDJ52" s="354"/>
      <c r="FDK52" s="354"/>
      <c r="FDL52" s="354"/>
      <c r="FDM52" s="354"/>
      <c r="FDN52" s="354"/>
      <c r="FDO52" s="354"/>
      <c r="FDP52" s="354"/>
      <c r="FDQ52" s="354"/>
      <c r="FDR52" s="354"/>
      <c r="FDS52" s="354"/>
      <c r="FDT52" s="354"/>
      <c r="FDU52" s="354"/>
      <c r="FDV52" s="354"/>
      <c r="FDW52" s="354"/>
      <c r="FDX52" s="354"/>
      <c r="FDY52" s="354"/>
      <c r="FDZ52" s="354"/>
      <c r="FEA52" s="354"/>
      <c r="FEB52" s="354"/>
      <c r="FEC52" s="354"/>
      <c r="FED52" s="354"/>
      <c r="FEE52" s="354"/>
      <c r="FEF52" s="354"/>
      <c r="FEG52" s="354"/>
      <c r="FEH52" s="354"/>
      <c r="FEI52" s="354"/>
      <c r="FEJ52" s="354"/>
      <c r="FEK52" s="354"/>
      <c r="FEL52" s="354"/>
      <c r="FEM52" s="354"/>
      <c r="FEN52" s="354"/>
      <c r="FEO52" s="354"/>
      <c r="FEP52" s="354"/>
      <c r="FEQ52" s="354"/>
      <c r="FER52" s="354"/>
      <c r="FES52" s="354"/>
      <c r="FET52" s="354"/>
      <c r="FEU52" s="354"/>
      <c r="FEV52" s="354"/>
      <c r="FEW52" s="354"/>
      <c r="FEX52" s="354"/>
      <c r="FEY52" s="354"/>
      <c r="FEZ52" s="354"/>
      <c r="FFA52" s="354"/>
      <c r="FFB52" s="354"/>
      <c r="FFC52" s="354"/>
      <c r="FFD52" s="354"/>
      <c r="FFE52" s="354"/>
      <c r="FFF52" s="354"/>
      <c r="FFG52" s="354"/>
      <c r="FFH52" s="354"/>
      <c r="FFI52" s="354"/>
      <c r="FFJ52" s="354"/>
      <c r="FFK52" s="354"/>
      <c r="FFL52" s="354"/>
      <c r="FFM52" s="354"/>
      <c r="FFN52" s="354"/>
      <c r="FFO52" s="354"/>
      <c r="FFP52" s="354"/>
      <c r="FFQ52" s="354"/>
      <c r="FFR52" s="354"/>
      <c r="FFS52" s="354"/>
      <c r="FFT52" s="354"/>
      <c r="FFU52" s="354"/>
      <c r="FFV52" s="354"/>
      <c r="FFW52" s="354"/>
      <c r="FFX52" s="354"/>
      <c r="FFY52" s="354"/>
      <c r="FFZ52" s="354"/>
      <c r="FGA52" s="354"/>
      <c r="FGB52" s="354"/>
      <c r="FGC52" s="354"/>
      <c r="FGD52" s="354"/>
      <c r="FGE52" s="354"/>
      <c r="FGF52" s="354"/>
      <c r="FGG52" s="354"/>
      <c r="FGH52" s="354"/>
      <c r="FGI52" s="354"/>
      <c r="FGJ52" s="354"/>
      <c r="FGK52" s="354"/>
      <c r="FGL52" s="354"/>
      <c r="FGM52" s="354"/>
      <c r="FGN52" s="354"/>
      <c r="FGO52" s="354"/>
      <c r="FGP52" s="354"/>
      <c r="FGQ52" s="354"/>
      <c r="FGR52" s="354"/>
      <c r="FGS52" s="354"/>
      <c r="FGT52" s="354"/>
      <c r="FGU52" s="354"/>
      <c r="FGV52" s="354"/>
      <c r="FGW52" s="354"/>
      <c r="FGX52" s="354"/>
      <c r="FGY52" s="354"/>
      <c r="FGZ52" s="354"/>
      <c r="FHA52" s="354"/>
      <c r="FHB52" s="354"/>
      <c r="FHC52" s="354"/>
      <c r="FHD52" s="354"/>
      <c r="FHE52" s="354"/>
      <c r="FHF52" s="354"/>
      <c r="FHG52" s="354"/>
      <c r="FHH52" s="354"/>
      <c r="FHI52" s="354"/>
      <c r="FHJ52" s="354"/>
      <c r="FHK52" s="354"/>
      <c r="FHL52" s="354"/>
      <c r="FHM52" s="354"/>
      <c r="FHN52" s="354"/>
      <c r="FHO52" s="354"/>
      <c r="FHP52" s="354"/>
      <c r="FHQ52" s="354"/>
      <c r="FHR52" s="354"/>
      <c r="FHS52" s="354"/>
      <c r="FHT52" s="354"/>
      <c r="FHU52" s="354"/>
      <c r="FHV52" s="354"/>
      <c r="FHW52" s="354"/>
      <c r="FHX52" s="354"/>
      <c r="FHY52" s="354"/>
      <c r="FHZ52" s="354"/>
      <c r="FIA52" s="354"/>
      <c r="FIB52" s="354"/>
      <c r="FIC52" s="354"/>
      <c r="FID52" s="354"/>
      <c r="FIE52" s="354"/>
      <c r="FIF52" s="354"/>
      <c r="FIG52" s="354"/>
      <c r="FIH52" s="354"/>
      <c r="FII52" s="354"/>
      <c r="FIJ52" s="354"/>
      <c r="FIK52" s="354"/>
      <c r="FIL52" s="354"/>
      <c r="FIM52" s="354"/>
      <c r="FIN52" s="354"/>
      <c r="FIO52" s="354"/>
      <c r="FIP52" s="354"/>
      <c r="FIQ52" s="354"/>
      <c r="FIR52" s="354"/>
      <c r="FIS52" s="354"/>
      <c r="FIT52" s="354"/>
      <c r="FIU52" s="354"/>
      <c r="FIV52" s="354"/>
      <c r="FIW52" s="354"/>
      <c r="FIX52" s="354"/>
      <c r="FIY52" s="354"/>
      <c r="FIZ52" s="354"/>
      <c r="FJA52" s="354"/>
      <c r="FJB52" s="354"/>
      <c r="FJC52" s="354"/>
      <c r="FJD52" s="354"/>
      <c r="FJE52" s="354"/>
      <c r="FJF52" s="354"/>
      <c r="FJG52" s="354"/>
      <c r="FJH52" s="354"/>
      <c r="FJI52" s="354"/>
      <c r="FJJ52" s="354"/>
      <c r="FJK52" s="354"/>
      <c r="FJL52" s="354"/>
      <c r="FJM52" s="354"/>
      <c r="FJN52" s="354"/>
      <c r="FJO52" s="354"/>
      <c r="FJP52" s="354"/>
      <c r="FJQ52" s="354"/>
      <c r="FJR52" s="354"/>
      <c r="FJS52" s="354"/>
      <c r="FJT52" s="354"/>
      <c r="FJU52" s="354"/>
      <c r="FJV52" s="354"/>
      <c r="FJW52" s="354"/>
      <c r="FJX52" s="354"/>
      <c r="FJY52" s="354"/>
      <c r="FJZ52" s="354"/>
      <c r="FKA52" s="354"/>
      <c r="FKB52" s="354"/>
      <c r="FKC52" s="354"/>
      <c r="FKD52" s="354"/>
      <c r="FKE52" s="354"/>
      <c r="FKF52" s="354"/>
      <c r="FKG52" s="354"/>
      <c r="FKH52" s="354"/>
      <c r="FKI52" s="354"/>
      <c r="FKJ52" s="354"/>
      <c r="FKK52" s="354"/>
      <c r="FKL52" s="354"/>
      <c r="FKM52" s="354"/>
      <c r="FKN52" s="354"/>
      <c r="FKO52" s="354"/>
      <c r="FKP52" s="354"/>
      <c r="FKQ52" s="354"/>
      <c r="FKR52" s="354"/>
      <c r="FKS52" s="354"/>
      <c r="FKT52" s="354"/>
      <c r="FKU52" s="354"/>
      <c r="FKV52" s="354"/>
      <c r="FKW52" s="354"/>
      <c r="FKX52" s="354"/>
      <c r="FKY52" s="354"/>
      <c r="FKZ52" s="354"/>
      <c r="FLA52" s="354"/>
      <c r="FLB52" s="354"/>
      <c r="FLC52" s="354"/>
      <c r="FLD52" s="354"/>
      <c r="FLE52" s="354"/>
      <c r="FLF52" s="354"/>
      <c r="FLG52" s="354"/>
      <c r="FLH52" s="354"/>
      <c r="FLI52" s="354"/>
      <c r="FLJ52" s="354"/>
      <c r="FLK52" s="354"/>
      <c r="FLL52" s="354"/>
      <c r="FLM52" s="354"/>
      <c r="FLN52" s="354"/>
      <c r="FLO52" s="354"/>
      <c r="FLP52" s="354"/>
      <c r="FLQ52" s="354"/>
      <c r="FLR52" s="354"/>
      <c r="FLS52" s="354"/>
      <c r="FLT52" s="354"/>
      <c r="FLU52" s="354"/>
      <c r="FLV52" s="354"/>
      <c r="FLW52" s="354"/>
      <c r="FLX52" s="354"/>
      <c r="FLY52" s="354"/>
      <c r="FLZ52" s="354"/>
      <c r="FMA52" s="354"/>
      <c r="FMB52" s="354"/>
      <c r="FMC52" s="354"/>
      <c r="FMD52" s="354"/>
      <c r="FME52" s="354"/>
      <c r="FMF52" s="354"/>
      <c r="FMG52" s="354"/>
      <c r="FMH52" s="354"/>
      <c r="FMI52" s="354"/>
      <c r="FMJ52" s="354"/>
      <c r="FMK52" s="354"/>
      <c r="FML52" s="354"/>
      <c r="FMM52" s="354"/>
      <c r="FMN52" s="354"/>
      <c r="FMO52" s="354"/>
      <c r="FMP52" s="354"/>
      <c r="FMQ52" s="354"/>
      <c r="FMR52" s="354"/>
      <c r="FMS52" s="354"/>
      <c r="FMT52" s="354"/>
      <c r="FMU52" s="354"/>
      <c r="FMV52" s="354"/>
      <c r="FMW52" s="354"/>
      <c r="FMX52" s="354"/>
      <c r="FMY52" s="354"/>
      <c r="FMZ52" s="354"/>
      <c r="FNA52" s="354"/>
      <c r="FNB52" s="354"/>
      <c r="FNC52" s="354"/>
      <c r="FND52" s="354"/>
      <c r="FNE52" s="354"/>
      <c r="FNF52" s="354"/>
      <c r="FNG52" s="354"/>
      <c r="FNH52" s="354"/>
      <c r="FNI52" s="354"/>
      <c r="FNJ52" s="354"/>
      <c r="FNK52" s="354"/>
      <c r="FNL52" s="354"/>
      <c r="FNM52" s="354"/>
      <c r="FNN52" s="354"/>
      <c r="FNO52" s="354"/>
      <c r="FNP52" s="354"/>
      <c r="FNQ52" s="354"/>
      <c r="FNR52" s="354"/>
      <c r="FNS52" s="354"/>
      <c r="FNT52" s="354"/>
      <c r="FNU52" s="354"/>
      <c r="FNV52" s="354"/>
      <c r="FNW52" s="354"/>
      <c r="FNX52" s="354"/>
      <c r="FNY52" s="354"/>
      <c r="FNZ52" s="354"/>
      <c r="FOA52" s="354"/>
      <c r="FOB52" s="354"/>
      <c r="FOC52" s="354"/>
      <c r="FOD52" s="354"/>
      <c r="FOE52" s="354"/>
      <c r="FOF52" s="354"/>
      <c r="FOG52" s="354"/>
      <c r="FOH52" s="354"/>
      <c r="FOI52" s="354"/>
      <c r="FOJ52" s="354"/>
      <c r="FOK52" s="354"/>
      <c r="FOL52" s="354"/>
      <c r="FOM52" s="354"/>
      <c r="FON52" s="354"/>
      <c r="FOO52" s="354"/>
      <c r="FOP52" s="354"/>
      <c r="FOQ52" s="354"/>
      <c r="FOR52" s="354"/>
      <c r="FOS52" s="354"/>
      <c r="FOT52" s="354"/>
      <c r="FOU52" s="354"/>
      <c r="FOV52" s="354"/>
      <c r="FOW52" s="354"/>
      <c r="FOX52" s="354"/>
      <c r="FOY52" s="354"/>
      <c r="FOZ52" s="354"/>
      <c r="FPA52" s="354"/>
      <c r="FPB52" s="354"/>
      <c r="FPC52" s="354"/>
      <c r="FPD52" s="354"/>
      <c r="FPE52" s="354"/>
      <c r="FPF52" s="354"/>
      <c r="FPG52" s="354"/>
      <c r="FPH52" s="354"/>
      <c r="FPI52" s="354"/>
      <c r="FPJ52" s="354"/>
      <c r="FPK52" s="354"/>
      <c r="FPL52" s="354"/>
      <c r="FPM52" s="354"/>
      <c r="FPN52" s="354"/>
      <c r="FPO52" s="354"/>
      <c r="FPP52" s="354"/>
      <c r="FPQ52" s="354"/>
      <c r="FPR52" s="354"/>
      <c r="FPS52" s="354"/>
      <c r="FPT52" s="354"/>
      <c r="FPU52" s="354"/>
      <c r="FPV52" s="354"/>
      <c r="FPW52" s="354"/>
      <c r="FPX52" s="354"/>
      <c r="FPY52" s="354"/>
      <c r="FPZ52" s="354"/>
      <c r="FQA52" s="354"/>
      <c r="FQB52" s="354"/>
      <c r="FQC52" s="354"/>
      <c r="FQD52" s="354"/>
      <c r="FQE52" s="354"/>
      <c r="FQF52" s="354"/>
      <c r="FQG52" s="354"/>
      <c r="FQH52" s="354"/>
      <c r="FQI52" s="354"/>
      <c r="FQJ52" s="354"/>
      <c r="FQK52" s="354"/>
      <c r="FQL52" s="354"/>
      <c r="FQM52" s="354"/>
      <c r="FQN52" s="354"/>
      <c r="FQO52" s="354"/>
      <c r="FQP52" s="354"/>
      <c r="FQQ52" s="354"/>
      <c r="FQR52" s="354"/>
      <c r="FQS52" s="354"/>
      <c r="FQT52" s="354"/>
      <c r="FQU52" s="354"/>
      <c r="FQV52" s="354"/>
      <c r="FQW52" s="354"/>
      <c r="FQX52" s="354"/>
      <c r="FQY52" s="354"/>
      <c r="FQZ52" s="354"/>
      <c r="FRA52" s="354"/>
      <c r="FRB52" s="354"/>
      <c r="FRC52" s="354"/>
      <c r="FRD52" s="354"/>
      <c r="FRE52" s="354"/>
      <c r="FRF52" s="354"/>
      <c r="FRG52" s="354"/>
      <c r="FRH52" s="354"/>
      <c r="FRI52" s="354"/>
      <c r="FRJ52" s="354"/>
      <c r="FRK52" s="354"/>
      <c r="FRL52" s="354"/>
      <c r="FRM52" s="354"/>
      <c r="FRN52" s="354"/>
      <c r="FRO52" s="354"/>
      <c r="FRP52" s="354"/>
      <c r="FRQ52" s="354"/>
      <c r="FRR52" s="354"/>
      <c r="FRS52" s="354"/>
      <c r="FRT52" s="354"/>
      <c r="FRU52" s="354"/>
      <c r="FRV52" s="354"/>
      <c r="FRW52" s="354"/>
      <c r="FRX52" s="354"/>
      <c r="FRY52" s="354"/>
      <c r="FRZ52" s="354"/>
      <c r="FSA52" s="354"/>
      <c r="FSB52" s="354"/>
      <c r="FSC52" s="354"/>
      <c r="FSD52" s="354"/>
      <c r="FSE52" s="354"/>
      <c r="FSF52" s="354"/>
      <c r="FSG52" s="354"/>
      <c r="FSH52" s="354"/>
      <c r="FSI52" s="354"/>
      <c r="FSJ52" s="354"/>
      <c r="FSK52" s="354"/>
      <c r="FSL52" s="354"/>
      <c r="FSM52" s="354"/>
      <c r="FSN52" s="354"/>
      <c r="FSO52" s="354"/>
      <c r="FSP52" s="354"/>
      <c r="FSQ52" s="354"/>
      <c r="FSR52" s="354"/>
      <c r="FSS52" s="354"/>
      <c r="FST52" s="354"/>
      <c r="FSU52" s="354"/>
      <c r="FSV52" s="354"/>
      <c r="FSW52" s="354"/>
      <c r="FSX52" s="354"/>
      <c r="FSY52" s="354"/>
      <c r="FSZ52" s="354"/>
      <c r="FTA52" s="354"/>
      <c r="FTB52" s="354"/>
      <c r="FTC52" s="354"/>
      <c r="FTD52" s="354"/>
      <c r="FTE52" s="354"/>
      <c r="FTF52" s="354"/>
      <c r="FTG52" s="354"/>
      <c r="FTH52" s="354"/>
      <c r="FTI52" s="354"/>
      <c r="FTJ52" s="354"/>
      <c r="FTK52" s="354"/>
      <c r="FTL52" s="354"/>
      <c r="FTM52" s="354"/>
      <c r="FTN52" s="354"/>
      <c r="FTO52" s="354"/>
      <c r="FTP52" s="354"/>
      <c r="FTQ52" s="354"/>
      <c r="FTR52" s="354"/>
      <c r="FTS52" s="354"/>
      <c r="FTT52" s="354"/>
      <c r="FTU52" s="354"/>
      <c r="FTV52" s="354"/>
      <c r="FTW52" s="354"/>
      <c r="FTX52" s="354"/>
      <c r="FTY52" s="354"/>
      <c r="FTZ52" s="354"/>
      <c r="FUA52" s="354"/>
      <c r="FUB52" s="354"/>
      <c r="FUC52" s="354"/>
      <c r="FUD52" s="354"/>
      <c r="FUE52" s="354"/>
      <c r="FUF52" s="354"/>
      <c r="FUG52" s="354"/>
      <c r="FUH52" s="354"/>
      <c r="FUI52" s="354"/>
      <c r="FUJ52" s="354"/>
      <c r="FUK52" s="354"/>
      <c r="FUL52" s="354"/>
      <c r="FUM52" s="354"/>
      <c r="FUN52" s="354"/>
      <c r="FUO52" s="354"/>
      <c r="FUP52" s="354"/>
      <c r="FUQ52" s="354"/>
      <c r="FUR52" s="354"/>
      <c r="FUS52" s="354"/>
      <c r="FUT52" s="354"/>
      <c r="FUU52" s="354"/>
      <c r="FUV52" s="354"/>
      <c r="FUW52" s="354"/>
      <c r="FUX52" s="354"/>
      <c r="FUY52" s="354"/>
      <c r="FUZ52" s="354"/>
      <c r="FVA52" s="354"/>
      <c r="FVB52" s="354"/>
      <c r="FVC52" s="354"/>
      <c r="FVD52" s="354"/>
      <c r="FVE52" s="354"/>
      <c r="FVF52" s="354"/>
      <c r="FVG52" s="354"/>
      <c r="FVH52" s="354"/>
      <c r="FVI52" s="354"/>
      <c r="FVJ52" s="354"/>
      <c r="FVK52" s="354"/>
      <c r="FVL52" s="354"/>
      <c r="FVM52" s="354"/>
      <c r="FVN52" s="354"/>
      <c r="FVO52" s="354"/>
      <c r="FVP52" s="354"/>
      <c r="FVQ52" s="354"/>
      <c r="FVR52" s="354"/>
      <c r="FVS52" s="354"/>
      <c r="FVT52" s="354"/>
      <c r="FVU52" s="354"/>
      <c r="FVV52" s="354"/>
      <c r="FVW52" s="354"/>
      <c r="FVX52" s="354"/>
      <c r="FVY52" s="354"/>
      <c r="FVZ52" s="354"/>
      <c r="FWA52" s="354"/>
      <c r="FWB52" s="354"/>
      <c r="FWC52" s="354"/>
      <c r="FWD52" s="354"/>
      <c r="FWE52" s="354"/>
      <c r="FWF52" s="354"/>
      <c r="FWG52" s="354"/>
      <c r="FWH52" s="354"/>
      <c r="FWI52" s="354"/>
      <c r="FWJ52" s="354"/>
      <c r="FWK52" s="354"/>
      <c r="FWL52" s="354"/>
      <c r="FWM52" s="354"/>
      <c r="FWN52" s="354"/>
      <c r="FWO52" s="354"/>
      <c r="FWP52" s="354"/>
      <c r="FWQ52" s="354"/>
      <c r="FWR52" s="354"/>
      <c r="FWS52" s="354"/>
      <c r="FWT52" s="354"/>
      <c r="FWU52" s="354"/>
      <c r="FWV52" s="354"/>
      <c r="FWW52" s="354"/>
      <c r="FWX52" s="354"/>
      <c r="FWY52" s="354"/>
      <c r="FWZ52" s="354"/>
      <c r="FXA52" s="354"/>
      <c r="FXB52" s="354"/>
      <c r="FXC52" s="354"/>
      <c r="FXD52" s="354"/>
      <c r="FXE52" s="354"/>
      <c r="FXF52" s="354"/>
      <c r="FXG52" s="354"/>
      <c r="FXH52" s="354"/>
      <c r="FXI52" s="354"/>
      <c r="FXJ52" s="354"/>
      <c r="FXK52" s="354"/>
      <c r="FXL52" s="354"/>
      <c r="FXM52" s="354"/>
      <c r="FXN52" s="354"/>
      <c r="FXO52" s="354"/>
      <c r="FXP52" s="354"/>
      <c r="FXQ52" s="354"/>
      <c r="FXR52" s="354"/>
      <c r="FXS52" s="354"/>
      <c r="FXT52" s="354"/>
      <c r="FXU52" s="354"/>
      <c r="FXV52" s="354"/>
      <c r="FXW52" s="354"/>
      <c r="FXX52" s="354"/>
      <c r="FXY52" s="354"/>
      <c r="FXZ52" s="354"/>
      <c r="FYA52" s="354"/>
      <c r="FYB52" s="354"/>
      <c r="FYC52" s="354"/>
      <c r="FYD52" s="354"/>
      <c r="FYE52" s="354"/>
      <c r="FYF52" s="354"/>
      <c r="FYG52" s="354"/>
      <c r="FYH52" s="354"/>
      <c r="FYI52" s="354"/>
      <c r="FYJ52" s="354"/>
      <c r="FYK52" s="354"/>
      <c r="FYL52" s="354"/>
      <c r="FYM52" s="354"/>
      <c r="FYN52" s="354"/>
      <c r="FYO52" s="354"/>
      <c r="FYP52" s="354"/>
      <c r="FYQ52" s="354"/>
      <c r="FYR52" s="354"/>
      <c r="FYS52" s="354"/>
      <c r="FYT52" s="354"/>
      <c r="FYU52" s="354"/>
      <c r="FYV52" s="354"/>
      <c r="FYW52" s="354"/>
      <c r="FYX52" s="354"/>
      <c r="FYY52" s="354"/>
      <c r="FYZ52" s="354"/>
      <c r="FZA52" s="354"/>
      <c r="FZB52" s="354"/>
      <c r="FZC52" s="354"/>
      <c r="FZD52" s="354"/>
      <c r="FZE52" s="354"/>
      <c r="FZF52" s="354"/>
      <c r="FZG52" s="354"/>
      <c r="FZH52" s="354"/>
      <c r="FZI52" s="354"/>
      <c r="FZJ52" s="354"/>
      <c r="FZK52" s="354"/>
      <c r="FZL52" s="354"/>
      <c r="FZM52" s="354"/>
      <c r="FZN52" s="354"/>
      <c r="FZO52" s="354"/>
      <c r="FZP52" s="354"/>
      <c r="FZQ52" s="354"/>
      <c r="FZR52" s="354"/>
      <c r="FZS52" s="354"/>
      <c r="FZT52" s="354"/>
      <c r="FZU52" s="354"/>
      <c r="FZV52" s="354"/>
      <c r="FZW52" s="354"/>
      <c r="FZX52" s="354"/>
      <c r="FZY52" s="354"/>
      <c r="FZZ52" s="354"/>
      <c r="GAA52" s="354"/>
      <c r="GAB52" s="354"/>
      <c r="GAC52" s="354"/>
      <c r="GAD52" s="354"/>
      <c r="GAE52" s="354"/>
      <c r="GAF52" s="354"/>
      <c r="GAG52" s="354"/>
      <c r="GAH52" s="354"/>
      <c r="GAI52" s="354"/>
      <c r="GAJ52" s="354"/>
      <c r="GAK52" s="354"/>
      <c r="GAL52" s="354"/>
      <c r="GAM52" s="354"/>
      <c r="GAN52" s="354"/>
      <c r="GAO52" s="354"/>
      <c r="GAP52" s="354"/>
      <c r="GAQ52" s="354"/>
      <c r="GAR52" s="354"/>
      <c r="GAS52" s="354"/>
      <c r="GAT52" s="354"/>
      <c r="GAU52" s="354"/>
      <c r="GAV52" s="354"/>
      <c r="GAW52" s="354"/>
      <c r="GAX52" s="354"/>
      <c r="GAY52" s="354"/>
      <c r="GAZ52" s="354"/>
      <c r="GBA52" s="354"/>
      <c r="GBB52" s="354"/>
      <c r="GBC52" s="354"/>
      <c r="GBD52" s="354"/>
      <c r="GBE52" s="354"/>
      <c r="GBF52" s="354"/>
      <c r="GBG52" s="354"/>
      <c r="GBH52" s="354"/>
      <c r="GBI52" s="354"/>
      <c r="GBJ52" s="354"/>
      <c r="GBK52" s="354"/>
      <c r="GBL52" s="354"/>
      <c r="GBM52" s="354"/>
      <c r="GBN52" s="354"/>
      <c r="GBO52" s="354"/>
      <c r="GBP52" s="354"/>
      <c r="GBQ52" s="354"/>
      <c r="GBR52" s="354"/>
      <c r="GBS52" s="354"/>
      <c r="GBT52" s="354"/>
      <c r="GBU52" s="354"/>
      <c r="GBV52" s="354"/>
      <c r="GBW52" s="354"/>
      <c r="GBX52" s="354"/>
      <c r="GBY52" s="354"/>
      <c r="GBZ52" s="354"/>
      <c r="GCA52" s="354"/>
      <c r="GCB52" s="354"/>
      <c r="GCC52" s="354"/>
      <c r="GCD52" s="354"/>
      <c r="GCE52" s="354"/>
      <c r="GCF52" s="354"/>
      <c r="GCG52" s="354"/>
      <c r="GCH52" s="354"/>
      <c r="GCI52" s="354"/>
      <c r="GCJ52" s="354"/>
      <c r="GCK52" s="354"/>
      <c r="GCL52" s="354"/>
      <c r="GCM52" s="354"/>
      <c r="GCN52" s="354"/>
      <c r="GCO52" s="354"/>
      <c r="GCP52" s="354"/>
      <c r="GCQ52" s="354"/>
      <c r="GCR52" s="354"/>
      <c r="GCS52" s="354"/>
      <c r="GCT52" s="354"/>
      <c r="GCU52" s="354"/>
      <c r="GCV52" s="354"/>
      <c r="GCW52" s="354"/>
      <c r="GCX52" s="354"/>
      <c r="GCY52" s="354"/>
      <c r="GCZ52" s="354"/>
      <c r="GDA52" s="354"/>
      <c r="GDB52" s="354"/>
      <c r="GDC52" s="354"/>
      <c r="GDD52" s="354"/>
      <c r="GDE52" s="354"/>
      <c r="GDF52" s="354"/>
      <c r="GDG52" s="354"/>
      <c r="GDH52" s="354"/>
      <c r="GDI52" s="354"/>
      <c r="GDJ52" s="354"/>
      <c r="GDK52" s="354"/>
      <c r="GDL52" s="354"/>
      <c r="GDM52" s="354"/>
      <c r="GDN52" s="354"/>
      <c r="GDO52" s="354"/>
      <c r="GDP52" s="354"/>
      <c r="GDQ52" s="354"/>
      <c r="GDR52" s="354"/>
      <c r="GDS52" s="354"/>
      <c r="GDT52" s="354"/>
      <c r="GDU52" s="354"/>
      <c r="GDV52" s="354"/>
      <c r="GDW52" s="354"/>
      <c r="GDX52" s="354"/>
      <c r="GDY52" s="354"/>
      <c r="GDZ52" s="354"/>
      <c r="GEA52" s="354"/>
      <c r="GEB52" s="354"/>
      <c r="GEC52" s="354"/>
      <c r="GED52" s="354"/>
      <c r="GEE52" s="354"/>
      <c r="GEF52" s="354"/>
      <c r="GEG52" s="354"/>
      <c r="GEH52" s="354"/>
      <c r="GEI52" s="354"/>
      <c r="GEJ52" s="354"/>
      <c r="GEK52" s="354"/>
      <c r="GEL52" s="354"/>
      <c r="GEM52" s="354"/>
      <c r="GEN52" s="354"/>
      <c r="GEO52" s="354"/>
      <c r="GEP52" s="354"/>
      <c r="GEQ52" s="354"/>
      <c r="GER52" s="354"/>
      <c r="GES52" s="354"/>
      <c r="GET52" s="354"/>
      <c r="GEU52" s="354"/>
      <c r="GEV52" s="354"/>
      <c r="GEW52" s="354"/>
      <c r="GEX52" s="354"/>
      <c r="GEY52" s="354"/>
      <c r="GEZ52" s="354"/>
      <c r="GFA52" s="354"/>
      <c r="GFB52" s="354"/>
      <c r="GFC52" s="354"/>
      <c r="GFD52" s="354"/>
      <c r="GFE52" s="354"/>
      <c r="GFF52" s="354"/>
      <c r="GFG52" s="354"/>
      <c r="GFH52" s="354"/>
      <c r="GFI52" s="354"/>
      <c r="GFJ52" s="354"/>
      <c r="GFK52" s="354"/>
      <c r="GFL52" s="354"/>
      <c r="GFM52" s="354"/>
      <c r="GFN52" s="354"/>
      <c r="GFO52" s="354"/>
      <c r="GFP52" s="354"/>
      <c r="GFQ52" s="354"/>
      <c r="GFR52" s="354"/>
      <c r="GFS52" s="354"/>
      <c r="GFT52" s="354"/>
      <c r="GFU52" s="354"/>
      <c r="GFV52" s="354"/>
      <c r="GFW52" s="354"/>
      <c r="GFX52" s="354"/>
      <c r="GFY52" s="354"/>
      <c r="GFZ52" s="354"/>
      <c r="GGA52" s="354"/>
      <c r="GGB52" s="354"/>
      <c r="GGC52" s="354"/>
      <c r="GGD52" s="354"/>
      <c r="GGE52" s="354"/>
      <c r="GGF52" s="354"/>
      <c r="GGG52" s="354"/>
      <c r="GGH52" s="354"/>
      <c r="GGI52" s="354"/>
      <c r="GGJ52" s="354"/>
      <c r="GGK52" s="354"/>
      <c r="GGL52" s="354"/>
      <c r="GGM52" s="354"/>
      <c r="GGN52" s="354"/>
      <c r="GGO52" s="354"/>
      <c r="GGP52" s="354"/>
      <c r="GGQ52" s="354"/>
      <c r="GGR52" s="354"/>
      <c r="GGS52" s="354"/>
      <c r="GGT52" s="354"/>
      <c r="GGU52" s="354"/>
      <c r="GGV52" s="354"/>
      <c r="GGW52" s="354"/>
      <c r="GGX52" s="354"/>
      <c r="GGY52" s="354"/>
      <c r="GGZ52" s="354"/>
      <c r="GHA52" s="354"/>
      <c r="GHB52" s="354"/>
      <c r="GHC52" s="354"/>
      <c r="GHD52" s="354"/>
      <c r="GHE52" s="354"/>
      <c r="GHF52" s="354"/>
      <c r="GHG52" s="354"/>
      <c r="GHH52" s="354"/>
      <c r="GHI52" s="354"/>
      <c r="GHJ52" s="354"/>
      <c r="GHK52" s="354"/>
      <c r="GHL52" s="354"/>
      <c r="GHM52" s="354"/>
      <c r="GHN52" s="354"/>
      <c r="GHO52" s="354"/>
      <c r="GHP52" s="354"/>
      <c r="GHQ52" s="354"/>
      <c r="GHR52" s="354"/>
      <c r="GHS52" s="354"/>
      <c r="GHT52" s="354"/>
      <c r="GHU52" s="354"/>
      <c r="GHV52" s="354"/>
      <c r="GHW52" s="354"/>
      <c r="GHX52" s="354"/>
      <c r="GHY52" s="354"/>
      <c r="GHZ52" s="354"/>
      <c r="GIA52" s="354"/>
      <c r="GIB52" s="354"/>
      <c r="GIC52" s="354"/>
      <c r="GID52" s="354"/>
      <c r="GIE52" s="354"/>
      <c r="GIF52" s="354"/>
      <c r="GIG52" s="354"/>
      <c r="GIH52" s="354"/>
      <c r="GII52" s="354"/>
      <c r="GIJ52" s="354"/>
      <c r="GIK52" s="354"/>
      <c r="GIL52" s="354"/>
      <c r="GIM52" s="354"/>
      <c r="GIN52" s="354"/>
      <c r="GIO52" s="354"/>
      <c r="GIP52" s="354"/>
      <c r="GIQ52" s="354"/>
      <c r="GIR52" s="354"/>
      <c r="GIS52" s="354"/>
      <c r="GIT52" s="354"/>
      <c r="GIU52" s="354"/>
      <c r="GIV52" s="354"/>
      <c r="GIW52" s="354"/>
      <c r="GIX52" s="354"/>
      <c r="GIY52" s="354"/>
      <c r="GIZ52" s="354"/>
      <c r="GJA52" s="354"/>
      <c r="GJB52" s="354"/>
      <c r="GJC52" s="354"/>
      <c r="GJD52" s="354"/>
      <c r="GJE52" s="354"/>
      <c r="GJF52" s="354"/>
      <c r="GJG52" s="354"/>
      <c r="GJH52" s="354"/>
      <c r="GJI52" s="354"/>
      <c r="GJJ52" s="354"/>
      <c r="GJK52" s="354"/>
      <c r="GJL52" s="354"/>
      <c r="GJM52" s="354"/>
      <c r="GJN52" s="354"/>
      <c r="GJO52" s="354"/>
      <c r="GJP52" s="354"/>
      <c r="GJQ52" s="354"/>
      <c r="GJR52" s="354"/>
      <c r="GJS52" s="354"/>
      <c r="GJT52" s="354"/>
      <c r="GJU52" s="354"/>
      <c r="GJV52" s="354"/>
      <c r="GJW52" s="354"/>
      <c r="GJX52" s="354"/>
      <c r="GJY52" s="354"/>
      <c r="GJZ52" s="354"/>
      <c r="GKA52" s="354"/>
      <c r="GKB52" s="354"/>
      <c r="GKC52" s="354"/>
      <c r="GKD52" s="354"/>
      <c r="GKE52" s="354"/>
      <c r="GKF52" s="354"/>
      <c r="GKG52" s="354"/>
      <c r="GKH52" s="354"/>
      <c r="GKI52" s="354"/>
      <c r="GKJ52" s="354"/>
      <c r="GKK52" s="354"/>
      <c r="GKL52" s="354"/>
      <c r="GKM52" s="354"/>
      <c r="GKN52" s="354"/>
      <c r="GKO52" s="354"/>
      <c r="GKP52" s="354"/>
      <c r="GKQ52" s="354"/>
      <c r="GKR52" s="354"/>
      <c r="GKS52" s="354"/>
      <c r="GKT52" s="354"/>
      <c r="GKU52" s="354"/>
      <c r="GKV52" s="354"/>
      <c r="GKW52" s="354"/>
      <c r="GKX52" s="354"/>
      <c r="GKY52" s="354"/>
      <c r="GKZ52" s="354"/>
      <c r="GLA52" s="354"/>
      <c r="GLB52" s="354"/>
      <c r="GLC52" s="354"/>
      <c r="GLD52" s="354"/>
      <c r="GLE52" s="354"/>
      <c r="GLF52" s="354"/>
      <c r="GLG52" s="354"/>
      <c r="GLH52" s="354"/>
      <c r="GLI52" s="354"/>
      <c r="GLJ52" s="354"/>
      <c r="GLK52" s="354"/>
      <c r="GLL52" s="354"/>
      <c r="GLM52" s="354"/>
      <c r="GLN52" s="354"/>
      <c r="GLO52" s="354"/>
      <c r="GLP52" s="354"/>
      <c r="GLQ52" s="354"/>
      <c r="GLR52" s="354"/>
      <c r="GLS52" s="354"/>
      <c r="GLT52" s="354"/>
      <c r="GLU52" s="354"/>
      <c r="GLV52" s="354"/>
      <c r="GLW52" s="354"/>
      <c r="GLX52" s="354"/>
      <c r="GLY52" s="354"/>
      <c r="GLZ52" s="354"/>
      <c r="GMA52" s="354"/>
      <c r="GMB52" s="354"/>
      <c r="GMC52" s="354"/>
      <c r="GMD52" s="354"/>
      <c r="GME52" s="354"/>
      <c r="GMF52" s="354"/>
      <c r="GMG52" s="354"/>
      <c r="GMH52" s="354"/>
      <c r="GMI52" s="354"/>
      <c r="GMJ52" s="354"/>
      <c r="GMK52" s="354"/>
      <c r="GML52" s="354"/>
      <c r="GMM52" s="354"/>
      <c r="GMN52" s="354"/>
      <c r="GMO52" s="354"/>
      <c r="GMP52" s="354"/>
      <c r="GMQ52" s="354"/>
      <c r="GMR52" s="354"/>
      <c r="GMS52" s="354"/>
      <c r="GMT52" s="354"/>
      <c r="GMU52" s="354"/>
      <c r="GMV52" s="354"/>
      <c r="GMW52" s="354"/>
      <c r="GMX52" s="354"/>
      <c r="GMY52" s="354"/>
      <c r="GMZ52" s="354"/>
      <c r="GNA52" s="354"/>
      <c r="GNB52" s="354"/>
      <c r="GNC52" s="354"/>
      <c r="GND52" s="354"/>
      <c r="GNE52" s="354"/>
      <c r="GNF52" s="354"/>
      <c r="GNG52" s="354"/>
      <c r="GNH52" s="354"/>
      <c r="GNI52" s="354"/>
      <c r="GNJ52" s="354"/>
      <c r="GNK52" s="354"/>
      <c r="GNL52" s="354"/>
      <c r="GNM52" s="354"/>
      <c r="GNN52" s="354"/>
      <c r="GNO52" s="354"/>
      <c r="GNP52" s="354"/>
      <c r="GNQ52" s="354"/>
      <c r="GNR52" s="354"/>
      <c r="GNS52" s="354"/>
      <c r="GNT52" s="354"/>
      <c r="GNU52" s="354"/>
      <c r="GNV52" s="354"/>
      <c r="GNW52" s="354"/>
      <c r="GNX52" s="354"/>
      <c r="GNY52" s="354"/>
      <c r="GNZ52" s="354"/>
      <c r="GOA52" s="354"/>
      <c r="GOB52" s="354"/>
      <c r="GOC52" s="354"/>
      <c r="GOD52" s="354"/>
      <c r="GOE52" s="354"/>
      <c r="GOF52" s="354"/>
      <c r="GOG52" s="354"/>
      <c r="GOH52" s="354"/>
      <c r="GOI52" s="354"/>
      <c r="GOJ52" s="354"/>
      <c r="GOK52" s="354"/>
      <c r="GOL52" s="354"/>
      <c r="GOM52" s="354"/>
      <c r="GON52" s="354"/>
      <c r="GOO52" s="354"/>
      <c r="GOP52" s="354"/>
      <c r="GOQ52" s="354"/>
      <c r="GOR52" s="354"/>
      <c r="GOS52" s="354"/>
      <c r="GOT52" s="354"/>
      <c r="GOU52" s="354"/>
      <c r="GOV52" s="354"/>
      <c r="GOW52" s="354"/>
      <c r="GOX52" s="354"/>
      <c r="GOY52" s="354"/>
      <c r="GOZ52" s="354"/>
      <c r="GPA52" s="354"/>
      <c r="GPB52" s="354"/>
      <c r="GPC52" s="354"/>
      <c r="GPD52" s="354"/>
      <c r="GPE52" s="354"/>
      <c r="GPF52" s="354"/>
      <c r="GPG52" s="354"/>
      <c r="GPH52" s="354"/>
      <c r="GPI52" s="354"/>
      <c r="GPJ52" s="354"/>
      <c r="GPK52" s="354"/>
      <c r="GPL52" s="354"/>
      <c r="GPM52" s="354"/>
      <c r="GPN52" s="354"/>
      <c r="GPO52" s="354"/>
      <c r="GPP52" s="354"/>
      <c r="GPQ52" s="354"/>
      <c r="GPR52" s="354"/>
      <c r="GPS52" s="354"/>
      <c r="GPT52" s="354"/>
      <c r="GPU52" s="354"/>
      <c r="GPV52" s="354"/>
      <c r="GPW52" s="354"/>
      <c r="GPX52" s="354"/>
      <c r="GPY52" s="354"/>
      <c r="GPZ52" s="354"/>
      <c r="GQA52" s="354"/>
      <c r="GQB52" s="354"/>
      <c r="GQC52" s="354"/>
      <c r="GQD52" s="354"/>
      <c r="GQE52" s="354"/>
      <c r="GQF52" s="354"/>
      <c r="GQG52" s="354"/>
      <c r="GQH52" s="354"/>
      <c r="GQI52" s="354"/>
      <c r="GQJ52" s="354"/>
      <c r="GQK52" s="354"/>
      <c r="GQL52" s="354"/>
      <c r="GQM52" s="354"/>
      <c r="GQN52" s="354"/>
      <c r="GQO52" s="354"/>
      <c r="GQP52" s="354"/>
      <c r="GQQ52" s="354"/>
      <c r="GQR52" s="354"/>
      <c r="GQS52" s="354"/>
      <c r="GQT52" s="354"/>
      <c r="GQU52" s="354"/>
      <c r="GQV52" s="354"/>
      <c r="GQW52" s="354"/>
      <c r="GQX52" s="354"/>
      <c r="GQY52" s="354"/>
      <c r="GQZ52" s="354"/>
      <c r="GRA52" s="354"/>
      <c r="GRB52" s="354"/>
      <c r="GRC52" s="354"/>
      <c r="GRD52" s="354"/>
      <c r="GRE52" s="354"/>
      <c r="GRF52" s="354"/>
      <c r="GRG52" s="354"/>
      <c r="GRH52" s="354"/>
      <c r="GRI52" s="354"/>
      <c r="GRJ52" s="354"/>
      <c r="GRK52" s="354"/>
      <c r="GRL52" s="354"/>
      <c r="GRM52" s="354"/>
      <c r="GRN52" s="354"/>
      <c r="GRO52" s="354"/>
      <c r="GRP52" s="354"/>
      <c r="GRQ52" s="354"/>
      <c r="GRR52" s="354"/>
      <c r="GRS52" s="354"/>
      <c r="GRT52" s="354"/>
      <c r="GRU52" s="354"/>
      <c r="GRV52" s="354"/>
      <c r="GRW52" s="354"/>
      <c r="GRX52" s="354"/>
      <c r="GRY52" s="354"/>
      <c r="GRZ52" s="354"/>
      <c r="GSA52" s="354"/>
      <c r="GSB52" s="354"/>
      <c r="GSC52" s="354"/>
      <c r="GSD52" s="354"/>
      <c r="GSE52" s="354"/>
      <c r="GSF52" s="354"/>
      <c r="GSG52" s="354"/>
      <c r="GSH52" s="354"/>
      <c r="GSI52" s="354"/>
      <c r="GSJ52" s="354"/>
      <c r="GSK52" s="354"/>
      <c r="GSL52" s="354"/>
      <c r="GSM52" s="354"/>
      <c r="GSN52" s="354"/>
      <c r="GSO52" s="354"/>
      <c r="GSP52" s="354"/>
      <c r="GSQ52" s="354"/>
      <c r="GSR52" s="354"/>
      <c r="GSS52" s="354"/>
      <c r="GST52" s="354"/>
      <c r="GSU52" s="354"/>
      <c r="GSV52" s="354"/>
      <c r="GSW52" s="354"/>
      <c r="GSX52" s="354"/>
      <c r="GSY52" s="354"/>
      <c r="GSZ52" s="354"/>
      <c r="GTA52" s="354"/>
      <c r="GTB52" s="354"/>
      <c r="GTC52" s="354"/>
      <c r="GTD52" s="354"/>
      <c r="GTE52" s="354"/>
      <c r="GTF52" s="354"/>
      <c r="GTG52" s="354"/>
      <c r="GTH52" s="354"/>
      <c r="GTI52" s="354"/>
      <c r="GTJ52" s="354"/>
      <c r="GTK52" s="354"/>
      <c r="GTL52" s="354"/>
      <c r="GTM52" s="354"/>
      <c r="GTN52" s="354"/>
      <c r="GTO52" s="354"/>
      <c r="GTP52" s="354"/>
      <c r="GTQ52" s="354"/>
      <c r="GTR52" s="354"/>
      <c r="GTS52" s="354"/>
      <c r="GTT52" s="354"/>
      <c r="GTU52" s="354"/>
      <c r="GTV52" s="354"/>
      <c r="GTW52" s="354"/>
      <c r="GTX52" s="354"/>
      <c r="GTY52" s="354"/>
      <c r="GTZ52" s="354"/>
      <c r="GUA52" s="354"/>
      <c r="GUB52" s="354"/>
      <c r="GUC52" s="354"/>
      <c r="GUD52" s="354"/>
      <c r="GUE52" s="354"/>
      <c r="GUF52" s="354"/>
      <c r="GUG52" s="354"/>
      <c r="GUH52" s="354"/>
      <c r="GUI52" s="354"/>
      <c r="GUJ52" s="354"/>
      <c r="GUK52" s="354"/>
      <c r="GUL52" s="354"/>
      <c r="GUM52" s="354"/>
      <c r="GUN52" s="354"/>
      <c r="GUO52" s="354"/>
      <c r="GUP52" s="354"/>
      <c r="GUQ52" s="354"/>
      <c r="GUR52" s="354"/>
      <c r="GUS52" s="354"/>
      <c r="GUT52" s="354"/>
      <c r="GUU52" s="354"/>
      <c r="GUV52" s="354"/>
      <c r="GUW52" s="354"/>
      <c r="GUX52" s="354"/>
      <c r="GUY52" s="354"/>
      <c r="GUZ52" s="354"/>
      <c r="GVA52" s="354"/>
      <c r="GVB52" s="354"/>
      <c r="GVC52" s="354"/>
      <c r="GVD52" s="354"/>
      <c r="GVE52" s="354"/>
      <c r="GVF52" s="354"/>
      <c r="GVG52" s="354"/>
      <c r="GVH52" s="354"/>
      <c r="GVI52" s="354"/>
      <c r="GVJ52" s="354"/>
      <c r="GVK52" s="354"/>
      <c r="GVL52" s="354"/>
      <c r="GVM52" s="354"/>
      <c r="GVN52" s="354"/>
      <c r="GVO52" s="354"/>
      <c r="GVP52" s="354"/>
      <c r="GVQ52" s="354"/>
      <c r="GVR52" s="354"/>
      <c r="GVS52" s="354"/>
      <c r="GVT52" s="354"/>
      <c r="GVU52" s="354"/>
      <c r="GVV52" s="354"/>
      <c r="GVW52" s="354"/>
      <c r="GVX52" s="354"/>
      <c r="GVY52" s="354"/>
      <c r="GVZ52" s="354"/>
      <c r="GWA52" s="354"/>
      <c r="GWB52" s="354"/>
      <c r="GWC52" s="354"/>
      <c r="GWD52" s="354"/>
      <c r="GWE52" s="354"/>
      <c r="GWF52" s="354"/>
      <c r="GWG52" s="354"/>
      <c r="GWH52" s="354"/>
      <c r="GWI52" s="354"/>
      <c r="GWJ52" s="354"/>
      <c r="GWK52" s="354"/>
      <c r="GWL52" s="354"/>
      <c r="GWM52" s="354"/>
      <c r="GWN52" s="354"/>
      <c r="GWO52" s="354"/>
      <c r="GWP52" s="354"/>
      <c r="GWQ52" s="354"/>
      <c r="GWR52" s="354"/>
      <c r="GWS52" s="354"/>
      <c r="GWT52" s="354"/>
      <c r="GWU52" s="354"/>
      <c r="GWV52" s="354"/>
      <c r="GWW52" s="354"/>
      <c r="GWX52" s="354"/>
      <c r="GWY52" s="354"/>
      <c r="GWZ52" s="354"/>
      <c r="GXA52" s="354"/>
      <c r="GXB52" s="354"/>
      <c r="GXC52" s="354"/>
      <c r="GXD52" s="354"/>
      <c r="GXE52" s="354"/>
      <c r="GXF52" s="354"/>
      <c r="GXG52" s="354"/>
      <c r="GXH52" s="354"/>
      <c r="GXI52" s="354"/>
      <c r="GXJ52" s="354"/>
      <c r="GXK52" s="354"/>
      <c r="GXL52" s="354"/>
      <c r="GXM52" s="354"/>
      <c r="GXN52" s="354"/>
      <c r="GXO52" s="354"/>
      <c r="GXP52" s="354"/>
      <c r="GXQ52" s="354"/>
      <c r="GXR52" s="354"/>
      <c r="GXS52" s="354"/>
      <c r="GXT52" s="354"/>
      <c r="GXU52" s="354"/>
      <c r="GXV52" s="354"/>
      <c r="GXW52" s="354"/>
      <c r="GXX52" s="354"/>
      <c r="GXY52" s="354"/>
      <c r="GXZ52" s="354"/>
      <c r="GYA52" s="354"/>
      <c r="GYB52" s="354"/>
      <c r="GYC52" s="354"/>
      <c r="GYD52" s="354"/>
      <c r="GYE52" s="354"/>
      <c r="GYF52" s="354"/>
      <c r="GYG52" s="354"/>
      <c r="GYH52" s="354"/>
      <c r="GYI52" s="354"/>
      <c r="GYJ52" s="354"/>
      <c r="GYK52" s="354"/>
      <c r="GYL52" s="354"/>
      <c r="GYM52" s="354"/>
      <c r="GYN52" s="354"/>
      <c r="GYO52" s="354"/>
      <c r="GYP52" s="354"/>
      <c r="GYQ52" s="354"/>
      <c r="GYR52" s="354"/>
      <c r="GYS52" s="354"/>
      <c r="GYT52" s="354"/>
      <c r="GYU52" s="354"/>
      <c r="GYV52" s="354"/>
      <c r="GYW52" s="354"/>
      <c r="GYX52" s="354"/>
      <c r="GYY52" s="354"/>
      <c r="GYZ52" s="354"/>
      <c r="GZA52" s="354"/>
      <c r="GZB52" s="354"/>
      <c r="GZC52" s="354"/>
      <c r="GZD52" s="354"/>
      <c r="GZE52" s="354"/>
      <c r="GZF52" s="354"/>
      <c r="GZG52" s="354"/>
      <c r="GZH52" s="354"/>
      <c r="GZI52" s="354"/>
      <c r="GZJ52" s="354"/>
      <c r="GZK52" s="354"/>
      <c r="GZL52" s="354"/>
      <c r="GZM52" s="354"/>
      <c r="GZN52" s="354"/>
      <c r="GZO52" s="354"/>
      <c r="GZP52" s="354"/>
      <c r="GZQ52" s="354"/>
      <c r="GZR52" s="354"/>
      <c r="GZS52" s="354"/>
      <c r="GZT52" s="354"/>
      <c r="GZU52" s="354"/>
      <c r="GZV52" s="354"/>
      <c r="GZW52" s="354"/>
      <c r="GZX52" s="354"/>
      <c r="GZY52" s="354"/>
      <c r="GZZ52" s="354"/>
      <c r="HAA52" s="354"/>
      <c r="HAB52" s="354"/>
      <c r="HAC52" s="354"/>
      <c r="HAD52" s="354"/>
      <c r="HAE52" s="354"/>
      <c r="HAF52" s="354"/>
      <c r="HAG52" s="354"/>
      <c r="HAH52" s="354"/>
      <c r="HAI52" s="354"/>
      <c r="HAJ52" s="354"/>
      <c r="HAK52" s="354"/>
      <c r="HAL52" s="354"/>
      <c r="HAM52" s="354"/>
      <c r="HAN52" s="354"/>
      <c r="HAO52" s="354"/>
      <c r="HAP52" s="354"/>
      <c r="HAQ52" s="354"/>
      <c r="HAR52" s="354"/>
      <c r="HAS52" s="354"/>
      <c r="HAT52" s="354"/>
      <c r="HAU52" s="354"/>
      <c r="HAV52" s="354"/>
      <c r="HAW52" s="354"/>
      <c r="HAX52" s="354"/>
      <c r="HAY52" s="354"/>
      <c r="HAZ52" s="354"/>
      <c r="HBA52" s="354"/>
      <c r="HBB52" s="354"/>
      <c r="HBC52" s="354"/>
      <c r="HBD52" s="354"/>
      <c r="HBE52" s="354"/>
      <c r="HBF52" s="354"/>
      <c r="HBG52" s="354"/>
      <c r="HBH52" s="354"/>
      <c r="HBI52" s="354"/>
      <c r="HBJ52" s="354"/>
      <c r="HBK52" s="354"/>
      <c r="HBL52" s="354"/>
      <c r="HBM52" s="354"/>
      <c r="HBN52" s="354"/>
      <c r="HBO52" s="354"/>
      <c r="HBP52" s="354"/>
      <c r="HBQ52" s="354"/>
      <c r="HBR52" s="354"/>
      <c r="HBS52" s="354"/>
      <c r="HBT52" s="354"/>
      <c r="HBU52" s="354"/>
      <c r="HBV52" s="354"/>
      <c r="HBW52" s="354"/>
      <c r="HBX52" s="354"/>
      <c r="HBY52" s="354"/>
      <c r="HBZ52" s="354"/>
      <c r="HCA52" s="354"/>
      <c r="HCB52" s="354"/>
      <c r="HCC52" s="354"/>
      <c r="HCD52" s="354"/>
      <c r="HCE52" s="354"/>
      <c r="HCF52" s="354"/>
      <c r="HCG52" s="354"/>
      <c r="HCH52" s="354"/>
      <c r="HCI52" s="354"/>
      <c r="HCJ52" s="354"/>
      <c r="HCK52" s="354"/>
      <c r="HCL52" s="354"/>
      <c r="HCM52" s="354"/>
      <c r="HCN52" s="354"/>
      <c r="HCO52" s="354"/>
      <c r="HCP52" s="354"/>
      <c r="HCQ52" s="354"/>
      <c r="HCR52" s="354"/>
      <c r="HCS52" s="354"/>
      <c r="HCT52" s="354"/>
      <c r="HCU52" s="354"/>
      <c r="HCV52" s="354"/>
      <c r="HCW52" s="354"/>
      <c r="HCX52" s="354"/>
      <c r="HCY52" s="354"/>
      <c r="HCZ52" s="354"/>
      <c r="HDA52" s="354"/>
      <c r="HDB52" s="354"/>
      <c r="HDC52" s="354"/>
      <c r="HDD52" s="354"/>
      <c r="HDE52" s="354"/>
      <c r="HDF52" s="354"/>
      <c r="HDG52" s="354"/>
      <c r="HDH52" s="354"/>
      <c r="HDI52" s="354"/>
      <c r="HDJ52" s="354"/>
      <c r="HDK52" s="354"/>
      <c r="HDL52" s="354"/>
      <c r="HDM52" s="354"/>
      <c r="HDN52" s="354"/>
      <c r="HDO52" s="354"/>
      <c r="HDP52" s="354"/>
      <c r="HDQ52" s="354"/>
      <c r="HDR52" s="354"/>
      <c r="HDS52" s="354"/>
      <c r="HDT52" s="354"/>
      <c r="HDU52" s="354"/>
      <c r="HDV52" s="354"/>
      <c r="HDW52" s="354"/>
      <c r="HDX52" s="354"/>
      <c r="HDY52" s="354"/>
      <c r="HDZ52" s="354"/>
      <c r="HEA52" s="354"/>
      <c r="HEB52" s="354"/>
      <c r="HEC52" s="354"/>
      <c r="HED52" s="354"/>
      <c r="HEE52" s="354"/>
      <c r="HEF52" s="354"/>
      <c r="HEG52" s="354"/>
      <c r="HEH52" s="354"/>
      <c r="HEI52" s="354"/>
      <c r="HEJ52" s="354"/>
      <c r="HEK52" s="354"/>
      <c r="HEL52" s="354"/>
      <c r="HEM52" s="354"/>
      <c r="HEN52" s="354"/>
      <c r="HEO52" s="354"/>
      <c r="HEP52" s="354"/>
      <c r="HEQ52" s="354"/>
      <c r="HER52" s="354"/>
      <c r="HES52" s="354"/>
      <c r="HET52" s="354"/>
      <c r="HEU52" s="354"/>
      <c r="HEV52" s="354"/>
      <c r="HEW52" s="354"/>
      <c r="HEX52" s="354"/>
      <c r="HEY52" s="354"/>
      <c r="HEZ52" s="354"/>
      <c r="HFA52" s="354"/>
      <c r="HFB52" s="354"/>
      <c r="HFC52" s="354"/>
      <c r="HFD52" s="354"/>
      <c r="HFE52" s="354"/>
      <c r="HFF52" s="354"/>
      <c r="HFG52" s="354"/>
      <c r="HFH52" s="354"/>
      <c r="HFI52" s="354"/>
      <c r="HFJ52" s="354"/>
      <c r="HFK52" s="354"/>
      <c r="HFL52" s="354"/>
      <c r="HFM52" s="354"/>
      <c r="HFN52" s="354"/>
      <c r="HFO52" s="354"/>
      <c r="HFP52" s="354"/>
      <c r="HFQ52" s="354"/>
      <c r="HFR52" s="354"/>
      <c r="HFS52" s="354"/>
      <c r="HFT52" s="354"/>
      <c r="HFU52" s="354"/>
      <c r="HFV52" s="354"/>
      <c r="HFW52" s="354"/>
      <c r="HFX52" s="354"/>
      <c r="HFY52" s="354"/>
      <c r="HFZ52" s="354"/>
      <c r="HGA52" s="354"/>
      <c r="HGB52" s="354"/>
      <c r="HGC52" s="354"/>
      <c r="HGD52" s="354"/>
      <c r="HGE52" s="354"/>
      <c r="HGF52" s="354"/>
      <c r="HGG52" s="354"/>
      <c r="HGH52" s="354"/>
      <c r="HGI52" s="354"/>
      <c r="HGJ52" s="354"/>
      <c r="HGK52" s="354"/>
      <c r="HGL52" s="354"/>
      <c r="HGM52" s="354"/>
      <c r="HGN52" s="354"/>
      <c r="HGO52" s="354"/>
      <c r="HGP52" s="354"/>
      <c r="HGQ52" s="354"/>
      <c r="HGR52" s="354"/>
      <c r="HGS52" s="354"/>
      <c r="HGT52" s="354"/>
      <c r="HGU52" s="354"/>
      <c r="HGV52" s="354"/>
      <c r="HGW52" s="354"/>
      <c r="HGX52" s="354"/>
      <c r="HGY52" s="354"/>
      <c r="HGZ52" s="354"/>
      <c r="HHA52" s="354"/>
      <c r="HHB52" s="354"/>
      <c r="HHC52" s="354"/>
      <c r="HHD52" s="354"/>
      <c r="HHE52" s="354"/>
      <c r="HHF52" s="354"/>
      <c r="HHG52" s="354"/>
      <c r="HHH52" s="354"/>
      <c r="HHI52" s="354"/>
      <c r="HHJ52" s="354"/>
      <c r="HHK52" s="354"/>
      <c r="HHL52" s="354"/>
      <c r="HHM52" s="354"/>
      <c r="HHN52" s="354"/>
      <c r="HHO52" s="354"/>
      <c r="HHP52" s="354"/>
      <c r="HHQ52" s="354"/>
      <c r="HHR52" s="354"/>
      <c r="HHS52" s="354"/>
      <c r="HHT52" s="354"/>
      <c r="HHU52" s="354"/>
      <c r="HHV52" s="354"/>
      <c r="HHW52" s="354"/>
      <c r="HHX52" s="354"/>
      <c r="HHY52" s="354"/>
      <c r="HHZ52" s="354"/>
      <c r="HIA52" s="354"/>
      <c r="HIB52" s="354"/>
      <c r="HIC52" s="354"/>
      <c r="HID52" s="354"/>
      <c r="HIE52" s="354"/>
      <c r="HIF52" s="354"/>
      <c r="HIG52" s="354"/>
      <c r="HIH52" s="354"/>
      <c r="HII52" s="354"/>
      <c r="HIJ52" s="354"/>
      <c r="HIK52" s="354"/>
      <c r="HIL52" s="354"/>
      <c r="HIM52" s="354"/>
      <c r="HIN52" s="354"/>
      <c r="HIO52" s="354"/>
      <c r="HIP52" s="354"/>
      <c r="HIQ52" s="354"/>
      <c r="HIR52" s="354"/>
      <c r="HIS52" s="354"/>
      <c r="HIT52" s="354"/>
      <c r="HIU52" s="354"/>
      <c r="HIV52" s="354"/>
      <c r="HIW52" s="354"/>
      <c r="HIX52" s="354"/>
      <c r="HIY52" s="354"/>
      <c r="HIZ52" s="354"/>
      <c r="HJA52" s="354"/>
      <c r="HJB52" s="354"/>
      <c r="HJC52" s="354"/>
      <c r="HJD52" s="354"/>
      <c r="HJE52" s="354"/>
      <c r="HJF52" s="354"/>
      <c r="HJG52" s="354"/>
      <c r="HJH52" s="354"/>
      <c r="HJI52" s="354"/>
      <c r="HJJ52" s="354"/>
      <c r="HJK52" s="354"/>
      <c r="HJL52" s="354"/>
      <c r="HJM52" s="354"/>
      <c r="HJN52" s="354"/>
      <c r="HJO52" s="354"/>
      <c r="HJP52" s="354"/>
      <c r="HJQ52" s="354"/>
      <c r="HJR52" s="354"/>
      <c r="HJS52" s="354"/>
      <c r="HJT52" s="354"/>
      <c r="HJU52" s="354"/>
      <c r="HJV52" s="354"/>
      <c r="HJW52" s="354"/>
      <c r="HJX52" s="354"/>
      <c r="HJY52" s="354"/>
      <c r="HJZ52" s="354"/>
      <c r="HKA52" s="354"/>
      <c r="HKB52" s="354"/>
      <c r="HKC52" s="354"/>
      <c r="HKD52" s="354"/>
      <c r="HKE52" s="354"/>
      <c r="HKF52" s="354"/>
      <c r="HKG52" s="354"/>
      <c r="HKH52" s="354"/>
      <c r="HKI52" s="354"/>
      <c r="HKJ52" s="354"/>
      <c r="HKK52" s="354"/>
      <c r="HKL52" s="354"/>
      <c r="HKM52" s="354"/>
      <c r="HKN52" s="354"/>
      <c r="HKO52" s="354"/>
      <c r="HKP52" s="354"/>
      <c r="HKQ52" s="354"/>
      <c r="HKR52" s="354"/>
      <c r="HKS52" s="354"/>
      <c r="HKT52" s="354"/>
      <c r="HKU52" s="354"/>
      <c r="HKV52" s="354"/>
      <c r="HKW52" s="354"/>
      <c r="HKX52" s="354"/>
      <c r="HKY52" s="354"/>
      <c r="HKZ52" s="354"/>
      <c r="HLA52" s="354"/>
      <c r="HLB52" s="354"/>
      <c r="HLC52" s="354"/>
      <c r="HLD52" s="354"/>
      <c r="HLE52" s="354"/>
      <c r="HLF52" s="354"/>
      <c r="HLG52" s="354"/>
      <c r="HLH52" s="354"/>
      <c r="HLI52" s="354"/>
      <c r="HLJ52" s="354"/>
      <c r="HLK52" s="354"/>
      <c r="HLL52" s="354"/>
      <c r="HLM52" s="354"/>
      <c r="HLN52" s="354"/>
      <c r="HLO52" s="354"/>
      <c r="HLP52" s="354"/>
      <c r="HLQ52" s="354"/>
      <c r="HLR52" s="354"/>
      <c r="HLS52" s="354"/>
      <c r="HLT52" s="354"/>
      <c r="HLU52" s="354"/>
      <c r="HLV52" s="354"/>
      <c r="HLW52" s="354"/>
      <c r="HLX52" s="354"/>
      <c r="HLY52" s="354"/>
      <c r="HLZ52" s="354"/>
      <c r="HMA52" s="354"/>
      <c r="HMB52" s="354"/>
      <c r="HMC52" s="354"/>
      <c r="HMD52" s="354"/>
      <c r="HME52" s="354"/>
      <c r="HMF52" s="354"/>
      <c r="HMG52" s="354"/>
      <c r="HMH52" s="354"/>
      <c r="HMI52" s="354"/>
      <c r="HMJ52" s="354"/>
      <c r="HMK52" s="354"/>
      <c r="HML52" s="354"/>
      <c r="HMM52" s="354"/>
      <c r="HMN52" s="354"/>
      <c r="HMO52" s="354"/>
      <c r="HMP52" s="354"/>
      <c r="HMQ52" s="354"/>
      <c r="HMR52" s="354"/>
      <c r="HMS52" s="354"/>
      <c r="HMT52" s="354"/>
      <c r="HMU52" s="354"/>
      <c r="HMV52" s="354"/>
      <c r="HMW52" s="354"/>
      <c r="HMX52" s="354"/>
      <c r="HMY52" s="354"/>
      <c r="HMZ52" s="354"/>
      <c r="HNA52" s="354"/>
      <c r="HNB52" s="354"/>
      <c r="HNC52" s="354"/>
      <c r="HND52" s="354"/>
      <c r="HNE52" s="354"/>
      <c r="HNF52" s="354"/>
      <c r="HNG52" s="354"/>
      <c r="HNH52" s="354"/>
      <c r="HNI52" s="354"/>
      <c r="HNJ52" s="354"/>
      <c r="HNK52" s="354"/>
      <c r="HNL52" s="354"/>
      <c r="HNM52" s="354"/>
      <c r="HNN52" s="354"/>
      <c r="HNO52" s="354"/>
      <c r="HNP52" s="354"/>
      <c r="HNQ52" s="354"/>
      <c r="HNR52" s="354"/>
      <c r="HNS52" s="354"/>
      <c r="HNT52" s="354"/>
      <c r="HNU52" s="354"/>
      <c r="HNV52" s="354"/>
      <c r="HNW52" s="354"/>
      <c r="HNX52" s="354"/>
      <c r="HNY52" s="354"/>
      <c r="HNZ52" s="354"/>
      <c r="HOA52" s="354"/>
      <c r="HOB52" s="354"/>
      <c r="HOC52" s="354"/>
      <c r="HOD52" s="354"/>
      <c r="HOE52" s="354"/>
      <c r="HOF52" s="354"/>
      <c r="HOG52" s="354"/>
      <c r="HOH52" s="354"/>
      <c r="HOI52" s="354"/>
      <c r="HOJ52" s="354"/>
      <c r="HOK52" s="354"/>
      <c r="HOL52" s="354"/>
      <c r="HOM52" s="354"/>
      <c r="HON52" s="354"/>
      <c r="HOO52" s="354"/>
      <c r="HOP52" s="354"/>
      <c r="HOQ52" s="354"/>
      <c r="HOR52" s="354"/>
      <c r="HOS52" s="354"/>
      <c r="HOT52" s="354"/>
      <c r="HOU52" s="354"/>
      <c r="HOV52" s="354"/>
      <c r="HOW52" s="354"/>
      <c r="HOX52" s="354"/>
      <c r="HOY52" s="354"/>
      <c r="HOZ52" s="354"/>
      <c r="HPA52" s="354"/>
      <c r="HPB52" s="354"/>
      <c r="HPC52" s="354"/>
      <c r="HPD52" s="354"/>
      <c r="HPE52" s="354"/>
      <c r="HPF52" s="354"/>
      <c r="HPG52" s="354"/>
      <c r="HPH52" s="354"/>
      <c r="HPI52" s="354"/>
      <c r="HPJ52" s="354"/>
      <c r="HPK52" s="354"/>
      <c r="HPL52" s="354"/>
      <c r="HPM52" s="354"/>
      <c r="HPN52" s="354"/>
      <c r="HPO52" s="354"/>
      <c r="HPP52" s="354"/>
      <c r="HPQ52" s="354"/>
      <c r="HPR52" s="354"/>
      <c r="HPS52" s="354"/>
      <c r="HPT52" s="354"/>
      <c r="HPU52" s="354"/>
      <c r="HPV52" s="354"/>
      <c r="HPW52" s="354"/>
      <c r="HPX52" s="354"/>
      <c r="HPY52" s="354"/>
      <c r="HPZ52" s="354"/>
      <c r="HQA52" s="354"/>
      <c r="HQB52" s="354"/>
      <c r="HQC52" s="354"/>
      <c r="HQD52" s="354"/>
      <c r="HQE52" s="354"/>
      <c r="HQF52" s="354"/>
      <c r="HQG52" s="354"/>
      <c r="HQH52" s="354"/>
      <c r="HQI52" s="354"/>
      <c r="HQJ52" s="354"/>
      <c r="HQK52" s="354"/>
      <c r="HQL52" s="354"/>
      <c r="HQM52" s="354"/>
      <c r="HQN52" s="354"/>
      <c r="HQO52" s="354"/>
      <c r="HQP52" s="354"/>
      <c r="HQQ52" s="354"/>
      <c r="HQR52" s="354"/>
      <c r="HQS52" s="354"/>
      <c r="HQT52" s="354"/>
      <c r="HQU52" s="354"/>
      <c r="HQV52" s="354"/>
      <c r="HQW52" s="354"/>
      <c r="HQX52" s="354"/>
      <c r="HQY52" s="354"/>
      <c r="HQZ52" s="354"/>
      <c r="HRA52" s="354"/>
      <c r="HRB52" s="354"/>
      <c r="HRC52" s="354"/>
      <c r="HRD52" s="354"/>
      <c r="HRE52" s="354"/>
      <c r="HRF52" s="354"/>
      <c r="HRG52" s="354"/>
      <c r="HRH52" s="354"/>
      <c r="HRI52" s="354"/>
      <c r="HRJ52" s="354"/>
      <c r="HRK52" s="354"/>
      <c r="HRL52" s="354"/>
      <c r="HRM52" s="354"/>
      <c r="HRN52" s="354"/>
      <c r="HRO52" s="354"/>
      <c r="HRP52" s="354"/>
      <c r="HRQ52" s="354"/>
      <c r="HRR52" s="354"/>
      <c r="HRS52" s="354"/>
      <c r="HRT52" s="354"/>
      <c r="HRU52" s="354"/>
      <c r="HRV52" s="354"/>
      <c r="HRW52" s="354"/>
      <c r="HRX52" s="354"/>
      <c r="HRY52" s="354"/>
      <c r="HRZ52" s="354"/>
      <c r="HSA52" s="354"/>
      <c r="HSB52" s="354"/>
      <c r="HSC52" s="354"/>
      <c r="HSD52" s="354"/>
      <c r="HSE52" s="354"/>
      <c r="HSF52" s="354"/>
      <c r="HSG52" s="354"/>
      <c r="HSH52" s="354"/>
      <c r="HSI52" s="354"/>
      <c r="HSJ52" s="354"/>
      <c r="HSK52" s="354"/>
      <c r="HSL52" s="354"/>
      <c r="HSM52" s="354"/>
      <c r="HSN52" s="354"/>
      <c r="HSO52" s="354"/>
      <c r="HSP52" s="354"/>
      <c r="HSQ52" s="354"/>
      <c r="HSR52" s="354"/>
      <c r="HSS52" s="354"/>
      <c r="HST52" s="354"/>
      <c r="HSU52" s="354"/>
      <c r="HSV52" s="354"/>
      <c r="HSW52" s="354"/>
      <c r="HSX52" s="354"/>
      <c r="HSY52" s="354"/>
      <c r="HSZ52" s="354"/>
      <c r="HTA52" s="354"/>
      <c r="HTB52" s="354"/>
      <c r="HTC52" s="354"/>
      <c r="HTD52" s="354"/>
      <c r="HTE52" s="354"/>
      <c r="HTF52" s="354"/>
      <c r="HTG52" s="354"/>
      <c r="HTH52" s="354"/>
      <c r="HTI52" s="354"/>
      <c r="HTJ52" s="354"/>
      <c r="HTK52" s="354"/>
      <c r="HTL52" s="354"/>
      <c r="HTM52" s="354"/>
      <c r="HTN52" s="354"/>
      <c r="HTO52" s="354"/>
      <c r="HTP52" s="354"/>
      <c r="HTQ52" s="354"/>
      <c r="HTR52" s="354"/>
      <c r="HTS52" s="354"/>
      <c r="HTT52" s="354"/>
      <c r="HTU52" s="354"/>
      <c r="HTV52" s="354"/>
      <c r="HTW52" s="354"/>
      <c r="HTX52" s="354"/>
      <c r="HTY52" s="354"/>
      <c r="HTZ52" s="354"/>
      <c r="HUA52" s="354"/>
      <c r="HUB52" s="354"/>
      <c r="HUC52" s="354"/>
      <c r="HUD52" s="354"/>
      <c r="HUE52" s="354"/>
      <c r="HUF52" s="354"/>
      <c r="HUG52" s="354"/>
      <c r="HUH52" s="354"/>
      <c r="HUI52" s="354"/>
      <c r="HUJ52" s="354"/>
      <c r="HUK52" s="354"/>
      <c r="HUL52" s="354"/>
      <c r="HUM52" s="354"/>
      <c r="HUN52" s="354"/>
      <c r="HUO52" s="354"/>
      <c r="HUP52" s="354"/>
      <c r="HUQ52" s="354"/>
      <c r="HUR52" s="354"/>
      <c r="HUS52" s="354"/>
      <c r="HUT52" s="354"/>
      <c r="HUU52" s="354"/>
      <c r="HUV52" s="354"/>
      <c r="HUW52" s="354"/>
      <c r="HUX52" s="354"/>
      <c r="HUY52" s="354"/>
      <c r="HUZ52" s="354"/>
      <c r="HVA52" s="354"/>
      <c r="HVB52" s="354"/>
      <c r="HVC52" s="354"/>
      <c r="HVD52" s="354"/>
      <c r="HVE52" s="354"/>
      <c r="HVF52" s="354"/>
      <c r="HVG52" s="354"/>
      <c r="HVH52" s="354"/>
      <c r="HVI52" s="354"/>
      <c r="HVJ52" s="354"/>
      <c r="HVK52" s="354"/>
      <c r="HVL52" s="354"/>
      <c r="HVM52" s="354"/>
      <c r="HVN52" s="354"/>
      <c r="HVO52" s="354"/>
      <c r="HVP52" s="354"/>
      <c r="HVQ52" s="354"/>
      <c r="HVR52" s="354"/>
      <c r="HVS52" s="354"/>
      <c r="HVT52" s="354"/>
      <c r="HVU52" s="354"/>
      <c r="HVV52" s="354"/>
      <c r="HVW52" s="354"/>
      <c r="HVX52" s="354"/>
      <c r="HVY52" s="354"/>
      <c r="HVZ52" s="354"/>
      <c r="HWA52" s="354"/>
      <c r="HWB52" s="354"/>
      <c r="HWC52" s="354"/>
      <c r="HWD52" s="354"/>
      <c r="HWE52" s="354"/>
      <c r="HWF52" s="354"/>
      <c r="HWG52" s="354"/>
      <c r="HWH52" s="354"/>
      <c r="HWI52" s="354"/>
      <c r="HWJ52" s="354"/>
      <c r="HWK52" s="354"/>
      <c r="HWL52" s="354"/>
      <c r="HWM52" s="354"/>
      <c r="HWN52" s="354"/>
      <c r="HWO52" s="354"/>
      <c r="HWP52" s="354"/>
      <c r="HWQ52" s="354"/>
      <c r="HWR52" s="354"/>
      <c r="HWS52" s="354"/>
      <c r="HWT52" s="354"/>
      <c r="HWU52" s="354"/>
      <c r="HWV52" s="354"/>
      <c r="HWW52" s="354"/>
      <c r="HWX52" s="354"/>
      <c r="HWY52" s="354"/>
      <c r="HWZ52" s="354"/>
      <c r="HXA52" s="354"/>
      <c r="HXB52" s="354"/>
      <c r="HXC52" s="354"/>
      <c r="HXD52" s="354"/>
      <c r="HXE52" s="354"/>
      <c r="HXF52" s="354"/>
      <c r="HXG52" s="354"/>
      <c r="HXH52" s="354"/>
      <c r="HXI52" s="354"/>
      <c r="HXJ52" s="354"/>
      <c r="HXK52" s="354"/>
      <c r="HXL52" s="354"/>
      <c r="HXM52" s="354"/>
      <c r="HXN52" s="354"/>
      <c r="HXO52" s="354"/>
      <c r="HXP52" s="354"/>
      <c r="HXQ52" s="354"/>
      <c r="HXR52" s="354"/>
      <c r="HXS52" s="354"/>
      <c r="HXT52" s="354"/>
      <c r="HXU52" s="354"/>
      <c r="HXV52" s="354"/>
      <c r="HXW52" s="354"/>
      <c r="HXX52" s="354"/>
      <c r="HXY52" s="354"/>
      <c r="HXZ52" s="354"/>
      <c r="HYA52" s="354"/>
      <c r="HYB52" s="354"/>
      <c r="HYC52" s="354"/>
      <c r="HYD52" s="354"/>
      <c r="HYE52" s="354"/>
      <c r="HYF52" s="354"/>
      <c r="HYG52" s="354"/>
      <c r="HYH52" s="354"/>
      <c r="HYI52" s="354"/>
      <c r="HYJ52" s="354"/>
      <c r="HYK52" s="354"/>
      <c r="HYL52" s="354"/>
      <c r="HYM52" s="354"/>
      <c r="HYN52" s="354"/>
      <c r="HYO52" s="354"/>
      <c r="HYP52" s="354"/>
      <c r="HYQ52" s="354"/>
      <c r="HYR52" s="354"/>
      <c r="HYS52" s="354"/>
      <c r="HYT52" s="354"/>
      <c r="HYU52" s="354"/>
      <c r="HYV52" s="354"/>
      <c r="HYW52" s="354"/>
      <c r="HYX52" s="354"/>
      <c r="HYY52" s="354"/>
      <c r="HYZ52" s="354"/>
      <c r="HZA52" s="354"/>
      <c r="HZB52" s="354"/>
      <c r="HZC52" s="354"/>
      <c r="HZD52" s="354"/>
      <c r="HZE52" s="354"/>
      <c r="HZF52" s="354"/>
      <c r="HZG52" s="354"/>
      <c r="HZH52" s="354"/>
      <c r="HZI52" s="354"/>
      <c r="HZJ52" s="354"/>
      <c r="HZK52" s="354"/>
      <c r="HZL52" s="354"/>
      <c r="HZM52" s="354"/>
      <c r="HZN52" s="354"/>
      <c r="HZO52" s="354"/>
      <c r="HZP52" s="354"/>
      <c r="HZQ52" s="354"/>
      <c r="HZR52" s="354"/>
      <c r="HZS52" s="354"/>
      <c r="HZT52" s="354"/>
      <c r="HZU52" s="354"/>
      <c r="HZV52" s="354"/>
      <c r="HZW52" s="354"/>
      <c r="HZX52" s="354"/>
      <c r="HZY52" s="354"/>
      <c r="HZZ52" s="354"/>
      <c r="IAA52" s="354"/>
      <c r="IAB52" s="354"/>
      <c r="IAC52" s="354"/>
      <c r="IAD52" s="354"/>
      <c r="IAE52" s="354"/>
      <c r="IAF52" s="354"/>
      <c r="IAG52" s="354"/>
      <c r="IAH52" s="354"/>
      <c r="IAI52" s="354"/>
      <c r="IAJ52" s="354"/>
      <c r="IAK52" s="354"/>
      <c r="IAL52" s="354"/>
      <c r="IAM52" s="354"/>
      <c r="IAN52" s="354"/>
      <c r="IAO52" s="354"/>
      <c r="IAP52" s="354"/>
      <c r="IAQ52" s="354"/>
      <c r="IAR52" s="354"/>
      <c r="IAS52" s="354"/>
      <c r="IAT52" s="354"/>
      <c r="IAU52" s="354"/>
      <c r="IAV52" s="354"/>
      <c r="IAW52" s="354"/>
      <c r="IAX52" s="354"/>
      <c r="IAY52" s="354"/>
      <c r="IAZ52" s="354"/>
      <c r="IBA52" s="354"/>
      <c r="IBB52" s="354"/>
      <c r="IBC52" s="354"/>
      <c r="IBD52" s="354"/>
      <c r="IBE52" s="354"/>
      <c r="IBF52" s="354"/>
      <c r="IBG52" s="354"/>
      <c r="IBH52" s="354"/>
      <c r="IBI52" s="354"/>
      <c r="IBJ52" s="354"/>
      <c r="IBK52" s="354"/>
      <c r="IBL52" s="354"/>
      <c r="IBM52" s="354"/>
      <c r="IBN52" s="354"/>
      <c r="IBO52" s="354"/>
      <c r="IBP52" s="354"/>
      <c r="IBQ52" s="354"/>
      <c r="IBR52" s="354"/>
      <c r="IBS52" s="354"/>
      <c r="IBT52" s="354"/>
      <c r="IBU52" s="354"/>
      <c r="IBV52" s="354"/>
      <c r="IBW52" s="354"/>
      <c r="IBX52" s="354"/>
      <c r="IBY52" s="354"/>
      <c r="IBZ52" s="354"/>
      <c r="ICA52" s="354"/>
      <c r="ICB52" s="354"/>
      <c r="ICC52" s="354"/>
      <c r="ICD52" s="354"/>
      <c r="ICE52" s="354"/>
      <c r="ICF52" s="354"/>
      <c r="ICG52" s="354"/>
      <c r="ICH52" s="354"/>
      <c r="ICI52" s="354"/>
      <c r="ICJ52" s="354"/>
      <c r="ICK52" s="354"/>
      <c r="ICL52" s="354"/>
      <c r="ICM52" s="354"/>
      <c r="ICN52" s="354"/>
      <c r="ICO52" s="354"/>
      <c r="ICP52" s="354"/>
      <c r="ICQ52" s="354"/>
      <c r="ICR52" s="354"/>
      <c r="ICS52" s="354"/>
      <c r="ICT52" s="354"/>
      <c r="ICU52" s="354"/>
      <c r="ICV52" s="354"/>
      <c r="ICW52" s="354"/>
      <c r="ICX52" s="354"/>
      <c r="ICY52" s="354"/>
      <c r="ICZ52" s="354"/>
      <c r="IDA52" s="354"/>
      <c r="IDB52" s="354"/>
      <c r="IDC52" s="354"/>
      <c r="IDD52" s="354"/>
      <c r="IDE52" s="354"/>
      <c r="IDF52" s="354"/>
      <c r="IDG52" s="354"/>
      <c r="IDH52" s="354"/>
      <c r="IDI52" s="354"/>
      <c r="IDJ52" s="354"/>
      <c r="IDK52" s="354"/>
      <c r="IDL52" s="354"/>
      <c r="IDM52" s="354"/>
      <c r="IDN52" s="354"/>
      <c r="IDO52" s="354"/>
      <c r="IDP52" s="354"/>
      <c r="IDQ52" s="354"/>
      <c r="IDR52" s="354"/>
      <c r="IDS52" s="354"/>
      <c r="IDT52" s="354"/>
      <c r="IDU52" s="354"/>
      <c r="IDV52" s="354"/>
      <c r="IDW52" s="354"/>
      <c r="IDX52" s="354"/>
      <c r="IDY52" s="354"/>
      <c r="IDZ52" s="354"/>
      <c r="IEA52" s="354"/>
      <c r="IEB52" s="354"/>
      <c r="IEC52" s="354"/>
      <c r="IED52" s="354"/>
      <c r="IEE52" s="354"/>
      <c r="IEF52" s="354"/>
      <c r="IEG52" s="354"/>
      <c r="IEH52" s="354"/>
      <c r="IEI52" s="354"/>
      <c r="IEJ52" s="354"/>
      <c r="IEK52" s="354"/>
      <c r="IEL52" s="354"/>
      <c r="IEM52" s="354"/>
      <c r="IEN52" s="354"/>
      <c r="IEO52" s="354"/>
      <c r="IEP52" s="354"/>
      <c r="IEQ52" s="354"/>
      <c r="IER52" s="354"/>
      <c r="IES52" s="354"/>
      <c r="IET52" s="354"/>
      <c r="IEU52" s="354"/>
      <c r="IEV52" s="354"/>
      <c r="IEW52" s="354"/>
      <c r="IEX52" s="354"/>
      <c r="IEY52" s="354"/>
      <c r="IEZ52" s="354"/>
      <c r="IFA52" s="354"/>
      <c r="IFB52" s="354"/>
      <c r="IFC52" s="354"/>
      <c r="IFD52" s="354"/>
      <c r="IFE52" s="354"/>
      <c r="IFF52" s="354"/>
      <c r="IFG52" s="354"/>
      <c r="IFH52" s="354"/>
      <c r="IFI52" s="354"/>
      <c r="IFJ52" s="354"/>
      <c r="IFK52" s="354"/>
      <c r="IFL52" s="354"/>
      <c r="IFM52" s="354"/>
      <c r="IFN52" s="354"/>
      <c r="IFO52" s="354"/>
      <c r="IFP52" s="354"/>
      <c r="IFQ52" s="354"/>
      <c r="IFR52" s="354"/>
      <c r="IFS52" s="354"/>
      <c r="IFT52" s="354"/>
      <c r="IFU52" s="354"/>
      <c r="IFV52" s="354"/>
      <c r="IFW52" s="354"/>
      <c r="IFX52" s="354"/>
      <c r="IFY52" s="354"/>
      <c r="IFZ52" s="354"/>
      <c r="IGA52" s="354"/>
      <c r="IGB52" s="354"/>
      <c r="IGC52" s="354"/>
      <c r="IGD52" s="354"/>
      <c r="IGE52" s="354"/>
      <c r="IGF52" s="354"/>
      <c r="IGG52" s="354"/>
      <c r="IGH52" s="354"/>
      <c r="IGI52" s="354"/>
      <c r="IGJ52" s="354"/>
      <c r="IGK52" s="354"/>
      <c r="IGL52" s="354"/>
      <c r="IGM52" s="354"/>
      <c r="IGN52" s="354"/>
      <c r="IGO52" s="354"/>
      <c r="IGP52" s="354"/>
      <c r="IGQ52" s="354"/>
      <c r="IGR52" s="354"/>
      <c r="IGS52" s="354"/>
      <c r="IGT52" s="354"/>
      <c r="IGU52" s="354"/>
      <c r="IGV52" s="354"/>
      <c r="IGW52" s="354"/>
      <c r="IGX52" s="354"/>
      <c r="IGY52" s="354"/>
      <c r="IGZ52" s="354"/>
      <c r="IHA52" s="354"/>
      <c r="IHB52" s="354"/>
      <c r="IHC52" s="354"/>
      <c r="IHD52" s="354"/>
      <c r="IHE52" s="354"/>
      <c r="IHF52" s="354"/>
      <c r="IHG52" s="354"/>
      <c r="IHH52" s="354"/>
      <c r="IHI52" s="354"/>
      <c r="IHJ52" s="354"/>
      <c r="IHK52" s="354"/>
      <c r="IHL52" s="354"/>
      <c r="IHM52" s="354"/>
      <c r="IHN52" s="354"/>
      <c r="IHO52" s="354"/>
      <c r="IHP52" s="354"/>
      <c r="IHQ52" s="354"/>
      <c r="IHR52" s="354"/>
      <c r="IHS52" s="354"/>
      <c r="IHT52" s="354"/>
      <c r="IHU52" s="354"/>
      <c r="IHV52" s="354"/>
      <c r="IHW52" s="354"/>
      <c r="IHX52" s="354"/>
      <c r="IHY52" s="354"/>
      <c r="IHZ52" s="354"/>
      <c r="IIA52" s="354"/>
      <c r="IIB52" s="354"/>
      <c r="IIC52" s="354"/>
      <c r="IID52" s="354"/>
      <c r="IIE52" s="354"/>
      <c r="IIF52" s="354"/>
      <c r="IIG52" s="354"/>
      <c r="IIH52" s="354"/>
      <c r="III52" s="354"/>
      <c r="IIJ52" s="354"/>
      <c r="IIK52" s="354"/>
      <c r="IIL52" s="354"/>
      <c r="IIM52" s="354"/>
      <c r="IIN52" s="354"/>
      <c r="IIO52" s="354"/>
      <c r="IIP52" s="354"/>
      <c r="IIQ52" s="354"/>
      <c r="IIR52" s="354"/>
      <c r="IIS52" s="354"/>
      <c r="IIT52" s="354"/>
      <c r="IIU52" s="354"/>
      <c r="IIV52" s="354"/>
      <c r="IIW52" s="354"/>
      <c r="IIX52" s="354"/>
      <c r="IIY52" s="354"/>
      <c r="IIZ52" s="354"/>
      <c r="IJA52" s="354"/>
      <c r="IJB52" s="354"/>
      <c r="IJC52" s="354"/>
      <c r="IJD52" s="354"/>
      <c r="IJE52" s="354"/>
      <c r="IJF52" s="354"/>
      <c r="IJG52" s="354"/>
      <c r="IJH52" s="354"/>
      <c r="IJI52" s="354"/>
      <c r="IJJ52" s="354"/>
      <c r="IJK52" s="354"/>
      <c r="IJL52" s="354"/>
      <c r="IJM52" s="354"/>
      <c r="IJN52" s="354"/>
      <c r="IJO52" s="354"/>
      <c r="IJP52" s="354"/>
      <c r="IJQ52" s="354"/>
      <c r="IJR52" s="354"/>
      <c r="IJS52" s="354"/>
      <c r="IJT52" s="354"/>
      <c r="IJU52" s="354"/>
      <c r="IJV52" s="354"/>
      <c r="IJW52" s="354"/>
      <c r="IJX52" s="354"/>
      <c r="IJY52" s="354"/>
      <c r="IJZ52" s="354"/>
      <c r="IKA52" s="354"/>
      <c r="IKB52" s="354"/>
      <c r="IKC52" s="354"/>
      <c r="IKD52" s="354"/>
      <c r="IKE52" s="354"/>
      <c r="IKF52" s="354"/>
      <c r="IKG52" s="354"/>
      <c r="IKH52" s="354"/>
      <c r="IKI52" s="354"/>
      <c r="IKJ52" s="354"/>
      <c r="IKK52" s="354"/>
      <c r="IKL52" s="354"/>
      <c r="IKM52" s="354"/>
      <c r="IKN52" s="354"/>
      <c r="IKO52" s="354"/>
      <c r="IKP52" s="354"/>
      <c r="IKQ52" s="354"/>
      <c r="IKR52" s="354"/>
      <c r="IKS52" s="354"/>
      <c r="IKT52" s="354"/>
      <c r="IKU52" s="354"/>
      <c r="IKV52" s="354"/>
      <c r="IKW52" s="354"/>
      <c r="IKX52" s="354"/>
      <c r="IKY52" s="354"/>
      <c r="IKZ52" s="354"/>
      <c r="ILA52" s="354"/>
      <c r="ILB52" s="354"/>
      <c r="ILC52" s="354"/>
      <c r="ILD52" s="354"/>
      <c r="ILE52" s="354"/>
      <c r="ILF52" s="354"/>
      <c r="ILG52" s="354"/>
      <c r="ILH52" s="354"/>
      <c r="ILI52" s="354"/>
      <c r="ILJ52" s="354"/>
      <c r="ILK52" s="354"/>
      <c r="ILL52" s="354"/>
      <c r="ILM52" s="354"/>
      <c r="ILN52" s="354"/>
      <c r="ILO52" s="354"/>
      <c r="ILP52" s="354"/>
      <c r="ILQ52" s="354"/>
      <c r="ILR52" s="354"/>
      <c r="ILS52" s="354"/>
      <c r="ILT52" s="354"/>
      <c r="ILU52" s="354"/>
      <c r="ILV52" s="354"/>
      <c r="ILW52" s="354"/>
      <c r="ILX52" s="354"/>
      <c r="ILY52" s="354"/>
      <c r="ILZ52" s="354"/>
      <c r="IMA52" s="354"/>
      <c r="IMB52" s="354"/>
      <c r="IMC52" s="354"/>
      <c r="IMD52" s="354"/>
      <c r="IME52" s="354"/>
      <c r="IMF52" s="354"/>
      <c r="IMG52" s="354"/>
      <c r="IMH52" s="354"/>
      <c r="IMI52" s="354"/>
      <c r="IMJ52" s="354"/>
      <c r="IMK52" s="354"/>
      <c r="IML52" s="354"/>
      <c r="IMM52" s="354"/>
      <c r="IMN52" s="354"/>
      <c r="IMO52" s="354"/>
      <c r="IMP52" s="354"/>
      <c r="IMQ52" s="354"/>
      <c r="IMR52" s="354"/>
      <c r="IMS52" s="354"/>
      <c r="IMT52" s="354"/>
      <c r="IMU52" s="354"/>
      <c r="IMV52" s="354"/>
      <c r="IMW52" s="354"/>
      <c r="IMX52" s="354"/>
      <c r="IMY52" s="354"/>
      <c r="IMZ52" s="354"/>
      <c r="INA52" s="354"/>
      <c r="INB52" s="354"/>
      <c r="INC52" s="354"/>
      <c r="IND52" s="354"/>
      <c r="INE52" s="354"/>
      <c r="INF52" s="354"/>
      <c r="ING52" s="354"/>
      <c r="INH52" s="354"/>
      <c r="INI52" s="354"/>
      <c r="INJ52" s="354"/>
      <c r="INK52" s="354"/>
      <c r="INL52" s="354"/>
      <c r="INM52" s="354"/>
      <c r="INN52" s="354"/>
      <c r="INO52" s="354"/>
      <c r="INP52" s="354"/>
      <c r="INQ52" s="354"/>
      <c r="INR52" s="354"/>
      <c r="INS52" s="354"/>
      <c r="INT52" s="354"/>
      <c r="INU52" s="354"/>
      <c r="INV52" s="354"/>
      <c r="INW52" s="354"/>
      <c r="INX52" s="354"/>
      <c r="INY52" s="354"/>
      <c r="INZ52" s="354"/>
      <c r="IOA52" s="354"/>
      <c r="IOB52" s="354"/>
      <c r="IOC52" s="354"/>
      <c r="IOD52" s="354"/>
      <c r="IOE52" s="354"/>
      <c r="IOF52" s="354"/>
      <c r="IOG52" s="354"/>
      <c r="IOH52" s="354"/>
      <c r="IOI52" s="354"/>
      <c r="IOJ52" s="354"/>
      <c r="IOK52" s="354"/>
      <c r="IOL52" s="354"/>
      <c r="IOM52" s="354"/>
      <c r="ION52" s="354"/>
      <c r="IOO52" s="354"/>
      <c r="IOP52" s="354"/>
      <c r="IOQ52" s="354"/>
      <c r="IOR52" s="354"/>
      <c r="IOS52" s="354"/>
      <c r="IOT52" s="354"/>
      <c r="IOU52" s="354"/>
      <c r="IOV52" s="354"/>
      <c r="IOW52" s="354"/>
      <c r="IOX52" s="354"/>
      <c r="IOY52" s="354"/>
      <c r="IOZ52" s="354"/>
      <c r="IPA52" s="354"/>
      <c r="IPB52" s="354"/>
      <c r="IPC52" s="354"/>
      <c r="IPD52" s="354"/>
      <c r="IPE52" s="354"/>
      <c r="IPF52" s="354"/>
      <c r="IPG52" s="354"/>
      <c r="IPH52" s="354"/>
      <c r="IPI52" s="354"/>
      <c r="IPJ52" s="354"/>
      <c r="IPK52" s="354"/>
      <c r="IPL52" s="354"/>
      <c r="IPM52" s="354"/>
      <c r="IPN52" s="354"/>
      <c r="IPO52" s="354"/>
      <c r="IPP52" s="354"/>
      <c r="IPQ52" s="354"/>
      <c r="IPR52" s="354"/>
      <c r="IPS52" s="354"/>
      <c r="IPT52" s="354"/>
      <c r="IPU52" s="354"/>
      <c r="IPV52" s="354"/>
      <c r="IPW52" s="354"/>
      <c r="IPX52" s="354"/>
      <c r="IPY52" s="354"/>
      <c r="IPZ52" s="354"/>
      <c r="IQA52" s="354"/>
      <c r="IQB52" s="354"/>
      <c r="IQC52" s="354"/>
      <c r="IQD52" s="354"/>
      <c r="IQE52" s="354"/>
      <c r="IQF52" s="354"/>
      <c r="IQG52" s="354"/>
      <c r="IQH52" s="354"/>
      <c r="IQI52" s="354"/>
      <c r="IQJ52" s="354"/>
      <c r="IQK52" s="354"/>
      <c r="IQL52" s="354"/>
      <c r="IQM52" s="354"/>
      <c r="IQN52" s="354"/>
      <c r="IQO52" s="354"/>
      <c r="IQP52" s="354"/>
      <c r="IQQ52" s="354"/>
      <c r="IQR52" s="354"/>
      <c r="IQS52" s="354"/>
      <c r="IQT52" s="354"/>
      <c r="IQU52" s="354"/>
      <c r="IQV52" s="354"/>
      <c r="IQW52" s="354"/>
      <c r="IQX52" s="354"/>
      <c r="IQY52" s="354"/>
      <c r="IQZ52" s="354"/>
      <c r="IRA52" s="354"/>
      <c r="IRB52" s="354"/>
      <c r="IRC52" s="354"/>
      <c r="IRD52" s="354"/>
      <c r="IRE52" s="354"/>
      <c r="IRF52" s="354"/>
      <c r="IRG52" s="354"/>
      <c r="IRH52" s="354"/>
      <c r="IRI52" s="354"/>
      <c r="IRJ52" s="354"/>
      <c r="IRK52" s="354"/>
      <c r="IRL52" s="354"/>
      <c r="IRM52" s="354"/>
      <c r="IRN52" s="354"/>
      <c r="IRO52" s="354"/>
      <c r="IRP52" s="354"/>
      <c r="IRQ52" s="354"/>
      <c r="IRR52" s="354"/>
      <c r="IRS52" s="354"/>
      <c r="IRT52" s="354"/>
      <c r="IRU52" s="354"/>
      <c r="IRV52" s="354"/>
      <c r="IRW52" s="354"/>
      <c r="IRX52" s="354"/>
      <c r="IRY52" s="354"/>
      <c r="IRZ52" s="354"/>
      <c r="ISA52" s="354"/>
      <c r="ISB52" s="354"/>
      <c r="ISC52" s="354"/>
      <c r="ISD52" s="354"/>
      <c r="ISE52" s="354"/>
      <c r="ISF52" s="354"/>
      <c r="ISG52" s="354"/>
      <c r="ISH52" s="354"/>
      <c r="ISI52" s="354"/>
      <c r="ISJ52" s="354"/>
      <c r="ISK52" s="354"/>
      <c r="ISL52" s="354"/>
      <c r="ISM52" s="354"/>
      <c r="ISN52" s="354"/>
      <c r="ISO52" s="354"/>
      <c r="ISP52" s="354"/>
      <c r="ISQ52" s="354"/>
      <c r="ISR52" s="354"/>
      <c r="ISS52" s="354"/>
      <c r="IST52" s="354"/>
      <c r="ISU52" s="354"/>
      <c r="ISV52" s="354"/>
      <c r="ISW52" s="354"/>
      <c r="ISX52" s="354"/>
      <c r="ISY52" s="354"/>
      <c r="ISZ52" s="354"/>
      <c r="ITA52" s="354"/>
      <c r="ITB52" s="354"/>
      <c r="ITC52" s="354"/>
      <c r="ITD52" s="354"/>
      <c r="ITE52" s="354"/>
      <c r="ITF52" s="354"/>
      <c r="ITG52" s="354"/>
      <c r="ITH52" s="354"/>
      <c r="ITI52" s="354"/>
      <c r="ITJ52" s="354"/>
      <c r="ITK52" s="354"/>
      <c r="ITL52" s="354"/>
      <c r="ITM52" s="354"/>
      <c r="ITN52" s="354"/>
      <c r="ITO52" s="354"/>
      <c r="ITP52" s="354"/>
      <c r="ITQ52" s="354"/>
      <c r="ITR52" s="354"/>
      <c r="ITS52" s="354"/>
      <c r="ITT52" s="354"/>
      <c r="ITU52" s="354"/>
      <c r="ITV52" s="354"/>
      <c r="ITW52" s="354"/>
      <c r="ITX52" s="354"/>
      <c r="ITY52" s="354"/>
      <c r="ITZ52" s="354"/>
      <c r="IUA52" s="354"/>
      <c r="IUB52" s="354"/>
      <c r="IUC52" s="354"/>
      <c r="IUD52" s="354"/>
      <c r="IUE52" s="354"/>
      <c r="IUF52" s="354"/>
      <c r="IUG52" s="354"/>
      <c r="IUH52" s="354"/>
      <c r="IUI52" s="354"/>
      <c r="IUJ52" s="354"/>
      <c r="IUK52" s="354"/>
      <c r="IUL52" s="354"/>
      <c r="IUM52" s="354"/>
      <c r="IUN52" s="354"/>
      <c r="IUO52" s="354"/>
      <c r="IUP52" s="354"/>
      <c r="IUQ52" s="354"/>
      <c r="IUR52" s="354"/>
      <c r="IUS52" s="354"/>
      <c r="IUT52" s="354"/>
      <c r="IUU52" s="354"/>
      <c r="IUV52" s="354"/>
      <c r="IUW52" s="354"/>
      <c r="IUX52" s="354"/>
      <c r="IUY52" s="354"/>
      <c r="IUZ52" s="354"/>
      <c r="IVA52" s="354"/>
      <c r="IVB52" s="354"/>
      <c r="IVC52" s="354"/>
      <c r="IVD52" s="354"/>
      <c r="IVE52" s="354"/>
      <c r="IVF52" s="354"/>
      <c r="IVG52" s="354"/>
      <c r="IVH52" s="354"/>
      <c r="IVI52" s="354"/>
      <c r="IVJ52" s="354"/>
      <c r="IVK52" s="354"/>
      <c r="IVL52" s="354"/>
      <c r="IVM52" s="354"/>
      <c r="IVN52" s="354"/>
      <c r="IVO52" s="354"/>
      <c r="IVP52" s="354"/>
      <c r="IVQ52" s="354"/>
      <c r="IVR52" s="354"/>
      <c r="IVS52" s="354"/>
      <c r="IVT52" s="354"/>
      <c r="IVU52" s="354"/>
      <c r="IVV52" s="354"/>
      <c r="IVW52" s="354"/>
      <c r="IVX52" s="354"/>
      <c r="IVY52" s="354"/>
      <c r="IVZ52" s="354"/>
      <c r="IWA52" s="354"/>
      <c r="IWB52" s="354"/>
      <c r="IWC52" s="354"/>
      <c r="IWD52" s="354"/>
      <c r="IWE52" s="354"/>
      <c r="IWF52" s="354"/>
      <c r="IWG52" s="354"/>
      <c r="IWH52" s="354"/>
      <c r="IWI52" s="354"/>
      <c r="IWJ52" s="354"/>
      <c r="IWK52" s="354"/>
      <c r="IWL52" s="354"/>
      <c r="IWM52" s="354"/>
      <c r="IWN52" s="354"/>
      <c r="IWO52" s="354"/>
      <c r="IWP52" s="354"/>
      <c r="IWQ52" s="354"/>
      <c r="IWR52" s="354"/>
      <c r="IWS52" s="354"/>
      <c r="IWT52" s="354"/>
      <c r="IWU52" s="354"/>
      <c r="IWV52" s="354"/>
      <c r="IWW52" s="354"/>
      <c r="IWX52" s="354"/>
      <c r="IWY52" s="354"/>
      <c r="IWZ52" s="354"/>
      <c r="IXA52" s="354"/>
      <c r="IXB52" s="354"/>
      <c r="IXC52" s="354"/>
      <c r="IXD52" s="354"/>
      <c r="IXE52" s="354"/>
      <c r="IXF52" s="354"/>
      <c r="IXG52" s="354"/>
      <c r="IXH52" s="354"/>
      <c r="IXI52" s="354"/>
      <c r="IXJ52" s="354"/>
      <c r="IXK52" s="354"/>
      <c r="IXL52" s="354"/>
      <c r="IXM52" s="354"/>
      <c r="IXN52" s="354"/>
      <c r="IXO52" s="354"/>
      <c r="IXP52" s="354"/>
      <c r="IXQ52" s="354"/>
      <c r="IXR52" s="354"/>
      <c r="IXS52" s="354"/>
      <c r="IXT52" s="354"/>
      <c r="IXU52" s="354"/>
      <c r="IXV52" s="354"/>
      <c r="IXW52" s="354"/>
      <c r="IXX52" s="354"/>
      <c r="IXY52" s="354"/>
      <c r="IXZ52" s="354"/>
      <c r="IYA52" s="354"/>
      <c r="IYB52" s="354"/>
      <c r="IYC52" s="354"/>
      <c r="IYD52" s="354"/>
      <c r="IYE52" s="354"/>
      <c r="IYF52" s="354"/>
      <c r="IYG52" s="354"/>
      <c r="IYH52" s="354"/>
      <c r="IYI52" s="354"/>
      <c r="IYJ52" s="354"/>
      <c r="IYK52" s="354"/>
      <c r="IYL52" s="354"/>
      <c r="IYM52" s="354"/>
      <c r="IYN52" s="354"/>
      <c r="IYO52" s="354"/>
      <c r="IYP52" s="354"/>
      <c r="IYQ52" s="354"/>
      <c r="IYR52" s="354"/>
      <c r="IYS52" s="354"/>
      <c r="IYT52" s="354"/>
      <c r="IYU52" s="354"/>
      <c r="IYV52" s="354"/>
      <c r="IYW52" s="354"/>
      <c r="IYX52" s="354"/>
      <c r="IYY52" s="354"/>
      <c r="IYZ52" s="354"/>
      <c r="IZA52" s="354"/>
      <c r="IZB52" s="354"/>
      <c r="IZC52" s="354"/>
      <c r="IZD52" s="354"/>
      <c r="IZE52" s="354"/>
      <c r="IZF52" s="354"/>
      <c r="IZG52" s="354"/>
      <c r="IZH52" s="354"/>
      <c r="IZI52" s="354"/>
      <c r="IZJ52" s="354"/>
      <c r="IZK52" s="354"/>
      <c r="IZL52" s="354"/>
      <c r="IZM52" s="354"/>
      <c r="IZN52" s="354"/>
      <c r="IZO52" s="354"/>
      <c r="IZP52" s="354"/>
      <c r="IZQ52" s="354"/>
      <c r="IZR52" s="354"/>
      <c r="IZS52" s="354"/>
      <c r="IZT52" s="354"/>
      <c r="IZU52" s="354"/>
      <c r="IZV52" s="354"/>
      <c r="IZW52" s="354"/>
      <c r="IZX52" s="354"/>
      <c r="IZY52" s="354"/>
      <c r="IZZ52" s="354"/>
      <c r="JAA52" s="354"/>
      <c r="JAB52" s="354"/>
      <c r="JAC52" s="354"/>
      <c r="JAD52" s="354"/>
      <c r="JAE52" s="354"/>
      <c r="JAF52" s="354"/>
      <c r="JAG52" s="354"/>
      <c r="JAH52" s="354"/>
      <c r="JAI52" s="354"/>
      <c r="JAJ52" s="354"/>
      <c r="JAK52" s="354"/>
      <c r="JAL52" s="354"/>
      <c r="JAM52" s="354"/>
      <c r="JAN52" s="354"/>
      <c r="JAO52" s="354"/>
      <c r="JAP52" s="354"/>
      <c r="JAQ52" s="354"/>
      <c r="JAR52" s="354"/>
      <c r="JAS52" s="354"/>
      <c r="JAT52" s="354"/>
      <c r="JAU52" s="354"/>
      <c r="JAV52" s="354"/>
      <c r="JAW52" s="354"/>
      <c r="JAX52" s="354"/>
      <c r="JAY52" s="354"/>
      <c r="JAZ52" s="354"/>
      <c r="JBA52" s="354"/>
      <c r="JBB52" s="354"/>
      <c r="JBC52" s="354"/>
      <c r="JBD52" s="354"/>
      <c r="JBE52" s="354"/>
      <c r="JBF52" s="354"/>
      <c r="JBG52" s="354"/>
      <c r="JBH52" s="354"/>
      <c r="JBI52" s="354"/>
      <c r="JBJ52" s="354"/>
      <c r="JBK52" s="354"/>
      <c r="JBL52" s="354"/>
      <c r="JBM52" s="354"/>
      <c r="JBN52" s="354"/>
      <c r="JBO52" s="354"/>
      <c r="JBP52" s="354"/>
      <c r="JBQ52" s="354"/>
      <c r="JBR52" s="354"/>
      <c r="JBS52" s="354"/>
      <c r="JBT52" s="354"/>
      <c r="JBU52" s="354"/>
      <c r="JBV52" s="354"/>
      <c r="JBW52" s="354"/>
      <c r="JBX52" s="354"/>
      <c r="JBY52" s="354"/>
      <c r="JBZ52" s="354"/>
      <c r="JCA52" s="354"/>
      <c r="JCB52" s="354"/>
      <c r="JCC52" s="354"/>
      <c r="JCD52" s="354"/>
      <c r="JCE52" s="354"/>
      <c r="JCF52" s="354"/>
      <c r="JCG52" s="354"/>
      <c r="JCH52" s="354"/>
      <c r="JCI52" s="354"/>
      <c r="JCJ52" s="354"/>
      <c r="JCK52" s="354"/>
      <c r="JCL52" s="354"/>
      <c r="JCM52" s="354"/>
      <c r="JCN52" s="354"/>
      <c r="JCO52" s="354"/>
      <c r="JCP52" s="354"/>
      <c r="JCQ52" s="354"/>
      <c r="JCR52" s="354"/>
      <c r="JCS52" s="354"/>
      <c r="JCT52" s="354"/>
      <c r="JCU52" s="354"/>
      <c r="JCV52" s="354"/>
      <c r="JCW52" s="354"/>
      <c r="JCX52" s="354"/>
      <c r="JCY52" s="354"/>
      <c r="JCZ52" s="354"/>
      <c r="JDA52" s="354"/>
      <c r="JDB52" s="354"/>
      <c r="JDC52" s="354"/>
      <c r="JDD52" s="354"/>
      <c r="JDE52" s="354"/>
      <c r="JDF52" s="354"/>
      <c r="JDG52" s="354"/>
      <c r="JDH52" s="354"/>
      <c r="JDI52" s="354"/>
      <c r="JDJ52" s="354"/>
      <c r="JDK52" s="354"/>
      <c r="JDL52" s="354"/>
      <c r="JDM52" s="354"/>
      <c r="JDN52" s="354"/>
      <c r="JDO52" s="354"/>
      <c r="JDP52" s="354"/>
      <c r="JDQ52" s="354"/>
      <c r="JDR52" s="354"/>
      <c r="JDS52" s="354"/>
      <c r="JDT52" s="354"/>
      <c r="JDU52" s="354"/>
      <c r="JDV52" s="354"/>
      <c r="JDW52" s="354"/>
      <c r="JDX52" s="354"/>
      <c r="JDY52" s="354"/>
      <c r="JDZ52" s="354"/>
      <c r="JEA52" s="354"/>
      <c r="JEB52" s="354"/>
      <c r="JEC52" s="354"/>
      <c r="JED52" s="354"/>
      <c r="JEE52" s="354"/>
      <c r="JEF52" s="354"/>
      <c r="JEG52" s="354"/>
      <c r="JEH52" s="354"/>
      <c r="JEI52" s="354"/>
      <c r="JEJ52" s="354"/>
      <c r="JEK52" s="354"/>
      <c r="JEL52" s="354"/>
      <c r="JEM52" s="354"/>
      <c r="JEN52" s="354"/>
      <c r="JEO52" s="354"/>
      <c r="JEP52" s="354"/>
      <c r="JEQ52" s="354"/>
      <c r="JER52" s="354"/>
      <c r="JES52" s="354"/>
      <c r="JET52" s="354"/>
      <c r="JEU52" s="354"/>
      <c r="JEV52" s="354"/>
      <c r="JEW52" s="354"/>
      <c r="JEX52" s="354"/>
      <c r="JEY52" s="354"/>
      <c r="JEZ52" s="354"/>
      <c r="JFA52" s="354"/>
      <c r="JFB52" s="354"/>
      <c r="JFC52" s="354"/>
      <c r="JFD52" s="354"/>
      <c r="JFE52" s="354"/>
      <c r="JFF52" s="354"/>
      <c r="JFG52" s="354"/>
      <c r="JFH52" s="354"/>
      <c r="JFI52" s="354"/>
      <c r="JFJ52" s="354"/>
      <c r="JFK52" s="354"/>
      <c r="JFL52" s="354"/>
      <c r="JFM52" s="354"/>
      <c r="JFN52" s="354"/>
      <c r="JFO52" s="354"/>
      <c r="JFP52" s="354"/>
      <c r="JFQ52" s="354"/>
      <c r="JFR52" s="354"/>
      <c r="JFS52" s="354"/>
      <c r="JFT52" s="354"/>
      <c r="JFU52" s="354"/>
      <c r="JFV52" s="354"/>
      <c r="JFW52" s="354"/>
      <c r="JFX52" s="354"/>
      <c r="JFY52" s="354"/>
      <c r="JFZ52" s="354"/>
      <c r="JGA52" s="354"/>
      <c r="JGB52" s="354"/>
      <c r="JGC52" s="354"/>
      <c r="JGD52" s="354"/>
      <c r="JGE52" s="354"/>
      <c r="JGF52" s="354"/>
      <c r="JGG52" s="354"/>
      <c r="JGH52" s="354"/>
      <c r="JGI52" s="354"/>
      <c r="JGJ52" s="354"/>
      <c r="JGK52" s="354"/>
      <c r="JGL52" s="354"/>
      <c r="JGM52" s="354"/>
      <c r="JGN52" s="354"/>
      <c r="JGO52" s="354"/>
      <c r="JGP52" s="354"/>
      <c r="JGQ52" s="354"/>
      <c r="JGR52" s="354"/>
      <c r="JGS52" s="354"/>
      <c r="JGT52" s="354"/>
      <c r="JGU52" s="354"/>
      <c r="JGV52" s="354"/>
      <c r="JGW52" s="354"/>
      <c r="JGX52" s="354"/>
      <c r="JGY52" s="354"/>
      <c r="JGZ52" s="354"/>
      <c r="JHA52" s="354"/>
      <c r="JHB52" s="354"/>
      <c r="JHC52" s="354"/>
      <c r="JHD52" s="354"/>
      <c r="JHE52" s="354"/>
      <c r="JHF52" s="354"/>
      <c r="JHG52" s="354"/>
      <c r="JHH52" s="354"/>
      <c r="JHI52" s="354"/>
      <c r="JHJ52" s="354"/>
      <c r="JHK52" s="354"/>
      <c r="JHL52" s="354"/>
      <c r="JHM52" s="354"/>
      <c r="JHN52" s="354"/>
      <c r="JHO52" s="354"/>
      <c r="JHP52" s="354"/>
      <c r="JHQ52" s="354"/>
      <c r="JHR52" s="354"/>
      <c r="JHS52" s="354"/>
      <c r="JHT52" s="354"/>
      <c r="JHU52" s="354"/>
      <c r="JHV52" s="354"/>
      <c r="JHW52" s="354"/>
      <c r="JHX52" s="354"/>
      <c r="JHY52" s="354"/>
      <c r="JHZ52" s="354"/>
      <c r="JIA52" s="354"/>
      <c r="JIB52" s="354"/>
      <c r="JIC52" s="354"/>
      <c r="JID52" s="354"/>
      <c r="JIE52" s="354"/>
      <c r="JIF52" s="354"/>
      <c r="JIG52" s="354"/>
      <c r="JIH52" s="354"/>
      <c r="JII52" s="354"/>
      <c r="JIJ52" s="354"/>
      <c r="JIK52" s="354"/>
      <c r="JIL52" s="354"/>
      <c r="JIM52" s="354"/>
      <c r="JIN52" s="354"/>
      <c r="JIO52" s="354"/>
      <c r="JIP52" s="354"/>
      <c r="JIQ52" s="354"/>
      <c r="JIR52" s="354"/>
      <c r="JIS52" s="354"/>
      <c r="JIT52" s="354"/>
      <c r="JIU52" s="354"/>
      <c r="JIV52" s="354"/>
      <c r="JIW52" s="354"/>
      <c r="JIX52" s="354"/>
      <c r="JIY52" s="354"/>
      <c r="JIZ52" s="354"/>
      <c r="JJA52" s="354"/>
      <c r="JJB52" s="354"/>
      <c r="JJC52" s="354"/>
      <c r="JJD52" s="354"/>
      <c r="JJE52" s="354"/>
      <c r="JJF52" s="354"/>
      <c r="JJG52" s="354"/>
      <c r="JJH52" s="354"/>
      <c r="JJI52" s="354"/>
      <c r="JJJ52" s="354"/>
      <c r="JJK52" s="354"/>
      <c r="JJL52" s="354"/>
      <c r="JJM52" s="354"/>
      <c r="JJN52" s="354"/>
      <c r="JJO52" s="354"/>
      <c r="JJP52" s="354"/>
      <c r="JJQ52" s="354"/>
      <c r="JJR52" s="354"/>
      <c r="JJS52" s="354"/>
      <c r="JJT52" s="354"/>
      <c r="JJU52" s="354"/>
      <c r="JJV52" s="354"/>
      <c r="JJW52" s="354"/>
      <c r="JJX52" s="354"/>
      <c r="JJY52" s="354"/>
      <c r="JJZ52" s="354"/>
      <c r="JKA52" s="354"/>
      <c r="JKB52" s="354"/>
      <c r="JKC52" s="354"/>
      <c r="JKD52" s="354"/>
      <c r="JKE52" s="354"/>
      <c r="JKF52" s="354"/>
      <c r="JKG52" s="354"/>
      <c r="JKH52" s="354"/>
      <c r="JKI52" s="354"/>
      <c r="JKJ52" s="354"/>
      <c r="JKK52" s="354"/>
      <c r="JKL52" s="354"/>
      <c r="JKM52" s="354"/>
      <c r="JKN52" s="354"/>
      <c r="JKO52" s="354"/>
      <c r="JKP52" s="354"/>
      <c r="JKQ52" s="354"/>
      <c r="JKR52" s="354"/>
      <c r="JKS52" s="354"/>
      <c r="JKT52" s="354"/>
      <c r="JKU52" s="354"/>
      <c r="JKV52" s="354"/>
      <c r="JKW52" s="354"/>
      <c r="JKX52" s="354"/>
      <c r="JKY52" s="354"/>
      <c r="JKZ52" s="354"/>
      <c r="JLA52" s="354"/>
      <c r="JLB52" s="354"/>
      <c r="JLC52" s="354"/>
      <c r="JLD52" s="354"/>
      <c r="JLE52" s="354"/>
      <c r="JLF52" s="354"/>
      <c r="JLG52" s="354"/>
      <c r="JLH52" s="354"/>
      <c r="JLI52" s="354"/>
      <c r="JLJ52" s="354"/>
      <c r="JLK52" s="354"/>
      <c r="JLL52" s="354"/>
      <c r="JLM52" s="354"/>
      <c r="JLN52" s="354"/>
      <c r="JLO52" s="354"/>
      <c r="JLP52" s="354"/>
      <c r="JLQ52" s="354"/>
      <c r="JLR52" s="354"/>
      <c r="JLS52" s="354"/>
      <c r="JLT52" s="354"/>
      <c r="JLU52" s="354"/>
      <c r="JLV52" s="354"/>
      <c r="JLW52" s="354"/>
      <c r="JLX52" s="354"/>
      <c r="JLY52" s="354"/>
      <c r="JLZ52" s="354"/>
      <c r="JMA52" s="354"/>
      <c r="JMB52" s="354"/>
      <c r="JMC52" s="354"/>
      <c r="JMD52" s="354"/>
      <c r="JME52" s="354"/>
      <c r="JMF52" s="354"/>
      <c r="JMG52" s="354"/>
      <c r="JMH52" s="354"/>
      <c r="JMI52" s="354"/>
      <c r="JMJ52" s="354"/>
      <c r="JMK52" s="354"/>
      <c r="JML52" s="354"/>
      <c r="JMM52" s="354"/>
      <c r="JMN52" s="354"/>
      <c r="JMO52" s="354"/>
      <c r="JMP52" s="354"/>
      <c r="JMQ52" s="354"/>
      <c r="JMR52" s="354"/>
      <c r="JMS52" s="354"/>
      <c r="JMT52" s="354"/>
      <c r="JMU52" s="354"/>
      <c r="JMV52" s="354"/>
      <c r="JMW52" s="354"/>
      <c r="JMX52" s="354"/>
      <c r="JMY52" s="354"/>
      <c r="JMZ52" s="354"/>
      <c r="JNA52" s="354"/>
      <c r="JNB52" s="354"/>
      <c r="JNC52" s="354"/>
      <c r="JND52" s="354"/>
      <c r="JNE52" s="354"/>
      <c r="JNF52" s="354"/>
      <c r="JNG52" s="354"/>
      <c r="JNH52" s="354"/>
      <c r="JNI52" s="354"/>
      <c r="JNJ52" s="354"/>
      <c r="JNK52" s="354"/>
      <c r="JNL52" s="354"/>
      <c r="JNM52" s="354"/>
      <c r="JNN52" s="354"/>
      <c r="JNO52" s="354"/>
      <c r="JNP52" s="354"/>
      <c r="JNQ52" s="354"/>
      <c r="JNR52" s="354"/>
      <c r="JNS52" s="354"/>
      <c r="JNT52" s="354"/>
      <c r="JNU52" s="354"/>
      <c r="JNV52" s="354"/>
      <c r="JNW52" s="354"/>
      <c r="JNX52" s="354"/>
      <c r="JNY52" s="354"/>
      <c r="JNZ52" s="354"/>
      <c r="JOA52" s="354"/>
      <c r="JOB52" s="354"/>
      <c r="JOC52" s="354"/>
      <c r="JOD52" s="354"/>
      <c r="JOE52" s="354"/>
      <c r="JOF52" s="354"/>
      <c r="JOG52" s="354"/>
      <c r="JOH52" s="354"/>
      <c r="JOI52" s="354"/>
      <c r="JOJ52" s="354"/>
      <c r="JOK52" s="354"/>
      <c r="JOL52" s="354"/>
      <c r="JOM52" s="354"/>
      <c r="JON52" s="354"/>
      <c r="JOO52" s="354"/>
      <c r="JOP52" s="354"/>
      <c r="JOQ52" s="354"/>
      <c r="JOR52" s="354"/>
      <c r="JOS52" s="354"/>
      <c r="JOT52" s="354"/>
      <c r="JOU52" s="354"/>
      <c r="JOV52" s="354"/>
      <c r="JOW52" s="354"/>
      <c r="JOX52" s="354"/>
      <c r="JOY52" s="354"/>
      <c r="JOZ52" s="354"/>
      <c r="JPA52" s="354"/>
      <c r="JPB52" s="354"/>
      <c r="JPC52" s="354"/>
      <c r="JPD52" s="354"/>
      <c r="JPE52" s="354"/>
      <c r="JPF52" s="354"/>
      <c r="JPG52" s="354"/>
      <c r="JPH52" s="354"/>
      <c r="JPI52" s="354"/>
      <c r="JPJ52" s="354"/>
      <c r="JPK52" s="354"/>
      <c r="JPL52" s="354"/>
      <c r="JPM52" s="354"/>
      <c r="JPN52" s="354"/>
      <c r="JPO52" s="354"/>
      <c r="JPP52" s="354"/>
      <c r="JPQ52" s="354"/>
      <c r="JPR52" s="354"/>
      <c r="JPS52" s="354"/>
      <c r="JPT52" s="354"/>
      <c r="JPU52" s="354"/>
      <c r="JPV52" s="354"/>
      <c r="JPW52" s="354"/>
      <c r="JPX52" s="354"/>
      <c r="JPY52" s="354"/>
      <c r="JPZ52" s="354"/>
      <c r="JQA52" s="354"/>
      <c r="JQB52" s="354"/>
      <c r="JQC52" s="354"/>
      <c r="JQD52" s="354"/>
      <c r="JQE52" s="354"/>
      <c r="JQF52" s="354"/>
      <c r="JQG52" s="354"/>
      <c r="JQH52" s="354"/>
      <c r="JQI52" s="354"/>
      <c r="JQJ52" s="354"/>
      <c r="JQK52" s="354"/>
      <c r="JQL52" s="354"/>
      <c r="JQM52" s="354"/>
      <c r="JQN52" s="354"/>
      <c r="JQO52" s="354"/>
      <c r="JQP52" s="354"/>
      <c r="JQQ52" s="354"/>
      <c r="JQR52" s="354"/>
      <c r="JQS52" s="354"/>
      <c r="JQT52" s="354"/>
      <c r="JQU52" s="354"/>
      <c r="JQV52" s="354"/>
      <c r="JQW52" s="354"/>
      <c r="JQX52" s="354"/>
      <c r="JQY52" s="354"/>
      <c r="JQZ52" s="354"/>
      <c r="JRA52" s="354"/>
      <c r="JRB52" s="354"/>
      <c r="JRC52" s="354"/>
      <c r="JRD52" s="354"/>
      <c r="JRE52" s="354"/>
      <c r="JRF52" s="354"/>
      <c r="JRG52" s="354"/>
      <c r="JRH52" s="354"/>
      <c r="JRI52" s="354"/>
      <c r="JRJ52" s="354"/>
      <c r="JRK52" s="354"/>
      <c r="JRL52" s="354"/>
      <c r="JRM52" s="354"/>
      <c r="JRN52" s="354"/>
      <c r="JRO52" s="354"/>
      <c r="JRP52" s="354"/>
      <c r="JRQ52" s="354"/>
      <c r="JRR52" s="354"/>
      <c r="JRS52" s="354"/>
      <c r="JRT52" s="354"/>
      <c r="JRU52" s="354"/>
      <c r="JRV52" s="354"/>
      <c r="JRW52" s="354"/>
      <c r="JRX52" s="354"/>
      <c r="JRY52" s="354"/>
      <c r="JRZ52" s="354"/>
      <c r="JSA52" s="354"/>
      <c r="JSB52" s="354"/>
      <c r="JSC52" s="354"/>
      <c r="JSD52" s="354"/>
      <c r="JSE52" s="354"/>
      <c r="JSF52" s="354"/>
      <c r="JSG52" s="354"/>
      <c r="JSH52" s="354"/>
      <c r="JSI52" s="354"/>
      <c r="JSJ52" s="354"/>
      <c r="JSK52" s="354"/>
      <c r="JSL52" s="354"/>
      <c r="JSM52" s="354"/>
      <c r="JSN52" s="354"/>
      <c r="JSO52" s="354"/>
      <c r="JSP52" s="354"/>
      <c r="JSQ52" s="354"/>
      <c r="JSR52" s="354"/>
      <c r="JSS52" s="354"/>
      <c r="JST52" s="354"/>
      <c r="JSU52" s="354"/>
      <c r="JSV52" s="354"/>
      <c r="JSW52" s="354"/>
      <c r="JSX52" s="354"/>
      <c r="JSY52" s="354"/>
      <c r="JSZ52" s="354"/>
      <c r="JTA52" s="354"/>
      <c r="JTB52" s="354"/>
      <c r="JTC52" s="354"/>
      <c r="JTD52" s="354"/>
      <c r="JTE52" s="354"/>
      <c r="JTF52" s="354"/>
      <c r="JTG52" s="354"/>
      <c r="JTH52" s="354"/>
      <c r="JTI52" s="354"/>
      <c r="JTJ52" s="354"/>
      <c r="JTK52" s="354"/>
      <c r="JTL52" s="354"/>
      <c r="JTM52" s="354"/>
      <c r="JTN52" s="354"/>
      <c r="JTO52" s="354"/>
      <c r="JTP52" s="354"/>
      <c r="JTQ52" s="354"/>
      <c r="JTR52" s="354"/>
      <c r="JTS52" s="354"/>
      <c r="JTT52" s="354"/>
      <c r="JTU52" s="354"/>
      <c r="JTV52" s="354"/>
      <c r="JTW52" s="354"/>
      <c r="JTX52" s="354"/>
      <c r="JTY52" s="354"/>
      <c r="JTZ52" s="354"/>
      <c r="JUA52" s="354"/>
      <c r="JUB52" s="354"/>
      <c r="JUC52" s="354"/>
      <c r="JUD52" s="354"/>
      <c r="JUE52" s="354"/>
      <c r="JUF52" s="354"/>
      <c r="JUG52" s="354"/>
      <c r="JUH52" s="354"/>
      <c r="JUI52" s="354"/>
      <c r="JUJ52" s="354"/>
      <c r="JUK52" s="354"/>
      <c r="JUL52" s="354"/>
      <c r="JUM52" s="354"/>
      <c r="JUN52" s="354"/>
      <c r="JUO52" s="354"/>
      <c r="JUP52" s="354"/>
      <c r="JUQ52" s="354"/>
      <c r="JUR52" s="354"/>
      <c r="JUS52" s="354"/>
      <c r="JUT52" s="354"/>
      <c r="JUU52" s="354"/>
      <c r="JUV52" s="354"/>
      <c r="JUW52" s="354"/>
      <c r="JUX52" s="354"/>
      <c r="JUY52" s="354"/>
      <c r="JUZ52" s="354"/>
      <c r="JVA52" s="354"/>
      <c r="JVB52" s="354"/>
      <c r="JVC52" s="354"/>
      <c r="JVD52" s="354"/>
      <c r="JVE52" s="354"/>
      <c r="JVF52" s="354"/>
      <c r="JVG52" s="354"/>
      <c r="JVH52" s="354"/>
      <c r="JVI52" s="354"/>
      <c r="JVJ52" s="354"/>
      <c r="JVK52" s="354"/>
      <c r="JVL52" s="354"/>
      <c r="JVM52" s="354"/>
      <c r="JVN52" s="354"/>
      <c r="JVO52" s="354"/>
      <c r="JVP52" s="354"/>
      <c r="JVQ52" s="354"/>
      <c r="JVR52" s="354"/>
      <c r="JVS52" s="354"/>
      <c r="JVT52" s="354"/>
      <c r="JVU52" s="354"/>
      <c r="JVV52" s="354"/>
      <c r="JVW52" s="354"/>
      <c r="JVX52" s="354"/>
      <c r="JVY52" s="354"/>
      <c r="JVZ52" s="354"/>
      <c r="JWA52" s="354"/>
      <c r="JWB52" s="354"/>
      <c r="JWC52" s="354"/>
      <c r="JWD52" s="354"/>
      <c r="JWE52" s="354"/>
      <c r="JWF52" s="354"/>
      <c r="JWG52" s="354"/>
      <c r="JWH52" s="354"/>
      <c r="JWI52" s="354"/>
      <c r="JWJ52" s="354"/>
      <c r="JWK52" s="354"/>
      <c r="JWL52" s="354"/>
      <c r="JWM52" s="354"/>
      <c r="JWN52" s="354"/>
      <c r="JWO52" s="354"/>
      <c r="JWP52" s="354"/>
      <c r="JWQ52" s="354"/>
      <c r="JWR52" s="354"/>
      <c r="JWS52" s="354"/>
      <c r="JWT52" s="354"/>
      <c r="JWU52" s="354"/>
      <c r="JWV52" s="354"/>
      <c r="JWW52" s="354"/>
      <c r="JWX52" s="354"/>
      <c r="JWY52" s="354"/>
      <c r="JWZ52" s="354"/>
      <c r="JXA52" s="354"/>
      <c r="JXB52" s="354"/>
      <c r="JXC52" s="354"/>
      <c r="JXD52" s="354"/>
      <c r="JXE52" s="354"/>
      <c r="JXF52" s="354"/>
      <c r="JXG52" s="354"/>
      <c r="JXH52" s="354"/>
      <c r="JXI52" s="354"/>
      <c r="JXJ52" s="354"/>
      <c r="JXK52" s="354"/>
      <c r="JXL52" s="354"/>
      <c r="JXM52" s="354"/>
      <c r="JXN52" s="354"/>
      <c r="JXO52" s="354"/>
      <c r="JXP52" s="354"/>
      <c r="JXQ52" s="354"/>
      <c r="JXR52" s="354"/>
      <c r="JXS52" s="354"/>
      <c r="JXT52" s="354"/>
      <c r="JXU52" s="354"/>
      <c r="JXV52" s="354"/>
      <c r="JXW52" s="354"/>
      <c r="JXX52" s="354"/>
      <c r="JXY52" s="354"/>
      <c r="JXZ52" s="354"/>
      <c r="JYA52" s="354"/>
      <c r="JYB52" s="354"/>
      <c r="JYC52" s="354"/>
      <c r="JYD52" s="354"/>
      <c r="JYE52" s="354"/>
      <c r="JYF52" s="354"/>
      <c r="JYG52" s="354"/>
      <c r="JYH52" s="354"/>
      <c r="JYI52" s="354"/>
      <c r="JYJ52" s="354"/>
      <c r="JYK52" s="354"/>
      <c r="JYL52" s="354"/>
      <c r="JYM52" s="354"/>
      <c r="JYN52" s="354"/>
      <c r="JYO52" s="354"/>
      <c r="JYP52" s="354"/>
      <c r="JYQ52" s="354"/>
      <c r="JYR52" s="354"/>
      <c r="JYS52" s="354"/>
      <c r="JYT52" s="354"/>
      <c r="JYU52" s="354"/>
      <c r="JYV52" s="354"/>
      <c r="JYW52" s="354"/>
      <c r="JYX52" s="354"/>
      <c r="JYY52" s="354"/>
      <c r="JYZ52" s="354"/>
      <c r="JZA52" s="354"/>
      <c r="JZB52" s="354"/>
      <c r="JZC52" s="354"/>
      <c r="JZD52" s="354"/>
      <c r="JZE52" s="354"/>
      <c r="JZF52" s="354"/>
      <c r="JZG52" s="354"/>
      <c r="JZH52" s="354"/>
      <c r="JZI52" s="354"/>
      <c r="JZJ52" s="354"/>
      <c r="JZK52" s="354"/>
      <c r="JZL52" s="354"/>
      <c r="JZM52" s="354"/>
      <c r="JZN52" s="354"/>
      <c r="JZO52" s="354"/>
      <c r="JZP52" s="354"/>
      <c r="JZQ52" s="354"/>
      <c r="JZR52" s="354"/>
      <c r="JZS52" s="354"/>
      <c r="JZT52" s="354"/>
      <c r="JZU52" s="354"/>
      <c r="JZV52" s="354"/>
      <c r="JZW52" s="354"/>
      <c r="JZX52" s="354"/>
      <c r="JZY52" s="354"/>
      <c r="JZZ52" s="354"/>
      <c r="KAA52" s="354"/>
      <c r="KAB52" s="354"/>
      <c r="KAC52" s="354"/>
      <c r="KAD52" s="354"/>
      <c r="KAE52" s="354"/>
      <c r="KAF52" s="354"/>
      <c r="KAG52" s="354"/>
      <c r="KAH52" s="354"/>
      <c r="KAI52" s="354"/>
      <c r="KAJ52" s="354"/>
      <c r="KAK52" s="354"/>
      <c r="KAL52" s="354"/>
      <c r="KAM52" s="354"/>
      <c r="KAN52" s="354"/>
      <c r="KAO52" s="354"/>
      <c r="KAP52" s="354"/>
      <c r="KAQ52" s="354"/>
      <c r="KAR52" s="354"/>
      <c r="KAS52" s="354"/>
      <c r="KAT52" s="354"/>
      <c r="KAU52" s="354"/>
      <c r="KAV52" s="354"/>
      <c r="KAW52" s="354"/>
      <c r="KAX52" s="354"/>
      <c r="KAY52" s="354"/>
      <c r="KAZ52" s="354"/>
      <c r="KBA52" s="354"/>
      <c r="KBB52" s="354"/>
      <c r="KBC52" s="354"/>
      <c r="KBD52" s="354"/>
      <c r="KBE52" s="354"/>
      <c r="KBF52" s="354"/>
      <c r="KBG52" s="354"/>
      <c r="KBH52" s="354"/>
      <c r="KBI52" s="354"/>
      <c r="KBJ52" s="354"/>
      <c r="KBK52" s="354"/>
      <c r="KBL52" s="354"/>
      <c r="KBM52" s="354"/>
      <c r="KBN52" s="354"/>
      <c r="KBO52" s="354"/>
      <c r="KBP52" s="354"/>
      <c r="KBQ52" s="354"/>
      <c r="KBR52" s="354"/>
      <c r="KBS52" s="354"/>
      <c r="KBT52" s="354"/>
      <c r="KBU52" s="354"/>
      <c r="KBV52" s="354"/>
      <c r="KBW52" s="354"/>
      <c r="KBX52" s="354"/>
      <c r="KBY52" s="354"/>
      <c r="KBZ52" s="354"/>
      <c r="KCA52" s="354"/>
      <c r="KCB52" s="354"/>
      <c r="KCC52" s="354"/>
      <c r="KCD52" s="354"/>
      <c r="KCE52" s="354"/>
      <c r="KCF52" s="354"/>
      <c r="KCG52" s="354"/>
      <c r="KCH52" s="354"/>
      <c r="KCI52" s="354"/>
      <c r="KCJ52" s="354"/>
      <c r="KCK52" s="354"/>
      <c r="KCL52" s="354"/>
      <c r="KCM52" s="354"/>
      <c r="KCN52" s="354"/>
      <c r="KCO52" s="354"/>
      <c r="KCP52" s="354"/>
      <c r="KCQ52" s="354"/>
      <c r="KCR52" s="354"/>
      <c r="KCS52" s="354"/>
      <c r="KCT52" s="354"/>
      <c r="KCU52" s="354"/>
      <c r="KCV52" s="354"/>
      <c r="KCW52" s="354"/>
      <c r="KCX52" s="354"/>
      <c r="KCY52" s="354"/>
      <c r="KCZ52" s="354"/>
      <c r="KDA52" s="354"/>
      <c r="KDB52" s="354"/>
      <c r="KDC52" s="354"/>
      <c r="KDD52" s="354"/>
      <c r="KDE52" s="354"/>
      <c r="KDF52" s="354"/>
      <c r="KDG52" s="354"/>
      <c r="KDH52" s="354"/>
      <c r="KDI52" s="354"/>
      <c r="KDJ52" s="354"/>
      <c r="KDK52" s="354"/>
      <c r="KDL52" s="354"/>
      <c r="KDM52" s="354"/>
      <c r="KDN52" s="354"/>
      <c r="KDO52" s="354"/>
      <c r="KDP52" s="354"/>
      <c r="KDQ52" s="354"/>
      <c r="KDR52" s="354"/>
      <c r="KDS52" s="354"/>
      <c r="KDT52" s="354"/>
      <c r="KDU52" s="354"/>
      <c r="KDV52" s="354"/>
      <c r="KDW52" s="354"/>
      <c r="KDX52" s="354"/>
      <c r="KDY52" s="354"/>
      <c r="KDZ52" s="354"/>
      <c r="KEA52" s="354"/>
      <c r="KEB52" s="354"/>
      <c r="KEC52" s="354"/>
      <c r="KED52" s="354"/>
      <c r="KEE52" s="354"/>
      <c r="KEF52" s="354"/>
      <c r="KEG52" s="354"/>
      <c r="KEH52" s="354"/>
      <c r="KEI52" s="354"/>
      <c r="KEJ52" s="354"/>
      <c r="KEK52" s="354"/>
      <c r="KEL52" s="354"/>
      <c r="KEM52" s="354"/>
      <c r="KEN52" s="354"/>
      <c r="KEO52" s="354"/>
      <c r="KEP52" s="354"/>
      <c r="KEQ52" s="354"/>
      <c r="KER52" s="354"/>
      <c r="KES52" s="354"/>
      <c r="KET52" s="354"/>
      <c r="KEU52" s="354"/>
      <c r="KEV52" s="354"/>
      <c r="KEW52" s="354"/>
      <c r="KEX52" s="354"/>
      <c r="KEY52" s="354"/>
      <c r="KEZ52" s="354"/>
      <c r="KFA52" s="354"/>
      <c r="KFB52" s="354"/>
      <c r="KFC52" s="354"/>
      <c r="KFD52" s="354"/>
      <c r="KFE52" s="354"/>
      <c r="KFF52" s="354"/>
      <c r="KFG52" s="354"/>
      <c r="KFH52" s="354"/>
      <c r="KFI52" s="354"/>
      <c r="KFJ52" s="354"/>
      <c r="KFK52" s="354"/>
      <c r="KFL52" s="354"/>
      <c r="KFM52" s="354"/>
      <c r="KFN52" s="354"/>
      <c r="KFO52" s="354"/>
      <c r="KFP52" s="354"/>
      <c r="KFQ52" s="354"/>
      <c r="KFR52" s="354"/>
      <c r="KFS52" s="354"/>
      <c r="KFT52" s="354"/>
      <c r="KFU52" s="354"/>
      <c r="KFV52" s="354"/>
      <c r="KFW52" s="354"/>
      <c r="KFX52" s="354"/>
      <c r="KFY52" s="354"/>
      <c r="KFZ52" s="354"/>
      <c r="KGA52" s="354"/>
      <c r="KGB52" s="354"/>
      <c r="KGC52" s="354"/>
      <c r="KGD52" s="354"/>
      <c r="KGE52" s="354"/>
      <c r="KGF52" s="354"/>
      <c r="KGG52" s="354"/>
      <c r="KGH52" s="354"/>
      <c r="KGI52" s="354"/>
      <c r="KGJ52" s="354"/>
      <c r="KGK52" s="354"/>
      <c r="KGL52" s="354"/>
      <c r="KGM52" s="354"/>
      <c r="KGN52" s="354"/>
      <c r="KGO52" s="354"/>
      <c r="KGP52" s="354"/>
      <c r="KGQ52" s="354"/>
      <c r="KGR52" s="354"/>
      <c r="KGS52" s="354"/>
      <c r="KGT52" s="354"/>
      <c r="KGU52" s="354"/>
      <c r="KGV52" s="354"/>
      <c r="KGW52" s="354"/>
      <c r="KGX52" s="354"/>
      <c r="KGY52" s="354"/>
      <c r="KGZ52" s="354"/>
      <c r="KHA52" s="354"/>
      <c r="KHB52" s="354"/>
      <c r="KHC52" s="354"/>
      <c r="KHD52" s="354"/>
      <c r="KHE52" s="354"/>
      <c r="KHF52" s="354"/>
      <c r="KHG52" s="354"/>
      <c r="KHH52" s="354"/>
      <c r="KHI52" s="354"/>
      <c r="KHJ52" s="354"/>
      <c r="KHK52" s="354"/>
      <c r="KHL52" s="354"/>
      <c r="KHM52" s="354"/>
      <c r="KHN52" s="354"/>
      <c r="KHO52" s="354"/>
      <c r="KHP52" s="354"/>
      <c r="KHQ52" s="354"/>
      <c r="KHR52" s="354"/>
      <c r="KHS52" s="354"/>
      <c r="KHT52" s="354"/>
      <c r="KHU52" s="354"/>
      <c r="KHV52" s="354"/>
      <c r="KHW52" s="354"/>
      <c r="KHX52" s="354"/>
      <c r="KHY52" s="354"/>
      <c r="KHZ52" s="354"/>
      <c r="KIA52" s="354"/>
      <c r="KIB52" s="354"/>
      <c r="KIC52" s="354"/>
      <c r="KID52" s="354"/>
      <c r="KIE52" s="354"/>
      <c r="KIF52" s="354"/>
      <c r="KIG52" s="354"/>
      <c r="KIH52" s="354"/>
      <c r="KII52" s="354"/>
      <c r="KIJ52" s="354"/>
      <c r="KIK52" s="354"/>
      <c r="KIL52" s="354"/>
      <c r="KIM52" s="354"/>
      <c r="KIN52" s="354"/>
      <c r="KIO52" s="354"/>
      <c r="KIP52" s="354"/>
      <c r="KIQ52" s="354"/>
      <c r="KIR52" s="354"/>
      <c r="KIS52" s="354"/>
      <c r="KIT52" s="354"/>
      <c r="KIU52" s="354"/>
      <c r="KIV52" s="354"/>
      <c r="KIW52" s="354"/>
      <c r="KIX52" s="354"/>
      <c r="KIY52" s="354"/>
      <c r="KIZ52" s="354"/>
      <c r="KJA52" s="354"/>
      <c r="KJB52" s="354"/>
      <c r="KJC52" s="354"/>
      <c r="KJD52" s="354"/>
      <c r="KJE52" s="354"/>
      <c r="KJF52" s="354"/>
      <c r="KJG52" s="354"/>
      <c r="KJH52" s="354"/>
      <c r="KJI52" s="354"/>
      <c r="KJJ52" s="354"/>
      <c r="KJK52" s="354"/>
      <c r="KJL52" s="354"/>
      <c r="KJM52" s="354"/>
      <c r="KJN52" s="354"/>
      <c r="KJO52" s="354"/>
      <c r="KJP52" s="354"/>
      <c r="KJQ52" s="354"/>
      <c r="KJR52" s="354"/>
      <c r="KJS52" s="354"/>
      <c r="KJT52" s="354"/>
      <c r="KJU52" s="354"/>
      <c r="KJV52" s="354"/>
      <c r="KJW52" s="354"/>
      <c r="KJX52" s="354"/>
      <c r="KJY52" s="354"/>
      <c r="KJZ52" s="354"/>
      <c r="KKA52" s="354"/>
      <c r="KKB52" s="354"/>
      <c r="KKC52" s="354"/>
      <c r="KKD52" s="354"/>
      <c r="KKE52" s="354"/>
      <c r="KKF52" s="354"/>
      <c r="KKG52" s="354"/>
      <c r="KKH52" s="354"/>
      <c r="KKI52" s="354"/>
      <c r="KKJ52" s="354"/>
      <c r="KKK52" s="354"/>
      <c r="KKL52" s="354"/>
      <c r="KKM52" s="354"/>
      <c r="KKN52" s="354"/>
      <c r="KKO52" s="354"/>
      <c r="KKP52" s="354"/>
      <c r="KKQ52" s="354"/>
      <c r="KKR52" s="354"/>
      <c r="KKS52" s="354"/>
      <c r="KKT52" s="354"/>
      <c r="KKU52" s="354"/>
      <c r="KKV52" s="354"/>
      <c r="KKW52" s="354"/>
      <c r="KKX52" s="354"/>
      <c r="KKY52" s="354"/>
      <c r="KKZ52" s="354"/>
      <c r="KLA52" s="354"/>
      <c r="KLB52" s="354"/>
      <c r="KLC52" s="354"/>
      <c r="KLD52" s="354"/>
      <c r="KLE52" s="354"/>
      <c r="KLF52" s="354"/>
      <c r="KLG52" s="354"/>
      <c r="KLH52" s="354"/>
      <c r="KLI52" s="354"/>
      <c r="KLJ52" s="354"/>
      <c r="KLK52" s="354"/>
      <c r="KLL52" s="354"/>
      <c r="KLM52" s="354"/>
      <c r="KLN52" s="354"/>
      <c r="KLO52" s="354"/>
      <c r="KLP52" s="354"/>
      <c r="KLQ52" s="354"/>
      <c r="KLR52" s="354"/>
      <c r="KLS52" s="354"/>
      <c r="KLT52" s="354"/>
      <c r="KLU52" s="354"/>
      <c r="KLV52" s="354"/>
      <c r="KLW52" s="354"/>
      <c r="KLX52" s="354"/>
      <c r="KLY52" s="354"/>
      <c r="KLZ52" s="354"/>
      <c r="KMA52" s="354"/>
      <c r="KMB52" s="354"/>
      <c r="KMC52" s="354"/>
      <c r="KMD52" s="354"/>
      <c r="KME52" s="354"/>
      <c r="KMF52" s="354"/>
      <c r="KMG52" s="354"/>
      <c r="KMH52" s="354"/>
      <c r="KMI52" s="354"/>
      <c r="KMJ52" s="354"/>
      <c r="KMK52" s="354"/>
      <c r="KML52" s="354"/>
      <c r="KMM52" s="354"/>
      <c r="KMN52" s="354"/>
      <c r="KMO52" s="354"/>
      <c r="KMP52" s="354"/>
      <c r="KMQ52" s="354"/>
      <c r="KMR52" s="354"/>
      <c r="KMS52" s="354"/>
      <c r="KMT52" s="354"/>
      <c r="KMU52" s="354"/>
      <c r="KMV52" s="354"/>
      <c r="KMW52" s="354"/>
      <c r="KMX52" s="354"/>
      <c r="KMY52" s="354"/>
      <c r="KMZ52" s="354"/>
      <c r="KNA52" s="354"/>
      <c r="KNB52" s="354"/>
      <c r="KNC52" s="354"/>
      <c r="KND52" s="354"/>
      <c r="KNE52" s="354"/>
      <c r="KNF52" s="354"/>
      <c r="KNG52" s="354"/>
      <c r="KNH52" s="354"/>
      <c r="KNI52" s="354"/>
      <c r="KNJ52" s="354"/>
      <c r="KNK52" s="354"/>
      <c r="KNL52" s="354"/>
      <c r="KNM52" s="354"/>
      <c r="KNN52" s="354"/>
      <c r="KNO52" s="354"/>
      <c r="KNP52" s="354"/>
      <c r="KNQ52" s="354"/>
      <c r="KNR52" s="354"/>
      <c r="KNS52" s="354"/>
      <c r="KNT52" s="354"/>
      <c r="KNU52" s="354"/>
      <c r="KNV52" s="354"/>
      <c r="KNW52" s="354"/>
      <c r="KNX52" s="354"/>
      <c r="KNY52" s="354"/>
      <c r="KNZ52" s="354"/>
      <c r="KOA52" s="354"/>
      <c r="KOB52" s="354"/>
      <c r="KOC52" s="354"/>
      <c r="KOD52" s="354"/>
      <c r="KOE52" s="354"/>
      <c r="KOF52" s="354"/>
      <c r="KOG52" s="354"/>
      <c r="KOH52" s="354"/>
      <c r="KOI52" s="354"/>
      <c r="KOJ52" s="354"/>
      <c r="KOK52" s="354"/>
      <c r="KOL52" s="354"/>
      <c r="KOM52" s="354"/>
      <c r="KON52" s="354"/>
      <c r="KOO52" s="354"/>
      <c r="KOP52" s="354"/>
      <c r="KOQ52" s="354"/>
      <c r="KOR52" s="354"/>
      <c r="KOS52" s="354"/>
      <c r="KOT52" s="354"/>
      <c r="KOU52" s="354"/>
      <c r="KOV52" s="354"/>
      <c r="KOW52" s="354"/>
      <c r="KOX52" s="354"/>
      <c r="KOY52" s="354"/>
      <c r="KOZ52" s="354"/>
      <c r="KPA52" s="354"/>
      <c r="KPB52" s="354"/>
      <c r="KPC52" s="354"/>
      <c r="KPD52" s="354"/>
      <c r="KPE52" s="354"/>
      <c r="KPF52" s="354"/>
      <c r="KPG52" s="354"/>
      <c r="KPH52" s="354"/>
      <c r="KPI52" s="354"/>
      <c r="KPJ52" s="354"/>
      <c r="KPK52" s="354"/>
      <c r="KPL52" s="354"/>
      <c r="KPM52" s="354"/>
      <c r="KPN52" s="354"/>
      <c r="KPO52" s="354"/>
      <c r="KPP52" s="354"/>
      <c r="KPQ52" s="354"/>
      <c r="KPR52" s="354"/>
      <c r="KPS52" s="354"/>
      <c r="KPT52" s="354"/>
      <c r="KPU52" s="354"/>
      <c r="KPV52" s="354"/>
      <c r="KPW52" s="354"/>
      <c r="KPX52" s="354"/>
      <c r="KPY52" s="354"/>
      <c r="KPZ52" s="354"/>
      <c r="KQA52" s="354"/>
      <c r="KQB52" s="354"/>
      <c r="KQC52" s="354"/>
      <c r="KQD52" s="354"/>
      <c r="KQE52" s="354"/>
      <c r="KQF52" s="354"/>
      <c r="KQG52" s="354"/>
      <c r="KQH52" s="354"/>
      <c r="KQI52" s="354"/>
      <c r="KQJ52" s="354"/>
      <c r="KQK52" s="354"/>
      <c r="KQL52" s="354"/>
      <c r="KQM52" s="354"/>
      <c r="KQN52" s="354"/>
      <c r="KQO52" s="354"/>
      <c r="KQP52" s="354"/>
      <c r="KQQ52" s="354"/>
      <c r="KQR52" s="354"/>
      <c r="KQS52" s="354"/>
      <c r="KQT52" s="354"/>
      <c r="KQU52" s="354"/>
      <c r="KQV52" s="354"/>
      <c r="KQW52" s="354"/>
      <c r="KQX52" s="354"/>
      <c r="KQY52" s="354"/>
      <c r="KQZ52" s="354"/>
      <c r="KRA52" s="354"/>
      <c r="KRB52" s="354"/>
      <c r="KRC52" s="354"/>
      <c r="KRD52" s="354"/>
      <c r="KRE52" s="354"/>
      <c r="KRF52" s="354"/>
      <c r="KRG52" s="354"/>
      <c r="KRH52" s="354"/>
      <c r="KRI52" s="354"/>
      <c r="KRJ52" s="354"/>
      <c r="KRK52" s="354"/>
      <c r="KRL52" s="354"/>
      <c r="KRM52" s="354"/>
      <c r="KRN52" s="354"/>
      <c r="KRO52" s="354"/>
      <c r="KRP52" s="354"/>
      <c r="KRQ52" s="354"/>
      <c r="KRR52" s="354"/>
      <c r="KRS52" s="354"/>
      <c r="KRT52" s="354"/>
      <c r="KRU52" s="354"/>
      <c r="KRV52" s="354"/>
      <c r="KRW52" s="354"/>
      <c r="KRX52" s="354"/>
      <c r="KRY52" s="354"/>
      <c r="KRZ52" s="354"/>
      <c r="KSA52" s="354"/>
      <c r="KSB52" s="354"/>
      <c r="KSC52" s="354"/>
      <c r="KSD52" s="354"/>
      <c r="KSE52" s="354"/>
      <c r="KSF52" s="354"/>
      <c r="KSG52" s="354"/>
      <c r="KSH52" s="354"/>
      <c r="KSI52" s="354"/>
      <c r="KSJ52" s="354"/>
      <c r="KSK52" s="354"/>
      <c r="KSL52" s="354"/>
      <c r="KSM52" s="354"/>
      <c r="KSN52" s="354"/>
      <c r="KSO52" s="354"/>
      <c r="KSP52" s="354"/>
      <c r="KSQ52" s="354"/>
      <c r="KSR52" s="354"/>
      <c r="KSS52" s="354"/>
      <c r="KST52" s="354"/>
      <c r="KSU52" s="354"/>
      <c r="KSV52" s="354"/>
      <c r="KSW52" s="354"/>
      <c r="KSX52" s="354"/>
      <c r="KSY52" s="354"/>
      <c r="KSZ52" s="354"/>
      <c r="KTA52" s="354"/>
      <c r="KTB52" s="354"/>
      <c r="KTC52" s="354"/>
      <c r="KTD52" s="354"/>
      <c r="KTE52" s="354"/>
      <c r="KTF52" s="354"/>
      <c r="KTG52" s="354"/>
      <c r="KTH52" s="354"/>
      <c r="KTI52" s="354"/>
      <c r="KTJ52" s="354"/>
      <c r="KTK52" s="354"/>
      <c r="KTL52" s="354"/>
      <c r="KTM52" s="354"/>
      <c r="KTN52" s="354"/>
      <c r="KTO52" s="354"/>
      <c r="KTP52" s="354"/>
      <c r="KTQ52" s="354"/>
      <c r="KTR52" s="354"/>
      <c r="KTS52" s="354"/>
      <c r="KTT52" s="354"/>
      <c r="KTU52" s="354"/>
      <c r="KTV52" s="354"/>
      <c r="KTW52" s="354"/>
      <c r="KTX52" s="354"/>
      <c r="KTY52" s="354"/>
      <c r="KTZ52" s="354"/>
      <c r="KUA52" s="354"/>
      <c r="KUB52" s="354"/>
      <c r="KUC52" s="354"/>
      <c r="KUD52" s="354"/>
      <c r="KUE52" s="354"/>
      <c r="KUF52" s="354"/>
      <c r="KUG52" s="354"/>
      <c r="KUH52" s="354"/>
      <c r="KUI52" s="354"/>
      <c r="KUJ52" s="354"/>
      <c r="KUK52" s="354"/>
      <c r="KUL52" s="354"/>
      <c r="KUM52" s="354"/>
      <c r="KUN52" s="354"/>
      <c r="KUO52" s="354"/>
      <c r="KUP52" s="354"/>
      <c r="KUQ52" s="354"/>
      <c r="KUR52" s="354"/>
      <c r="KUS52" s="354"/>
      <c r="KUT52" s="354"/>
      <c r="KUU52" s="354"/>
      <c r="KUV52" s="354"/>
      <c r="KUW52" s="354"/>
      <c r="KUX52" s="354"/>
      <c r="KUY52" s="354"/>
      <c r="KUZ52" s="354"/>
      <c r="KVA52" s="354"/>
      <c r="KVB52" s="354"/>
      <c r="KVC52" s="354"/>
      <c r="KVD52" s="354"/>
      <c r="KVE52" s="354"/>
      <c r="KVF52" s="354"/>
      <c r="KVG52" s="354"/>
      <c r="KVH52" s="354"/>
      <c r="KVI52" s="354"/>
      <c r="KVJ52" s="354"/>
      <c r="KVK52" s="354"/>
      <c r="KVL52" s="354"/>
      <c r="KVM52" s="354"/>
      <c r="KVN52" s="354"/>
      <c r="KVO52" s="354"/>
      <c r="KVP52" s="354"/>
      <c r="KVQ52" s="354"/>
      <c r="KVR52" s="354"/>
      <c r="KVS52" s="354"/>
      <c r="KVT52" s="354"/>
      <c r="KVU52" s="354"/>
      <c r="KVV52" s="354"/>
      <c r="KVW52" s="354"/>
      <c r="KVX52" s="354"/>
      <c r="KVY52" s="354"/>
      <c r="KVZ52" s="354"/>
      <c r="KWA52" s="354"/>
      <c r="KWB52" s="354"/>
      <c r="KWC52" s="354"/>
      <c r="KWD52" s="354"/>
      <c r="KWE52" s="354"/>
      <c r="KWF52" s="354"/>
      <c r="KWG52" s="354"/>
      <c r="KWH52" s="354"/>
      <c r="KWI52" s="354"/>
      <c r="KWJ52" s="354"/>
      <c r="KWK52" s="354"/>
      <c r="KWL52" s="354"/>
      <c r="KWM52" s="354"/>
      <c r="KWN52" s="354"/>
      <c r="KWO52" s="354"/>
      <c r="KWP52" s="354"/>
      <c r="KWQ52" s="354"/>
      <c r="KWR52" s="354"/>
      <c r="KWS52" s="354"/>
      <c r="KWT52" s="354"/>
      <c r="KWU52" s="354"/>
      <c r="KWV52" s="354"/>
      <c r="KWW52" s="354"/>
      <c r="KWX52" s="354"/>
      <c r="KWY52" s="354"/>
      <c r="KWZ52" s="354"/>
      <c r="KXA52" s="354"/>
      <c r="KXB52" s="354"/>
      <c r="KXC52" s="354"/>
      <c r="KXD52" s="354"/>
      <c r="KXE52" s="354"/>
      <c r="KXF52" s="354"/>
      <c r="KXG52" s="354"/>
      <c r="KXH52" s="354"/>
      <c r="KXI52" s="354"/>
      <c r="KXJ52" s="354"/>
      <c r="KXK52" s="354"/>
      <c r="KXL52" s="354"/>
      <c r="KXM52" s="354"/>
      <c r="KXN52" s="354"/>
      <c r="KXO52" s="354"/>
      <c r="KXP52" s="354"/>
      <c r="KXQ52" s="354"/>
      <c r="KXR52" s="354"/>
      <c r="KXS52" s="354"/>
      <c r="KXT52" s="354"/>
      <c r="KXU52" s="354"/>
      <c r="KXV52" s="354"/>
      <c r="KXW52" s="354"/>
      <c r="KXX52" s="354"/>
      <c r="KXY52" s="354"/>
      <c r="KXZ52" s="354"/>
      <c r="KYA52" s="354"/>
      <c r="KYB52" s="354"/>
      <c r="KYC52" s="354"/>
      <c r="KYD52" s="354"/>
      <c r="KYE52" s="354"/>
      <c r="KYF52" s="354"/>
      <c r="KYG52" s="354"/>
      <c r="KYH52" s="354"/>
      <c r="KYI52" s="354"/>
      <c r="KYJ52" s="354"/>
      <c r="KYK52" s="354"/>
      <c r="KYL52" s="354"/>
      <c r="KYM52" s="354"/>
      <c r="KYN52" s="354"/>
      <c r="KYO52" s="354"/>
      <c r="KYP52" s="354"/>
      <c r="KYQ52" s="354"/>
      <c r="KYR52" s="354"/>
      <c r="KYS52" s="354"/>
      <c r="KYT52" s="354"/>
      <c r="KYU52" s="354"/>
      <c r="KYV52" s="354"/>
      <c r="KYW52" s="354"/>
      <c r="KYX52" s="354"/>
      <c r="KYY52" s="354"/>
      <c r="KYZ52" s="354"/>
      <c r="KZA52" s="354"/>
      <c r="KZB52" s="354"/>
      <c r="KZC52" s="354"/>
      <c r="KZD52" s="354"/>
      <c r="KZE52" s="354"/>
      <c r="KZF52" s="354"/>
      <c r="KZG52" s="354"/>
      <c r="KZH52" s="354"/>
      <c r="KZI52" s="354"/>
      <c r="KZJ52" s="354"/>
      <c r="KZK52" s="354"/>
      <c r="KZL52" s="354"/>
      <c r="KZM52" s="354"/>
      <c r="KZN52" s="354"/>
      <c r="KZO52" s="354"/>
      <c r="KZP52" s="354"/>
      <c r="KZQ52" s="354"/>
      <c r="KZR52" s="354"/>
      <c r="KZS52" s="354"/>
      <c r="KZT52" s="354"/>
      <c r="KZU52" s="354"/>
      <c r="KZV52" s="354"/>
      <c r="KZW52" s="354"/>
      <c r="KZX52" s="354"/>
      <c r="KZY52" s="354"/>
      <c r="KZZ52" s="354"/>
      <c r="LAA52" s="354"/>
      <c r="LAB52" s="354"/>
      <c r="LAC52" s="354"/>
      <c r="LAD52" s="354"/>
      <c r="LAE52" s="354"/>
      <c r="LAF52" s="354"/>
      <c r="LAG52" s="354"/>
      <c r="LAH52" s="354"/>
      <c r="LAI52" s="354"/>
      <c r="LAJ52" s="354"/>
      <c r="LAK52" s="354"/>
      <c r="LAL52" s="354"/>
      <c r="LAM52" s="354"/>
      <c r="LAN52" s="354"/>
      <c r="LAO52" s="354"/>
      <c r="LAP52" s="354"/>
      <c r="LAQ52" s="354"/>
      <c r="LAR52" s="354"/>
      <c r="LAS52" s="354"/>
      <c r="LAT52" s="354"/>
      <c r="LAU52" s="354"/>
      <c r="LAV52" s="354"/>
      <c r="LAW52" s="354"/>
      <c r="LAX52" s="354"/>
      <c r="LAY52" s="354"/>
      <c r="LAZ52" s="354"/>
      <c r="LBA52" s="354"/>
      <c r="LBB52" s="354"/>
      <c r="LBC52" s="354"/>
      <c r="LBD52" s="354"/>
      <c r="LBE52" s="354"/>
      <c r="LBF52" s="354"/>
      <c r="LBG52" s="354"/>
      <c r="LBH52" s="354"/>
      <c r="LBI52" s="354"/>
      <c r="LBJ52" s="354"/>
      <c r="LBK52" s="354"/>
      <c r="LBL52" s="354"/>
      <c r="LBM52" s="354"/>
      <c r="LBN52" s="354"/>
      <c r="LBO52" s="354"/>
      <c r="LBP52" s="354"/>
      <c r="LBQ52" s="354"/>
      <c r="LBR52" s="354"/>
      <c r="LBS52" s="354"/>
      <c r="LBT52" s="354"/>
      <c r="LBU52" s="354"/>
      <c r="LBV52" s="354"/>
      <c r="LBW52" s="354"/>
      <c r="LBX52" s="354"/>
      <c r="LBY52" s="354"/>
      <c r="LBZ52" s="354"/>
      <c r="LCA52" s="354"/>
      <c r="LCB52" s="354"/>
      <c r="LCC52" s="354"/>
      <c r="LCD52" s="354"/>
      <c r="LCE52" s="354"/>
      <c r="LCF52" s="354"/>
      <c r="LCG52" s="354"/>
      <c r="LCH52" s="354"/>
      <c r="LCI52" s="354"/>
      <c r="LCJ52" s="354"/>
      <c r="LCK52" s="354"/>
      <c r="LCL52" s="354"/>
      <c r="LCM52" s="354"/>
      <c r="LCN52" s="354"/>
      <c r="LCO52" s="354"/>
      <c r="LCP52" s="354"/>
      <c r="LCQ52" s="354"/>
      <c r="LCR52" s="354"/>
      <c r="LCS52" s="354"/>
      <c r="LCT52" s="354"/>
      <c r="LCU52" s="354"/>
      <c r="LCV52" s="354"/>
      <c r="LCW52" s="354"/>
      <c r="LCX52" s="354"/>
      <c r="LCY52" s="354"/>
      <c r="LCZ52" s="354"/>
      <c r="LDA52" s="354"/>
      <c r="LDB52" s="354"/>
      <c r="LDC52" s="354"/>
      <c r="LDD52" s="354"/>
      <c r="LDE52" s="354"/>
      <c r="LDF52" s="354"/>
      <c r="LDG52" s="354"/>
      <c r="LDH52" s="354"/>
      <c r="LDI52" s="354"/>
      <c r="LDJ52" s="354"/>
      <c r="LDK52" s="354"/>
      <c r="LDL52" s="354"/>
      <c r="LDM52" s="354"/>
      <c r="LDN52" s="354"/>
      <c r="LDO52" s="354"/>
      <c r="LDP52" s="354"/>
      <c r="LDQ52" s="354"/>
      <c r="LDR52" s="354"/>
      <c r="LDS52" s="354"/>
      <c r="LDT52" s="354"/>
      <c r="LDU52" s="354"/>
      <c r="LDV52" s="354"/>
      <c r="LDW52" s="354"/>
      <c r="LDX52" s="354"/>
      <c r="LDY52" s="354"/>
      <c r="LDZ52" s="354"/>
      <c r="LEA52" s="354"/>
      <c r="LEB52" s="354"/>
      <c r="LEC52" s="354"/>
      <c r="LED52" s="354"/>
      <c r="LEE52" s="354"/>
      <c r="LEF52" s="354"/>
      <c r="LEG52" s="354"/>
      <c r="LEH52" s="354"/>
      <c r="LEI52" s="354"/>
      <c r="LEJ52" s="354"/>
      <c r="LEK52" s="354"/>
      <c r="LEL52" s="354"/>
      <c r="LEM52" s="354"/>
      <c r="LEN52" s="354"/>
      <c r="LEO52" s="354"/>
      <c r="LEP52" s="354"/>
      <c r="LEQ52" s="354"/>
      <c r="LER52" s="354"/>
      <c r="LES52" s="354"/>
      <c r="LET52" s="354"/>
      <c r="LEU52" s="354"/>
      <c r="LEV52" s="354"/>
      <c r="LEW52" s="354"/>
      <c r="LEX52" s="354"/>
      <c r="LEY52" s="354"/>
      <c r="LEZ52" s="354"/>
      <c r="LFA52" s="354"/>
      <c r="LFB52" s="354"/>
      <c r="LFC52" s="354"/>
      <c r="LFD52" s="354"/>
      <c r="LFE52" s="354"/>
      <c r="LFF52" s="354"/>
      <c r="LFG52" s="354"/>
      <c r="LFH52" s="354"/>
      <c r="LFI52" s="354"/>
      <c r="LFJ52" s="354"/>
      <c r="LFK52" s="354"/>
      <c r="LFL52" s="354"/>
      <c r="LFM52" s="354"/>
      <c r="LFN52" s="354"/>
      <c r="LFO52" s="354"/>
      <c r="LFP52" s="354"/>
      <c r="LFQ52" s="354"/>
      <c r="LFR52" s="354"/>
      <c r="LFS52" s="354"/>
      <c r="LFT52" s="354"/>
      <c r="LFU52" s="354"/>
      <c r="LFV52" s="354"/>
      <c r="LFW52" s="354"/>
      <c r="LFX52" s="354"/>
      <c r="LFY52" s="354"/>
      <c r="LFZ52" s="354"/>
      <c r="LGA52" s="354"/>
      <c r="LGB52" s="354"/>
      <c r="LGC52" s="354"/>
      <c r="LGD52" s="354"/>
      <c r="LGE52" s="354"/>
      <c r="LGF52" s="354"/>
      <c r="LGG52" s="354"/>
      <c r="LGH52" s="354"/>
      <c r="LGI52" s="354"/>
      <c r="LGJ52" s="354"/>
      <c r="LGK52" s="354"/>
      <c r="LGL52" s="354"/>
      <c r="LGM52" s="354"/>
      <c r="LGN52" s="354"/>
      <c r="LGO52" s="354"/>
      <c r="LGP52" s="354"/>
      <c r="LGQ52" s="354"/>
      <c r="LGR52" s="354"/>
      <c r="LGS52" s="354"/>
      <c r="LGT52" s="354"/>
      <c r="LGU52" s="354"/>
      <c r="LGV52" s="354"/>
      <c r="LGW52" s="354"/>
      <c r="LGX52" s="354"/>
      <c r="LGY52" s="354"/>
      <c r="LGZ52" s="354"/>
      <c r="LHA52" s="354"/>
      <c r="LHB52" s="354"/>
      <c r="LHC52" s="354"/>
      <c r="LHD52" s="354"/>
      <c r="LHE52" s="354"/>
      <c r="LHF52" s="354"/>
      <c r="LHG52" s="354"/>
      <c r="LHH52" s="354"/>
      <c r="LHI52" s="354"/>
      <c r="LHJ52" s="354"/>
      <c r="LHK52" s="354"/>
      <c r="LHL52" s="354"/>
      <c r="LHM52" s="354"/>
      <c r="LHN52" s="354"/>
      <c r="LHO52" s="354"/>
      <c r="LHP52" s="354"/>
      <c r="LHQ52" s="354"/>
      <c r="LHR52" s="354"/>
      <c r="LHS52" s="354"/>
      <c r="LHT52" s="354"/>
      <c r="LHU52" s="354"/>
      <c r="LHV52" s="354"/>
      <c r="LHW52" s="354"/>
      <c r="LHX52" s="354"/>
      <c r="LHY52" s="354"/>
      <c r="LHZ52" s="354"/>
      <c r="LIA52" s="354"/>
      <c r="LIB52" s="354"/>
      <c r="LIC52" s="354"/>
      <c r="LID52" s="354"/>
      <c r="LIE52" s="354"/>
      <c r="LIF52" s="354"/>
      <c r="LIG52" s="354"/>
      <c r="LIH52" s="354"/>
      <c r="LII52" s="354"/>
      <c r="LIJ52" s="354"/>
      <c r="LIK52" s="354"/>
      <c r="LIL52" s="354"/>
      <c r="LIM52" s="354"/>
      <c r="LIN52" s="354"/>
      <c r="LIO52" s="354"/>
      <c r="LIP52" s="354"/>
      <c r="LIQ52" s="354"/>
      <c r="LIR52" s="354"/>
      <c r="LIS52" s="354"/>
      <c r="LIT52" s="354"/>
      <c r="LIU52" s="354"/>
      <c r="LIV52" s="354"/>
      <c r="LIW52" s="354"/>
      <c r="LIX52" s="354"/>
      <c r="LIY52" s="354"/>
      <c r="LIZ52" s="354"/>
      <c r="LJA52" s="354"/>
      <c r="LJB52" s="354"/>
      <c r="LJC52" s="354"/>
      <c r="LJD52" s="354"/>
      <c r="LJE52" s="354"/>
      <c r="LJF52" s="354"/>
      <c r="LJG52" s="354"/>
      <c r="LJH52" s="354"/>
      <c r="LJI52" s="354"/>
      <c r="LJJ52" s="354"/>
      <c r="LJK52" s="354"/>
      <c r="LJL52" s="354"/>
      <c r="LJM52" s="354"/>
      <c r="LJN52" s="354"/>
      <c r="LJO52" s="354"/>
      <c r="LJP52" s="354"/>
      <c r="LJQ52" s="354"/>
      <c r="LJR52" s="354"/>
      <c r="LJS52" s="354"/>
      <c r="LJT52" s="354"/>
      <c r="LJU52" s="354"/>
      <c r="LJV52" s="354"/>
      <c r="LJW52" s="354"/>
      <c r="LJX52" s="354"/>
      <c r="LJY52" s="354"/>
      <c r="LJZ52" s="354"/>
      <c r="LKA52" s="354"/>
      <c r="LKB52" s="354"/>
      <c r="LKC52" s="354"/>
      <c r="LKD52" s="354"/>
      <c r="LKE52" s="354"/>
      <c r="LKF52" s="354"/>
      <c r="LKG52" s="354"/>
      <c r="LKH52" s="354"/>
      <c r="LKI52" s="354"/>
      <c r="LKJ52" s="354"/>
      <c r="LKK52" s="354"/>
      <c r="LKL52" s="354"/>
      <c r="LKM52" s="354"/>
      <c r="LKN52" s="354"/>
      <c r="LKO52" s="354"/>
      <c r="LKP52" s="354"/>
      <c r="LKQ52" s="354"/>
      <c r="LKR52" s="354"/>
      <c r="LKS52" s="354"/>
      <c r="LKT52" s="354"/>
      <c r="LKU52" s="354"/>
      <c r="LKV52" s="354"/>
      <c r="LKW52" s="354"/>
      <c r="LKX52" s="354"/>
      <c r="LKY52" s="354"/>
      <c r="LKZ52" s="354"/>
      <c r="LLA52" s="354"/>
      <c r="LLB52" s="354"/>
      <c r="LLC52" s="354"/>
      <c r="LLD52" s="354"/>
      <c r="LLE52" s="354"/>
      <c r="LLF52" s="354"/>
      <c r="LLG52" s="354"/>
      <c r="LLH52" s="354"/>
      <c r="LLI52" s="354"/>
      <c r="LLJ52" s="354"/>
      <c r="LLK52" s="354"/>
      <c r="LLL52" s="354"/>
      <c r="LLM52" s="354"/>
      <c r="LLN52" s="354"/>
      <c r="LLO52" s="354"/>
      <c r="LLP52" s="354"/>
      <c r="LLQ52" s="354"/>
      <c r="LLR52" s="354"/>
      <c r="LLS52" s="354"/>
      <c r="LLT52" s="354"/>
      <c r="LLU52" s="354"/>
      <c r="LLV52" s="354"/>
      <c r="LLW52" s="354"/>
      <c r="LLX52" s="354"/>
      <c r="LLY52" s="354"/>
      <c r="LLZ52" s="354"/>
      <c r="LMA52" s="354"/>
      <c r="LMB52" s="354"/>
      <c r="LMC52" s="354"/>
      <c r="LMD52" s="354"/>
      <c r="LME52" s="354"/>
      <c r="LMF52" s="354"/>
      <c r="LMG52" s="354"/>
      <c r="LMH52" s="354"/>
      <c r="LMI52" s="354"/>
      <c r="LMJ52" s="354"/>
      <c r="LMK52" s="354"/>
      <c r="LML52" s="354"/>
      <c r="LMM52" s="354"/>
      <c r="LMN52" s="354"/>
      <c r="LMO52" s="354"/>
      <c r="LMP52" s="354"/>
      <c r="LMQ52" s="354"/>
      <c r="LMR52" s="354"/>
      <c r="LMS52" s="354"/>
      <c r="LMT52" s="354"/>
      <c r="LMU52" s="354"/>
      <c r="LMV52" s="354"/>
      <c r="LMW52" s="354"/>
      <c r="LMX52" s="354"/>
      <c r="LMY52" s="354"/>
      <c r="LMZ52" s="354"/>
      <c r="LNA52" s="354"/>
      <c r="LNB52" s="354"/>
      <c r="LNC52" s="354"/>
      <c r="LND52" s="354"/>
      <c r="LNE52" s="354"/>
      <c r="LNF52" s="354"/>
      <c r="LNG52" s="354"/>
      <c r="LNH52" s="354"/>
      <c r="LNI52" s="354"/>
      <c r="LNJ52" s="354"/>
      <c r="LNK52" s="354"/>
      <c r="LNL52" s="354"/>
      <c r="LNM52" s="354"/>
      <c r="LNN52" s="354"/>
      <c r="LNO52" s="354"/>
      <c r="LNP52" s="354"/>
      <c r="LNQ52" s="354"/>
      <c r="LNR52" s="354"/>
      <c r="LNS52" s="354"/>
      <c r="LNT52" s="354"/>
      <c r="LNU52" s="354"/>
      <c r="LNV52" s="354"/>
      <c r="LNW52" s="354"/>
      <c r="LNX52" s="354"/>
      <c r="LNY52" s="354"/>
      <c r="LNZ52" s="354"/>
      <c r="LOA52" s="354"/>
      <c r="LOB52" s="354"/>
      <c r="LOC52" s="354"/>
      <c r="LOD52" s="354"/>
      <c r="LOE52" s="354"/>
      <c r="LOF52" s="354"/>
      <c r="LOG52" s="354"/>
      <c r="LOH52" s="354"/>
      <c r="LOI52" s="354"/>
      <c r="LOJ52" s="354"/>
      <c r="LOK52" s="354"/>
      <c r="LOL52" s="354"/>
      <c r="LOM52" s="354"/>
      <c r="LON52" s="354"/>
      <c r="LOO52" s="354"/>
      <c r="LOP52" s="354"/>
      <c r="LOQ52" s="354"/>
      <c r="LOR52" s="354"/>
      <c r="LOS52" s="354"/>
      <c r="LOT52" s="354"/>
      <c r="LOU52" s="354"/>
      <c r="LOV52" s="354"/>
      <c r="LOW52" s="354"/>
      <c r="LOX52" s="354"/>
      <c r="LOY52" s="354"/>
      <c r="LOZ52" s="354"/>
      <c r="LPA52" s="354"/>
      <c r="LPB52" s="354"/>
      <c r="LPC52" s="354"/>
      <c r="LPD52" s="354"/>
      <c r="LPE52" s="354"/>
      <c r="LPF52" s="354"/>
      <c r="LPG52" s="354"/>
      <c r="LPH52" s="354"/>
      <c r="LPI52" s="354"/>
      <c r="LPJ52" s="354"/>
      <c r="LPK52" s="354"/>
      <c r="LPL52" s="354"/>
      <c r="LPM52" s="354"/>
      <c r="LPN52" s="354"/>
      <c r="LPO52" s="354"/>
      <c r="LPP52" s="354"/>
      <c r="LPQ52" s="354"/>
      <c r="LPR52" s="354"/>
      <c r="LPS52" s="354"/>
      <c r="LPT52" s="354"/>
      <c r="LPU52" s="354"/>
      <c r="LPV52" s="354"/>
      <c r="LPW52" s="354"/>
      <c r="LPX52" s="354"/>
      <c r="LPY52" s="354"/>
      <c r="LPZ52" s="354"/>
      <c r="LQA52" s="354"/>
      <c r="LQB52" s="354"/>
      <c r="LQC52" s="354"/>
      <c r="LQD52" s="354"/>
      <c r="LQE52" s="354"/>
      <c r="LQF52" s="354"/>
      <c r="LQG52" s="354"/>
      <c r="LQH52" s="354"/>
      <c r="LQI52" s="354"/>
      <c r="LQJ52" s="354"/>
      <c r="LQK52" s="354"/>
      <c r="LQL52" s="354"/>
      <c r="LQM52" s="354"/>
      <c r="LQN52" s="354"/>
      <c r="LQO52" s="354"/>
      <c r="LQP52" s="354"/>
      <c r="LQQ52" s="354"/>
      <c r="LQR52" s="354"/>
      <c r="LQS52" s="354"/>
      <c r="LQT52" s="354"/>
      <c r="LQU52" s="354"/>
      <c r="LQV52" s="354"/>
      <c r="LQW52" s="354"/>
      <c r="LQX52" s="354"/>
      <c r="LQY52" s="354"/>
      <c r="LQZ52" s="354"/>
      <c r="LRA52" s="354"/>
      <c r="LRB52" s="354"/>
      <c r="LRC52" s="354"/>
      <c r="LRD52" s="354"/>
      <c r="LRE52" s="354"/>
      <c r="LRF52" s="354"/>
      <c r="LRG52" s="354"/>
      <c r="LRH52" s="354"/>
      <c r="LRI52" s="354"/>
      <c r="LRJ52" s="354"/>
      <c r="LRK52" s="354"/>
      <c r="LRL52" s="354"/>
      <c r="LRM52" s="354"/>
      <c r="LRN52" s="354"/>
      <c r="LRO52" s="354"/>
      <c r="LRP52" s="354"/>
      <c r="LRQ52" s="354"/>
      <c r="LRR52" s="354"/>
      <c r="LRS52" s="354"/>
      <c r="LRT52" s="354"/>
      <c r="LRU52" s="354"/>
      <c r="LRV52" s="354"/>
      <c r="LRW52" s="354"/>
      <c r="LRX52" s="354"/>
      <c r="LRY52" s="354"/>
      <c r="LRZ52" s="354"/>
      <c r="LSA52" s="354"/>
      <c r="LSB52" s="354"/>
      <c r="LSC52" s="354"/>
      <c r="LSD52" s="354"/>
      <c r="LSE52" s="354"/>
      <c r="LSF52" s="354"/>
      <c r="LSG52" s="354"/>
      <c r="LSH52" s="354"/>
      <c r="LSI52" s="354"/>
      <c r="LSJ52" s="354"/>
      <c r="LSK52" s="354"/>
      <c r="LSL52" s="354"/>
      <c r="LSM52" s="354"/>
      <c r="LSN52" s="354"/>
      <c r="LSO52" s="354"/>
      <c r="LSP52" s="354"/>
      <c r="LSQ52" s="354"/>
      <c r="LSR52" s="354"/>
      <c r="LSS52" s="354"/>
      <c r="LST52" s="354"/>
      <c r="LSU52" s="354"/>
      <c r="LSV52" s="354"/>
      <c r="LSW52" s="354"/>
      <c r="LSX52" s="354"/>
      <c r="LSY52" s="354"/>
      <c r="LSZ52" s="354"/>
      <c r="LTA52" s="354"/>
      <c r="LTB52" s="354"/>
      <c r="LTC52" s="354"/>
      <c r="LTD52" s="354"/>
      <c r="LTE52" s="354"/>
      <c r="LTF52" s="354"/>
      <c r="LTG52" s="354"/>
      <c r="LTH52" s="354"/>
      <c r="LTI52" s="354"/>
      <c r="LTJ52" s="354"/>
      <c r="LTK52" s="354"/>
      <c r="LTL52" s="354"/>
      <c r="LTM52" s="354"/>
      <c r="LTN52" s="354"/>
      <c r="LTO52" s="354"/>
      <c r="LTP52" s="354"/>
      <c r="LTQ52" s="354"/>
      <c r="LTR52" s="354"/>
      <c r="LTS52" s="354"/>
      <c r="LTT52" s="354"/>
      <c r="LTU52" s="354"/>
      <c r="LTV52" s="354"/>
      <c r="LTW52" s="354"/>
      <c r="LTX52" s="354"/>
      <c r="LTY52" s="354"/>
      <c r="LTZ52" s="354"/>
      <c r="LUA52" s="354"/>
      <c r="LUB52" s="354"/>
      <c r="LUC52" s="354"/>
      <c r="LUD52" s="354"/>
      <c r="LUE52" s="354"/>
      <c r="LUF52" s="354"/>
      <c r="LUG52" s="354"/>
      <c r="LUH52" s="354"/>
      <c r="LUI52" s="354"/>
      <c r="LUJ52" s="354"/>
      <c r="LUK52" s="354"/>
      <c r="LUL52" s="354"/>
      <c r="LUM52" s="354"/>
      <c r="LUN52" s="354"/>
      <c r="LUO52" s="354"/>
      <c r="LUP52" s="354"/>
      <c r="LUQ52" s="354"/>
      <c r="LUR52" s="354"/>
      <c r="LUS52" s="354"/>
      <c r="LUT52" s="354"/>
      <c r="LUU52" s="354"/>
      <c r="LUV52" s="354"/>
      <c r="LUW52" s="354"/>
      <c r="LUX52" s="354"/>
      <c r="LUY52" s="354"/>
      <c r="LUZ52" s="354"/>
      <c r="LVA52" s="354"/>
      <c r="LVB52" s="354"/>
      <c r="LVC52" s="354"/>
      <c r="LVD52" s="354"/>
      <c r="LVE52" s="354"/>
      <c r="LVF52" s="354"/>
      <c r="LVG52" s="354"/>
      <c r="LVH52" s="354"/>
      <c r="LVI52" s="354"/>
      <c r="LVJ52" s="354"/>
      <c r="LVK52" s="354"/>
      <c r="LVL52" s="354"/>
      <c r="LVM52" s="354"/>
      <c r="LVN52" s="354"/>
      <c r="LVO52" s="354"/>
      <c r="LVP52" s="354"/>
      <c r="LVQ52" s="354"/>
      <c r="LVR52" s="354"/>
      <c r="LVS52" s="354"/>
      <c r="LVT52" s="354"/>
      <c r="LVU52" s="354"/>
      <c r="LVV52" s="354"/>
      <c r="LVW52" s="354"/>
      <c r="LVX52" s="354"/>
      <c r="LVY52" s="354"/>
      <c r="LVZ52" s="354"/>
      <c r="LWA52" s="354"/>
      <c r="LWB52" s="354"/>
      <c r="LWC52" s="354"/>
      <c r="LWD52" s="354"/>
      <c r="LWE52" s="354"/>
      <c r="LWF52" s="354"/>
      <c r="LWG52" s="354"/>
      <c r="LWH52" s="354"/>
      <c r="LWI52" s="354"/>
      <c r="LWJ52" s="354"/>
      <c r="LWK52" s="354"/>
      <c r="LWL52" s="354"/>
      <c r="LWM52" s="354"/>
      <c r="LWN52" s="354"/>
      <c r="LWO52" s="354"/>
      <c r="LWP52" s="354"/>
      <c r="LWQ52" s="354"/>
      <c r="LWR52" s="354"/>
      <c r="LWS52" s="354"/>
      <c r="LWT52" s="354"/>
      <c r="LWU52" s="354"/>
      <c r="LWV52" s="354"/>
      <c r="LWW52" s="354"/>
      <c r="LWX52" s="354"/>
      <c r="LWY52" s="354"/>
      <c r="LWZ52" s="354"/>
      <c r="LXA52" s="354"/>
      <c r="LXB52" s="354"/>
      <c r="LXC52" s="354"/>
      <c r="LXD52" s="354"/>
      <c r="LXE52" s="354"/>
      <c r="LXF52" s="354"/>
      <c r="LXG52" s="354"/>
      <c r="LXH52" s="354"/>
      <c r="LXI52" s="354"/>
      <c r="LXJ52" s="354"/>
      <c r="LXK52" s="354"/>
      <c r="LXL52" s="354"/>
      <c r="LXM52" s="354"/>
      <c r="LXN52" s="354"/>
      <c r="LXO52" s="354"/>
      <c r="LXP52" s="354"/>
      <c r="LXQ52" s="354"/>
      <c r="LXR52" s="354"/>
      <c r="LXS52" s="354"/>
      <c r="LXT52" s="354"/>
      <c r="LXU52" s="354"/>
      <c r="LXV52" s="354"/>
      <c r="LXW52" s="354"/>
      <c r="LXX52" s="354"/>
      <c r="LXY52" s="354"/>
      <c r="LXZ52" s="354"/>
      <c r="LYA52" s="354"/>
      <c r="LYB52" s="354"/>
      <c r="LYC52" s="354"/>
      <c r="LYD52" s="354"/>
      <c r="LYE52" s="354"/>
      <c r="LYF52" s="354"/>
      <c r="LYG52" s="354"/>
      <c r="LYH52" s="354"/>
      <c r="LYI52" s="354"/>
      <c r="LYJ52" s="354"/>
      <c r="LYK52" s="354"/>
      <c r="LYL52" s="354"/>
      <c r="LYM52" s="354"/>
      <c r="LYN52" s="354"/>
      <c r="LYO52" s="354"/>
      <c r="LYP52" s="354"/>
      <c r="LYQ52" s="354"/>
      <c r="LYR52" s="354"/>
      <c r="LYS52" s="354"/>
      <c r="LYT52" s="354"/>
      <c r="LYU52" s="354"/>
      <c r="LYV52" s="354"/>
      <c r="LYW52" s="354"/>
      <c r="LYX52" s="354"/>
      <c r="LYY52" s="354"/>
      <c r="LYZ52" s="354"/>
      <c r="LZA52" s="354"/>
      <c r="LZB52" s="354"/>
      <c r="LZC52" s="354"/>
      <c r="LZD52" s="354"/>
      <c r="LZE52" s="354"/>
      <c r="LZF52" s="354"/>
      <c r="LZG52" s="354"/>
      <c r="LZH52" s="354"/>
      <c r="LZI52" s="354"/>
      <c r="LZJ52" s="354"/>
      <c r="LZK52" s="354"/>
      <c r="LZL52" s="354"/>
      <c r="LZM52" s="354"/>
      <c r="LZN52" s="354"/>
      <c r="LZO52" s="354"/>
      <c r="LZP52" s="354"/>
      <c r="LZQ52" s="354"/>
      <c r="LZR52" s="354"/>
      <c r="LZS52" s="354"/>
      <c r="LZT52" s="354"/>
      <c r="LZU52" s="354"/>
      <c r="LZV52" s="354"/>
      <c r="LZW52" s="354"/>
      <c r="LZX52" s="354"/>
      <c r="LZY52" s="354"/>
      <c r="LZZ52" s="354"/>
      <c r="MAA52" s="354"/>
      <c r="MAB52" s="354"/>
      <c r="MAC52" s="354"/>
      <c r="MAD52" s="354"/>
      <c r="MAE52" s="354"/>
      <c r="MAF52" s="354"/>
      <c r="MAG52" s="354"/>
      <c r="MAH52" s="354"/>
      <c r="MAI52" s="354"/>
      <c r="MAJ52" s="354"/>
      <c r="MAK52" s="354"/>
      <c r="MAL52" s="354"/>
      <c r="MAM52" s="354"/>
      <c r="MAN52" s="354"/>
      <c r="MAO52" s="354"/>
      <c r="MAP52" s="354"/>
      <c r="MAQ52" s="354"/>
      <c r="MAR52" s="354"/>
      <c r="MAS52" s="354"/>
      <c r="MAT52" s="354"/>
      <c r="MAU52" s="354"/>
      <c r="MAV52" s="354"/>
      <c r="MAW52" s="354"/>
      <c r="MAX52" s="354"/>
      <c r="MAY52" s="354"/>
      <c r="MAZ52" s="354"/>
      <c r="MBA52" s="354"/>
      <c r="MBB52" s="354"/>
      <c r="MBC52" s="354"/>
      <c r="MBD52" s="354"/>
      <c r="MBE52" s="354"/>
      <c r="MBF52" s="354"/>
      <c r="MBG52" s="354"/>
      <c r="MBH52" s="354"/>
      <c r="MBI52" s="354"/>
      <c r="MBJ52" s="354"/>
      <c r="MBK52" s="354"/>
      <c r="MBL52" s="354"/>
      <c r="MBM52" s="354"/>
      <c r="MBN52" s="354"/>
      <c r="MBO52" s="354"/>
      <c r="MBP52" s="354"/>
      <c r="MBQ52" s="354"/>
      <c r="MBR52" s="354"/>
      <c r="MBS52" s="354"/>
      <c r="MBT52" s="354"/>
      <c r="MBU52" s="354"/>
      <c r="MBV52" s="354"/>
      <c r="MBW52" s="354"/>
      <c r="MBX52" s="354"/>
      <c r="MBY52" s="354"/>
      <c r="MBZ52" s="354"/>
      <c r="MCA52" s="354"/>
      <c r="MCB52" s="354"/>
      <c r="MCC52" s="354"/>
      <c r="MCD52" s="354"/>
      <c r="MCE52" s="354"/>
      <c r="MCF52" s="354"/>
      <c r="MCG52" s="354"/>
      <c r="MCH52" s="354"/>
      <c r="MCI52" s="354"/>
      <c r="MCJ52" s="354"/>
      <c r="MCK52" s="354"/>
      <c r="MCL52" s="354"/>
      <c r="MCM52" s="354"/>
      <c r="MCN52" s="354"/>
      <c r="MCO52" s="354"/>
      <c r="MCP52" s="354"/>
      <c r="MCQ52" s="354"/>
      <c r="MCR52" s="354"/>
      <c r="MCS52" s="354"/>
      <c r="MCT52" s="354"/>
      <c r="MCU52" s="354"/>
      <c r="MCV52" s="354"/>
      <c r="MCW52" s="354"/>
      <c r="MCX52" s="354"/>
      <c r="MCY52" s="354"/>
      <c r="MCZ52" s="354"/>
      <c r="MDA52" s="354"/>
      <c r="MDB52" s="354"/>
      <c r="MDC52" s="354"/>
      <c r="MDD52" s="354"/>
      <c r="MDE52" s="354"/>
      <c r="MDF52" s="354"/>
      <c r="MDG52" s="354"/>
      <c r="MDH52" s="354"/>
      <c r="MDI52" s="354"/>
      <c r="MDJ52" s="354"/>
      <c r="MDK52" s="354"/>
      <c r="MDL52" s="354"/>
      <c r="MDM52" s="354"/>
      <c r="MDN52" s="354"/>
      <c r="MDO52" s="354"/>
      <c r="MDP52" s="354"/>
      <c r="MDQ52" s="354"/>
      <c r="MDR52" s="354"/>
      <c r="MDS52" s="354"/>
      <c r="MDT52" s="354"/>
      <c r="MDU52" s="354"/>
      <c r="MDV52" s="354"/>
      <c r="MDW52" s="354"/>
      <c r="MDX52" s="354"/>
      <c r="MDY52" s="354"/>
      <c r="MDZ52" s="354"/>
      <c r="MEA52" s="354"/>
      <c r="MEB52" s="354"/>
      <c r="MEC52" s="354"/>
      <c r="MED52" s="354"/>
      <c r="MEE52" s="354"/>
      <c r="MEF52" s="354"/>
      <c r="MEG52" s="354"/>
      <c r="MEH52" s="354"/>
      <c r="MEI52" s="354"/>
      <c r="MEJ52" s="354"/>
      <c r="MEK52" s="354"/>
      <c r="MEL52" s="354"/>
      <c r="MEM52" s="354"/>
      <c r="MEN52" s="354"/>
      <c r="MEO52" s="354"/>
      <c r="MEP52" s="354"/>
      <c r="MEQ52" s="354"/>
      <c r="MER52" s="354"/>
      <c r="MES52" s="354"/>
      <c r="MET52" s="354"/>
      <c r="MEU52" s="354"/>
      <c r="MEV52" s="354"/>
      <c r="MEW52" s="354"/>
      <c r="MEX52" s="354"/>
      <c r="MEY52" s="354"/>
      <c r="MEZ52" s="354"/>
      <c r="MFA52" s="354"/>
      <c r="MFB52" s="354"/>
      <c r="MFC52" s="354"/>
      <c r="MFD52" s="354"/>
      <c r="MFE52" s="354"/>
      <c r="MFF52" s="354"/>
      <c r="MFG52" s="354"/>
      <c r="MFH52" s="354"/>
      <c r="MFI52" s="354"/>
      <c r="MFJ52" s="354"/>
      <c r="MFK52" s="354"/>
      <c r="MFL52" s="354"/>
      <c r="MFM52" s="354"/>
      <c r="MFN52" s="354"/>
      <c r="MFO52" s="354"/>
      <c r="MFP52" s="354"/>
      <c r="MFQ52" s="354"/>
      <c r="MFR52" s="354"/>
      <c r="MFS52" s="354"/>
      <c r="MFT52" s="354"/>
      <c r="MFU52" s="354"/>
      <c r="MFV52" s="354"/>
      <c r="MFW52" s="354"/>
      <c r="MFX52" s="354"/>
      <c r="MFY52" s="354"/>
      <c r="MFZ52" s="354"/>
      <c r="MGA52" s="354"/>
      <c r="MGB52" s="354"/>
      <c r="MGC52" s="354"/>
      <c r="MGD52" s="354"/>
      <c r="MGE52" s="354"/>
      <c r="MGF52" s="354"/>
      <c r="MGG52" s="354"/>
      <c r="MGH52" s="354"/>
      <c r="MGI52" s="354"/>
      <c r="MGJ52" s="354"/>
      <c r="MGK52" s="354"/>
      <c r="MGL52" s="354"/>
      <c r="MGM52" s="354"/>
      <c r="MGN52" s="354"/>
      <c r="MGO52" s="354"/>
      <c r="MGP52" s="354"/>
      <c r="MGQ52" s="354"/>
      <c r="MGR52" s="354"/>
      <c r="MGS52" s="354"/>
      <c r="MGT52" s="354"/>
      <c r="MGU52" s="354"/>
      <c r="MGV52" s="354"/>
      <c r="MGW52" s="354"/>
      <c r="MGX52" s="354"/>
      <c r="MGY52" s="354"/>
      <c r="MGZ52" s="354"/>
      <c r="MHA52" s="354"/>
      <c r="MHB52" s="354"/>
      <c r="MHC52" s="354"/>
      <c r="MHD52" s="354"/>
      <c r="MHE52" s="354"/>
      <c r="MHF52" s="354"/>
      <c r="MHG52" s="354"/>
      <c r="MHH52" s="354"/>
      <c r="MHI52" s="354"/>
      <c r="MHJ52" s="354"/>
      <c r="MHK52" s="354"/>
      <c r="MHL52" s="354"/>
      <c r="MHM52" s="354"/>
      <c r="MHN52" s="354"/>
      <c r="MHO52" s="354"/>
      <c r="MHP52" s="354"/>
      <c r="MHQ52" s="354"/>
      <c r="MHR52" s="354"/>
      <c r="MHS52" s="354"/>
      <c r="MHT52" s="354"/>
      <c r="MHU52" s="354"/>
      <c r="MHV52" s="354"/>
      <c r="MHW52" s="354"/>
      <c r="MHX52" s="354"/>
      <c r="MHY52" s="354"/>
      <c r="MHZ52" s="354"/>
      <c r="MIA52" s="354"/>
      <c r="MIB52" s="354"/>
      <c r="MIC52" s="354"/>
      <c r="MID52" s="354"/>
      <c r="MIE52" s="354"/>
      <c r="MIF52" s="354"/>
      <c r="MIG52" s="354"/>
      <c r="MIH52" s="354"/>
      <c r="MII52" s="354"/>
      <c r="MIJ52" s="354"/>
      <c r="MIK52" s="354"/>
      <c r="MIL52" s="354"/>
      <c r="MIM52" s="354"/>
      <c r="MIN52" s="354"/>
      <c r="MIO52" s="354"/>
      <c r="MIP52" s="354"/>
      <c r="MIQ52" s="354"/>
      <c r="MIR52" s="354"/>
      <c r="MIS52" s="354"/>
      <c r="MIT52" s="354"/>
      <c r="MIU52" s="354"/>
      <c r="MIV52" s="354"/>
      <c r="MIW52" s="354"/>
      <c r="MIX52" s="354"/>
      <c r="MIY52" s="354"/>
      <c r="MIZ52" s="354"/>
      <c r="MJA52" s="354"/>
      <c r="MJB52" s="354"/>
      <c r="MJC52" s="354"/>
      <c r="MJD52" s="354"/>
      <c r="MJE52" s="354"/>
      <c r="MJF52" s="354"/>
      <c r="MJG52" s="354"/>
      <c r="MJH52" s="354"/>
      <c r="MJI52" s="354"/>
      <c r="MJJ52" s="354"/>
      <c r="MJK52" s="354"/>
      <c r="MJL52" s="354"/>
      <c r="MJM52" s="354"/>
      <c r="MJN52" s="354"/>
      <c r="MJO52" s="354"/>
      <c r="MJP52" s="354"/>
      <c r="MJQ52" s="354"/>
      <c r="MJR52" s="354"/>
      <c r="MJS52" s="354"/>
      <c r="MJT52" s="354"/>
      <c r="MJU52" s="354"/>
      <c r="MJV52" s="354"/>
      <c r="MJW52" s="354"/>
      <c r="MJX52" s="354"/>
      <c r="MJY52" s="354"/>
      <c r="MJZ52" s="354"/>
      <c r="MKA52" s="354"/>
      <c r="MKB52" s="354"/>
      <c r="MKC52" s="354"/>
      <c r="MKD52" s="354"/>
      <c r="MKE52" s="354"/>
      <c r="MKF52" s="354"/>
      <c r="MKG52" s="354"/>
      <c r="MKH52" s="354"/>
      <c r="MKI52" s="354"/>
      <c r="MKJ52" s="354"/>
      <c r="MKK52" s="354"/>
      <c r="MKL52" s="354"/>
      <c r="MKM52" s="354"/>
      <c r="MKN52" s="354"/>
      <c r="MKO52" s="354"/>
      <c r="MKP52" s="354"/>
      <c r="MKQ52" s="354"/>
      <c r="MKR52" s="354"/>
      <c r="MKS52" s="354"/>
      <c r="MKT52" s="354"/>
      <c r="MKU52" s="354"/>
      <c r="MKV52" s="354"/>
      <c r="MKW52" s="354"/>
      <c r="MKX52" s="354"/>
      <c r="MKY52" s="354"/>
      <c r="MKZ52" s="354"/>
      <c r="MLA52" s="354"/>
      <c r="MLB52" s="354"/>
      <c r="MLC52" s="354"/>
      <c r="MLD52" s="354"/>
      <c r="MLE52" s="354"/>
      <c r="MLF52" s="354"/>
      <c r="MLG52" s="354"/>
      <c r="MLH52" s="354"/>
      <c r="MLI52" s="354"/>
      <c r="MLJ52" s="354"/>
      <c r="MLK52" s="354"/>
      <c r="MLL52" s="354"/>
      <c r="MLM52" s="354"/>
      <c r="MLN52" s="354"/>
      <c r="MLO52" s="354"/>
      <c r="MLP52" s="354"/>
      <c r="MLQ52" s="354"/>
      <c r="MLR52" s="354"/>
      <c r="MLS52" s="354"/>
      <c r="MLT52" s="354"/>
      <c r="MLU52" s="354"/>
      <c r="MLV52" s="354"/>
      <c r="MLW52" s="354"/>
      <c r="MLX52" s="354"/>
      <c r="MLY52" s="354"/>
      <c r="MLZ52" s="354"/>
      <c r="MMA52" s="354"/>
      <c r="MMB52" s="354"/>
      <c r="MMC52" s="354"/>
      <c r="MMD52" s="354"/>
      <c r="MME52" s="354"/>
      <c r="MMF52" s="354"/>
      <c r="MMG52" s="354"/>
      <c r="MMH52" s="354"/>
      <c r="MMI52" s="354"/>
      <c r="MMJ52" s="354"/>
      <c r="MMK52" s="354"/>
      <c r="MML52" s="354"/>
      <c r="MMM52" s="354"/>
      <c r="MMN52" s="354"/>
      <c r="MMO52" s="354"/>
      <c r="MMP52" s="354"/>
      <c r="MMQ52" s="354"/>
      <c r="MMR52" s="354"/>
      <c r="MMS52" s="354"/>
      <c r="MMT52" s="354"/>
      <c r="MMU52" s="354"/>
      <c r="MMV52" s="354"/>
      <c r="MMW52" s="354"/>
      <c r="MMX52" s="354"/>
      <c r="MMY52" s="354"/>
      <c r="MMZ52" s="354"/>
      <c r="MNA52" s="354"/>
      <c r="MNB52" s="354"/>
      <c r="MNC52" s="354"/>
      <c r="MND52" s="354"/>
      <c r="MNE52" s="354"/>
      <c r="MNF52" s="354"/>
      <c r="MNG52" s="354"/>
      <c r="MNH52" s="354"/>
      <c r="MNI52" s="354"/>
      <c r="MNJ52" s="354"/>
      <c r="MNK52" s="354"/>
      <c r="MNL52" s="354"/>
      <c r="MNM52" s="354"/>
      <c r="MNN52" s="354"/>
      <c r="MNO52" s="354"/>
      <c r="MNP52" s="354"/>
      <c r="MNQ52" s="354"/>
      <c r="MNR52" s="354"/>
      <c r="MNS52" s="354"/>
      <c r="MNT52" s="354"/>
      <c r="MNU52" s="354"/>
      <c r="MNV52" s="354"/>
      <c r="MNW52" s="354"/>
      <c r="MNX52" s="354"/>
      <c r="MNY52" s="354"/>
      <c r="MNZ52" s="354"/>
      <c r="MOA52" s="354"/>
      <c r="MOB52" s="354"/>
      <c r="MOC52" s="354"/>
      <c r="MOD52" s="354"/>
      <c r="MOE52" s="354"/>
      <c r="MOF52" s="354"/>
      <c r="MOG52" s="354"/>
      <c r="MOH52" s="354"/>
      <c r="MOI52" s="354"/>
      <c r="MOJ52" s="354"/>
      <c r="MOK52" s="354"/>
      <c r="MOL52" s="354"/>
      <c r="MOM52" s="354"/>
      <c r="MON52" s="354"/>
      <c r="MOO52" s="354"/>
      <c r="MOP52" s="354"/>
      <c r="MOQ52" s="354"/>
      <c r="MOR52" s="354"/>
      <c r="MOS52" s="354"/>
      <c r="MOT52" s="354"/>
      <c r="MOU52" s="354"/>
      <c r="MOV52" s="354"/>
      <c r="MOW52" s="354"/>
      <c r="MOX52" s="354"/>
      <c r="MOY52" s="354"/>
      <c r="MOZ52" s="354"/>
      <c r="MPA52" s="354"/>
      <c r="MPB52" s="354"/>
      <c r="MPC52" s="354"/>
      <c r="MPD52" s="354"/>
      <c r="MPE52" s="354"/>
      <c r="MPF52" s="354"/>
      <c r="MPG52" s="354"/>
      <c r="MPH52" s="354"/>
      <c r="MPI52" s="354"/>
      <c r="MPJ52" s="354"/>
      <c r="MPK52" s="354"/>
      <c r="MPL52" s="354"/>
      <c r="MPM52" s="354"/>
      <c r="MPN52" s="354"/>
      <c r="MPO52" s="354"/>
      <c r="MPP52" s="354"/>
      <c r="MPQ52" s="354"/>
      <c r="MPR52" s="354"/>
      <c r="MPS52" s="354"/>
      <c r="MPT52" s="354"/>
      <c r="MPU52" s="354"/>
      <c r="MPV52" s="354"/>
      <c r="MPW52" s="354"/>
      <c r="MPX52" s="354"/>
      <c r="MPY52" s="354"/>
      <c r="MPZ52" s="354"/>
      <c r="MQA52" s="354"/>
      <c r="MQB52" s="354"/>
      <c r="MQC52" s="354"/>
      <c r="MQD52" s="354"/>
      <c r="MQE52" s="354"/>
      <c r="MQF52" s="354"/>
      <c r="MQG52" s="354"/>
      <c r="MQH52" s="354"/>
      <c r="MQI52" s="354"/>
      <c r="MQJ52" s="354"/>
      <c r="MQK52" s="354"/>
      <c r="MQL52" s="354"/>
      <c r="MQM52" s="354"/>
      <c r="MQN52" s="354"/>
      <c r="MQO52" s="354"/>
      <c r="MQP52" s="354"/>
      <c r="MQQ52" s="354"/>
      <c r="MQR52" s="354"/>
      <c r="MQS52" s="354"/>
      <c r="MQT52" s="354"/>
      <c r="MQU52" s="354"/>
      <c r="MQV52" s="354"/>
      <c r="MQW52" s="354"/>
      <c r="MQX52" s="354"/>
      <c r="MQY52" s="354"/>
      <c r="MQZ52" s="354"/>
      <c r="MRA52" s="354"/>
      <c r="MRB52" s="354"/>
      <c r="MRC52" s="354"/>
      <c r="MRD52" s="354"/>
      <c r="MRE52" s="354"/>
      <c r="MRF52" s="354"/>
      <c r="MRG52" s="354"/>
      <c r="MRH52" s="354"/>
      <c r="MRI52" s="354"/>
      <c r="MRJ52" s="354"/>
      <c r="MRK52" s="354"/>
      <c r="MRL52" s="354"/>
      <c r="MRM52" s="354"/>
      <c r="MRN52" s="354"/>
      <c r="MRO52" s="354"/>
      <c r="MRP52" s="354"/>
      <c r="MRQ52" s="354"/>
      <c r="MRR52" s="354"/>
      <c r="MRS52" s="354"/>
      <c r="MRT52" s="354"/>
      <c r="MRU52" s="354"/>
      <c r="MRV52" s="354"/>
      <c r="MRW52" s="354"/>
      <c r="MRX52" s="354"/>
      <c r="MRY52" s="354"/>
      <c r="MRZ52" s="354"/>
      <c r="MSA52" s="354"/>
      <c r="MSB52" s="354"/>
      <c r="MSC52" s="354"/>
      <c r="MSD52" s="354"/>
      <c r="MSE52" s="354"/>
      <c r="MSF52" s="354"/>
      <c r="MSG52" s="354"/>
      <c r="MSH52" s="354"/>
      <c r="MSI52" s="354"/>
      <c r="MSJ52" s="354"/>
      <c r="MSK52" s="354"/>
      <c r="MSL52" s="354"/>
      <c r="MSM52" s="354"/>
      <c r="MSN52" s="354"/>
      <c r="MSO52" s="354"/>
      <c r="MSP52" s="354"/>
      <c r="MSQ52" s="354"/>
      <c r="MSR52" s="354"/>
      <c r="MSS52" s="354"/>
      <c r="MST52" s="354"/>
      <c r="MSU52" s="354"/>
      <c r="MSV52" s="354"/>
      <c r="MSW52" s="354"/>
      <c r="MSX52" s="354"/>
      <c r="MSY52" s="354"/>
      <c r="MSZ52" s="354"/>
      <c r="MTA52" s="354"/>
      <c r="MTB52" s="354"/>
      <c r="MTC52" s="354"/>
      <c r="MTD52" s="354"/>
      <c r="MTE52" s="354"/>
      <c r="MTF52" s="354"/>
      <c r="MTG52" s="354"/>
      <c r="MTH52" s="354"/>
      <c r="MTI52" s="354"/>
      <c r="MTJ52" s="354"/>
      <c r="MTK52" s="354"/>
      <c r="MTL52" s="354"/>
      <c r="MTM52" s="354"/>
      <c r="MTN52" s="354"/>
      <c r="MTO52" s="354"/>
      <c r="MTP52" s="354"/>
      <c r="MTQ52" s="354"/>
      <c r="MTR52" s="354"/>
      <c r="MTS52" s="354"/>
      <c r="MTT52" s="354"/>
      <c r="MTU52" s="354"/>
      <c r="MTV52" s="354"/>
      <c r="MTW52" s="354"/>
      <c r="MTX52" s="354"/>
      <c r="MTY52" s="354"/>
      <c r="MTZ52" s="354"/>
      <c r="MUA52" s="354"/>
      <c r="MUB52" s="354"/>
      <c r="MUC52" s="354"/>
      <c r="MUD52" s="354"/>
      <c r="MUE52" s="354"/>
      <c r="MUF52" s="354"/>
      <c r="MUG52" s="354"/>
      <c r="MUH52" s="354"/>
      <c r="MUI52" s="354"/>
      <c r="MUJ52" s="354"/>
      <c r="MUK52" s="354"/>
      <c r="MUL52" s="354"/>
      <c r="MUM52" s="354"/>
      <c r="MUN52" s="354"/>
      <c r="MUO52" s="354"/>
      <c r="MUP52" s="354"/>
      <c r="MUQ52" s="354"/>
      <c r="MUR52" s="354"/>
      <c r="MUS52" s="354"/>
      <c r="MUT52" s="354"/>
      <c r="MUU52" s="354"/>
      <c r="MUV52" s="354"/>
      <c r="MUW52" s="354"/>
      <c r="MUX52" s="354"/>
      <c r="MUY52" s="354"/>
      <c r="MUZ52" s="354"/>
      <c r="MVA52" s="354"/>
      <c r="MVB52" s="354"/>
      <c r="MVC52" s="354"/>
      <c r="MVD52" s="354"/>
      <c r="MVE52" s="354"/>
      <c r="MVF52" s="354"/>
      <c r="MVG52" s="354"/>
      <c r="MVH52" s="354"/>
      <c r="MVI52" s="354"/>
      <c r="MVJ52" s="354"/>
      <c r="MVK52" s="354"/>
      <c r="MVL52" s="354"/>
      <c r="MVM52" s="354"/>
      <c r="MVN52" s="354"/>
      <c r="MVO52" s="354"/>
      <c r="MVP52" s="354"/>
      <c r="MVQ52" s="354"/>
      <c r="MVR52" s="354"/>
      <c r="MVS52" s="354"/>
      <c r="MVT52" s="354"/>
      <c r="MVU52" s="354"/>
      <c r="MVV52" s="354"/>
      <c r="MVW52" s="354"/>
      <c r="MVX52" s="354"/>
      <c r="MVY52" s="354"/>
      <c r="MVZ52" s="354"/>
      <c r="MWA52" s="354"/>
      <c r="MWB52" s="354"/>
      <c r="MWC52" s="354"/>
      <c r="MWD52" s="354"/>
      <c r="MWE52" s="354"/>
      <c r="MWF52" s="354"/>
      <c r="MWG52" s="354"/>
      <c r="MWH52" s="354"/>
      <c r="MWI52" s="354"/>
      <c r="MWJ52" s="354"/>
      <c r="MWK52" s="354"/>
      <c r="MWL52" s="354"/>
      <c r="MWM52" s="354"/>
      <c r="MWN52" s="354"/>
      <c r="MWO52" s="354"/>
      <c r="MWP52" s="354"/>
      <c r="MWQ52" s="354"/>
      <c r="MWR52" s="354"/>
      <c r="MWS52" s="354"/>
      <c r="MWT52" s="354"/>
      <c r="MWU52" s="354"/>
      <c r="MWV52" s="354"/>
      <c r="MWW52" s="354"/>
      <c r="MWX52" s="354"/>
      <c r="MWY52" s="354"/>
      <c r="MWZ52" s="354"/>
      <c r="MXA52" s="354"/>
      <c r="MXB52" s="354"/>
      <c r="MXC52" s="354"/>
      <c r="MXD52" s="354"/>
      <c r="MXE52" s="354"/>
      <c r="MXF52" s="354"/>
      <c r="MXG52" s="354"/>
      <c r="MXH52" s="354"/>
      <c r="MXI52" s="354"/>
      <c r="MXJ52" s="354"/>
      <c r="MXK52" s="354"/>
      <c r="MXL52" s="354"/>
      <c r="MXM52" s="354"/>
      <c r="MXN52" s="354"/>
      <c r="MXO52" s="354"/>
      <c r="MXP52" s="354"/>
      <c r="MXQ52" s="354"/>
      <c r="MXR52" s="354"/>
      <c r="MXS52" s="354"/>
      <c r="MXT52" s="354"/>
      <c r="MXU52" s="354"/>
      <c r="MXV52" s="354"/>
      <c r="MXW52" s="354"/>
      <c r="MXX52" s="354"/>
      <c r="MXY52" s="354"/>
      <c r="MXZ52" s="354"/>
      <c r="MYA52" s="354"/>
      <c r="MYB52" s="354"/>
      <c r="MYC52" s="354"/>
      <c r="MYD52" s="354"/>
      <c r="MYE52" s="354"/>
      <c r="MYF52" s="354"/>
      <c r="MYG52" s="354"/>
      <c r="MYH52" s="354"/>
      <c r="MYI52" s="354"/>
      <c r="MYJ52" s="354"/>
      <c r="MYK52" s="354"/>
      <c r="MYL52" s="354"/>
      <c r="MYM52" s="354"/>
      <c r="MYN52" s="354"/>
      <c r="MYO52" s="354"/>
      <c r="MYP52" s="354"/>
      <c r="MYQ52" s="354"/>
      <c r="MYR52" s="354"/>
      <c r="MYS52" s="354"/>
      <c r="MYT52" s="354"/>
      <c r="MYU52" s="354"/>
      <c r="MYV52" s="354"/>
      <c r="MYW52" s="354"/>
      <c r="MYX52" s="354"/>
      <c r="MYY52" s="354"/>
      <c r="MYZ52" s="354"/>
      <c r="MZA52" s="354"/>
      <c r="MZB52" s="354"/>
      <c r="MZC52" s="354"/>
      <c r="MZD52" s="354"/>
      <c r="MZE52" s="354"/>
      <c r="MZF52" s="354"/>
      <c r="MZG52" s="354"/>
      <c r="MZH52" s="354"/>
      <c r="MZI52" s="354"/>
      <c r="MZJ52" s="354"/>
      <c r="MZK52" s="354"/>
      <c r="MZL52" s="354"/>
      <c r="MZM52" s="354"/>
      <c r="MZN52" s="354"/>
      <c r="MZO52" s="354"/>
      <c r="MZP52" s="354"/>
      <c r="MZQ52" s="354"/>
      <c r="MZR52" s="354"/>
      <c r="MZS52" s="354"/>
      <c r="MZT52" s="354"/>
      <c r="MZU52" s="354"/>
      <c r="MZV52" s="354"/>
      <c r="MZW52" s="354"/>
      <c r="MZX52" s="354"/>
      <c r="MZY52" s="354"/>
      <c r="MZZ52" s="354"/>
      <c r="NAA52" s="354"/>
      <c r="NAB52" s="354"/>
      <c r="NAC52" s="354"/>
      <c r="NAD52" s="354"/>
      <c r="NAE52" s="354"/>
      <c r="NAF52" s="354"/>
      <c r="NAG52" s="354"/>
      <c r="NAH52" s="354"/>
      <c r="NAI52" s="354"/>
      <c r="NAJ52" s="354"/>
      <c r="NAK52" s="354"/>
      <c r="NAL52" s="354"/>
      <c r="NAM52" s="354"/>
      <c r="NAN52" s="354"/>
      <c r="NAO52" s="354"/>
      <c r="NAP52" s="354"/>
      <c r="NAQ52" s="354"/>
      <c r="NAR52" s="354"/>
      <c r="NAS52" s="354"/>
      <c r="NAT52" s="354"/>
      <c r="NAU52" s="354"/>
      <c r="NAV52" s="354"/>
      <c r="NAW52" s="354"/>
      <c r="NAX52" s="354"/>
      <c r="NAY52" s="354"/>
      <c r="NAZ52" s="354"/>
      <c r="NBA52" s="354"/>
      <c r="NBB52" s="354"/>
      <c r="NBC52" s="354"/>
      <c r="NBD52" s="354"/>
      <c r="NBE52" s="354"/>
      <c r="NBF52" s="354"/>
      <c r="NBG52" s="354"/>
      <c r="NBH52" s="354"/>
      <c r="NBI52" s="354"/>
      <c r="NBJ52" s="354"/>
      <c r="NBK52" s="354"/>
      <c r="NBL52" s="354"/>
      <c r="NBM52" s="354"/>
      <c r="NBN52" s="354"/>
      <c r="NBO52" s="354"/>
      <c r="NBP52" s="354"/>
      <c r="NBQ52" s="354"/>
      <c r="NBR52" s="354"/>
      <c r="NBS52" s="354"/>
      <c r="NBT52" s="354"/>
      <c r="NBU52" s="354"/>
      <c r="NBV52" s="354"/>
      <c r="NBW52" s="354"/>
      <c r="NBX52" s="354"/>
      <c r="NBY52" s="354"/>
      <c r="NBZ52" s="354"/>
      <c r="NCA52" s="354"/>
      <c r="NCB52" s="354"/>
      <c r="NCC52" s="354"/>
      <c r="NCD52" s="354"/>
      <c r="NCE52" s="354"/>
      <c r="NCF52" s="354"/>
      <c r="NCG52" s="354"/>
      <c r="NCH52" s="354"/>
      <c r="NCI52" s="354"/>
      <c r="NCJ52" s="354"/>
      <c r="NCK52" s="354"/>
      <c r="NCL52" s="354"/>
      <c r="NCM52" s="354"/>
      <c r="NCN52" s="354"/>
      <c r="NCO52" s="354"/>
      <c r="NCP52" s="354"/>
      <c r="NCQ52" s="354"/>
      <c r="NCR52" s="354"/>
      <c r="NCS52" s="354"/>
      <c r="NCT52" s="354"/>
      <c r="NCU52" s="354"/>
      <c r="NCV52" s="354"/>
      <c r="NCW52" s="354"/>
      <c r="NCX52" s="354"/>
      <c r="NCY52" s="354"/>
      <c r="NCZ52" s="354"/>
      <c r="NDA52" s="354"/>
      <c r="NDB52" s="354"/>
      <c r="NDC52" s="354"/>
      <c r="NDD52" s="354"/>
      <c r="NDE52" s="354"/>
      <c r="NDF52" s="354"/>
      <c r="NDG52" s="354"/>
      <c r="NDH52" s="354"/>
      <c r="NDI52" s="354"/>
      <c r="NDJ52" s="354"/>
      <c r="NDK52" s="354"/>
      <c r="NDL52" s="354"/>
      <c r="NDM52" s="354"/>
      <c r="NDN52" s="354"/>
      <c r="NDO52" s="354"/>
      <c r="NDP52" s="354"/>
      <c r="NDQ52" s="354"/>
      <c r="NDR52" s="354"/>
      <c r="NDS52" s="354"/>
      <c r="NDT52" s="354"/>
      <c r="NDU52" s="354"/>
      <c r="NDV52" s="354"/>
      <c r="NDW52" s="354"/>
      <c r="NDX52" s="354"/>
      <c r="NDY52" s="354"/>
      <c r="NDZ52" s="354"/>
      <c r="NEA52" s="354"/>
      <c r="NEB52" s="354"/>
      <c r="NEC52" s="354"/>
      <c r="NED52" s="354"/>
      <c r="NEE52" s="354"/>
      <c r="NEF52" s="354"/>
      <c r="NEG52" s="354"/>
      <c r="NEH52" s="354"/>
      <c r="NEI52" s="354"/>
      <c r="NEJ52" s="354"/>
      <c r="NEK52" s="354"/>
      <c r="NEL52" s="354"/>
      <c r="NEM52" s="354"/>
      <c r="NEN52" s="354"/>
      <c r="NEO52" s="354"/>
      <c r="NEP52" s="354"/>
      <c r="NEQ52" s="354"/>
      <c r="NER52" s="354"/>
      <c r="NES52" s="354"/>
      <c r="NET52" s="354"/>
      <c r="NEU52" s="354"/>
      <c r="NEV52" s="354"/>
      <c r="NEW52" s="354"/>
      <c r="NEX52" s="354"/>
      <c r="NEY52" s="354"/>
      <c r="NEZ52" s="354"/>
      <c r="NFA52" s="354"/>
      <c r="NFB52" s="354"/>
      <c r="NFC52" s="354"/>
      <c r="NFD52" s="354"/>
      <c r="NFE52" s="354"/>
      <c r="NFF52" s="354"/>
      <c r="NFG52" s="354"/>
      <c r="NFH52" s="354"/>
      <c r="NFI52" s="354"/>
      <c r="NFJ52" s="354"/>
      <c r="NFK52" s="354"/>
      <c r="NFL52" s="354"/>
      <c r="NFM52" s="354"/>
      <c r="NFN52" s="354"/>
      <c r="NFO52" s="354"/>
      <c r="NFP52" s="354"/>
      <c r="NFQ52" s="354"/>
      <c r="NFR52" s="354"/>
      <c r="NFS52" s="354"/>
      <c r="NFT52" s="354"/>
      <c r="NFU52" s="354"/>
      <c r="NFV52" s="354"/>
      <c r="NFW52" s="354"/>
      <c r="NFX52" s="354"/>
      <c r="NFY52" s="354"/>
      <c r="NFZ52" s="354"/>
      <c r="NGA52" s="354"/>
      <c r="NGB52" s="354"/>
      <c r="NGC52" s="354"/>
      <c r="NGD52" s="354"/>
      <c r="NGE52" s="354"/>
      <c r="NGF52" s="354"/>
      <c r="NGG52" s="354"/>
      <c r="NGH52" s="354"/>
      <c r="NGI52" s="354"/>
      <c r="NGJ52" s="354"/>
      <c r="NGK52" s="354"/>
      <c r="NGL52" s="354"/>
      <c r="NGM52" s="354"/>
      <c r="NGN52" s="354"/>
      <c r="NGO52" s="354"/>
      <c r="NGP52" s="354"/>
      <c r="NGQ52" s="354"/>
      <c r="NGR52" s="354"/>
      <c r="NGS52" s="354"/>
      <c r="NGT52" s="354"/>
      <c r="NGU52" s="354"/>
      <c r="NGV52" s="354"/>
      <c r="NGW52" s="354"/>
      <c r="NGX52" s="354"/>
      <c r="NGY52" s="354"/>
      <c r="NGZ52" s="354"/>
      <c r="NHA52" s="354"/>
      <c r="NHB52" s="354"/>
      <c r="NHC52" s="354"/>
      <c r="NHD52" s="354"/>
      <c r="NHE52" s="354"/>
      <c r="NHF52" s="354"/>
      <c r="NHG52" s="354"/>
      <c r="NHH52" s="354"/>
      <c r="NHI52" s="354"/>
      <c r="NHJ52" s="354"/>
      <c r="NHK52" s="354"/>
      <c r="NHL52" s="354"/>
      <c r="NHM52" s="354"/>
      <c r="NHN52" s="354"/>
      <c r="NHO52" s="354"/>
      <c r="NHP52" s="354"/>
      <c r="NHQ52" s="354"/>
      <c r="NHR52" s="354"/>
      <c r="NHS52" s="354"/>
      <c r="NHT52" s="354"/>
      <c r="NHU52" s="354"/>
      <c r="NHV52" s="354"/>
      <c r="NHW52" s="354"/>
      <c r="NHX52" s="354"/>
      <c r="NHY52" s="354"/>
      <c r="NHZ52" s="354"/>
      <c r="NIA52" s="354"/>
      <c r="NIB52" s="354"/>
      <c r="NIC52" s="354"/>
      <c r="NID52" s="354"/>
      <c r="NIE52" s="354"/>
      <c r="NIF52" s="354"/>
      <c r="NIG52" s="354"/>
      <c r="NIH52" s="354"/>
      <c r="NII52" s="354"/>
      <c r="NIJ52" s="354"/>
      <c r="NIK52" s="354"/>
      <c r="NIL52" s="354"/>
      <c r="NIM52" s="354"/>
      <c r="NIN52" s="354"/>
      <c r="NIO52" s="354"/>
      <c r="NIP52" s="354"/>
      <c r="NIQ52" s="354"/>
      <c r="NIR52" s="354"/>
      <c r="NIS52" s="354"/>
      <c r="NIT52" s="354"/>
      <c r="NIU52" s="354"/>
      <c r="NIV52" s="354"/>
      <c r="NIW52" s="354"/>
      <c r="NIX52" s="354"/>
      <c r="NIY52" s="354"/>
      <c r="NIZ52" s="354"/>
      <c r="NJA52" s="354"/>
      <c r="NJB52" s="354"/>
      <c r="NJC52" s="354"/>
      <c r="NJD52" s="354"/>
      <c r="NJE52" s="354"/>
      <c r="NJF52" s="354"/>
      <c r="NJG52" s="354"/>
      <c r="NJH52" s="354"/>
      <c r="NJI52" s="354"/>
      <c r="NJJ52" s="354"/>
      <c r="NJK52" s="354"/>
      <c r="NJL52" s="354"/>
      <c r="NJM52" s="354"/>
      <c r="NJN52" s="354"/>
      <c r="NJO52" s="354"/>
      <c r="NJP52" s="354"/>
      <c r="NJQ52" s="354"/>
      <c r="NJR52" s="354"/>
      <c r="NJS52" s="354"/>
      <c r="NJT52" s="354"/>
      <c r="NJU52" s="354"/>
      <c r="NJV52" s="354"/>
      <c r="NJW52" s="354"/>
      <c r="NJX52" s="354"/>
      <c r="NJY52" s="354"/>
      <c r="NJZ52" s="354"/>
      <c r="NKA52" s="354"/>
      <c r="NKB52" s="354"/>
      <c r="NKC52" s="354"/>
      <c r="NKD52" s="354"/>
      <c r="NKE52" s="354"/>
      <c r="NKF52" s="354"/>
      <c r="NKG52" s="354"/>
      <c r="NKH52" s="354"/>
      <c r="NKI52" s="354"/>
      <c r="NKJ52" s="354"/>
      <c r="NKK52" s="354"/>
      <c r="NKL52" s="354"/>
      <c r="NKM52" s="354"/>
      <c r="NKN52" s="354"/>
      <c r="NKO52" s="354"/>
      <c r="NKP52" s="354"/>
      <c r="NKQ52" s="354"/>
      <c r="NKR52" s="354"/>
      <c r="NKS52" s="354"/>
      <c r="NKT52" s="354"/>
      <c r="NKU52" s="354"/>
      <c r="NKV52" s="354"/>
      <c r="NKW52" s="354"/>
      <c r="NKX52" s="354"/>
      <c r="NKY52" s="354"/>
      <c r="NKZ52" s="354"/>
      <c r="NLA52" s="354"/>
      <c r="NLB52" s="354"/>
      <c r="NLC52" s="354"/>
      <c r="NLD52" s="354"/>
      <c r="NLE52" s="354"/>
      <c r="NLF52" s="354"/>
      <c r="NLG52" s="354"/>
      <c r="NLH52" s="354"/>
      <c r="NLI52" s="354"/>
      <c r="NLJ52" s="354"/>
      <c r="NLK52" s="354"/>
      <c r="NLL52" s="354"/>
      <c r="NLM52" s="354"/>
      <c r="NLN52" s="354"/>
      <c r="NLO52" s="354"/>
      <c r="NLP52" s="354"/>
      <c r="NLQ52" s="354"/>
      <c r="NLR52" s="354"/>
      <c r="NLS52" s="354"/>
      <c r="NLT52" s="354"/>
      <c r="NLU52" s="354"/>
      <c r="NLV52" s="354"/>
      <c r="NLW52" s="354"/>
      <c r="NLX52" s="354"/>
      <c r="NLY52" s="354"/>
      <c r="NLZ52" s="354"/>
      <c r="NMA52" s="354"/>
      <c r="NMB52" s="354"/>
      <c r="NMC52" s="354"/>
      <c r="NMD52" s="354"/>
      <c r="NME52" s="354"/>
      <c r="NMF52" s="354"/>
      <c r="NMG52" s="354"/>
      <c r="NMH52" s="354"/>
      <c r="NMI52" s="354"/>
      <c r="NMJ52" s="354"/>
      <c r="NMK52" s="354"/>
      <c r="NML52" s="354"/>
      <c r="NMM52" s="354"/>
      <c r="NMN52" s="354"/>
      <c r="NMO52" s="354"/>
      <c r="NMP52" s="354"/>
      <c r="NMQ52" s="354"/>
      <c r="NMR52" s="354"/>
      <c r="NMS52" s="354"/>
      <c r="NMT52" s="354"/>
      <c r="NMU52" s="354"/>
      <c r="NMV52" s="354"/>
      <c r="NMW52" s="354"/>
      <c r="NMX52" s="354"/>
      <c r="NMY52" s="354"/>
      <c r="NMZ52" s="354"/>
      <c r="NNA52" s="354"/>
      <c r="NNB52" s="354"/>
      <c r="NNC52" s="354"/>
      <c r="NND52" s="354"/>
      <c r="NNE52" s="354"/>
      <c r="NNF52" s="354"/>
      <c r="NNG52" s="354"/>
      <c r="NNH52" s="354"/>
      <c r="NNI52" s="354"/>
      <c r="NNJ52" s="354"/>
      <c r="NNK52" s="354"/>
      <c r="NNL52" s="354"/>
      <c r="NNM52" s="354"/>
      <c r="NNN52" s="354"/>
      <c r="NNO52" s="354"/>
      <c r="NNP52" s="354"/>
      <c r="NNQ52" s="354"/>
      <c r="NNR52" s="354"/>
      <c r="NNS52" s="354"/>
      <c r="NNT52" s="354"/>
      <c r="NNU52" s="354"/>
      <c r="NNV52" s="354"/>
      <c r="NNW52" s="354"/>
      <c r="NNX52" s="354"/>
      <c r="NNY52" s="354"/>
      <c r="NNZ52" s="354"/>
      <c r="NOA52" s="354"/>
      <c r="NOB52" s="354"/>
      <c r="NOC52" s="354"/>
      <c r="NOD52" s="354"/>
      <c r="NOE52" s="354"/>
      <c r="NOF52" s="354"/>
      <c r="NOG52" s="354"/>
      <c r="NOH52" s="354"/>
      <c r="NOI52" s="354"/>
      <c r="NOJ52" s="354"/>
      <c r="NOK52" s="354"/>
      <c r="NOL52" s="354"/>
      <c r="NOM52" s="354"/>
      <c r="NON52" s="354"/>
      <c r="NOO52" s="354"/>
      <c r="NOP52" s="354"/>
      <c r="NOQ52" s="354"/>
      <c r="NOR52" s="354"/>
      <c r="NOS52" s="354"/>
      <c r="NOT52" s="354"/>
      <c r="NOU52" s="354"/>
      <c r="NOV52" s="354"/>
      <c r="NOW52" s="354"/>
      <c r="NOX52" s="354"/>
      <c r="NOY52" s="354"/>
      <c r="NOZ52" s="354"/>
      <c r="NPA52" s="354"/>
      <c r="NPB52" s="354"/>
      <c r="NPC52" s="354"/>
      <c r="NPD52" s="354"/>
      <c r="NPE52" s="354"/>
      <c r="NPF52" s="354"/>
      <c r="NPG52" s="354"/>
      <c r="NPH52" s="354"/>
      <c r="NPI52" s="354"/>
      <c r="NPJ52" s="354"/>
      <c r="NPK52" s="354"/>
      <c r="NPL52" s="354"/>
      <c r="NPM52" s="354"/>
      <c r="NPN52" s="354"/>
      <c r="NPO52" s="354"/>
      <c r="NPP52" s="354"/>
      <c r="NPQ52" s="354"/>
      <c r="NPR52" s="354"/>
      <c r="NPS52" s="354"/>
      <c r="NPT52" s="354"/>
      <c r="NPU52" s="354"/>
      <c r="NPV52" s="354"/>
      <c r="NPW52" s="354"/>
      <c r="NPX52" s="354"/>
      <c r="NPY52" s="354"/>
      <c r="NPZ52" s="354"/>
      <c r="NQA52" s="354"/>
      <c r="NQB52" s="354"/>
      <c r="NQC52" s="354"/>
      <c r="NQD52" s="354"/>
      <c r="NQE52" s="354"/>
      <c r="NQF52" s="354"/>
      <c r="NQG52" s="354"/>
      <c r="NQH52" s="354"/>
      <c r="NQI52" s="354"/>
      <c r="NQJ52" s="354"/>
      <c r="NQK52" s="354"/>
      <c r="NQL52" s="354"/>
      <c r="NQM52" s="354"/>
      <c r="NQN52" s="354"/>
      <c r="NQO52" s="354"/>
      <c r="NQP52" s="354"/>
      <c r="NQQ52" s="354"/>
      <c r="NQR52" s="354"/>
      <c r="NQS52" s="354"/>
      <c r="NQT52" s="354"/>
      <c r="NQU52" s="354"/>
      <c r="NQV52" s="354"/>
      <c r="NQW52" s="354"/>
      <c r="NQX52" s="354"/>
      <c r="NQY52" s="354"/>
      <c r="NQZ52" s="354"/>
      <c r="NRA52" s="354"/>
      <c r="NRB52" s="354"/>
      <c r="NRC52" s="354"/>
      <c r="NRD52" s="354"/>
      <c r="NRE52" s="354"/>
      <c r="NRF52" s="354"/>
      <c r="NRG52" s="354"/>
      <c r="NRH52" s="354"/>
      <c r="NRI52" s="354"/>
      <c r="NRJ52" s="354"/>
      <c r="NRK52" s="354"/>
      <c r="NRL52" s="354"/>
      <c r="NRM52" s="354"/>
      <c r="NRN52" s="354"/>
      <c r="NRO52" s="354"/>
      <c r="NRP52" s="354"/>
      <c r="NRQ52" s="354"/>
      <c r="NRR52" s="354"/>
      <c r="NRS52" s="354"/>
      <c r="NRT52" s="354"/>
      <c r="NRU52" s="354"/>
      <c r="NRV52" s="354"/>
      <c r="NRW52" s="354"/>
      <c r="NRX52" s="354"/>
      <c r="NRY52" s="354"/>
      <c r="NRZ52" s="354"/>
      <c r="NSA52" s="354"/>
      <c r="NSB52" s="354"/>
      <c r="NSC52" s="354"/>
      <c r="NSD52" s="354"/>
      <c r="NSE52" s="354"/>
      <c r="NSF52" s="354"/>
      <c r="NSG52" s="354"/>
      <c r="NSH52" s="354"/>
      <c r="NSI52" s="354"/>
      <c r="NSJ52" s="354"/>
      <c r="NSK52" s="354"/>
      <c r="NSL52" s="354"/>
      <c r="NSM52" s="354"/>
      <c r="NSN52" s="354"/>
      <c r="NSO52" s="354"/>
      <c r="NSP52" s="354"/>
      <c r="NSQ52" s="354"/>
      <c r="NSR52" s="354"/>
      <c r="NSS52" s="354"/>
      <c r="NST52" s="354"/>
      <c r="NSU52" s="354"/>
      <c r="NSV52" s="354"/>
      <c r="NSW52" s="354"/>
      <c r="NSX52" s="354"/>
      <c r="NSY52" s="354"/>
      <c r="NSZ52" s="354"/>
      <c r="NTA52" s="354"/>
      <c r="NTB52" s="354"/>
      <c r="NTC52" s="354"/>
      <c r="NTD52" s="354"/>
      <c r="NTE52" s="354"/>
      <c r="NTF52" s="354"/>
      <c r="NTG52" s="354"/>
      <c r="NTH52" s="354"/>
      <c r="NTI52" s="354"/>
      <c r="NTJ52" s="354"/>
      <c r="NTK52" s="354"/>
      <c r="NTL52" s="354"/>
      <c r="NTM52" s="354"/>
      <c r="NTN52" s="354"/>
      <c r="NTO52" s="354"/>
      <c r="NTP52" s="354"/>
      <c r="NTQ52" s="354"/>
      <c r="NTR52" s="354"/>
      <c r="NTS52" s="354"/>
      <c r="NTT52" s="354"/>
      <c r="NTU52" s="354"/>
      <c r="NTV52" s="354"/>
      <c r="NTW52" s="354"/>
      <c r="NTX52" s="354"/>
      <c r="NTY52" s="354"/>
      <c r="NTZ52" s="354"/>
      <c r="NUA52" s="354"/>
      <c r="NUB52" s="354"/>
      <c r="NUC52" s="354"/>
      <c r="NUD52" s="354"/>
      <c r="NUE52" s="354"/>
      <c r="NUF52" s="354"/>
      <c r="NUG52" s="354"/>
      <c r="NUH52" s="354"/>
      <c r="NUI52" s="354"/>
      <c r="NUJ52" s="354"/>
      <c r="NUK52" s="354"/>
      <c r="NUL52" s="354"/>
      <c r="NUM52" s="354"/>
      <c r="NUN52" s="354"/>
      <c r="NUO52" s="354"/>
      <c r="NUP52" s="354"/>
      <c r="NUQ52" s="354"/>
      <c r="NUR52" s="354"/>
      <c r="NUS52" s="354"/>
      <c r="NUT52" s="354"/>
      <c r="NUU52" s="354"/>
      <c r="NUV52" s="354"/>
      <c r="NUW52" s="354"/>
      <c r="NUX52" s="354"/>
      <c r="NUY52" s="354"/>
      <c r="NUZ52" s="354"/>
      <c r="NVA52" s="354"/>
      <c r="NVB52" s="354"/>
      <c r="NVC52" s="354"/>
      <c r="NVD52" s="354"/>
      <c r="NVE52" s="354"/>
      <c r="NVF52" s="354"/>
      <c r="NVG52" s="354"/>
      <c r="NVH52" s="354"/>
      <c r="NVI52" s="354"/>
      <c r="NVJ52" s="354"/>
      <c r="NVK52" s="354"/>
      <c r="NVL52" s="354"/>
      <c r="NVM52" s="354"/>
      <c r="NVN52" s="354"/>
      <c r="NVO52" s="354"/>
      <c r="NVP52" s="354"/>
      <c r="NVQ52" s="354"/>
      <c r="NVR52" s="354"/>
      <c r="NVS52" s="354"/>
      <c r="NVT52" s="354"/>
      <c r="NVU52" s="354"/>
      <c r="NVV52" s="354"/>
      <c r="NVW52" s="354"/>
      <c r="NVX52" s="354"/>
      <c r="NVY52" s="354"/>
      <c r="NVZ52" s="354"/>
      <c r="NWA52" s="354"/>
      <c r="NWB52" s="354"/>
      <c r="NWC52" s="354"/>
      <c r="NWD52" s="354"/>
      <c r="NWE52" s="354"/>
      <c r="NWF52" s="354"/>
      <c r="NWG52" s="354"/>
      <c r="NWH52" s="354"/>
      <c r="NWI52" s="354"/>
      <c r="NWJ52" s="354"/>
      <c r="NWK52" s="354"/>
      <c r="NWL52" s="354"/>
      <c r="NWM52" s="354"/>
      <c r="NWN52" s="354"/>
      <c r="NWO52" s="354"/>
      <c r="NWP52" s="354"/>
      <c r="NWQ52" s="354"/>
      <c r="NWR52" s="354"/>
      <c r="NWS52" s="354"/>
      <c r="NWT52" s="354"/>
      <c r="NWU52" s="354"/>
      <c r="NWV52" s="354"/>
      <c r="NWW52" s="354"/>
      <c r="NWX52" s="354"/>
      <c r="NWY52" s="354"/>
      <c r="NWZ52" s="354"/>
      <c r="NXA52" s="354"/>
      <c r="NXB52" s="354"/>
      <c r="NXC52" s="354"/>
      <c r="NXD52" s="354"/>
      <c r="NXE52" s="354"/>
      <c r="NXF52" s="354"/>
      <c r="NXG52" s="354"/>
      <c r="NXH52" s="354"/>
      <c r="NXI52" s="354"/>
      <c r="NXJ52" s="354"/>
      <c r="NXK52" s="354"/>
      <c r="NXL52" s="354"/>
      <c r="NXM52" s="354"/>
      <c r="NXN52" s="354"/>
      <c r="NXO52" s="354"/>
      <c r="NXP52" s="354"/>
      <c r="NXQ52" s="354"/>
      <c r="NXR52" s="354"/>
      <c r="NXS52" s="354"/>
      <c r="NXT52" s="354"/>
      <c r="NXU52" s="354"/>
      <c r="NXV52" s="354"/>
      <c r="NXW52" s="354"/>
      <c r="NXX52" s="354"/>
      <c r="NXY52" s="354"/>
      <c r="NXZ52" s="354"/>
      <c r="NYA52" s="354"/>
      <c r="NYB52" s="354"/>
      <c r="NYC52" s="354"/>
      <c r="NYD52" s="354"/>
      <c r="NYE52" s="354"/>
      <c r="NYF52" s="354"/>
      <c r="NYG52" s="354"/>
      <c r="NYH52" s="354"/>
      <c r="NYI52" s="354"/>
      <c r="NYJ52" s="354"/>
      <c r="NYK52" s="354"/>
      <c r="NYL52" s="354"/>
      <c r="NYM52" s="354"/>
      <c r="NYN52" s="354"/>
      <c r="NYO52" s="354"/>
      <c r="NYP52" s="354"/>
      <c r="NYQ52" s="354"/>
      <c r="NYR52" s="354"/>
      <c r="NYS52" s="354"/>
      <c r="NYT52" s="354"/>
      <c r="NYU52" s="354"/>
      <c r="NYV52" s="354"/>
      <c r="NYW52" s="354"/>
      <c r="NYX52" s="354"/>
      <c r="NYY52" s="354"/>
      <c r="NYZ52" s="354"/>
      <c r="NZA52" s="354"/>
      <c r="NZB52" s="354"/>
      <c r="NZC52" s="354"/>
      <c r="NZD52" s="354"/>
      <c r="NZE52" s="354"/>
      <c r="NZF52" s="354"/>
      <c r="NZG52" s="354"/>
      <c r="NZH52" s="354"/>
      <c r="NZI52" s="354"/>
      <c r="NZJ52" s="354"/>
      <c r="NZK52" s="354"/>
      <c r="NZL52" s="354"/>
      <c r="NZM52" s="354"/>
      <c r="NZN52" s="354"/>
      <c r="NZO52" s="354"/>
      <c r="NZP52" s="354"/>
      <c r="NZQ52" s="354"/>
      <c r="NZR52" s="354"/>
      <c r="NZS52" s="354"/>
      <c r="NZT52" s="354"/>
      <c r="NZU52" s="354"/>
      <c r="NZV52" s="354"/>
      <c r="NZW52" s="354"/>
      <c r="NZX52" s="354"/>
      <c r="NZY52" s="354"/>
      <c r="NZZ52" s="354"/>
      <c r="OAA52" s="354"/>
      <c r="OAB52" s="354"/>
      <c r="OAC52" s="354"/>
      <c r="OAD52" s="354"/>
      <c r="OAE52" s="354"/>
      <c r="OAF52" s="354"/>
      <c r="OAG52" s="354"/>
      <c r="OAH52" s="354"/>
      <c r="OAI52" s="354"/>
      <c r="OAJ52" s="354"/>
      <c r="OAK52" s="354"/>
      <c r="OAL52" s="354"/>
      <c r="OAM52" s="354"/>
      <c r="OAN52" s="354"/>
      <c r="OAO52" s="354"/>
      <c r="OAP52" s="354"/>
      <c r="OAQ52" s="354"/>
      <c r="OAR52" s="354"/>
      <c r="OAS52" s="354"/>
      <c r="OAT52" s="354"/>
      <c r="OAU52" s="354"/>
      <c r="OAV52" s="354"/>
      <c r="OAW52" s="354"/>
      <c r="OAX52" s="354"/>
      <c r="OAY52" s="354"/>
      <c r="OAZ52" s="354"/>
      <c r="OBA52" s="354"/>
      <c r="OBB52" s="354"/>
      <c r="OBC52" s="354"/>
      <c r="OBD52" s="354"/>
      <c r="OBE52" s="354"/>
      <c r="OBF52" s="354"/>
      <c r="OBG52" s="354"/>
      <c r="OBH52" s="354"/>
      <c r="OBI52" s="354"/>
      <c r="OBJ52" s="354"/>
      <c r="OBK52" s="354"/>
      <c r="OBL52" s="354"/>
      <c r="OBM52" s="354"/>
      <c r="OBN52" s="354"/>
      <c r="OBO52" s="354"/>
      <c r="OBP52" s="354"/>
      <c r="OBQ52" s="354"/>
      <c r="OBR52" s="354"/>
      <c r="OBS52" s="354"/>
      <c r="OBT52" s="354"/>
      <c r="OBU52" s="354"/>
      <c r="OBV52" s="354"/>
      <c r="OBW52" s="354"/>
      <c r="OBX52" s="354"/>
      <c r="OBY52" s="354"/>
      <c r="OBZ52" s="354"/>
      <c r="OCA52" s="354"/>
      <c r="OCB52" s="354"/>
      <c r="OCC52" s="354"/>
      <c r="OCD52" s="354"/>
      <c r="OCE52" s="354"/>
      <c r="OCF52" s="354"/>
      <c r="OCG52" s="354"/>
      <c r="OCH52" s="354"/>
      <c r="OCI52" s="354"/>
      <c r="OCJ52" s="354"/>
      <c r="OCK52" s="354"/>
      <c r="OCL52" s="354"/>
      <c r="OCM52" s="354"/>
      <c r="OCN52" s="354"/>
      <c r="OCO52" s="354"/>
      <c r="OCP52" s="354"/>
      <c r="OCQ52" s="354"/>
      <c r="OCR52" s="354"/>
      <c r="OCS52" s="354"/>
      <c r="OCT52" s="354"/>
      <c r="OCU52" s="354"/>
      <c r="OCV52" s="354"/>
      <c r="OCW52" s="354"/>
      <c r="OCX52" s="354"/>
      <c r="OCY52" s="354"/>
      <c r="OCZ52" s="354"/>
      <c r="ODA52" s="354"/>
      <c r="ODB52" s="354"/>
      <c r="ODC52" s="354"/>
      <c r="ODD52" s="354"/>
      <c r="ODE52" s="354"/>
      <c r="ODF52" s="354"/>
      <c r="ODG52" s="354"/>
      <c r="ODH52" s="354"/>
      <c r="ODI52" s="354"/>
      <c r="ODJ52" s="354"/>
      <c r="ODK52" s="354"/>
      <c r="ODL52" s="354"/>
      <c r="ODM52" s="354"/>
      <c r="ODN52" s="354"/>
      <c r="ODO52" s="354"/>
      <c r="ODP52" s="354"/>
      <c r="ODQ52" s="354"/>
      <c r="ODR52" s="354"/>
      <c r="ODS52" s="354"/>
      <c r="ODT52" s="354"/>
      <c r="ODU52" s="354"/>
      <c r="ODV52" s="354"/>
      <c r="ODW52" s="354"/>
      <c r="ODX52" s="354"/>
      <c r="ODY52" s="354"/>
      <c r="ODZ52" s="354"/>
      <c r="OEA52" s="354"/>
      <c r="OEB52" s="354"/>
      <c r="OEC52" s="354"/>
      <c r="OED52" s="354"/>
      <c r="OEE52" s="354"/>
      <c r="OEF52" s="354"/>
      <c r="OEG52" s="354"/>
      <c r="OEH52" s="354"/>
      <c r="OEI52" s="354"/>
      <c r="OEJ52" s="354"/>
      <c r="OEK52" s="354"/>
      <c r="OEL52" s="354"/>
      <c r="OEM52" s="354"/>
      <c r="OEN52" s="354"/>
      <c r="OEO52" s="354"/>
      <c r="OEP52" s="354"/>
      <c r="OEQ52" s="354"/>
      <c r="OER52" s="354"/>
      <c r="OES52" s="354"/>
      <c r="OET52" s="354"/>
      <c r="OEU52" s="354"/>
      <c r="OEV52" s="354"/>
      <c r="OEW52" s="354"/>
      <c r="OEX52" s="354"/>
      <c r="OEY52" s="354"/>
      <c r="OEZ52" s="354"/>
      <c r="OFA52" s="354"/>
      <c r="OFB52" s="354"/>
      <c r="OFC52" s="354"/>
      <c r="OFD52" s="354"/>
      <c r="OFE52" s="354"/>
      <c r="OFF52" s="354"/>
      <c r="OFG52" s="354"/>
      <c r="OFH52" s="354"/>
      <c r="OFI52" s="354"/>
      <c r="OFJ52" s="354"/>
      <c r="OFK52" s="354"/>
      <c r="OFL52" s="354"/>
      <c r="OFM52" s="354"/>
      <c r="OFN52" s="354"/>
      <c r="OFO52" s="354"/>
      <c r="OFP52" s="354"/>
      <c r="OFQ52" s="354"/>
      <c r="OFR52" s="354"/>
      <c r="OFS52" s="354"/>
      <c r="OFT52" s="354"/>
      <c r="OFU52" s="354"/>
      <c r="OFV52" s="354"/>
      <c r="OFW52" s="354"/>
      <c r="OFX52" s="354"/>
      <c r="OFY52" s="354"/>
      <c r="OFZ52" s="354"/>
      <c r="OGA52" s="354"/>
      <c r="OGB52" s="354"/>
      <c r="OGC52" s="354"/>
      <c r="OGD52" s="354"/>
      <c r="OGE52" s="354"/>
      <c r="OGF52" s="354"/>
      <c r="OGG52" s="354"/>
      <c r="OGH52" s="354"/>
      <c r="OGI52" s="354"/>
      <c r="OGJ52" s="354"/>
      <c r="OGK52" s="354"/>
      <c r="OGL52" s="354"/>
      <c r="OGM52" s="354"/>
      <c r="OGN52" s="354"/>
      <c r="OGO52" s="354"/>
      <c r="OGP52" s="354"/>
      <c r="OGQ52" s="354"/>
      <c r="OGR52" s="354"/>
      <c r="OGS52" s="354"/>
      <c r="OGT52" s="354"/>
      <c r="OGU52" s="354"/>
      <c r="OGV52" s="354"/>
      <c r="OGW52" s="354"/>
      <c r="OGX52" s="354"/>
      <c r="OGY52" s="354"/>
      <c r="OGZ52" s="354"/>
      <c r="OHA52" s="354"/>
      <c r="OHB52" s="354"/>
      <c r="OHC52" s="354"/>
      <c r="OHD52" s="354"/>
      <c r="OHE52" s="354"/>
      <c r="OHF52" s="354"/>
      <c r="OHG52" s="354"/>
      <c r="OHH52" s="354"/>
      <c r="OHI52" s="354"/>
      <c r="OHJ52" s="354"/>
      <c r="OHK52" s="354"/>
      <c r="OHL52" s="354"/>
      <c r="OHM52" s="354"/>
      <c r="OHN52" s="354"/>
      <c r="OHO52" s="354"/>
      <c r="OHP52" s="354"/>
      <c r="OHQ52" s="354"/>
      <c r="OHR52" s="354"/>
      <c r="OHS52" s="354"/>
      <c r="OHT52" s="354"/>
      <c r="OHU52" s="354"/>
      <c r="OHV52" s="354"/>
      <c r="OHW52" s="354"/>
      <c r="OHX52" s="354"/>
      <c r="OHY52" s="354"/>
      <c r="OHZ52" s="354"/>
      <c r="OIA52" s="354"/>
      <c r="OIB52" s="354"/>
      <c r="OIC52" s="354"/>
      <c r="OID52" s="354"/>
      <c r="OIE52" s="354"/>
      <c r="OIF52" s="354"/>
      <c r="OIG52" s="354"/>
      <c r="OIH52" s="354"/>
      <c r="OII52" s="354"/>
      <c r="OIJ52" s="354"/>
      <c r="OIK52" s="354"/>
      <c r="OIL52" s="354"/>
      <c r="OIM52" s="354"/>
      <c r="OIN52" s="354"/>
      <c r="OIO52" s="354"/>
      <c r="OIP52" s="354"/>
      <c r="OIQ52" s="354"/>
      <c r="OIR52" s="354"/>
      <c r="OIS52" s="354"/>
      <c r="OIT52" s="354"/>
      <c r="OIU52" s="354"/>
      <c r="OIV52" s="354"/>
      <c r="OIW52" s="354"/>
      <c r="OIX52" s="354"/>
      <c r="OIY52" s="354"/>
      <c r="OIZ52" s="354"/>
      <c r="OJA52" s="354"/>
      <c r="OJB52" s="354"/>
      <c r="OJC52" s="354"/>
      <c r="OJD52" s="354"/>
      <c r="OJE52" s="354"/>
      <c r="OJF52" s="354"/>
      <c r="OJG52" s="354"/>
      <c r="OJH52" s="354"/>
      <c r="OJI52" s="354"/>
      <c r="OJJ52" s="354"/>
      <c r="OJK52" s="354"/>
      <c r="OJL52" s="354"/>
      <c r="OJM52" s="354"/>
      <c r="OJN52" s="354"/>
      <c r="OJO52" s="354"/>
      <c r="OJP52" s="354"/>
      <c r="OJQ52" s="354"/>
      <c r="OJR52" s="354"/>
      <c r="OJS52" s="354"/>
      <c r="OJT52" s="354"/>
      <c r="OJU52" s="354"/>
      <c r="OJV52" s="354"/>
      <c r="OJW52" s="354"/>
      <c r="OJX52" s="354"/>
      <c r="OJY52" s="354"/>
      <c r="OJZ52" s="354"/>
      <c r="OKA52" s="354"/>
      <c r="OKB52" s="354"/>
      <c r="OKC52" s="354"/>
      <c r="OKD52" s="354"/>
      <c r="OKE52" s="354"/>
      <c r="OKF52" s="354"/>
      <c r="OKG52" s="354"/>
      <c r="OKH52" s="354"/>
      <c r="OKI52" s="354"/>
      <c r="OKJ52" s="354"/>
      <c r="OKK52" s="354"/>
      <c r="OKL52" s="354"/>
      <c r="OKM52" s="354"/>
      <c r="OKN52" s="354"/>
      <c r="OKO52" s="354"/>
      <c r="OKP52" s="354"/>
      <c r="OKQ52" s="354"/>
      <c r="OKR52" s="354"/>
      <c r="OKS52" s="354"/>
      <c r="OKT52" s="354"/>
      <c r="OKU52" s="354"/>
      <c r="OKV52" s="354"/>
      <c r="OKW52" s="354"/>
      <c r="OKX52" s="354"/>
      <c r="OKY52" s="354"/>
      <c r="OKZ52" s="354"/>
      <c r="OLA52" s="354"/>
      <c r="OLB52" s="354"/>
      <c r="OLC52" s="354"/>
      <c r="OLD52" s="354"/>
      <c r="OLE52" s="354"/>
      <c r="OLF52" s="354"/>
      <c r="OLG52" s="354"/>
      <c r="OLH52" s="354"/>
      <c r="OLI52" s="354"/>
      <c r="OLJ52" s="354"/>
      <c r="OLK52" s="354"/>
      <c r="OLL52" s="354"/>
      <c r="OLM52" s="354"/>
      <c r="OLN52" s="354"/>
      <c r="OLO52" s="354"/>
      <c r="OLP52" s="354"/>
      <c r="OLQ52" s="354"/>
      <c r="OLR52" s="354"/>
      <c r="OLS52" s="354"/>
      <c r="OLT52" s="354"/>
      <c r="OLU52" s="354"/>
      <c r="OLV52" s="354"/>
      <c r="OLW52" s="354"/>
      <c r="OLX52" s="354"/>
      <c r="OLY52" s="354"/>
      <c r="OLZ52" s="354"/>
      <c r="OMA52" s="354"/>
      <c r="OMB52" s="354"/>
      <c r="OMC52" s="354"/>
      <c r="OMD52" s="354"/>
      <c r="OME52" s="354"/>
      <c r="OMF52" s="354"/>
      <c r="OMG52" s="354"/>
      <c r="OMH52" s="354"/>
      <c r="OMI52" s="354"/>
      <c r="OMJ52" s="354"/>
      <c r="OMK52" s="354"/>
      <c r="OML52" s="354"/>
      <c r="OMM52" s="354"/>
      <c r="OMN52" s="354"/>
      <c r="OMO52" s="354"/>
      <c r="OMP52" s="354"/>
      <c r="OMQ52" s="354"/>
      <c r="OMR52" s="354"/>
      <c r="OMS52" s="354"/>
      <c r="OMT52" s="354"/>
      <c r="OMU52" s="354"/>
      <c r="OMV52" s="354"/>
      <c r="OMW52" s="354"/>
      <c r="OMX52" s="354"/>
      <c r="OMY52" s="354"/>
      <c r="OMZ52" s="354"/>
      <c r="ONA52" s="354"/>
      <c r="ONB52" s="354"/>
      <c r="ONC52" s="354"/>
      <c r="OND52" s="354"/>
      <c r="ONE52" s="354"/>
      <c r="ONF52" s="354"/>
      <c r="ONG52" s="354"/>
      <c r="ONH52" s="354"/>
      <c r="ONI52" s="354"/>
      <c r="ONJ52" s="354"/>
      <c r="ONK52" s="354"/>
      <c r="ONL52" s="354"/>
      <c r="ONM52" s="354"/>
      <c r="ONN52" s="354"/>
      <c r="ONO52" s="354"/>
      <c r="ONP52" s="354"/>
      <c r="ONQ52" s="354"/>
      <c r="ONR52" s="354"/>
      <c r="ONS52" s="354"/>
      <c r="ONT52" s="354"/>
      <c r="ONU52" s="354"/>
      <c r="ONV52" s="354"/>
      <c r="ONW52" s="354"/>
      <c r="ONX52" s="354"/>
      <c r="ONY52" s="354"/>
      <c r="ONZ52" s="354"/>
      <c r="OOA52" s="354"/>
      <c r="OOB52" s="354"/>
      <c r="OOC52" s="354"/>
      <c r="OOD52" s="354"/>
      <c r="OOE52" s="354"/>
      <c r="OOF52" s="354"/>
      <c r="OOG52" s="354"/>
      <c r="OOH52" s="354"/>
      <c r="OOI52" s="354"/>
      <c r="OOJ52" s="354"/>
      <c r="OOK52" s="354"/>
      <c r="OOL52" s="354"/>
      <c r="OOM52" s="354"/>
      <c r="OON52" s="354"/>
      <c r="OOO52" s="354"/>
      <c r="OOP52" s="354"/>
      <c r="OOQ52" s="354"/>
      <c r="OOR52" s="354"/>
      <c r="OOS52" s="354"/>
      <c r="OOT52" s="354"/>
      <c r="OOU52" s="354"/>
      <c r="OOV52" s="354"/>
      <c r="OOW52" s="354"/>
      <c r="OOX52" s="354"/>
      <c r="OOY52" s="354"/>
      <c r="OOZ52" s="354"/>
      <c r="OPA52" s="354"/>
      <c r="OPB52" s="354"/>
      <c r="OPC52" s="354"/>
      <c r="OPD52" s="354"/>
      <c r="OPE52" s="354"/>
      <c r="OPF52" s="354"/>
      <c r="OPG52" s="354"/>
      <c r="OPH52" s="354"/>
      <c r="OPI52" s="354"/>
      <c r="OPJ52" s="354"/>
      <c r="OPK52" s="354"/>
      <c r="OPL52" s="354"/>
      <c r="OPM52" s="354"/>
      <c r="OPN52" s="354"/>
      <c r="OPO52" s="354"/>
      <c r="OPP52" s="354"/>
      <c r="OPQ52" s="354"/>
      <c r="OPR52" s="354"/>
      <c r="OPS52" s="354"/>
      <c r="OPT52" s="354"/>
      <c r="OPU52" s="354"/>
      <c r="OPV52" s="354"/>
      <c r="OPW52" s="354"/>
      <c r="OPX52" s="354"/>
      <c r="OPY52" s="354"/>
      <c r="OPZ52" s="354"/>
      <c r="OQA52" s="354"/>
      <c r="OQB52" s="354"/>
      <c r="OQC52" s="354"/>
      <c r="OQD52" s="354"/>
      <c r="OQE52" s="354"/>
      <c r="OQF52" s="354"/>
      <c r="OQG52" s="354"/>
      <c r="OQH52" s="354"/>
      <c r="OQI52" s="354"/>
      <c r="OQJ52" s="354"/>
      <c r="OQK52" s="354"/>
      <c r="OQL52" s="354"/>
      <c r="OQM52" s="354"/>
      <c r="OQN52" s="354"/>
      <c r="OQO52" s="354"/>
      <c r="OQP52" s="354"/>
      <c r="OQQ52" s="354"/>
      <c r="OQR52" s="354"/>
      <c r="OQS52" s="354"/>
      <c r="OQT52" s="354"/>
      <c r="OQU52" s="354"/>
      <c r="OQV52" s="354"/>
      <c r="OQW52" s="354"/>
      <c r="OQX52" s="354"/>
      <c r="OQY52" s="354"/>
      <c r="OQZ52" s="354"/>
      <c r="ORA52" s="354"/>
      <c r="ORB52" s="354"/>
      <c r="ORC52" s="354"/>
      <c r="ORD52" s="354"/>
      <c r="ORE52" s="354"/>
      <c r="ORF52" s="354"/>
      <c r="ORG52" s="354"/>
      <c r="ORH52" s="354"/>
      <c r="ORI52" s="354"/>
      <c r="ORJ52" s="354"/>
      <c r="ORK52" s="354"/>
      <c r="ORL52" s="354"/>
      <c r="ORM52" s="354"/>
      <c r="ORN52" s="354"/>
      <c r="ORO52" s="354"/>
      <c r="ORP52" s="354"/>
      <c r="ORQ52" s="354"/>
      <c r="ORR52" s="354"/>
      <c r="ORS52" s="354"/>
      <c r="ORT52" s="354"/>
      <c r="ORU52" s="354"/>
      <c r="ORV52" s="354"/>
      <c r="ORW52" s="354"/>
      <c r="ORX52" s="354"/>
      <c r="ORY52" s="354"/>
      <c r="ORZ52" s="354"/>
      <c r="OSA52" s="354"/>
      <c r="OSB52" s="354"/>
      <c r="OSC52" s="354"/>
      <c r="OSD52" s="354"/>
      <c r="OSE52" s="354"/>
      <c r="OSF52" s="354"/>
      <c r="OSG52" s="354"/>
      <c r="OSH52" s="354"/>
      <c r="OSI52" s="354"/>
      <c r="OSJ52" s="354"/>
      <c r="OSK52" s="354"/>
      <c r="OSL52" s="354"/>
      <c r="OSM52" s="354"/>
      <c r="OSN52" s="354"/>
      <c r="OSO52" s="354"/>
      <c r="OSP52" s="354"/>
      <c r="OSQ52" s="354"/>
      <c r="OSR52" s="354"/>
      <c r="OSS52" s="354"/>
      <c r="OST52" s="354"/>
      <c r="OSU52" s="354"/>
      <c r="OSV52" s="354"/>
      <c r="OSW52" s="354"/>
      <c r="OSX52" s="354"/>
      <c r="OSY52" s="354"/>
      <c r="OSZ52" s="354"/>
      <c r="OTA52" s="354"/>
      <c r="OTB52" s="354"/>
      <c r="OTC52" s="354"/>
      <c r="OTD52" s="354"/>
      <c r="OTE52" s="354"/>
      <c r="OTF52" s="354"/>
      <c r="OTG52" s="354"/>
      <c r="OTH52" s="354"/>
      <c r="OTI52" s="354"/>
      <c r="OTJ52" s="354"/>
      <c r="OTK52" s="354"/>
      <c r="OTL52" s="354"/>
      <c r="OTM52" s="354"/>
      <c r="OTN52" s="354"/>
      <c r="OTO52" s="354"/>
      <c r="OTP52" s="354"/>
      <c r="OTQ52" s="354"/>
      <c r="OTR52" s="354"/>
      <c r="OTS52" s="354"/>
      <c r="OTT52" s="354"/>
      <c r="OTU52" s="354"/>
      <c r="OTV52" s="354"/>
      <c r="OTW52" s="354"/>
      <c r="OTX52" s="354"/>
      <c r="OTY52" s="354"/>
      <c r="OTZ52" s="354"/>
      <c r="OUA52" s="354"/>
      <c r="OUB52" s="354"/>
      <c r="OUC52" s="354"/>
      <c r="OUD52" s="354"/>
      <c r="OUE52" s="354"/>
      <c r="OUF52" s="354"/>
      <c r="OUG52" s="354"/>
      <c r="OUH52" s="354"/>
      <c r="OUI52" s="354"/>
      <c r="OUJ52" s="354"/>
      <c r="OUK52" s="354"/>
      <c r="OUL52" s="354"/>
      <c r="OUM52" s="354"/>
      <c r="OUN52" s="354"/>
      <c r="OUO52" s="354"/>
      <c r="OUP52" s="354"/>
      <c r="OUQ52" s="354"/>
      <c r="OUR52" s="354"/>
      <c r="OUS52" s="354"/>
      <c r="OUT52" s="354"/>
      <c r="OUU52" s="354"/>
      <c r="OUV52" s="354"/>
      <c r="OUW52" s="354"/>
      <c r="OUX52" s="354"/>
      <c r="OUY52" s="354"/>
      <c r="OUZ52" s="354"/>
      <c r="OVA52" s="354"/>
      <c r="OVB52" s="354"/>
      <c r="OVC52" s="354"/>
      <c r="OVD52" s="354"/>
      <c r="OVE52" s="354"/>
      <c r="OVF52" s="354"/>
      <c r="OVG52" s="354"/>
      <c r="OVH52" s="354"/>
      <c r="OVI52" s="354"/>
      <c r="OVJ52" s="354"/>
      <c r="OVK52" s="354"/>
      <c r="OVL52" s="354"/>
      <c r="OVM52" s="354"/>
      <c r="OVN52" s="354"/>
      <c r="OVO52" s="354"/>
      <c r="OVP52" s="354"/>
      <c r="OVQ52" s="354"/>
      <c r="OVR52" s="354"/>
      <c r="OVS52" s="354"/>
      <c r="OVT52" s="354"/>
      <c r="OVU52" s="354"/>
      <c r="OVV52" s="354"/>
      <c r="OVW52" s="354"/>
      <c r="OVX52" s="354"/>
      <c r="OVY52" s="354"/>
      <c r="OVZ52" s="354"/>
      <c r="OWA52" s="354"/>
      <c r="OWB52" s="354"/>
      <c r="OWC52" s="354"/>
      <c r="OWD52" s="354"/>
      <c r="OWE52" s="354"/>
      <c r="OWF52" s="354"/>
      <c r="OWG52" s="354"/>
      <c r="OWH52" s="354"/>
      <c r="OWI52" s="354"/>
      <c r="OWJ52" s="354"/>
      <c r="OWK52" s="354"/>
      <c r="OWL52" s="354"/>
      <c r="OWM52" s="354"/>
      <c r="OWN52" s="354"/>
      <c r="OWO52" s="354"/>
      <c r="OWP52" s="354"/>
      <c r="OWQ52" s="354"/>
      <c r="OWR52" s="354"/>
      <c r="OWS52" s="354"/>
      <c r="OWT52" s="354"/>
      <c r="OWU52" s="354"/>
      <c r="OWV52" s="354"/>
      <c r="OWW52" s="354"/>
      <c r="OWX52" s="354"/>
      <c r="OWY52" s="354"/>
      <c r="OWZ52" s="354"/>
      <c r="OXA52" s="354"/>
      <c r="OXB52" s="354"/>
      <c r="OXC52" s="354"/>
      <c r="OXD52" s="354"/>
      <c r="OXE52" s="354"/>
      <c r="OXF52" s="354"/>
      <c r="OXG52" s="354"/>
      <c r="OXH52" s="354"/>
      <c r="OXI52" s="354"/>
      <c r="OXJ52" s="354"/>
      <c r="OXK52" s="354"/>
      <c r="OXL52" s="354"/>
      <c r="OXM52" s="354"/>
      <c r="OXN52" s="354"/>
      <c r="OXO52" s="354"/>
      <c r="OXP52" s="354"/>
      <c r="OXQ52" s="354"/>
      <c r="OXR52" s="354"/>
      <c r="OXS52" s="354"/>
      <c r="OXT52" s="354"/>
      <c r="OXU52" s="354"/>
      <c r="OXV52" s="354"/>
      <c r="OXW52" s="354"/>
      <c r="OXX52" s="354"/>
      <c r="OXY52" s="354"/>
      <c r="OXZ52" s="354"/>
      <c r="OYA52" s="354"/>
      <c r="OYB52" s="354"/>
      <c r="OYC52" s="354"/>
      <c r="OYD52" s="354"/>
      <c r="OYE52" s="354"/>
      <c r="OYF52" s="354"/>
      <c r="OYG52" s="354"/>
      <c r="OYH52" s="354"/>
      <c r="OYI52" s="354"/>
      <c r="OYJ52" s="354"/>
      <c r="OYK52" s="354"/>
      <c r="OYL52" s="354"/>
      <c r="OYM52" s="354"/>
      <c r="OYN52" s="354"/>
      <c r="OYO52" s="354"/>
      <c r="OYP52" s="354"/>
      <c r="OYQ52" s="354"/>
      <c r="OYR52" s="354"/>
      <c r="OYS52" s="354"/>
      <c r="OYT52" s="354"/>
      <c r="OYU52" s="354"/>
      <c r="OYV52" s="354"/>
      <c r="OYW52" s="354"/>
      <c r="OYX52" s="354"/>
      <c r="OYY52" s="354"/>
      <c r="OYZ52" s="354"/>
      <c r="OZA52" s="354"/>
      <c r="OZB52" s="354"/>
      <c r="OZC52" s="354"/>
      <c r="OZD52" s="354"/>
      <c r="OZE52" s="354"/>
      <c r="OZF52" s="354"/>
      <c r="OZG52" s="354"/>
      <c r="OZH52" s="354"/>
      <c r="OZI52" s="354"/>
      <c r="OZJ52" s="354"/>
      <c r="OZK52" s="354"/>
      <c r="OZL52" s="354"/>
      <c r="OZM52" s="354"/>
      <c r="OZN52" s="354"/>
      <c r="OZO52" s="354"/>
      <c r="OZP52" s="354"/>
      <c r="OZQ52" s="354"/>
      <c r="OZR52" s="354"/>
      <c r="OZS52" s="354"/>
      <c r="OZT52" s="354"/>
      <c r="OZU52" s="354"/>
      <c r="OZV52" s="354"/>
      <c r="OZW52" s="354"/>
      <c r="OZX52" s="354"/>
      <c r="OZY52" s="354"/>
      <c r="OZZ52" s="354"/>
      <c r="PAA52" s="354"/>
      <c r="PAB52" s="354"/>
      <c r="PAC52" s="354"/>
      <c r="PAD52" s="354"/>
      <c r="PAE52" s="354"/>
      <c r="PAF52" s="354"/>
      <c r="PAG52" s="354"/>
      <c r="PAH52" s="354"/>
      <c r="PAI52" s="354"/>
      <c r="PAJ52" s="354"/>
      <c r="PAK52" s="354"/>
      <c r="PAL52" s="354"/>
      <c r="PAM52" s="354"/>
      <c r="PAN52" s="354"/>
      <c r="PAO52" s="354"/>
      <c r="PAP52" s="354"/>
      <c r="PAQ52" s="354"/>
      <c r="PAR52" s="354"/>
      <c r="PAS52" s="354"/>
      <c r="PAT52" s="354"/>
      <c r="PAU52" s="354"/>
      <c r="PAV52" s="354"/>
      <c r="PAW52" s="354"/>
      <c r="PAX52" s="354"/>
      <c r="PAY52" s="354"/>
      <c r="PAZ52" s="354"/>
      <c r="PBA52" s="354"/>
      <c r="PBB52" s="354"/>
      <c r="PBC52" s="354"/>
      <c r="PBD52" s="354"/>
      <c r="PBE52" s="354"/>
      <c r="PBF52" s="354"/>
      <c r="PBG52" s="354"/>
      <c r="PBH52" s="354"/>
      <c r="PBI52" s="354"/>
      <c r="PBJ52" s="354"/>
      <c r="PBK52" s="354"/>
      <c r="PBL52" s="354"/>
      <c r="PBM52" s="354"/>
      <c r="PBN52" s="354"/>
      <c r="PBO52" s="354"/>
      <c r="PBP52" s="354"/>
      <c r="PBQ52" s="354"/>
      <c r="PBR52" s="354"/>
      <c r="PBS52" s="354"/>
      <c r="PBT52" s="354"/>
      <c r="PBU52" s="354"/>
      <c r="PBV52" s="354"/>
      <c r="PBW52" s="354"/>
      <c r="PBX52" s="354"/>
      <c r="PBY52" s="354"/>
      <c r="PBZ52" s="354"/>
      <c r="PCA52" s="354"/>
      <c r="PCB52" s="354"/>
      <c r="PCC52" s="354"/>
      <c r="PCD52" s="354"/>
      <c r="PCE52" s="354"/>
      <c r="PCF52" s="354"/>
      <c r="PCG52" s="354"/>
      <c r="PCH52" s="354"/>
      <c r="PCI52" s="354"/>
      <c r="PCJ52" s="354"/>
      <c r="PCK52" s="354"/>
      <c r="PCL52" s="354"/>
      <c r="PCM52" s="354"/>
      <c r="PCN52" s="354"/>
      <c r="PCO52" s="354"/>
      <c r="PCP52" s="354"/>
      <c r="PCQ52" s="354"/>
      <c r="PCR52" s="354"/>
      <c r="PCS52" s="354"/>
      <c r="PCT52" s="354"/>
      <c r="PCU52" s="354"/>
      <c r="PCV52" s="354"/>
      <c r="PCW52" s="354"/>
      <c r="PCX52" s="354"/>
      <c r="PCY52" s="354"/>
      <c r="PCZ52" s="354"/>
      <c r="PDA52" s="354"/>
      <c r="PDB52" s="354"/>
      <c r="PDC52" s="354"/>
      <c r="PDD52" s="354"/>
      <c r="PDE52" s="354"/>
      <c r="PDF52" s="354"/>
      <c r="PDG52" s="354"/>
      <c r="PDH52" s="354"/>
      <c r="PDI52" s="354"/>
      <c r="PDJ52" s="354"/>
      <c r="PDK52" s="354"/>
      <c r="PDL52" s="354"/>
      <c r="PDM52" s="354"/>
      <c r="PDN52" s="354"/>
      <c r="PDO52" s="354"/>
      <c r="PDP52" s="354"/>
      <c r="PDQ52" s="354"/>
      <c r="PDR52" s="354"/>
      <c r="PDS52" s="354"/>
      <c r="PDT52" s="354"/>
      <c r="PDU52" s="354"/>
      <c r="PDV52" s="354"/>
      <c r="PDW52" s="354"/>
      <c r="PDX52" s="354"/>
      <c r="PDY52" s="354"/>
      <c r="PDZ52" s="354"/>
      <c r="PEA52" s="354"/>
      <c r="PEB52" s="354"/>
      <c r="PEC52" s="354"/>
      <c r="PED52" s="354"/>
      <c r="PEE52" s="354"/>
      <c r="PEF52" s="354"/>
      <c r="PEG52" s="354"/>
      <c r="PEH52" s="354"/>
      <c r="PEI52" s="354"/>
      <c r="PEJ52" s="354"/>
      <c r="PEK52" s="354"/>
      <c r="PEL52" s="354"/>
      <c r="PEM52" s="354"/>
      <c r="PEN52" s="354"/>
      <c r="PEO52" s="354"/>
      <c r="PEP52" s="354"/>
      <c r="PEQ52" s="354"/>
      <c r="PER52" s="354"/>
      <c r="PES52" s="354"/>
      <c r="PET52" s="354"/>
      <c r="PEU52" s="354"/>
      <c r="PEV52" s="354"/>
      <c r="PEW52" s="354"/>
      <c r="PEX52" s="354"/>
      <c r="PEY52" s="354"/>
      <c r="PEZ52" s="354"/>
      <c r="PFA52" s="354"/>
      <c r="PFB52" s="354"/>
      <c r="PFC52" s="354"/>
      <c r="PFD52" s="354"/>
      <c r="PFE52" s="354"/>
      <c r="PFF52" s="354"/>
      <c r="PFG52" s="354"/>
      <c r="PFH52" s="354"/>
      <c r="PFI52" s="354"/>
      <c r="PFJ52" s="354"/>
      <c r="PFK52" s="354"/>
      <c r="PFL52" s="354"/>
      <c r="PFM52" s="354"/>
      <c r="PFN52" s="354"/>
      <c r="PFO52" s="354"/>
      <c r="PFP52" s="354"/>
      <c r="PFQ52" s="354"/>
      <c r="PFR52" s="354"/>
      <c r="PFS52" s="354"/>
      <c r="PFT52" s="354"/>
      <c r="PFU52" s="354"/>
      <c r="PFV52" s="354"/>
      <c r="PFW52" s="354"/>
      <c r="PFX52" s="354"/>
      <c r="PFY52" s="354"/>
      <c r="PFZ52" s="354"/>
      <c r="PGA52" s="354"/>
      <c r="PGB52" s="354"/>
      <c r="PGC52" s="354"/>
      <c r="PGD52" s="354"/>
      <c r="PGE52" s="354"/>
      <c r="PGF52" s="354"/>
      <c r="PGG52" s="354"/>
      <c r="PGH52" s="354"/>
      <c r="PGI52" s="354"/>
      <c r="PGJ52" s="354"/>
      <c r="PGK52" s="354"/>
      <c r="PGL52" s="354"/>
      <c r="PGM52" s="354"/>
      <c r="PGN52" s="354"/>
      <c r="PGO52" s="354"/>
      <c r="PGP52" s="354"/>
      <c r="PGQ52" s="354"/>
      <c r="PGR52" s="354"/>
      <c r="PGS52" s="354"/>
      <c r="PGT52" s="354"/>
      <c r="PGU52" s="354"/>
      <c r="PGV52" s="354"/>
      <c r="PGW52" s="354"/>
      <c r="PGX52" s="354"/>
      <c r="PGY52" s="354"/>
      <c r="PGZ52" s="354"/>
      <c r="PHA52" s="354"/>
      <c r="PHB52" s="354"/>
      <c r="PHC52" s="354"/>
      <c r="PHD52" s="354"/>
      <c r="PHE52" s="354"/>
      <c r="PHF52" s="354"/>
      <c r="PHG52" s="354"/>
      <c r="PHH52" s="354"/>
      <c r="PHI52" s="354"/>
      <c r="PHJ52" s="354"/>
      <c r="PHK52" s="354"/>
      <c r="PHL52" s="354"/>
      <c r="PHM52" s="354"/>
      <c r="PHN52" s="354"/>
      <c r="PHO52" s="354"/>
      <c r="PHP52" s="354"/>
      <c r="PHQ52" s="354"/>
      <c r="PHR52" s="354"/>
      <c r="PHS52" s="354"/>
      <c r="PHT52" s="354"/>
      <c r="PHU52" s="354"/>
      <c r="PHV52" s="354"/>
      <c r="PHW52" s="354"/>
      <c r="PHX52" s="354"/>
      <c r="PHY52" s="354"/>
      <c r="PHZ52" s="354"/>
      <c r="PIA52" s="354"/>
      <c r="PIB52" s="354"/>
      <c r="PIC52" s="354"/>
      <c r="PID52" s="354"/>
      <c r="PIE52" s="354"/>
      <c r="PIF52" s="354"/>
      <c r="PIG52" s="354"/>
      <c r="PIH52" s="354"/>
      <c r="PII52" s="354"/>
      <c r="PIJ52" s="354"/>
      <c r="PIK52" s="354"/>
      <c r="PIL52" s="354"/>
      <c r="PIM52" s="354"/>
      <c r="PIN52" s="354"/>
      <c r="PIO52" s="354"/>
      <c r="PIP52" s="354"/>
      <c r="PIQ52" s="354"/>
      <c r="PIR52" s="354"/>
      <c r="PIS52" s="354"/>
      <c r="PIT52" s="354"/>
      <c r="PIU52" s="354"/>
      <c r="PIV52" s="354"/>
      <c r="PIW52" s="354"/>
      <c r="PIX52" s="354"/>
      <c r="PIY52" s="354"/>
      <c r="PIZ52" s="354"/>
      <c r="PJA52" s="354"/>
      <c r="PJB52" s="354"/>
      <c r="PJC52" s="354"/>
      <c r="PJD52" s="354"/>
      <c r="PJE52" s="354"/>
      <c r="PJF52" s="354"/>
      <c r="PJG52" s="354"/>
      <c r="PJH52" s="354"/>
      <c r="PJI52" s="354"/>
      <c r="PJJ52" s="354"/>
      <c r="PJK52" s="354"/>
      <c r="PJL52" s="354"/>
      <c r="PJM52" s="354"/>
      <c r="PJN52" s="354"/>
      <c r="PJO52" s="354"/>
      <c r="PJP52" s="354"/>
      <c r="PJQ52" s="354"/>
      <c r="PJR52" s="354"/>
      <c r="PJS52" s="354"/>
      <c r="PJT52" s="354"/>
      <c r="PJU52" s="354"/>
      <c r="PJV52" s="354"/>
      <c r="PJW52" s="354"/>
      <c r="PJX52" s="354"/>
      <c r="PJY52" s="354"/>
      <c r="PJZ52" s="354"/>
      <c r="PKA52" s="354"/>
      <c r="PKB52" s="354"/>
      <c r="PKC52" s="354"/>
      <c r="PKD52" s="354"/>
      <c r="PKE52" s="354"/>
      <c r="PKF52" s="354"/>
      <c r="PKG52" s="354"/>
      <c r="PKH52" s="354"/>
      <c r="PKI52" s="354"/>
      <c r="PKJ52" s="354"/>
      <c r="PKK52" s="354"/>
      <c r="PKL52" s="354"/>
      <c r="PKM52" s="354"/>
      <c r="PKN52" s="354"/>
      <c r="PKO52" s="354"/>
      <c r="PKP52" s="354"/>
      <c r="PKQ52" s="354"/>
      <c r="PKR52" s="354"/>
      <c r="PKS52" s="354"/>
      <c r="PKT52" s="354"/>
      <c r="PKU52" s="354"/>
      <c r="PKV52" s="354"/>
      <c r="PKW52" s="354"/>
      <c r="PKX52" s="354"/>
      <c r="PKY52" s="354"/>
      <c r="PKZ52" s="354"/>
      <c r="PLA52" s="354"/>
      <c r="PLB52" s="354"/>
      <c r="PLC52" s="354"/>
      <c r="PLD52" s="354"/>
      <c r="PLE52" s="354"/>
      <c r="PLF52" s="354"/>
      <c r="PLG52" s="354"/>
      <c r="PLH52" s="354"/>
      <c r="PLI52" s="354"/>
      <c r="PLJ52" s="354"/>
      <c r="PLK52" s="354"/>
      <c r="PLL52" s="354"/>
      <c r="PLM52" s="354"/>
      <c r="PLN52" s="354"/>
      <c r="PLO52" s="354"/>
      <c r="PLP52" s="354"/>
      <c r="PLQ52" s="354"/>
      <c r="PLR52" s="354"/>
      <c r="PLS52" s="354"/>
      <c r="PLT52" s="354"/>
      <c r="PLU52" s="354"/>
      <c r="PLV52" s="354"/>
      <c r="PLW52" s="354"/>
      <c r="PLX52" s="354"/>
      <c r="PLY52" s="354"/>
      <c r="PLZ52" s="354"/>
      <c r="PMA52" s="354"/>
      <c r="PMB52" s="354"/>
      <c r="PMC52" s="354"/>
      <c r="PMD52" s="354"/>
      <c r="PME52" s="354"/>
      <c r="PMF52" s="354"/>
      <c r="PMG52" s="354"/>
      <c r="PMH52" s="354"/>
      <c r="PMI52" s="354"/>
      <c r="PMJ52" s="354"/>
      <c r="PMK52" s="354"/>
      <c r="PML52" s="354"/>
      <c r="PMM52" s="354"/>
      <c r="PMN52" s="354"/>
      <c r="PMO52" s="354"/>
      <c r="PMP52" s="354"/>
      <c r="PMQ52" s="354"/>
      <c r="PMR52" s="354"/>
      <c r="PMS52" s="354"/>
      <c r="PMT52" s="354"/>
      <c r="PMU52" s="354"/>
      <c r="PMV52" s="354"/>
      <c r="PMW52" s="354"/>
      <c r="PMX52" s="354"/>
      <c r="PMY52" s="354"/>
      <c r="PMZ52" s="354"/>
      <c r="PNA52" s="354"/>
      <c r="PNB52" s="354"/>
      <c r="PNC52" s="354"/>
      <c r="PND52" s="354"/>
      <c r="PNE52" s="354"/>
      <c r="PNF52" s="354"/>
      <c r="PNG52" s="354"/>
      <c r="PNH52" s="354"/>
      <c r="PNI52" s="354"/>
      <c r="PNJ52" s="354"/>
      <c r="PNK52" s="354"/>
      <c r="PNL52" s="354"/>
      <c r="PNM52" s="354"/>
      <c r="PNN52" s="354"/>
      <c r="PNO52" s="354"/>
      <c r="PNP52" s="354"/>
      <c r="PNQ52" s="354"/>
      <c r="PNR52" s="354"/>
      <c r="PNS52" s="354"/>
      <c r="PNT52" s="354"/>
      <c r="PNU52" s="354"/>
      <c r="PNV52" s="354"/>
      <c r="PNW52" s="354"/>
      <c r="PNX52" s="354"/>
      <c r="PNY52" s="354"/>
      <c r="PNZ52" s="354"/>
      <c r="POA52" s="354"/>
      <c r="POB52" s="354"/>
      <c r="POC52" s="354"/>
      <c r="POD52" s="354"/>
      <c r="POE52" s="354"/>
      <c r="POF52" s="354"/>
      <c r="POG52" s="354"/>
      <c r="POH52" s="354"/>
      <c r="POI52" s="354"/>
      <c r="POJ52" s="354"/>
      <c r="POK52" s="354"/>
      <c r="POL52" s="354"/>
      <c r="POM52" s="354"/>
      <c r="PON52" s="354"/>
      <c r="POO52" s="354"/>
      <c r="POP52" s="354"/>
      <c r="POQ52" s="354"/>
      <c r="POR52" s="354"/>
      <c r="POS52" s="354"/>
      <c r="POT52" s="354"/>
      <c r="POU52" s="354"/>
      <c r="POV52" s="354"/>
      <c r="POW52" s="354"/>
      <c r="POX52" s="354"/>
      <c r="POY52" s="354"/>
      <c r="POZ52" s="354"/>
      <c r="PPA52" s="354"/>
      <c r="PPB52" s="354"/>
      <c r="PPC52" s="354"/>
      <c r="PPD52" s="354"/>
      <c r="PPE52" s="354"/>
      <c r="PPF52" s="354"/>
      <c r="PPG52" s="354"/>
      <c r="PPH52" s="354"/>
      <c r="PPI52" s="354"/>
      <c r="PPJ52" s="354"/>
      <c r="PPK52" s="354"/>
      <c r="PPL52" s="354"/>
      <c r="PPM52" s="354"/>
      <c r="PPN52" s="354"/>
      <c r="PPO52" s="354"/>
      <c r="PPP52" s="354"/>
      <c r="PPQ52" s="354"/>
      <c r="PPR52" s="354"/>
      <c r="PPS52" s="354"/>
      <c r="PPT52" s="354"/>
      <c r="PPU52" s="354"/>
      <c r="PPV52" s="354"/>
      <c r="PPW52" s="354"/>
      <c r="PPX52" s="354"/>
      <c r="PPY52" s="354"/>
      <c r="PPZ52" s="354"/>
      <c r="PQA52" s="354"/>
      <c r="PQB52" s="354"/>
      <c r="PQC52" s="354"/>
      <c r="PQD52" s="354"/>
      <c r="PQE52" s="354"/>
      <c r="PQF52" s="354"/>
      <c r="PQG52" s="354"/>
      <c r="PQH52" s="354"/>
      <c r="PQI52" s="354"/>
      <c r="PQJ52" s="354"/>
      <c r="PQK52" s="354"/>
      <c r="PQL52" s="354"/>
      <c r="PQM52" s="354"/>
      <c r="PQN52" s="354"/>
      <c r="PQO52" s="354"/>
      <c r="PQP52" s="354"/>
      <c r="PQQ52" s="354"/>
      <c r="PQR52" s="354"/>
      <c r="PQS52" s="354"/>
      <c r="PQT52" s="354"/>
      <c r="PQU52" s="354"/>
      <c r="PQV52" s="354"/>
      <c r="PQW52" s="354"/>
      <c r="PQX52" s="354"/>
      <c r="PQY52" s="354"/>
      <c r="PQZ52" s="354"/>
      <c r="PRA52" s="354"/>
      <c r="PRB52" s="354"/>
      <c r="PRC52" s="354"/>
      <c r="PRD52" s="354"/>
      <c r="PRE52" s="354"/>
      <c r="PRF52" s="354"/>
      <c r="PRG52" s="354"/>
      <c r="PRH52" s="354"/>
      <c r="PRI52" s="354"/>
      <c r="PRJ52" s="354"/>
      <c r="PRK52" s="354"/>
      <c r="PRL52" s="354"/>
      <c r="PRM52" s="354"/>
      <c r="PRN52" s="354"/>
      <c r="PRO52" s="354"/>
      <c r="PRP52" s="354"/>
      <c r="PRQ52" s="354"/>
      <c r="PRR52" s="354"/>
      <c r="PRS52" s="354"/>
      <c r="PRT52" s="354"/>
      <c r="PRU52" s="354"/>
      <c r="PRV52" s="354"/>
      <c r="PRW52" s="354"/>
      <c r="PRX52" s="354"/>
      <c r="PRY52" s="354"/>
      <c r="PRZ52" s="354"/>
      <c r="PSA52" s="354"/>
      <c r="PSB52" s="354"/>
      <c r="PSC52" s="354"/>
      <c r="PSD52" s="354"/>
      <c r="PSE52" s="354"/>
      <c r="PSF52" s="354"/>
      <c r="PSG52" s="354"/>
      <c r="PSH52" s="354"/>
      <c r="PSI52" s="354"/>
      <c r="PSJ52" s="354"/>
      <c r="PSK52" s="354"/>
      <c r="PSL52" s="354"/>
      <c r="PSM52" s="354"/>
      <c r="PSN52" s="354"/>
      <c r="PSO52" s="354"/>
      <c r="PSP52" s="354"/>
      <c r="PSQ52" s="354"/>
      <c r="PSR52" s="354"/>
      <c r="PSS52" s="354"/>
      <c r="PST52" s="354"/>
      <c r="PSU52" s="354"/>
      <c r="PSV52" s="354"/>
      <c r="PSW52" s="354"/>
      <c r="PSX52" s="354"/>
      <c r="PSY52" s="354"/>
      <c r="PSZ52" s="354"/>
      <c r="PTA52" s="354"/>
      <c r="PTB52" s="354"/>
      <c r="PTC52" s="354"/>
      <c r="PTD52" s="354"/>
      <c r="PTE52" s="354"/>
      <c r="PTF52" s="354"/>
      <c r="PTG52" s="354"/>
      <c r="PTH52" s="354"/>
      <c r="PTI52" s="354"/>
      <c r="PTJ52" s="354"/>
      <c r="PTK52" s="354"/>
      <c r="PTL52" s="354"/>
      <c r="PTM52" s="354"/>
      <c r="PTN52" s="354"/>
      <c r="PTO52" s="354"/>
      <c r="PTP52" s="354"/>
      <c r="PTQ52" s="354"/>
      <c r="PTR52" s="354"/>
      <c r="PTS52" s="354"/>
      <c r="PTT52" s="354"/>
      <c r="PTU52" s="354"/>
      <c r="PTV52" s="354"/>
      <c r="PTW52" s="354"/>
      <c r="PTX52" s="354"/>
      <c r="PTY52" s="354"/>
      <c r="PTZ52" s="354"/>
      <c r="PUA52" s="354"/>
      <c r="PUB52" s="354"/>
      <c r="PUC52" s="354"/>
      <c r="PUD52" s="354"/>
      <c r="PUE52" s="354"/>
      <c r="PUF52" s="354"/>
      <c r="PUG52" s="354"/>
      <c r="PUH52" s="354"/>
      <c r="PUI52" s="354"/>
      <c r="PUJ52" s="354"/>
      <c r="PUK52" s="354"/>
      <c r="PUL52" s="354"/>
      <c r="PUM52" s="354"/>
      <c r="PUN52" s="354"/>
      <c r="PUO52" s="354"/>
      <c r="PUP52" s="354"/>
      <c r="PUQ52" s="354"/>
      <c r="PUR52" s="354"/>
      <c r="PUS52" s="354"/>
      <c r="PUT52" s="354"/>
      <c r="PUU52" s="354"/>
      <c r="PUV52" s="354"/>
      <c r="PUW52" s="354"/>
      <c r="PUX52" s="354"/>
      <c r="PUY52" s="354"/>
      <c r="PUZ52" s="354"/>
      <c r="PVA52" s="354"/>
      <c r="PVB52" s="354"/>
      <c r="PVC52" s="354"/>
      <c r="PVD52" s="354"/>
      <c r="PVE52" s="354"/>
      <c r="PVF52" s="354"/>
      <c r="PVG52" s="354"/>
      <c r="PVH52" s="354"/>
      <c r="PVI52" s="354"/>
      <c r="PVJ52" s="354"/>
      <c r="PVK52" s="354"/>
      <c r="PVL52" s="354"/>
      <c r="PVM52" s="354"/>
      <c r="PVN52" s="354"/>
      <c r="PVO52" s="354"/>
      <c r="PVP52" s="354"/>
      <c r="PVQ52" s="354"/>
      <c r="PVR52" s="354"/>
      <c r="PVS52" s="354"/>
      <c r="PVT52" s="354"/>
      <c r="PVU52" s="354"/>
      <c r="PVV52" s="354"/>
      <c r="PVW52" s="354"/>
      <c r="PVX52" s="354"/>
      <c r="PVY52" s="354"/>
      <c r="PVZ52" s="354"/>
      <c r="PWA52" s="354"/>
      <c r="PWB52" s="354"/>
      <c r="PWC52" s="354"/>
      <c r="PWD52" s="354"/>
      <c r="PWE52" s="354"/>
      <c r="PWF52" s="354"/>
      <c r="PWG52" s="354"/>
      <c r="PWH52" s="354"/>
      <c r="PWI52" s="354"/>
      <c r="PWJ52" s="354"/>
      <c r="PWK52" s="354"/>
      <c r="PWL52" s="354"/>
      <c r="PWM52" s="354"/>
      <c r="PWN52" s="354"/>
      <c r="PWO52" s="354"/>
      <c r="PWP52" s="354"/>
      <c r="PWQ52" s="354"/>
      <c r="PWR52" s="354"/>
      <c r="PWS52" s="354"/>
      <c r="PWT52" s="354"/>
      <c r="PWU52" s="354"/>
      <c r="PWV52" s="354"/>
      <c r="PWW52" s="354"/>
      <c r="PWX52" s="354"/>
      <c r="PWY52" s="354"/>
      <c r="PWZ52" s="354"/>
      <c r="PXA52" s="354"/>
      <c r="PXB52" s="354"/>
      <c r="PXC52" s="354"/>
      <c r="PXD52" s="354"/>
      <c r="PXE52" s="354"/>
      <c r="PXF52" s="354"/>
      <c r="PXG52" s="354"/>
      <c r="PXH52" s="354"/>
      <c r="PXI52" s="354"/>
      <c r="PXJ52" s="354"/>
      <c r="PXK52" s="354"/>
      <c r="PXL52" s="354"/>
      <c r="PXM52" s="354"/>
      <c r="PXN52" s="354"/>
      <c r="PXO52" s="354"/>
      <c r="PXP52" s="354"/>
      <c r="PXQ52" s="354"/>
      <c r="PXR52" s="354"/>
      <c r="PXS52" s="354"/>
      <c r="PXT52" s="354"/>
      <c r="PXU52" s="354"/>
      <c r="PXV52" s="354"/>
      <c r="PXW52" s="354"/>
      <c r="PXX52" s="354"/>
      <c r="PXY52" s="354"/>
      <c r="PXZ52" s="354"/>
      <c r="PYA52" s="354"/>
      <c r="PYB52" s="354"/>
      <c r="PYC52" s="354"/>
      <c r="PYD52" s="354"/>
      <c r="PYE52" s="354"/>
      <c r="PYF52" s="354"/>
      <c r="PYG52" s="354"/>
      <c r="PYH52" s="354"/>
      <c r="PYI52" s="354"/>
      <c r="PYJ52" s="354"/>
      <c r="PYK52" s="354"/>
      <c r="PYL52" s="354"/>
      <c r="PYM52" s="354"/>
      <c r="PYN52" s="354"/>
      <c r="PYO52" s="354"/>
      <c r="PYP52" s="354"/>
      <c r="PYQ52" s="354"/>
      <c r="PYR52" s="354"/>
      <c r="PYS52" s="354"/>
      <c r="PYT52" s="354"/>
      <c r="PYU52" s="354"/>
      <c r="PYV52" s="354"/>
      <c r="PYW52" s="354"/>
      <c r="PYX52" s="354"/>
      <c r="PYY52" s="354"/>
      <c r="PYZ52" s="354"/>
      <c r="PZA52" s="354"/>
      <c r="PZB52" s="354"/>
      <c r="PZC52" s="354"/>
      <c r="PZD52" s="354"/>
      <c r="PZE52" s="354"/>
      <c r="PZF52" s="354"/>
      <c r="PZG52" s="354"/>
      <c r="PZH52" s="354"/>
      <c r="PZI52" s="354"/>
      <c r="PZJ52" s="354"/>
      <c r="PZK52" s="354"/>
      <c r="PZL52" s="354"/>
      <c r="PZM52" s="354"/>
      <c r="PZN52" s="354"/>
      <c r="PZO52" s="354"/>
      <c r="PZP52" s="354"/>
      <c r="PZQ52" s="354"/>
      <c r="PZR52" s="354"/>
      <c r="PZS52" s="354"/>
      <c r="PZT52" s="354"/>
      <c r="PZU52" s="354"/>
      <c r="PZV52" s="354"/>
      <c r="PZW52" s="354"/>
      <c r="PZX52" s="354"/>
      <c r="PZY52" s="354"/>
      <c r="PZZ52" s="354"/>
      <c r="QAA52" s="354"/>
      <c r="QAB52" s="354"/>
      <c r="QAC52" s="354"/>
      <c r="QAD52" s="354"/>
      <c r="QAE52" s="354"/>
      <c r="QAF52" s="354"/>
      <c r="QAG52" s="354"/>
      <c r="QAH52" s="354"/>
      <c r="QAI52" s="354"/>
      <c r="QAJ52" s="354"/>
      <c r="QAK52" s="354"/>
      <c r="QAL52" s="354"/>
      <c r="QAM52" s="354"/>
      <c r="QAN52" s="354"/>
      <c r="QAO52" s="354"/>
      <c r="QAP52" s="354"/>
      <c r="QAQ52" s="354"/>
      <c r="QAR52" s="354"/>
      <c r="QAS52" s="354"/>
      <c r="QAT52" s="354"/>
      <c r="QAU52" s="354"/>
      <c r="QAV52" s="354"/>
      <c r="QAW52" s="354"/>
      <c r="QAX52" s="354"/>
      <c r="QAY52" s="354"/>
      <c r="QAZ52" s="354"/>
      <c r="QBA52" s="354"/>
      <c r="QBB52" s="354"/>
      <c r="QBC52" s="354"/>
      <c r="QBD52" s="354"/>
      <c r="QBE52" s="354"/>
      <c r="QBF52" s="354"/>
      <c r="QBG52" s="354"/>
      <c r="QBH52" s="354"/>
      <c r="QBI52" s="354"/>
      <c r="QBJ52" s="354"/>
      <c r="QBK52" s="354"/>
      <c r="QBL52" s="354"/>
      <c r="QBM52" s="354"/>
      <c r="QBN52" s="354"/>
      <c r="QBO52" s="354"/>
      <c r="QBP52" s="354"/>
      <c r="QBQ52" s="354"/>
      <c r="QBR52" s="354"/>
      <c r="QBS52" s="354"/>
      <c r="QBT52" s="354"/>
      <c r="QBU52" s="354"/>
      <c r="QBV52" s="354"/>
      <c r="QBW52" s="354"/>
      <c r="QBX52" s="354"/>
      <c r="QBY52" s="354"/>
      <c r="QBZ52" s="354"/>
      <c r="QCA52" s="354"/>
      <c r="QCB52" s="354"/>
      <c r="QCC52" s="354"/>
      <c r="QCD52" s="354"/>
      <c r="QCE52" s="354"/>
      <c r="QCF52" s="354"/>
      <c r="QCG52" s="354"/>
      <c r="QCH52" s="354"/>
      <c r="QCI52" s="354"/>
      <c r="QCJ52" s="354"/>
      <c r="QCK52" s="354"/>
      <c r="QCL52" s="354"/>
      <c r="QCM52" s="354"/>
      <c r="QCN52" s="354"/>
      <c r="QCO52" s="354"/>
      <c r="QCP52" s="354"/>
      <c r="QCQ52" s="354"/>
      <c r="QCR52" s="354"/>
      <c r="QCS52" s="354"/>
      <c r="QCT52" s="354"/>
      <c r="QCU52" s="354"/>
      <c r="QCV52" s="354"/>
      <c r="QCW52" s="354"/>
      <c r="QCX52" s="354"/>
      <c r="QCY52" s="354"/>
      <c r="QCZ52" s="354"/>
      <c r="QDA52" s="354"/>
      <c r="QDB52" s="354"/>
      <c r="QDC52" s="354"/>
      <c r="QDD52" s="354"/>
      <c r="QDE52" s="354"/>
      <c r="QDF52" s="354"/>
      <c r="QDG52" s="354"/>
      <c r="QDH52" s="354"/>
      <c r="QDI52" s="354"/>
      <c r="QDJ52" s="354"/>
      <c r="QDK52" s="354"/>
      <c r="QDL52" s="354"/>
      <c r="QDM52" s="354"/>
      <c r="QDN52" s="354"/>
      <c r="QDO52" s="354"/>
      <c r="QDP52" s="354"/>
      <c r="QDQ52" s="354"/>
      <c r="QDR52" s="354"/>
      <c r="QDS52" s="354"/>
      <c r="QDT52" s="354"/>
      <c r="QDU52" s="354"/>
      <c r="QDV52" s="354"/>
      <c r="QDW52" s="354"/>
      <c r="QDX52" s="354"/>
      <c r="QDY52" s="354"/>
      <c r="QDZ52" s="354"/>
      <c r="QEA52" s="354"/>
      <c r="QEB52" s="354"/>
      <c r="QEC52" s="354"/>
      <c r="QED52" s="354"/>
      <c r="QEE52" s="354"/>
      <c r="QEF52" s="354"/>
      <c r="QEG52" s="354"/>
      <c r="QEH52" s="354"/>
      <c r="QEI52" s="354"/>
      <c r="QEJ52" s="354"/>
      <c r="QEK52" s="354"/>
      <c r="QEL52" s="354"/>
      <c r="QEM52" s="354"/>
      <c r="QEN52" s="354"/>
      <c r="QEO52" s="354"/>
      <c r="QEP52" s="354"/>
      <c r="QEQ52" s="354"/>
      <c r="QER52" s="354"/>
      <c r="QES52" s="354"/>
      <c r="QET52" s="354"/>
      <c r="QEU52" s="354"/>
      <c r="QEV52" s="354"/>
      <c r="QEW52" s="354"/>
      <c r="QEX52" s="354"/>
      <c r="QEY52" s="354"/>
      <c r="QEZ52" s="354"/>
      <c r="QFA52" s="354"/>
      <c r="QFB52" s="354"/>
      <c r="QFC52" s="354"/>
      <c r="QFD52" s="354"/>
      <c r="QFE52" s="354"/>
      <c r="QFF52" s="354"/>
      <c r="QFG52" s="354"/>
      <c r="QFH52" s="354"/>
      <c r="QFI52" s="354"/>
      <c r="QFJ52" s="354"/>
      <c r="QFK52" s="354"/>
      <c r="QFL52" s="354"/>
      <c r="QFM52" s="354"/>
      <c r="QFN52" s="354"/>
      <c r="QFO52" s="354"/>
      <c r="QFP52" s="354"/>
      <c r="QFQ52" s="354"/>
      <c r="QFR52" s="354"/>
      <c r="QFS52" s="354"/>
      <c r="QFT52" s="354"/>
      <c r="QFU52" s="354"/>
      <c r="QFV52" s="354"/>
      <c r="QFW52" s="354"/>
      <c r="QFX52" s="354"/>
      <c r="QFY52" s="354"/>
      <c r="QFZ52" s="354"/>
      <c r="QGA52" s="354"/>
      <c r="QGB52" s="354"/>
      <c r="QGC52" s="354"/>
      <c r="QGD52" s="354"/>
      <c r="QGE52" s="354"/>
      <c r="QGF52" s="354"/>
      <c r="QGG52" s="354"/>
      <c r="QGH52" s="354"/>
      <c r="QGI52" s="354"/>
      <c r="QGJ52" s="354"/>
      <c r="QGK52" s="354"/>
      <c r="QGL52" s="354"/>
      <c r="QGM52" s="354"/>
      <c r="QGN52" s="354"/>
      <c r="QGO52" s="354"/>
      <c r="QGP52" s="354"/>
      <c r="QGQ52" s="354"/>
      <c r="QGR52" s="354"/>
      <c r="QGS52" s="354"/>
      <c r="QGT52" s="354"/>
      <c r="QGU52" s="354"/>
      <c r="QGV52" s="354"/>
      <c r="QGW52" s="354"/>
      <c r="QGX52" s="354"/>
      <c r="QGY52" s="354"/>
      <c r="QGZ52" s="354"/>
      <c r="QHA52" s="354"/>
      <c r="QHB52" s="354"/>
      <c r="QHC52" s="354"/>
      <c r="QHD52" s="354"/>
      <c r="QHE52" s="354"/>
      <c r="QHF52" s="354"/>
      <c r="QHG52" s="354"/>
      <c r="QHH52" s="354"/>
      <c r="QHI52" s="354"/>
      <c r="QHJ52" s="354"/>
      <c r="QHK52" s="354"/>
      <c r="QHL52" s="354"/>
      <c r="QHM52" s="354"/>
      <c r="QHN52" s="354"/>
      <c r="QHO52" s="354"/>
      <c r="QHP52" s="354"/>
      <c r="QHQ52" s="354"/>
      <c r="QHR52" s="354"/>
      <c r="QHS52" s="354"/>
      <c r="QHT52" s="354"/>
      <c r="QHU52" s="354"/>
      <c r="QHV52" s="354"/>
      <c r="QHW52" s="354"/>
      <c r="QHX52" s="354"/>
      <c r="QHY52" s="354"/>
      <c r="QHZ52" s="354"/>
      <c r="QIA52" s="354"/>
      <c r="QIB52" s="354"/>
      <c r="QIC52" s="354"/>
      <c r="QID52" s="354"/>
      <c r="QIE52" s="354"/>
      <c r="QIF52" s="354"/>
      <c r="QIG52" s="354"/>
      <c r="QIH52" s="354"/>
      <c r="QII52" s="354"/>
      <c r="QIJ52" s="354"/>
      <c r="QIK52" s="354"/>
      <c r="QIL52" s="354"/>
      <c r="QIM52" s="354"/>
      <c r="QIN52" s="354"/>
      <c r="QIO52" s="354"/>
      <c r="QIP52" s="354"/>
      <c r="QIQ52" s="354"/>
      <c r="QIR52" s="354"/>
      <c r="QIS52" s="354"/>
      <c r="QIT52" s="354"/>
      <c r="QIU52" s="354"/>
      <c r="QIV52" s="354"/>
      <c r="QIW52" s="354"/>
      <c r="QIX52" s="354"/>
      <c r="QIY52" s="354"/>
      <c r="QIZ52" s="354"/>
      <c r="QJA52" s="354"/>
      <c r="QJB52" s="354"/>
      <c r="QJC52" s="354"/>
      <c r="QJD52" s="354"/>
      <c r="QJE52" s="354"/>
      <c r="QJF52" s="354"/>
      <c r="QJG52" s="354"/>
      <c r="QJH52" s="354"/>
      <c r="QJI52" s="354"/>
      <c r="QJJ52" s="354"/>
      <c r="QJK52" s="354"/>
      <c r="QJL52" s="354"/>
      <c r="QJM52" s="354"/>
      <c r="QJN52" s="354"/>
      <c r="QJO52" s="354"/>
      <c r="QJP52" s="354"/>
      <c r="QJQ52" s="354"/>
      <c r="QJR52" s="354"/>
      <c r="QJS52" s="354"/>
      <c r="QJT52" s="354"/>
      <c r="QJU52" s="354"/>
      <c r="QJV52" s="354"/>
      <c r="QJW52" s="354"/>
      <c r="QJX52" s="354"/>
      <c r="QJY52" s="354"/>
      <c r="QJZ52" s="354"/>
      <c r="QKA52" s="354"/>
      <c r="QKB52" s="354"/>
      <c r="QKC52" s="354"/>
      <c r="QKD52" s="354"/>
      <c r="QKE52" s="354"/>
      <c r="QKF52" s="354"/>
      <c r="QKG52" s="354"/>
      <c r="QKH52" s="354"/>
      <c r="QKI52" s="354"/>
      <c r="QKJ52" s="354"/>
      <c r="QKK52" s="354"/>
      <c r="QKL52" s="354"/>
      <c r="QKM52" s="354"/>
      <c r="QKN52" s="354"/>
      <c r="QKO52" s="354"/>
      <c r="QKP52" s="354"/>
      <c r="QKQ52" s="354"/>
      <c r="QKR52" s="354"/>
      <c r="QKS52" s="354"/>
      <c r="QKT52" s="354"/>
      <c r="QKU52" s="354"/>
      <c r="QKV52" s="354"/>
      <c r="QKW52" s="354"/>
      <c r="QKX52" s="354"/>
      <c r="QKY52" s="354"/>
      <c r="QKZ52" s="354"/>
      <c r="QLA52" s="354"/>
      <c r="QLB52" s="354"/>
      <c r="QLC52" s="354"/>
      <c r="QLD52" s="354"/>
      <c r="QLE52" s="354"/>
      <c r="QLF52" s="354"/>
      <c r="QLG52" s="354"/>
      <c r="QLH52" s="354"/>
      <c r="QLI52" s="354"/>
      <c r="QLJ52" s="354"/>
      <c r="QLK52" s="354"/>
      <c r="QLL52" s="354"/>
      <c r="QLM52" s="354"/>
      <c r="QLN52" s="354"/>
      <c r="QLO52" s="354"/>
      <c r="QLP52" s="354"/>
      <c r="QLQ52" s="354"/>
      <c r="QLR52" s="354"/>
      <c r="QLS52" s="354"/>
      <c r="QLT52" s="354"/>
      <c r="QLU52" s="354"/>
      <c r="QLV52" s="354"/>
      <c r="QLW52" s="354"/>
      <c r="QLX52" s="354"/>
      <c r="QLY52" s="354"/>
      <c r="QLZ52" s="354"/>
      <c r="QMA52" s="354"/>
      <c r="QMB52" s="354"/>
      <c r="QMC52" s="354"/>
      <c r="QMD52" s="354"/>
      <c r="QME52" s="354"/>
      <c r="QMF52" s="354"/>
      <c r="QMG52" s="354"/>
      <c r="QMH52" s="354"/>
      <c r="QMI52" s="354"/>
      <c r="QMJ52" s="354"/>
      <c r="QMK52" s="354"/>
      <c r="QML52" s="354"/>
      <c r="QMM52" s="354"/>
      <c r="QMN52" s="354"/>
      <c r="QMO52" s="354"/>
      <c r="QMP52" s="354"/>
      <c r="QMQ52" s="354"/>
      <c r="QMR52" s="354"/>
      <c r="QMS52" s="354"/>
      <c r="QMT52" s="354"/>
      <c r="QMU52" s="354"/>
      <c r="QMV52" s="354"/>
      <c r="QMW52" s="354"/>
      <c r="QMX52" s="354"/>
      <c r="QMY52" s="354"/>
      <c r="QMZ52" s="354"/>
      <c r="QNA52" s="354"/>
      <c r="QNB52" s="354"/>
      <c r="QNC52" s="354"/>
      <c r="QND52" s="354"/>
      <c r="QNE52" s="354"/>
      <c r="QNF52" s="354"/>
      <c r="QNG52" s="354"/>
      <c r="QNH52" s="354"/>
      <c r="QNI52" s="354"/>
      <c r="QNJ52" s="354"/>
      <c r="QNK52" s="354"/>
      <c r="QNL52" s="354"/>
      <c r="QNM52" s="354"/>
      <c r="QNN52" s="354"/>
      <c r="QNO52" s="354"/>
      <c r="QNP52" s="354"/>
      <c r="QNQ52" s="354"/>
      <c r="QNR52" s="354"/>
      <c r="QNS52" s="354"/>
      <c r="QNT52" s="354"/>
      <c r="QNU52" s="354"/>
      <c r="QNV52" s="354"/>
      <c r="QNW52" s="354"/>
      <c r="QNX52" s="354"/>
      <c r="QNY52" s="354"/>
      <c r="QNZ52" s="354"/>
      <c r="QOA52" s="354"/>
      <c r="QOB52" s="354"/>
      <c r="QOC52" s="354"/>
      <c r="QOD52" s="354"/>
      <c r="QOE52" s="354"/>
      <c r="QOF52" s="354"/>
      <c r="QOG52" s="354"/>
      <c r="QOH52" s="354"/>
      <c r="QOI52" s="354"/>
      <c r="QOJ52" s="354"/>
      <c r="QOK52" s="354"/>
      <c r="QOL52" s="354"/>
      <c r="QOM52" s="354"/>
      <c r="QON52" s="354"/>
      <c r="QOO52" s="354"/>
      <c r="QOP52" s="354"/>
      <c r="QOQ52" s="354"/>
      <c r="QOR52" s="354"/>
      <c r="QOS52" s="354"/>
      <c r="QOT52" s="354"/>
      <c r="QOU52" s="354"/>
      <c r="QOV52" s="354"/>
      <c r="QOW52" s="354"/>
      <c r="QOX52" s="354"/>
      <c r="QOY52" s="354"/>
      <c r="QOZ52" s="354"/>
      <c r="QPA52" s="354"/>
      <c r="QPB52" s="354"/>
      <c r="QPC52" s="354"/>
      <c r="QPD52" s="354"/>
      <c r="QPE52" s="354"/>
      <c r="QPF52" s="354"/>
      <c r="QPG52" s="354"/>
      <c r="QPH52" s="354"/>
      <c r="QPI52" s="354"/>
      <c r="QPJ52" s="354"/>
      <c r="QPK52" s="354"/>
      <c r="QPL52" s="354"/>
      <c r="QPM52" s="354"/>
      <c r="QPN52" s="354"/>
      <c r="QPO52" s="354"/>
      <c r="QPP52" s="354"/>
      <c r="QPQ52" s="354"/>
      <c r="QPR52" s="354"/>
      <c r="QPS52" s="354"/>
      <c r="QPT52" s="354"/>
      <c r="QPU52" s="354"/>
      <c r="QPV52" s="354"/>
      <c r="QPW52" s="354"/>
      <c r="QPX52" s="354"/>
      <c r="QPY52" s="354"/>
      <c r="QPZ52" s="354"/>
      <c r="QQA52" s="354"/>
      <c r="QQB52" s="354"/>
      <c r="QQC52" s="354"/>
      <c r="QQD52" s="354"/>
      <c r="QQE52" s="354"/>
      <c r="QQF52" s="354"/>
      <c r="QQG52" s="354"/>
      <c r="QQH52" s="354"/>
      <c r="QQI52" s="354"/>
      <c r="QQJ52" s="354"/>
      <c r="QQK52" s="354"/>
      <c r="QQL52" s="354"/>
      <c r="QQM52" s="354"/>
      <c r="QQN52" s="354"/>
      <c r="QQO52" s="354"/>
      <c r="QQP52" s="354"/>
      <c r="QQQ52" s="354"/>
      <c r="QQR52" s="354"/>
      <c r="QQS52" s="354"/>
      <c r="QQT52" s="354"/>
      <c r="QQU52" s="354"/>
      <c r="QQV52" s="354"/>
      <c r="QQW52" s="354"/>
      <c r="QQX52" s="354"/>
      <c r="QQY52" s="354"/>
      <c r="QQZ52" s="354"/>
      <c r="QRA52" s="354"/>
      <c r="QRB52" s="354"/>
      <c r="QRC52" s="354"/>
      <c r="QRD52" s="354"/>
      <c r="QRE52" s="354"/>
      <c r="QRF52" s="354"/>
      <c r="QRG52" s="354"/>
      <c r="QRH52" s="354"/>
      <c r="QRI52" s="354"/>
      <c r="QRJ52" s="354"/>
      <c r="QRK52" s="354"/>
      <c r="QRL52" s="354"/>
      <c r="QRM52" s="354"/>
      <c r="QRN52" s="354"/>
      <c r="QRO52" s="354"/>
      <c r="QRP52" s="354"/>
      <c r="QRQ52" s="354"/>
      <c r="QRR52" s="354"/>
      <c r="QRS52" s="354"/>
      <c r="QRT52" s="354"/>
      <c r="QRU52" s="354"/>
      <c r="QRV52" s="354"/>
      <c r="QRW52" s="354"/>
      <c r="QRX52" s="354"/>
      <c r="QRY52" s="354"/>
      <c r="QRZ52" s="354"/>
      <c r="QSA52" s="354"/>
      <c r="QSB52" s="354"/>
      <c r="QSC52" s="354"/>
      <c r="QSD52" s="354"/>
      <c r="QSE52" s="354"/>
      <c r="QSF52" s="354"/>
      <c r="QSG52" s="354"/>
      <c r="QSH52" s="354"/>
      <c r="QSI52" s="354"/>
      <c r="QSJ52" s="354"/>
      <c r="QSK52" s="354"/>
      <c r="QSL52" s="354"/>
      <c r="QSM52" s="354"/>
      <c r="QSN52" s="354"/>
      <c r="QSO52" s="354"/>
      <c r="QSP52" s="354"/>
      <c r="QSQ52" s="354"/>
      <c r="QSR52" s="354"/>
      <c r="QSS52" s="354"/>
      <c r="QST52" s="354"/>
      <c r="QSU52" s="354"/>
      <c r="QSV52" s="354"/>
      <c r="QSW52" s="354"/>
      <c r="QSX52" s="354"/>
      <c r="QSY52" s="354"/>
      <c r="QSZ52" s="354"/>
      <c r="QTA52" s="354"/>
      <c r="QTB52" s="354"/>
      <c r="QTC52" s="354"/>
      <c r="QTD52" s="354"/>
      <c r="QTE52" s="354"/>
      <c r="QTF52" s="354"/>
      <c r="QTG52" s="354"/>
      <c r="QTH52" s="354"/>
      <c r="QTI52" s="354"/>
      <c r="QTJ52" s="354"/>
      <c r="QTK52" s="354"/>
      <c r="QTL52" s="354"/>
      <c r="QTM52" s="354"/>
      <c r="QTN52" s="354"/>
      <c r="QTO52" s="354"/>
      <c r="QTP52" s="354"/>
      <c r="QTQ52" s="354"/>
      <c r="QTR52" s="354"/>
      <c r="QTS52" s="354"/>
      <c r="QTT52" s="354"/>
      <c r="QTU52" s="354"/>
      <c r="QTV52" s="354"/>
      <c r="QTW52" s="354"/>
      <c r="QTX52" s="354"/>
      <c r="QTY52" s="354"/>
      <c r="QTZ52" s="354"/>
      <c r="QUA52" s="354"/>
      <c r="QUB52" s="354"/>
      <c r="QUC52" s="354"/>
      <c r="QUD52" s="354"/>
      <c r="QUE52" s="354"/>
      <c r="QUF52" s="354"/>
      <c r="QUG52" s="354"/>
      <c r="QUH52" s="354"/>
      <c r="QUI52" s="354"/>
      <c r="QUJ52" s="354"/>
      <c r="QUK52" s="354"/>
      <c r="QUL52" s="354"/>
      <c r="QUM52" s="354"/>
      <c r="QUN52" s="354"/>
      <c r="QUO52" s="354"/>
      <c r="QUP52" s="354"/>
      <c r="QUQ52" s="354"/>
      <c r="QUR52" s="354"/>
      <c r="QUS52" s="354"/>
      <c r="QUT52" s="354"/>
      <c r="QUU52" s="354"/>
      <c r="QUV52" s="354"/>
      <c r="QUW52" s="354"/>
      <c r="QUX52" s="354"/>
      <c r="QUY52" s="354"/>
      <c r="QUZ52" s="354"/>
      <c r="QVA52" s="354"/>
      <c r="QVB52" s="354"/>
      <c r="QVC52" s="354"/>
      <c r="QVD52" s="354"/>
      <c r="QVE52" s="354"/>
      <c r="QVF52" s="354"/>
      <c r="QVG52" s="354"/>
      <c r="QVH52" s="354"/>
      <c r="QVI52" s="354"/>
      <c r="QVJ52" s="354"/>
      <c r="QVK52" s="354"/>
      <c r="QVL52" s="354"/>
      <c r="QVM52" s="354"/>
      <c r="QVN52" s="354"/>
      <c r="QVO52" s="354"/>
      <c r="QVP52" s="354"/>
      <c r="QVQ52" s="354"/>
      <c r="QVR52" s="354"/>
      <c r="QVS52" s="354"/>
      <c r="QVT52" s="354"/>
      <c r="QVU52" s="354"/>
      <c r="QVV52" s="354"/>
      <c r="QVW52" s="354"/>
      <c r="QVX52" s="354"/>
      <c r="QVY52" s="354"/>
      <c r="QVZ52" s="354"/>
      <c r="QWA52" s="354"/>
      <c r="QWB52" s="354"/>
      <c r="QWC52" s="354"/>
      <c r="QWD52" s="354"/>
      <c r="QWE52" s="354"/>
      <c r="QWF52" s="354"/>
      <c r="QWG52" s="354"/>
      <c r="QWH52" s="354"/>
      <c r="QWI52" s="354"/>
      <c r="QWJ52" s="354"/>
      <c r="QWK52" s="354"/>
      <c r="QWL52" s="354"/>
      <c r="QWM52" s="354"/>
      <c r="QWN52" s="354"/>
      <c r="QWO52" s="354"/>
      <c r="QWP52" s="354"/>
      <c r="QWQ52" s="354"/>
      <c r="QWR52" s="354"/>
      <c r="QWS52" s="354"/>
      <c r="QWT52" s="354"/>
      <c r="QWU52" s="354"/>
      <c r="QWV52" s="354"/>
      <c r="QWW52" s="354"/>
      <c r="QWX52" s="354"/>
      <c r="QWY52" s="354"/>
      <c r="QWZ52" s="354"/>
      <c r="QXA52" s="354"/>
      <c r="QXB52" s="354"/>
      <c r="QXC52" s="354"/>
      <c r="QXD52" s="354"/>
      <c r="QXE52" s="354"/>
      <c r="QXF52" s="354"/>
      <c r="QXG52" s="354"/>
      <c r="QXH52" s="354"/>
      <c r="QXI52" s="354"/>
      <c r="QXJ52" s="354"/>
      <c r="QXK52" s="354"/>
      <c r="QXL52" s="354"/>
      <c r="QXM52" s="354"/>
      <c r="QXN52" s="354"/>
      <c r="QXO52" s="354"/>
      <c r="QXP52" s="354"/>
      <c r="QXQ52" s="354"/>
      <c r="QXR52" s="354"/>
      <c r="QXS52" s="354"/>
      <c r="QXT52" s="354"/>
      <c r="QXU52" s="354"/>
      <c r="QXV52" s="354"/>
      <c r="QXW52" s="354"/>
      <c r="QXX52" s="354"/>
      <c r="QXY52" s="354"/>
      <c r="QXZ52" s="354"/>
      <c r="QYA52" s="354"/>
      <c r="QYB52" s="354"/>
      <c r="QYC52" s="354"/>
      <c r="QYD52" s="354"/>
      <c r="QYE52" s="354"/>
      <c r="QYF52" s="354"/>
      <c r="QYG52" s="354"/>
      <c r="QYH52" s="354"/>
      <c r="QYI52" s="354"/>
      <c r="QYJ52" s="354"/>
      <c r="QYK52" s="354"/>
      <c r="QYL52" s="354"/>
      <c r="QYM52" s="354"/>
      <c r="QYN52" s="354"/>
      <c r="QYO52" s="354"/>
      <c r="QYP52" s="354"/>
      <c r="QYQ52" s="354"/>
      <c r="QYR52" s="354"/>
      <c r="QYS52" s="354"/>
      <c r="QYT52" s="354"/>
      <c r="QYU52" s="354"/>
      <c r="QYV52" s="354"/>
      <c r="QYW52" s="354"/>
      <c r="QYX52" s="354"/>
      <c r="QYY52" s="354"/>
      <c r="QYZ52" s="354"/>
      <c r="QZA52" s="354"/>
      <c r="QZB52" s="354"/>
      <c r="QZC52" s="354"/>
      <c r="QZD52" s="354"/>
      <c r="QZE52" s="354"/>
      <c r="QZF52" s="354"/>
      <c r="QZG52" s="354"/>
      <c r="QZH52" s="354"/>
      <c r="QZI52" s="354"/>
      <c r="QZJ52" s="354"/>
      <c r="QZK52" s="354"/>
      <c r="QZL52" s="354"/>
      <c r="QZM52" s="354"/>
      <c r="QZN52" s="354"/>
      <c r="QZO52" s="354"/>
      <c r="QZP52" s="354"/>
      <c r="QZQ52" s="354"/>
      <c r="QZR52" s="354"/>
      <c r="QZS52" s="354"/>
      <c r="QZT52" s="354"/>
      <c r="QZU52" s="354"/>
      <c r="QZV52" s="354"/>
      <c r="QZW52" s="354"/>
      <c r="QZX52" s="354"/>
      <c r="QZY52" s="354"/>
      <c r="QZZ52" s="354"/>
      <c r="RAA52" s="354"/>
      <c r="RAB52" s="354"/>
      <c r="RAC52" s="354"/>
      <c r="RAD52" s="354"/>
      <c r="RAE52" s="354"/>
      <c r="RAF52" s="354"/>
      <c r="RAG52" s="354"/>
      <c r="RAH52" s="354"/>
      <c r="RAI52" s="354"/>
      <c r="RAJ52" s="354"/>
      <c r="RAK52" s="354"/>
      <c r="RAL52" s="354"/>
      <c r="RAM52" s="354"/>
      <c r="RAN52" s="354"/>
      <c r="RAO52" s="354"/>
      <c r="RAP52" s="354"/>
      <c r="RAQ52" s="354"/>
      <c r="RAR52" s="354"/>
      <c r="RAS52" s="354"/>
      <c r="RAT52" s="354"/>
      <c r="RAU52" s="354"/>
      <c r="RAV52" s="354"/>
      <c r="RAW52" s="354"/>
      <c r="RAX52" s="354"/>
      <c r="RAY52" s="354"/>
      <c r="RAZ52" s="354"/>
      <c r="RBA52" s="354"/>
      <c r="RBB52" s="354"/>
      <c r="RBC52" s="354"/>
      <c r="RBD52" s="354"/>
      <c r="RBE52" s="354"/>
      <c r="RBF52" s="354"/>
      <c r="RBG52" s="354"/>
      <c r="RBH52" s="354"/>
      <c r="RBI52" s="354"/>
      <c r="RBJ52" s="354"/>
      <c r="RBK52" s="354"/>
      <c r="RBL52" s="354"/>
      <c r="RBM52" s="354"/>
      <c r="RBN52" s="354"/>
      <c r="RBO52" s="354"/>
      <c r="RBP52" s="354"/>
      <c r="RBQ52" s="354"/>
      <c r="RBR52" s="354"/>
      <c r="RBS52" s="354"/>
      <c r="RBT52" s="354"/>
      <c r="RBU52" s="354"/>
      <c r="RBV52" s="354"/>
      <c r="RBW52" s="354"/>
      <c r="RBX52" s="354"/>
      <c r="RBY52" s="354"/>
      <c r="RBZ52" s="354"/>
      <c r="RCA52" s="354"/>
      <c r="RCB52" s="354"/>
      <c r="RCC52" s="354"/>
      <c r="RCD52" s="354"/>
      <c r="RCE52" s="354"/>
      <c r="RCF52" s="354"/>
      <c r="RCG52" s="354"/>
      <c r="RCH52" s="354"/>
      <c r="RCI52" s="354"/>
      <c r="RCJ52" s="354"/>
      <c r="RCK52" s="354"/>
      <c r="RCL52" s="354"/>
      <c r="RCM52" s="354"/>
      <c r="RCN52" s="354"/>
      <c r="RCO52" s="354"/>
      <c r="RCP52" s="354"/>
      <c r="RCQ52" s="354"/>
      <c r="RCR52" s="354"/>
      <c r="RCS52" s="354"/>
      <c r="RCT52" s="354"/>
      <c r="RCU52" s="354"/>
      <c r="RCV52" s="354"/>
      <c r="RCW52" s="354"/>
      <c r="RCX52" s="354"/>
      <c r="RCY52" s="354"/>
      <c r="RCZ52" s="354"/>
      <c r="RDA52" s="354"/>
      <c r="RDB52" s="354"/>
      <c r="RDC52" s="354"/>
      <c r="RDD52" s="354"/>
      <c r="RDE52" s="354"/>
      <c r="RDF52" s="354"/>
      <c r="RDG52" s="354"/>
      <c r="RDH52" s="354"/>
      <c r="RDI52" s="354"/>
      <c r="RDJ52" s="354"/>
      <c r="RDK52" s="354"/>
      <c r="RDL52" s="354"/>
      <c r="RDM52" s="354"/>
      <c r="RDN52" s="354"/>
      <c r="RDO52" s="354"/>
      <c r="RDP52" s="354"/>
      <c r="RDQ52" s="354"/>
      <c r="RDR52" s="354"/>
      <c r="RDS52" s="354"/>
      <c r="RDT52" s="354"/>
      <c r="RDU52" s="354"/>
      <c r="RDV52" s="354"/>
      <c r="RDW52" s="354"/>
      <c r="RDX52" s="354"/>
      <c r="RDY52" s="354"/>
      <c r="RDZ52" s="354"/>
      <c r="REA52" s="354"/>
      <c r="REB52" s="354"/>
      <c r="REC52" s="354"/>
      <c r="RED52" s="354"/>
      <c r="REE52" s="354"/>
      <c r="REF52" s="354"/>
      <c r="REG52" s="354"/>
      <c r="REH52" s="354"/>
      <c r="REI52" s="354"/>
      <c r="REJ52" s="354"/>
      <c r="REK52" s="354"/>
      <c r="REL52" s="354"/>
      <c r="REM52" s="354"/>
      <c r="REN52" s="354"/>
      <c r="REO52" s="354"/>
      <c r="REP52" s="354"/>
      <c r="REQ52" s="354"/>
      <c r="RER52" s="354"/>
      <c r="RES52" s="354"/>
      <c r="RET52" s="354"/>
      <c r="REU52" s="354"/>
      <c r="REV52" s="354"/>
      <c r="REW52" s="354"/>
      <c r="REX52" s="354"/>
      <c r="REY52" s="354"/>
      <c r="REZ52" s="354"/>
      <c r="RFA52" s="354"/>
      <c r="RFB52" s="354"/>
      <c r="RFC52" s="354"/>
      <c r="RFD52" s="354"/>
      <c r="RFE52" s="354"/>
      <c r="RFF52" s="354"/>
      <c r="RFG52" s="354"/>
      <c r="RFH52" s="354"/>
      <c r="RFI52" s="354"/>
      <c r="RFJ52" s="354"/>
      <c r="RFK52" s="354"/>
      <c r="RFL52" s="354"/>
      <c r="RFM52" s="354"/>
      <c r="RFN52" s="354"/>
      <c r="RFO52" s="354"/>
      <c r="RFP52" s="354"/>
      <c r="RFQ52" s="354"/>
      <c r="RFR52" s="354"/>
      <c r="RFS52" s="354"/>
      <c r="RFT52" s="354"/>
      <c r="RFU52" s="354"/>
      <c r="RFV52" s="354"/>
      <c r="RFW52" s="354"/>
      <c r="RFX52" s="354"/>
      <c r="RFY52" s="354"/>
      <c r="RFZ52" s="354"/>
      <c r="RGA52" s="354"/>
      <c r="RGB52" s="354"/>
      <c r="RGC52" s="354"/>
      <c r="RGD52" s="354"/>
      <c r="RGE52" s="354"/>
      <c r="RGF52" s="354"/>
      <c r="RGG52" s="354"/>
      <c r="RGH52" s="354"/>
      <c r="RGI52" s="354"/>
      <c r="RGJ52" s="354"/>
      <c r="RGK52" s="354"/>
      <c r="RGL52" s="354"/>
      <c r="RGM52" s="354"/>
      <c r="RGN52" s="354"/>
      <c r="RGO52" s="354"/>
      <c r="RGP52" s="354"/>
      <c r="RGQ52" s="354"/>
      <c r="RGR52" s="354"/>
      <c r="RGS52" s="354"/>
      <c r="RGT52" s="354"/>
      <c r="RGU52" s="354"/>
      <c r="RGV52" s="354"/>
      <c r="RGW52" s="354"/>
      <c r="RGX52" s="354"/>
      <c r="RGY52" s="354"/>
      <c r="RGZ52" s="354"/>
      <c r="RHA52" s="354"/>
      <c r="RHB52" s="354"/>
      <c r="RHC52" s="354"/>
      <c r="RHD52" s="354"/>
      <c r="RHE52" s="354"/>
      <c r="RHF52" s="354"/>
      <c r="RHG52" s="354"/>
      <c r="RHH52" s="354"/>
      <c r="RHI52" s="354"/>
      <c r="RHJ52" s="354"/>
      <c r="RHK52" s="354"/>
      <c r="RHL52" s="354"/>
      <c r="RHM52" s="354"/>
      <c r="RHN52" s="354"/>
      <c r="RHO52" s="354"/>
      <c r="RHP52" s="354"/>
      <c r="RHQ52" s="354"/>
      <c r="RHR52" s="354"/>
      <c r="RHS52" s="354"/>
      <c r="RHT52" s="354"/>
      <c r="RHU52" s="354"/>
      <c r="RHV52" s="354"/>
      <c r="RHW52" s="354"/>
      <c r="RHX52" s="354"/>
      <c r="RHY52" s="354"/>
      <c r="RHZ52" s="354"/>
      <c r="RIA52" s="354"/>
      <c r="RIB52" s="354"/>
      <c r="RIC52" s="354"/>
      <c r="RID52" s="354"/>
      <c r="RIE52" s="354"/>
      <c r="RIF52" s="354"/>
      <c r="RIG52" s="354"/>
      <c r="RIH52" s="354"/>
      <c r="RII52" s="354"/>
      <c r="RIJ52" s="354"/>
      <c r="RIK52" s="354"/>
      <c r="RIL52" s="354"/>
      <c r="RIM52" s="354"/>
      <c r="RIN52" s="354"/>
      <c r="RIO52" s="354"/>
      <c r="RIP52" s="354"/>
      <c r="RIQ52" s="354"/>
      <c r="RIR52" s="354"/>
      <c r="RIS52" s="354"/>
      <c r="RIT52" s="354"/>
      <c r="RIU52" s="354"/>
      <c r="RIV52" s="354"/>
      <c r="RIW52" s="354"/>
      <c r="RIX52" s="354"/>
      <c r="RIY52" s="354"/>
      <c r="RIZ52" s="354"/>
      <c r="RJA52" s="354"/>
      <c r="RJB52" s="354"/>
      <c r="RJC52" s="354"/>
      <c r="RJD52" s="354"/>
      <c r="RJE52" s="354"/>
      <c r="RJF52" s="354"/>
      <c r="RJG52" s="354"/>
      <c r="RJH52" s="354"/>
      <c r="RJI52" s="354"/>
      <c r="RJJ52" s="354"/>
      <c r="RJK52" s="354"/>
      <c r="RJL52" s="354"/>
      <c r="RJM52" s="354"/>
      <c r="RJN52" s="354"/>
      <c r="RJO52" s="354"/>
      <c r="RJP52" s="354"/>
      <c r="RJQ52" s="354"/>
      <c r="RJR52" s="354"/>
      <c r="RJS52" s="354"/>
      <c r="RJT52" s="354"/>
      <c r="RJU52" s="354"/>
      <c r="RJV52" s="354"/>
      <c r="RJW52" s="354"/>
      <c r="RJX52" s="354"/>
      <c r="RJY52" s="354"/>
      <c r="RJZ52" s="354"/>
      <c r="RKA52" s="354"/>
      <c r="RKB52" s="354"/>
      <c r="RKC52" s="354"/>
      <c r="RKD52" s="354"/>
      <c r="RKE52" s="354"/>
      <c r="RKF52" s="354"/>
      <c r="RKG52" s="354"/>
      <c r="RKH52" s="354"/>
      <c r="RKI52" s="354"/>
      <c r="RKJ52" s="354"/>
      <c r="RKK52" s="354"/>
      <c r="RKL52" s="354"/>
      <c r="RKM52" s="354"/>
      <c r="RKN52" s="354"/>
      <c r="RKO52" s="354"/>
      <c r="RKP52" s="354"/>
      <c r="RKQ52" s="354"/>
      <c r="RKR52" s="354"/>
      <c r="RKS52" s="354"/>
      <c r="RKT52" s="354"/>
      <c r="RKU52" s="354"/>
      <c r="RKV52" s="354"/>
      <c r="RKW52" s="354"/>
      <c r="RKX52" s="354"/>
      <c r="RKY52" s="354"/>
      <c r="RKZ52" s="354"/>
      <c r="RLA52" s="354"/>
      <c r="RLB52" s="354"/>
      <c r="RLC52" s="354"/>
      <c r="RLD52" s="354"/>
      <c r="RLE52" s="354"/>
      <c r="RLF52" s="354"/>
      <c r="RLG52" s="354"/>
      <c r="RLH52" s="354"/>
      <c r="RLI52" s="354"/>
      <c r="RLJ52" s="354"/>
      <c r="RLK52" s="354"/>
      <c r="RLL52" s="354"/>
      <c r="RLM52" s="354"/>
      <c r="RLN52" s="354"/>
      <c r="RLO52" s="354"/>
      <c r="RLP52" s="354"/>
      <c r="RLQ52" s="354"/>
      <c r="RLR52" s="354"/>
      <c r="RLS52" s="354"/>
      <c r="RLT52" s="354"/>
      <c r="RLU52" s="354"/>
      <c r="RLV52" s="354"/>
      <c r="RLW52" s="354"/>
      <c r="RLX52" s="354"/>
      <c r="RLY52" s="354"/>
      <c r="RLZ52" s="354"/>
      <c r="RMA52" s="354"/>
      <c r="RMB52" s="354"/>
      <c r="RMC52" s="354"/>
      <c r="RMD52" s="354"/>
      <c r="RME52" s="354"/>
      <c r="RMF52" s="354"/>
      <c r="RMG52" s="354"/>
      <c r="RMH52" s="354"/>
      <c r="RMI52" s="354"/>
      <c r="RMJ52" s="354"/>
      <c r="RMK52" s="354"/>
      <c r="RML52" s="354"/>
      <c r="RMM52" s="354"/>
      <c r="RMN52" s="354"/>
      <c r="RMO52" s="354"/>
      <c r="RMP52" s="354"/>
      <c r="RMQ52" s="354"/>
      <c r="RMR52" s="354"/>
      <c r="RMS52" s="354"/>
      <c r="RMT52" s="354"/>
      <c r="RMU52" s="354"/>
      <c r="RMV52" s="354"/>
      <c r="RMW52" s="354"/>
      <c r="RMX52" s="354"/>
      <c r="RMY52" s="354"/>
      <c r="RMZ52" s="354"/>
      <c r="RNA52" s="354"/>
      <c r="RNB52" s="354"/>
      <c r="RNC52" s="354"/>
      <c r="RND52" s="354"/>
      <c r="RNE52" s="354"/>
      <c r="RNF52" s="354"/>
      <c r="RNG52" s="354"/>
      <c r="RNH52" s="354"/>
      <c r="RNI52" s="354"/>
      <c r="RNJ52" s="354"/>
      <c r="RNK52" s="354"/>
      <c r="RNL52" s="354"/>
      <c r="RNM52" s="354"/>
      <c r="RNN52" s="354"/>
      <c r="RNO52" s="354"/>
      <c r="RNP52" s="354"/>
      <c r="RNQ52" s="354"/>
      <c r="RNR52" s="354"/>
      <c r="RNS52" s="354"/>
      <c r="RNT52" s="354"/>
      <c r="RNU52" s="354"/>
      <c r="RNV52" s="354"/>
      <c r="RNW52" s="354"/>
      <c r="RNX52" s="354"/>
      <c r="RNY52" s="354"/>
      <c r="RNZ52" s="354"/>
      <c r="ROA52" s="354"/>
      <c r="ROB52" s="354"/>
      <c r="ROC52" s="354"/>
      <c r="ROD52" s="354"/>
      <c r="ROE52" s="354"/>
      <c r="ROF52" s="354"/>
      <c r="ROG52" s="354"/>
      <c r="ROH52" s="354"/>
      <c r="ROI52" s="354"/>
      <c r="ROJ52" s="354"/>
      <c r="ROK52" s="354"/>
      <c r="ROL52" s="354"/>
      <c r="ROM52" s="354"/>
      <c r="RON52" s="354"/>
      <c r="ROO52" s="354"/>
      <c r="ROP52" s="354"/>
      <c r="ROQ52" s="354"/>
      <c r="ROR52" s="354"/>
      <c r="ROS52" s="354"/>
      <c r="ROT52" s="354"/>
      <c r="ROU52" s="354"/>
      <c r="ROV52" s="354"/>
      <c r="ROW52" s="354"/>
      <c r="ROX52" s="354"/>
      <c r="ROY52" s="354"/>
      <c r="ROZ52" s="354"/>
      <c r="RPA52" s="354"/>
      <c r="RPB52" s="354"/>
      <c r="RPC52" s="354"/>
      <c r="RPD52" s="354"/>
      <c r="RPE52" s="354"/>
      <c r="RPF52" s="354"/>
      <c r="RPG52" s="354"/>
      <c r="RPH52" s="354"/>
      <c r="RPI52" s="354"/>
      <c r="RPJ52" s="354"/>
      <c r="RPK52" s="354"/>
      <c r="RPL52" s="354"/>
      <c r="RPM52" s="354"/>
      <c r="RPN52" s="354"/>
      <c r="RPO52" s="354"/>
      <c r="RPP52" s="354"/>
      <c r="RPQ52" s="354"/>
      <c r="RPR52" s="354"/>
      <c r="RPS52" s="354"/>
      <c r="RPT52" s="354"/>
      <c r="RPU52" s="354"/>
      <c r="RPV52" s="354"/>
      <c r="RPW52" s="354"/>
      <c r="RPX52" s="354"/>
      <c r="RPY52" s="354"/>
      <c r="RPZ52" s="354"/>
      <c r="RQA52" s="354"/>
      <c r="RQB52" s="354"/>
      <c r="RQC52" s="354"/>
      <c r="RQD52" s="354"/>
      <c r="RQE52" s="354"/>
      <c r="RQF52" s="354"/>
      <c r="RQG52" s="354"/>
      <c r="RQH52" s="354"/>
      <c r="RQI52" s="354"/>
      <c r="RQJ52" s="354"/>
      <c r="RQK52" s="354"/>
      <c r="RQL52" s="354"/>
      <c r="RQM52" s="354"/>
      <c r="RQN52" s="354"/>
      <c r="RQO52" s="354"/>
      <c r="RQP52" s="354"/>
      <c r="RQQ52" s="354"/>
      <c r="RQR52" s="354"/>
      <c r="RQS52" s="354"/>
      <c r="RQT52" s="354"/>
      <c r="RQU52" s="354"/>
      <c r="RQV52" s="354"/>
      <c r="RQW52" s="354"/>
      <c r="RQX52" s="354"/>
      <c r="RQY52" s="354"/>
      <c r="RQZ52" s="354"/>
      <c r="RRA52" s="354"/>
      <c r="RRB52" s="354"/>
      <c r="RRC52" s="354"/>
      <c r="RRD52" s="354"/>
      <c r="RRE52" s="354"/>
      <c r="RRF52" s="354"/>
      <c r="RRG52" s="354"/>
      <c r="RRH52" s="354"/>
      <c r="RRI52" s="354"/>
      <c r="RRJ52" s="354"/>
      <c r="RRK52" s="354"/>
      <c r="RRL52" s="354"/>
      <c r="RRM52" s="354"/>
      <c r="RRN52" s="354"/>
      <c r="RRO52" s="354"/>
      <c r="RRP52" s="354"/>
      <c r="RRQ52" s="354"/>
      <c r="RRR52" s="354"/>
      <c r="RRS52" s="354"/>
      <c r="RRT52" s="354"/>
      <c r="RRU52" s="354"/>
      <c r="RRV52" s="354"/>
      <c r="RRW52" s="354"/>
      <c r="RRX52" s="354"/>
      <c r="RRY52" s="354"/>
      <c r="RRZ52" s="354"/>
      <c r="RSA52" s="354"/>
      <c r="RSB52" s="354"/>
      <c r="RSC52" s="354"/>
      <c r="RSD52" s="354"/>
      <c r="RSE52" s="354"/>
      <c r="RSF52" s="354"/>
      <c r="RSG52" s="354"/>
      <c r="RSH52" s="354"/>
      <c r="RSI52" s="354"/>
      <c r="RSJ52" s="354"/>
      <c r="RSK52" s="354"/>
      <c r="RSL52" s="354"/>
      <c r="RSM52" s="354"/>
      <c r="RSN52" s="354"/>
      <c r="RSO52" s="354"/>
      <c r="RSP52" s="354"/>
      <c r="RSQ52" s="354"/>
      <c r="RSR52" s="354"/>
      <c r="RSS52" s="354"/>
      <c r="RST52" s="354"/>
      <c r="RSU52" s="354"/>
      <c r="RSV52" s="354"/>
      <c r="RSW52" s="354"/>
      <c r="RSX52" s="354"/>
      <c r="RSY52" s="354"/>
      <c r="RSZ52" s="354"/>
      <c r="RTA52" s="354"/>
      <c r="RTB52" s="354"/>
      <c r="RTC52" s="354"/>
      <c r="RTD52" s="354"/>
      <c r="RTE52" s="354"/>
      <c r="RTF52" s="354"/>
      <c r="RTG52" s="354"/>
      <c r="RTH52" s="354"/>
      <c r="RTI52" s="354"/>
      <c r="RTJ52" s="354"/>
      <c r="RTK52" s="354"/>
      <c r="RTL52" s="354"/>
      <c r="RTM52" s="354"/>
      <c r="RTN52" s="354"/>
      <c r="RTO52" s="354"/>
      <c r="RTP52" s="354"/>
      <c r="RTQ52" s="354"/>
      <c r="RTR52" s="354"/>
      <c r="RTS52" s="354"/>
      <c r="RTT52" s="354"/>
      <c r="RTU52" s="354"/>
      <c r="RTV52" s="354"/>
      <c r="RTW52" s="354"/>
      <c r="RTX52" s="354"/>
      <c r="RTY52" s="354"/>
      <c r="RTZ52" s="354"/>
      <c r="RUA52" s="354"/>
      <c r="RUB52" s="354"/>
      <c r="RUC52" s="354"/>
      <c r="RUD52" s="354"/>
      <c r="RUE52" s="354"/>
      <c r="RUF52" s="354"/>
      <c r="RUG52" s="354"/>
      <c r="RUH52" s="354"/>
      <c r="RUI52" s="354"/>
      <c r="RUJ52" s="354"/>
      <c r="RUK52" s="354"/>
      <c r="RUL52" s="354"/>
      <c r="RUM52" s="354"/>
      <c r="RUN52" s="354"/>
      <c r="RUO52" s="354"/>
      <c r="RUP52" s="354"/>
      <c r="RUQ52" s="354"/>
      <c r="RUR52" s="354"/>
      <c r="RUS52" s="354"/>
      <c r="RUT52" s="354"/>
      <c r="RUU52" s="354"/>
      <c r="RUV52" s="354"/>
      <c r="RUW52" s="354"/>
      <c r="RUX52" s="354"/>
      <c r="RUY52" s="354"/>
      <c r="RUZ52" s="354"/>
      <c r="RVA52" s="354"/>
      <c r="RVB52" s="354"/>
      <c r="RVC52" s="354"/>
      <c r="RVD52" s="354"/>
      <c r="RVE52" s="354"/>
      <c r="RVF52" s="354"/>
      <c r="RVG52" s="354"/>
      <c r="RVH52" s="354"/>
      <c r="RVI52" s="354"/>
      <c r="RVJ52" s="354"/>
      <c r="RVK52" s="354"/>
      <c r="RVL52" s="354"/>
      <c r="RVM52" s="354"/>
      <c r="RVN52" s="354"/>
      <c r="RVO52" s="354"/>
      <c r="RVP52" s="354"/>
      <c r="RVQ52" s="354"/>
      <c r="RVR52" s="354"/>
      <c r="RVS52" s="354"/>
      <c r="RVT52" s="354"/>
      <c r="RVU52" s="354"/>
      <c r="RVV52" s="354"/>
      <c r="RVW52" s="354"/>
      <c r="RVX52" s="354"/>
      <c r="RVY52" s="354"/>
      <c r="RVZ52" s="354"/>
      <c r="RWA52" s="354"/>
      <c r="RWB52" s="354"/>
      <c r="RWC52" s="354"/>
      <c r="RWD52" s="354"/>
      <c r="RWE52" s="354"/>
      <c r="RWF52" s="354"/>
      <c r="RWG52" s="354"/>
      <c r="RWH52" s="354"/>
      <c r="RWI52" s="354"/>
      <c r="RWJ52" s="354"/>
      <c r="RWK52" s="354"/>
      <c r="RWL52" s="354"/>
      <c r="RWM52" s="354"/>
      <c r="RWN52" s="354"/>
      <c r="RWO52" s="354"/>
      <c r="RWP52" s="354"/>
      <c r="RWQ52" s="354"/>
      <c r="RWR52" s="354"/>
      <c r="RWS52" s="354"/>
      <c r="RWT52" s="354"/>
      <c r="RWU52" s="354"/>
      <c r="RWV52" s="354"/>
      <c r="RWW52" s="354"/>
      <c r="RWX52" s="354"/>
      <c r="RWY52" s="354"/>
      <c r="RWZ52" s="354"/>
      <c r="RXA52" s="354"/>
      <c r="RXB52" s="354"/>
      <c r="RXC52" s="354"/>
      <c r="RXD52" s="354"/>
      <c r="RXE52" s="354"/>
      <c r="RXF52" s="354"/>
      <c r="RXG52" s="354"/>
      <c r="RXH52" s="354"/>
      <c r="RXI52" s="354"/>
      <c r="RXJ52" s="354"/>
      <c r="RXK52" s="354"/>
      <c r="RXL52" s="354"/>
      <c r="RXM52" s="354"/>
      <c r="RXN52" s="354"/>
      <c r="RXO52" s="354"/>
      <c r="RXP52" s="354"/>
      <c r="RXQ52" s="354"/>
      <c r="RXR52" s="354"/>
      <c r="RXS52" s="354"/>
      <c r="RXT52" s="354"/>
      <c r="RXU52" s="354"/>
      <c r="RXV52" s="354"/>
      <c r="RXW52" s="354"/>
      <c r="RXX52" s="354"/>
      <c r="RXY52" s="354"/>
      <c r="RXZ52" s="354"/>
      <c r="RYA52" s="354"/>
      <c r="RYB52" s="354"/>
      <c r="RYC52" s="354"/>
      <c r="RYD52" s="354"/>
      <c r="RYE52" s="354"/>
      <c r="RYF52" s="354"/>
      <c r="RYG52" s="354"/>
      <c r="RYH52" s="354"/>
      <c r="RYI52" s="354"/>
      <c r="RYJ52" s="354"/>
      <c r="RYK52" s="354"/>
      <c r="RYL52" s="354"/>
      <c r="RYM52" s="354"/>
      <c r="RYN52" s="354"/>
      <c r="RYO52" s="354"/>
      <c r="RYP52" s="354"/>
      <c r="RYQ52" s="354"/>
      <c r="RYR52" s="354"/>
      <c r="RYS52" s="354"/>
      <c r="RYT52" s="354"/>
      <c r="RYU52" s="354"/>
      <c r="RYV52" s="354"/>
      <c r="RYW52" s="354"/>
      <c r="RYX52" s="354"/>
      <c r="RYY52" s="354"/>
      <c r="RYZ52" s="354"/>
      <c r="RZA52" s="354"/>
      <c r="RZB52" s="354"/>
      <c r="RZC52" s="354"/>
      <c r="RZD52" s="354"/>
      <c r="RZE52" s="354"/>
      <c r="RZF52" s="354"/>
      <c r="RZG52" s="354"/>
      <c r="RZH52" s="354"/>
      <c r="RZI52" s="354"/>
      <c r="RZJ52" s="354"/>
      <c r="RZK52" s="354"/>
      <c r="RZL52" s="354"/>
      <c r="RZM52" s="354"/>
      <c r="RZN52" s="354"/>
      <c r="RZO52" s="354"/>
      <c r="RZP52" s="354"/>
      <c r="RZQ52" s="354"/>
      <c r="RZR52" s="354"/>
      <c r="RZS52" s="354"/>
      <c r="RZT52" s="354"/>
      <c r="RZU52" s="354"/>
      <c r="RZV52" s="354"/>
      <c r="RZW52" s="354"/>
      <c r="RZX52" s="354"/>
      <c r="RZY52" s="354"/>
      <c r="RZZ52" s="354"/>
      <c r="SAA52" s="354"/>
      <c r="SAB52" s="354"/>
      <c r="SAC52" s="354"/>
      <c r="SAD52" s="354"/>
      <c r="SAE52" s="354"/>
      <c r="SAF52" s="354"/>
      <c r="SAG52" s="354"/>
      <c r="SAH52" s="354"/>
      <c r="SAI52" s="354"/>
      <c r="SAJ52" s="354"/>
      <c r="SAK52" s="354"/>
      <c r="SAL52" s="354"/>
      <c r="SAM52" s="354"/>
      <c r="SAN52" s="354"/>
      <c r="SAO52" s="354"/>
      <c r="SAP52" s="354"/>
      <c r="SAQ52" s="354"/>
      <c r="SAR52" s="354"/>
      <c r="SAS52" s="354"/>
      <c r="SAT52" s="354"/>
      <c r="SAU52" s="354"/>
      <c r="SAV52" s="354"/>
      <c r="SAW52" s="354"/>
      <c r="SAX52" s="354"/>
      <c r="SAY52" s="354"/>
      <c r="SAZ52" s="354"/>
      <c r="SBA52" s="354"/>
      <c r="SBB52" s="354"/>
      <c r="SBC52" s="354"/>
      <c r="SBD52" s="354"/>
      <c r="SBE52" s="354"/>
      <c r="SBF52" s="354"/>
      <c r="SBG52" s="354"/>
      <c r="SBH52" s="354"/>
      <c r="SBI52" s="354"/>
      <c r="SBJ52" s="354"/>
      <c r="SBK52" s="354"/>
      <c r="SBL52" s="354"/>
      <c r="SBM52" s="354"/>
      <c r="SBN52" s="354"/>
      <c r="SBO52" s="354"/>
      <c r="SBP52" s="354"/>
      <c r="SBQ52" s="354"/>
      <c r="SBR52" s="354"/>
      <c r="SBS52" s="354"/>
      <c r="SBT52" s="354"/>
      <c r="SBU52" s="354"/>
      <c r="SBV52" s="354"/>
      <c r="SBW52" s="354"/>
      <c r="SBX52" s="354"/>
      <c r="SBY52" s="354"/>
      <c r="SBZ52" s="354"/>
      <c r="SCA52" s="354"/>
      <c r="SCB52" s="354"/>
      <c r="SCC52" s="354"/>
      <c r="SCD52" s="354"/>
      <c r="SCE52" s="354"/>
      <c r="SCF52" s="354"/>
      <c r="SCG52" s="354"/>
      <c r="SCH52" s="354"/>
      <c r="SCI52" s="354"/>
      <c r="SCJ52" s="354"/>
      <c r="SCK52" s="354"/>
      <c r="SCL52" s="354"/>
      <c r="SCM52" s="354"/>
      <c r="SCN52" s="354"/>
      <c r="SCO52" s="354"/>
      <c r="SCP52" s="354"/>
      <c r="SCQ52" s="354"/>
      <c r="SCR52" s="354"/>
      <c r="SCS52" s="354"/>
      <c r="SCT52" s="354"/>
      <c r="SCU52" s="354"/>
      <c r="SCV52" s="354"/>
      <c r="SCW52" s="354"/>
      <c r="SCX52" s="354"/>
      <c r="SCY52" s="354"/>
      <c r="SCZ52" s="354"/>
      <c r="SDA52" s="354"/>
      <c r="SDB52" s="354"/>
      <c r="SDC52" s="354"/>
      <c r="SDD52" s="354"/>
      <c r="SDE52" s="354"/>
      <c r="SDF52" s="354"/>
      <c r="SDG52" s="354"/>
      <c r="SDH52" s="354"/>
      <c r="SDI52" s="354"/>
      <c r="SDJ52" s="354"/>
      <c r="SDK52" s="354"/>
      <c r="SDL52" s="354"/>
      <c r="SDM52" s="354"/>
      <c r="SDN52" s="354"/>
      <c r="SDO52" s="354"/>
      <c r="SDP52" s="354"/>
      <c r="SDQ52" s="354"/>
      <c r="SDR52" s="354"/>
      <c r="SDS52" s="354"/>
      <c r="SDT52" s="354"/>
      <c r="SDU52" s="354"/>
      <c r="SDV52" s="354"/>
      <c r="SDW52" s="354"/>
      <c r="SDX52" s="354"/>
      <c r="SDY52" s="354"/>
      <c r="SDZ52" s="354"/>
      <c r="SEA52" s="354"/>
      <c r="SEB52" s="354"/>
      <c r="SEC52" s="354"/>
      <c r="SED52" s="354"/>
      <c r="SEE52" s="354"/>
      <c r="SEF52" s="354"/>
      <c r="SEG52" s="354"/>
      <c r="SEH52" s="354"/>
      <c r="SEI52" s="354"/>
      <c r="SEJ52" s="354"/>
      <c r="SEK52" s="354"/>
      <c r="SEL52" s="354"/>
      <c r="SEM52" s="354"/>
      <c r="SEN52" s="354"/>
      <c r="SEO52" s="354"/>
      <c r="SEP52" s="354"/>
      <c r="SEQ52" s="354"/>
      <c r="SER52" s="354"/>
      <c r="SES52" s="354"/>
      <c r="SET52" s="354"/>
      <c r="SEU52" s="354"/>
      <c r="SEV52" s="354"/>
      <c r="SEW52" s="354"/>
      <c r="SEX52" s="354"/>
      <c r="SEY52" s="354"/>
      <c r="SEZ52" s="354"/>
      <c r="SFA52" s="354"/>
      <c r="SFB52" s="354"/>
      <c r="SFC52" s="354"/>
      <c r="SFD52" s="354"/>
      <c r="SFE52" s="354"/>
      <c r="SFF52" s="354"/>
      <c r="SFG52" s="354"/>
      <c r="SFH52" s="354"/>
      <c r="SFI52" s="354"/>
      <c r="SFJ52" s="354"/>
      <c r="SFK52" s="354"/>
      <c r="SFL52" s="354"/>
      <c r="SFM52" s="354"/>
      <c r="SFN52" s="354"/>
      <c r="SFO52" s="354"/>
      <c r="SFP52" s="354"/>
      <c r="SFQ52" s="354"/>
      <c r="SFR52" s="354"/>
      <c r="SFS52" s="354"/>
      <c r="SFT52" s="354"/>
      <c r="SFU52" s="354"/>
      <c r="SFV52" s="354"/>
      <c r="SFW52" s="354"/>
      <c r="SFX52" s="354"/>
      <c r="SFY52" s="354"/>
      <c r="SFZ52" s="354"/>
      <c r="SGA52" s="354"/>
      <c r="SGB52" s="354"/>
      <c r="SGC52" s="354"/>
      <c r="SGD52" s="354"/>
      <c r="SGE52" s="354"/>
      <c r="SGF52" s="354"/>
      <c r="SGG52" s="354"/>
      <c r="SGH52" s="354"/>
      <c r="SGI52" s="354"/>
      <c r="SGJ52" s="354"/>
      <c r="SGK52" s="354"/>
      <c r="SGL52" s="354"/>
      <c r="SGM52" s="354"/>
      <c r="SGN52" s="354"/>
      <c r="SGO52" s="354"/>
      <c r="SGP52" s="354"/>
      <c r="SGQ52" s="354"/>
      <c r="SGR52" s="354"/>
      <c r="SGS52" s="354"/>
      <c r="SGT52" s="354"/>
      <c r="SGU52" s="354"/>
      <c r="SGV52" s="354"/>
      <c r="SGW52" s="354"/>
      <c r="SGX52" s="354"/>
      <c r="SGY52" s="354"/>
      <c r="SGZ52" s="354"/>
      <c r="SHA52" s="354"/>
      <c r="SHB52" s="354"/>
      <c r="SHC52" s="354"/>
      <c r="SHD52" s="354"/>
      <c r="SHE52" s="354"/>
      <c r="SHF52" s="354"/>
      <c r="SHG52" s="354"/>
      <c r="SHH52" s="354"/>
      <c r="SHI52" s="354"/>
      <c r="SHJ52" s="354"/>
      <c r="SHK52" s="354"/>
      <c r="SHL52" s="354"/>
      <c r="SHM52" s="354"/>
      <c r="SHN52" s="354"/>
      <c r="SHO52" s="354"/>
      <c r="SHP52" s="354"/>
      <c r="SHQ52" s="354"/>
      <c r="SHR52" s="354"/>
      <c r="SHS52" s="354"/>
      <c r="SHT52" s="354"/>
      <c r="SHU52" s="354"/>
      <c r="SHV52" s="354"/>
      <c r="SHW52" s="354"/>
      <c r="SHX52" s="354"/>
      <c r="SHY52" s="354"/>
      <c r="SHZ52" s="354"/>
      <c r="SIA52" s="354"/>
      <c r="SIB52" s="354"/>
      <c r="SIC52" s="354"/>
      <c r="SID52" s="354"/>
      <c r="SIE52" s="354"/>
      <c r="SIF52" s="354"/>
      <c r="SIG52" s="354"/>
      <c r="SIH52" s="354"/>
      <c r="SII52" s="354"/>
      <c r="SIJ52" s="354"/>
      <c r="SIK52" s="354"/>
      <c r="SIL52" s="354"/>
      <c r="SIM52" s="354"/>
      <c r="SIN52" s="354"/>
      <c r="SIO52" s="354"/>
      <c r="SIP52" s="354"/>
      <c r="SIQ52" s="354"/>
      <c r="SIR52" s="354"/>
      <c r="SIS52" s="354"/>
      <c r="SIT52" s="354"/>
      <c r="SIU52" s="354"/>
      <c r="SIV52" s="354"/>
      <c r="SIW52" s="354"/>
      <c r="SIX52" s="354"/>
      <c r="SIY52" s="354"/>
      <c r="SIZ52" s="354"/>
      <c r="SJA52" s="354"/>
      <c r="SJB52" s="354"/>
      <c r="SJC52" s="354"/>
      <c r="SJD52" s="354"/>
      <c r="SJE52" s="354"/>
      <c r="SJF52" s="354"/>
      <c r="SJG52" s="354"/>
      <c r="SJH52" s="354"/>
      <c r="SJI52" s="354"/>
      <c r="SJJ52" s="354"/>
      <c r="SJK52" s="354"/>
      <c r="SJL52" s="354"/>
      <c r="SJM52" s="354"/>
      <c r="SJN52" s="354"/>
      <c r="SJO52" s="354"/>
      <c r="SJP52" s="354"/>
      <c r="SJQ52" s="354"/>
      <c r="SJR52" s="354"/>
      <c r="SJS52" s="354"/>
      <c r="SJT52" s="354"/>
      <c r="SJU52" s="354"/>
      <c r="SJV52" s="354"/>
      <c r="SJW52" s="354"/>
      <c r="SJX52" s="354"/>
      <c r="SJY52" s="354"/>
      <c r="SJZ52" s="354"/>
      <c r="SKA52" s="354"/>
      <c r="SKB52" s="354"/>
      <c r="SKC52" s="354"/>
      <c r="SKD52" s="354"/>
      <c r="SKE52" s="354"/>
      <c r="SKF52" s="354"/>
      <c r="SKG52" s="354"/>
      <c r="SKH52" s="354"/>
      <c r="SKI52" s="354"/>
      <c r="SKJ52" s="354"/>
      <c r="SKK52" s="354"/>
      <c r="SKL52" s="354"/>
      <c r="SKM52" s="354"/>
      <c r="SKN52" s="354"/>
      <c r="SKO52" s="354"/>
      <c r="SKP52" s="354"/>
      <c r="SKQ52" s="354"/>
      <c r="SKR52" s="354"/>
      <c r="SKS52" s="354"/>
      <c r="SKT52" s="354"/>
      <c r="SKU52" s="354"/>
      <c r="SKV52" s="354"/>
      <c r="SKW52" s="354"/>
      <c r="SKX52" s="354"/>
      <c r="SKY52" s="354"/>
      <c r="SKZ52" s="354"/>
      <c r="SLA52" s="354"/>
      <c r="SLB52" s="354"/>
      <c r="SLC52" s="354"/>
      <c r="SLD52" s="354"/>
      <c r="SLE52" s="354"/>
      <c r="SLF52" s="354"/>
      <c r="SLG52" s="354"/>
      <c r="SLH52" s="354"/>
      <c r="SLI52" s="354"/>
      <c r="SLJ52" s="354"/>
      <c r="SLK52" s="354"/>
      <c r="SLL52" s="354"/>
      <c r="SLM52" s="354"/>
      <c r="SLN52" s="354"/>
      <c r="SLO52" s="354"/>
      <c r="SLP52" s="354"/>
      <c r="SLQ52" s="354"/>
      <c r="SLR52" s="354"/>
      <c r="SLS52" s="354"/>
      <c r="SLT52" s="354"/>
      <c r="SLU52" s="354"/>
      <c r="SLV52" s="354"/>
      <c r="SLW52" s="354"/>
      <c r="SLX52" s="354"/>
      <c r="SLY52" s="354"/>
      <c r="SLZ52" s="354"/>
      <c r="SMA52" s="354"/>
      <c r="SMB52" s="354"/>
      <c r="SMC52" s="354"/>
      <c r="SMD52" s="354"/>
      <c r="SME52" s="354"/>
      <c r="SMF52" s="354"/>
      <c r="SMG52" s="354"/>
      <c r="SMH52" s="354"/>
      <c r="SMI52" s="354"/>
      <c r="SMJ52" s="354"/>
      <c r="SMK52" s="354"/>
      <c r="SML52" s="354"/>
      <c r="SMM52" s="354"/>
      <c r="SMN52" s="354"/>
      <c r="SMO52" s="354"/>
      <c r="SMP52" s="354"/>
      <c r="SMQ52" s="354"/>
      <c r="SMR52" s="354"/>
      <c r="SMS52" s="354"/>
      <c r="SMT52" s="354"/>
      <c r="SMU52" s="354"/>
      <c r="SMV52" s="354"/>
      <c r="SMW52" s="354"/>
      <c r="SMX52" s="354"/>
      <c r="SMY52" s="354"/>
      <c r="SMZ52" s="354"/>
      <c r="SNA52" s="354"/>
      <c r="SNB52" s="354"/>
      <c r="SNC52" s="354"/>
      <c r="SND52" s="354"/>
      <c r="SNE52" s="354"/>
      <c r="SNF52" s="354"/>
      <c r="SNG52" s="354"/>
      <c r="SNH52" s="354"/>
      <c r="SNI52" s="354"/>
      <c r="SNJ52" s="354"/>
      <c r="SNK52" s="354"/>
      <c r="SNL52" s="354"/>
      <c r="SNM52" s="354"/>
      <c r="SNN52" s="354"/>
      <c r="SNO52" s="354"/>
      <c r="SNP52" s="354"/>
      <c r="SNQ52" s="354"/>
      <c r="SNR52" s="354"/>
      <c r="SNS52" s="354"/>
      <c r="SNT52" s="354"/>
      <c r="SNU52" s="354"/>
      <c r="SNV52" s="354"/>
      <c r="SNW52" s="354"/>
      <c r="SNX52" s="354"/>
      <c r="SNY52" s="354"/>
      <c r="SNZ52" s="354"/>
      <c r="SOA52" s="354"/>
      <c r="SOB52" s="354"/>
      <c r="SOC52" s="354"/>
      <c r="SOD52" s="354"/>
      <c r="SOE52" s="354"/>
      <c r="SOF52" s="354"/>
      <c r="SOG52" s="354"/>
      <c r="SOH52" s="354"/>
      <c r="SOI52" s="354"/>
      <c r="SOJ52" s="354"/>
      <c r="SOK52" s="354"/>
      <c r="SOL52" s="354"/>
      <c r="SOM52" s="354"/>
      <c r="SON52" s="354"/>
      <c r="SOO52" s="354"/>
      <c r="SOP52" s="354"/>
      <c r="SOQ52" s="354"/>
      <c r="SOR52" s="354"/>
      <c r="SOS52" s="354"/>
      <c r="SOT52" s="354"/>
      <c r="SOU52" s="354"/>
      <c r="SOV52" s="354"/>
      <c r="SOW52" s="354"/>
      <c r="SOX52" s="354"/>
      <c r="SOY52" s="354"/>
      <c r="SOZ52" s="354"/>
      <c r="SPA52" s="354"/>
      <c r="SPB52" s="354"/>
      <c r="SPC52" s="354"/>
      <c r="SPD52" s="354"/>
      <c r="SPE52" s="354"/>
      <c r="SPF52" s="354"/>
      <c r="SPG52" s="354"/>
      <c r="SPH52" s="354"/>
      <c r="SPI52" s="354"/>
      <c r="SPJ52" s="354"/>
      <c r="SPK52" s="354"/>
      <c r="SPL52" s="354"/>
      <c r="SPM52" s="354"/>
      <c r="SPN52" s="354"/>
      <c r="SPO52" s="354"/>
      <c r="SPP52" s="354"/>
      <c r="SPQ52" s="354"/>
      <c r="SPR52" s="354"/>
      <c r="SPS52" s="354"/>
      <c r="SPT52" s="354"/>
      <c r="SPU52" s="354"/>
      <c r="SPV52" s="354"/>
      <c r="SPW52" s="354"/>
      <c r="SPX52" s="354"/>
      <c r="SPY52" s="354"/>
      <c r="SPZ52" s="354"/>
      <c r="SQA52" s="354"/>
      <c r="SQB52" s="354"/>
      <c r="SQC52" s="354"/>
      <c r="SQD52" s="354"/>
      <c r="SQE52" s="354"/>
      <c r="SQF52" s="354"/>
      <c r="SQG52" s="354"/>
      <c r="SQH52" s="354"/>
      <c r="SQI52" s="354"/>
      <c r="SQJ52" s="354"/>
      <c r="SQK52" s="354"/>
      <c r="SQL52" s="354"/>
      <c r="SQM52" s="354"/>
      <c r="SQN52" s="354"/>
      <c r="SQO52" s="354"/>
      <c r="SQP52" s="354"/>
      <c r="SQQ52" s="354"/>
      <c r="SQR52" s="354"/>
      <c r="SQS52" s="354"/>
      <c r="SQT52" s="354"/>
      <c r="SQU52" s="354"/>
      <c r="SQV52" s="354"/>
      <c r="SQW52" s="354"/>
      <c r="SQX52" s="354"/>
      <c r="SQY52" s="354"/>
      <c r="SQZ52" s="354"/>
      <c r="SRA52" s="354"/>
      <c r="SRB52" s="354"/>
      <c r="SRC52" s="354"/>
      <c r="SRD52" s="354"/>
      <c r="SRE52" s="354"/>
      <c r="SRF52" s="354"/>
      <c r="SRG52" s="354"/>
      <c r="SRH52" s="354"/>
      <c r="SRI52" s="354"/>
      <c r="SRJ52" s="354"/>
      <c r="SRK52" s="354"/>
      <c r="SRL52" s="354"/>
      <c r="SRM52" s="354"/>
      <c r="SRN52" s="354"/>
      <c r="SRO52" s="354"/>
      <c r="SRP52" s="354"/>
      <c r="SRQ52" s="354"/>
      <c r="SRR52" s="354"/>
      <c r="SRS52" s="354"/>
      <c r="SRT52" s="354"/>
      <c r="SRU52" s="354"/>
      <c r="SRV52" s="354"/>
      <c r="SRW52" s="354"/>
      <c r="SRX52" s="354"/>
      <c r="SRY52" s="354"/>
      <c r="SRZ52" s="354"/>
      <c r="SSA52" s="354"/>
      <c r="SSB52" s="354"/>
      <c r="SSC52" s="354"/>
      <c r="SSD52" s="354"/>
      <c r="SSE52" s="354"/>
      <c r="SSF52" s="354"/>
      <c r="SSG52" s="354"/>
      <c r="SSH52" s="354"/>
      <c r="SSI52" s="354"/>
      <c r="SSJ52" s="354"/>
      <c r="SSK52" s="354"/>
      <c r="SSL52" s="354"/>
      <c r="SSM52" s="354"/>
      <c r="SSN52" s="354"/>
      <c r="SSO52" s="354"/>
      <c r="SSP52" s="354"/>
      <c r="SSQ52" s="354"/>
      <c r="SSR52" s="354"/>
      <c r="SSS52" s="354"/>
      <c r="SST52" s="354"/>
      <c r="SSU52" s="354"/>
      <c r="SSV52" s="354"/>
      <c r="SSW52" s="354"/>
      <c r="SSX52" s="354"/>
      <c r="SSY52" s="354"/>
      <c r="SSZ52" s="354"/>
      <c r="STA52" s="354"/>
      <c r="STB52" s="354"/>
      <c r="STC52" s="354"/>
      <c r="STD52" s="354"/>
      <c r="STE52" s="354"/>
      <c r="STF52" s="354"/>
      <c r="STG52" s="354"/>
      <c r="STH52" s="354"/>
      <c r="STI52" s="354"/>
      <c r="STJ52" s="354"/>
      <c r="STK52" s="354"/>
      <c r="STL52" s="354"/>
      <c r="STM52" s="354"/>
      <c r="STN52" s="354"/>
      <c r="STO52" s="354"/>
      <c r="STP52" s="354"/>
      <c r="STQ52" s="354"/>
      <c r="STR52" s="354"/>
      <c r="STS52" s="354"/>
      <c r="STT52" s="354"/>
      <c r="STU52" s="354"/>
      <c r="STV52" s="354"/>
      <c r="STW52" s="354"/>
      <c r="STX52" s="354"/>
      <c r="STY52" s="354"/>
      <c r="STZ52" s="354"/>
      <c r="SUA52" s="354"/>
      <c r="SUB52" s="354"/>
      <c r="SUC52" s="354"/>
      <c r="SUD52" s="354"/>
      <c r="SUE52" s="354"/>
      <c r="SUF52" s="354"/>
      <c r="SUG52" s="354"/>
      <c r="SUH52" s="354"/>
      <c r="SUI52" s="354"/>
      <c r="SUJ52" s="354"/>
      <c r="SUK52" s="354"/>
      <c r="SUL52" s="354"/>
      <c r="SUM52" s="354"/>
      <c r="SUN52" s="354"/>
      <c r="SUO52" s="354"/>
      <c r="SUP52" s="354"/>
      <c r="SUQ52" s="354"/>
      <c r="SUR52" s="354"/>
      <c r="SUS52" s="354"/>
      <c r="SUT52" s="354"/>
      <c r="SUU52" s="354"/>
      <c r="SUV52" s="354"/>
      <c r="SUW52" s="354"/>
      <c r="SUX52" s="354"/>
      <c r="SUY52" s="354"/>
      <c r="SUZ52" s="354"/>
      <c r="SVA52" s="354"/>
      <c r="SVB52" s="354"/>
      <c r="SVC52" s="354"/>
      <c r="SVD52" s="354"/>
      <c r="SVE52" s="354"/>
      <c r="SVF52" s="354"/>
      <c r="SVG52" s="354"/>
      <c r="SVH52" s="354"/>
      <c r="SVI52" s="354"/>
      <c r="SVJ52" s="354"/>
      <c r="SVK52" s="354"/>
      <c r="SVL52" s="354"/>
      <c r="SVM52" s="354"/>
      <c r="SVN52" s="354"/>
      <c r="SVO52" s="354"/>
      <c r="SVP52" s="354"/>
      <c r="SVQ52" s="354"/>
      <c r="SVR52" s="354"/>
      <c r="SVS52" s="354"/>
      <c r="SVT52" s="354"/>
      <c r="SVU52" s="354"/>
      <c r="SVV52" s="354"/>
      <c r="SVW52" s="354"/>
      <c r="SVX52" s="354"/>
      <c r="SVY52" s="354"/>
      <c r="SVZ52" s="354"/>
      <c r="SWA52" s="354"/>
      <c r="SWB52" s="354"/>
      <c r="SWC52" s="354"/>
      <c r="SWD52" s="354"/>
      <c r="SWE52" s="354"/>
      <c r="SWF52" s="354"/>
      <c r="SWG52" s="354"/>
      <c r="SWH52" s="354"/>
      <c r="SWI52" s="354"/>
      <c r="SWJ52" s="354"/>
      <c r="SWK52" s="354"/>
      <c r="SWL52" s="354"/>
      <c r="SWM52" s="354"/>
      <c r="SWN52" s="354"/>
      <c r="SWO52" s="354"/>
      <c r="SWP52" s="354"/>
      <c r="SWQ52" s="354"/>
      <c r="SWR52" s="354"/>
      <c r="SWS52" s="354"/>
      <c r="SWT52" s="354"/>
      <c r="SWU52" s="354"/>
      <c r="SWV52" s="354"/>
      <c r="SWW52" s="354"/>
      <c r="SWX52" s="354"/>
      <c r="SWY52" s="354"/>
      <c r="SWZ52" s="354"/>
      <c r="SXA52" s="354"/>
      <c r="SXB52" s="354"/>
      <c r="SXC52" s="354"/>
      <c r="SXD52" s="354"/>
      <c r="SXE52" s="354"/>
      <c r="SXF52" s="354"/>
      <c r="SXG52" s="354"/>
      <c r="SXH52" s="354"/>
      <c r="SXI52" s="354"/>
      <c r="SXJ52" s="354"/>
      <c r="SXK52" s="354"/>
      <c r="SXL52" s="354"/>
      <c r="SXM52" s="354"/>
      <c r="SXN52" s="354"/>
      <c r="SXO52" s="354"/>
      <c r="SXP52" s="354"/>
      <c r="SXQ52" s="354"/>
      <c r="SXR52" s="354"/>
      <c r="SXS52" s="354"/>
      <c r="SXT52" s="354"/>
      <c r="SXU52" s="354"/>
      <c r="SXV52" s="354"/>
      <c r="SXW52" s="354"/>
      <c r="SXX52" s="354"/>
      <c r="SXY52" s="354"/>
      <c r="SXZ52" s="354"/>
      <c r="SYA52" s="354"/>
      <c r="SYB52" s="354"/>
      <c r="SYC52" s="354"/>
      <c r="SYD52" s="354"/>
      <c r="SYE52" s="354"/>
      <c r="SYF52" s="354"/>
      <c r="SYG52" s="354"/>
      <c r="SYH52" s="354"/>
      <c r="SYI52" s="354"/>
      <c r="SYJ52" s="354"/>
      <c r="SYK52" s="354"/>
      <c r="SYL52" s="354"/>
      <c r="SYM52" s="354"/>
      <c r="SYN52" s="354"/>
      <c r="SYO52" s="354"/>
      <c r="SYP52" s="354"/>
      <c r="SYQ52" s="354"/>
      <c r="SYR52" s="354"/>
      <c r="SYS52" s="354"/>
      <c r="SYT52" s="354"/>
      <c r="SYU52" s="354"/>
      <c r="SYV52" s="354"/>
      <c r="SYW52" s="354"/>
      <c r="SYX52" s="354"/>
      <c r="SYY52" s="354"/>
      <c r="SYZ52" s="354"/>
      <c r="SZA52" s="354"/>
      <c r="SZB52" s="354"/>
      <c r="SZC52" s="354"/>
      <c r="SZD52" s="354"/>
      <c r="SZE52" s="354"/>
      <c r="SZF52" s="354"/>
      <c r="SZG52" s="354"/>
      <c r="SZH52" s="354"/>
      <c r="SZI52" s="354"/>
      <c r="SZJ52" s="354"/>
      <c r="SZK52" s="354"/>
      <c r="SZL52" s="354"/>
      <c r="SZM52" s="354"/>
      <c r="SZN52" s="354"/>
      <c r="SZO52" s="354"/>
      <c r="SZP52" s="354"/>
      <c r="SZQ52" s="354"/>
      <c r="SZR52" s="354"/>
      <c r="SZS52" s="354"/>
      <c r="SZT52" s="354"/>
      <c r="SZU52" s="354"/>
      <c r="SZV52" s="354"/>
      <c r="SZW52" s="354"/>
      <c r="SZX52" s="354"/>
      <c r="SZY52" s="354"/>
      <c r="SZZ52" s="354"/>
      <c r="TAA52" s="354"/>
      <c r="TAB52" s="354"/>
      <c r="TAC52" s="354"/>
      <c r="TAD52" s="354"/>
      <c r="TAE52" s="354"/>
      <c r="TAF52" s="354"/>
      <c r="TAG52" s="354"/>
      <c r="TAH52" s="354"/>
      <c r="TAI52" s="354"/>
      <c r="TAJ52" s="354"/>
      <c r="TAK52" s="354"/>
      <c r="TAL52" s="354"/>
      <c r="TAM52" s="354"/>
      <c r="TAN52" s="354"/>
      <c r="TAO52" s="354"/>
      <c r="TAP52" s="354"/>
      <c r="TAQ52" s="354"/>
      <c r="TAR52" s="354"/>
      <c r="TAS52" s="354"/>
      <c r="TAT52" s="354"/>
      <c r="TAU52" s="354"/>
      <c r="TAV52" s="354"/>
      <c r="TAW52" s="354"/>
      <c r="TAX52" s="354"/>
      <c r="TAY52" s="354"/>
      <c r="TAZ52" s="354"/>
      <c r="TBA52" s="354"/>
      <c r="TBB52" s="354"/>
      <c r="TBC52" s="354"/>
      <c r="TBD52" s="354"/>
      <c r="TBE52" s="354"/>
      <c r="TBF52" s="354"/>
      <c r="TBG52" s="354"/>
      <c r="TBH52" s="354"/>
      <c r="TBI52" s="354"/>
      <c r="TBJ52" s="354"/>
      <c r="TBK52" s="354"/>
      <c r="TBL52" s="354"/>
      <c r="TBM52" s="354"/>
      <c r="TBN52" s="354"/>
      <c r="TBO52" s="354"/>
      <c r="TBP52" s="354"/>
      <c r="TBQ52" s="354"/>
      <c r="TBR52" s="354"/>
      <c r="TBS52" s="354"/>
      <c r="TBT52" s="354"/>
      <c r="TBU52" s="354"/>
      <c r="TBV52" s="354"/>
      <c r="TBW52" s="354"/>
      <c r="TBX52" s="354"/>
      <c r="TBY52" s="354"/>
      <c r="TBZ52" s="354"/>
      <c r="TCA52" s="354"/>
      <c r="TCB52" s="354"/>
      <c r="TCC52" s="354"/>
      <c r="TCD52" s="354"/>
      <c r="TCE52" s="354"/>
      <c r="TCF52" s="354"/>
      <c r="TCG52" s="354"/>
      <c r="TCH52" s="354"/>
      <c r="TCI52" s="354"/>
      <c r="TCJ52" s="354"/>
      <c r="TCK52" s="354"/>
      <c r="TCL52" s="354"/>
      <c r="TCM52" s="354"/>
      <c r="TCN52" s="354"/>
      <c r="TCO52" s="354"/>
      <c r="TCP52" s="354"/>
      <c r="TCQ52" s="354"/>
      <c r="TCR52" s="354"/>
      <c r="TCS52" s="354"/>
      <c r="TCT52" s="354"/>
      <c r="TCU52" s="354"/>
      <c r="TCV52" s="354"/>
      <c r="TCW52" s="354"/>
      <c r="TCX52" s="354"/>
      <c r="TCY52" s="354"/>
      <c r="TCZ52" s="354"/>
      <c r="TDA52" s="354"/>
      <c r="TDB52" s="354"/>
      <c r="TDC52" s="354"/>
      <c r="TDD52" s="354"/>
      <c r="TDE52" s="354"/>
      <c r="TDF52" s="354"/>
      <c r="TDG52" s="354"/>
      <c r="TDH52" s="354"/>
      <c r="TDI52" s="354"/>
      <c r="TDJ52" s="354"/>
      <c r="TDK52" s="354"/>
      <c r="TDL52" s="354"/>
      <c r="TDM52" s="354"/>
      <c r="TDN52" s="354"/>
      <c r="TDO52" s="354"/>
      <c r="TDP52" s="354"/>
      <c r="TDQ52" s="354"/>
      <c r="TDR52" s="354"/>
      <c r="TDS52" s="354"/>
      <c r="TDT52" s="354"/>
      <c r="TDU52" s="354"/>
      <c r="TDV52" s="354"/>
      <c r="TDW52" s="354"/>
      <c r="TDX52" s="354"/>
      <c r="TDY52" s="354"/>
      <c r="TDZ52" s="354"/>
      <c r="TEA52" s="354"/>
      <c r="TEB52" s="354"/>
      <c r="TEC52" s="354"/>
      <c r="TED52" s="354"/>
      <c r="TEE52" s="354"/>
      <c r="TEF52" s="354"/>
      <c r="TEG52" s="354"/>
      <c r="TEH52" s="354"/>
      <c r="TEI52" s="354"/>
      <c r="TEJ52" s="354"/>
      <c r="TEK52" s="354"/>
      <c r="TEL52" s="354"/>
      <c r="TEM52" s="354"/>
      <c r="TEN52" s="354"/>
      <c r="TEO52" s="354"/>
      <c r="TEP52" s="354"/>
      <c r="TEQ52" s="354"/>
      <c r="TER52" s="354"/>
      <c r="TES52" s="354"/>
      <c r="TET52" s="354"/>
      <c r="TEU52" s="354"/>
      <c r="TEV52" s="354"/>
      <c r="TEW52" s="354"/>
      <c r="TEX52" s="354"/>
      <c r="TEY52" s="354"/>
      <c r="TEZ52" s="354"/>
      <c r="TFA52" s="354"/>
      <c r="TFB52" s="354"/>
      <c r="TFC52" s="354"/>
      <c r="TFD52" s="354"/>
      <c r="TFE52" s="354"/>
      <c r="TFF52" s="354"/>
      <c r="TFG52" s="354"/>
      <c r="TFH52" s="354"/>
      <c r="TFI52" s="354"/>
      <c r="TFJ52" s="354"/>
      <c r="TFK52" s="354"/>
      <c r="TFL52" s="354"/>
      <c r="TFM52" s="354"/>
      <c r="TFN52" s="354"/>
      <c r="TFO52" s="354"/>
      <c r="TFP52" s="354"/>
      <c r="TFQ52" s="354"/>
      <c r="TFR52" s="354"/>
      <c r="TFS52" s="354"/>
      <c r="TFT52" s="354"/>
      <c r="TFU52" s="354"/>
      <c r="TFV52" s="354"/>
      <c r="TFW52" s="354"/>
      <c r="TFX52" s="354"/>
      <c r="TFY52" s="354"/>
      <c r="TFZ52" s="354"/>
      <c r="TGA52" s="354"/>
      <c r="TGB52" s="354"/>
      <c r="TGC52" s="354"/>
      <c r="TGD52" s="354"/>
      <c r="TGE52" s="354"/>
      <c r="TGF52" s="354"/>
      <c r="TGG52" s="354"/>
      <c r="TGH52" s="354"/>
      <c r="TGI52" s="354"/>
      <c r="TGJ52" s="354"/>
      <c r="TGK52" s="354"/>
      <c r="TGL52" s="354"/>
      <c r="TGM52" s="354"/>
      <c r="TGN52" s="354"/>
      <c r="TGO52" s="354"/>
      <c r="TGP52" s="354"/>
      <c r="TGQ52" s="354"/>
      <c r="TGR52" s="354"/>
      <c r="TGS52" s="354"/>
      <c r="TGT52" s="354"/>
      <c r="TGU52" s="354"/>
      <c r="TGV52" s="354"/>
      <c r="TGW52" s="354"/>
      <c r="TGX52" s="354"/>
      <c r="TGY52" s="354"/>
      <c r="TGZ52" s="354"/>
      <c r="THA52" s="354"/>
      <c r="THB52" s="354"/>
      <c r="THC52" s="354"/>
      <c r="THD52" s="354"/>
      <c r="THE52" s="354"/>
      <c r="THF52" s="354"/>
      <c r="THG52" s="354"/>
      <c r="THH52" s="354"/>
      <c r="THI52" s="354"/>
      <c r="THJ52" s="354"/>
      <c r="THK52" s="354"/>
      <c r="THL52" s="354"/>
      <c r="THM52" s="354"/>
      <c r="THN52" s="354"/>
      <c r="THO52" s="354"/>
      <c r="THP52" s="354"/>
      <c r="THQ52" s="354"/>
      <c r="THR52" s="354"/>
      <c r="THS52" s="354"/>
      <c r="THT52" s="354"/>
      <c r="THU52" s="354"/>
      <c r="THV52" s="354"/>
      <c r="THW52" s="354"/>
      <c r="THX52" s="354"/>
      <c r="THY52" s="354"/>
      <c r="THZ52" s="354"/>
      <c r="TIA52" s="354"/>
      <c r="TIB52" s="354"/>
      <c r="TIC52" s="354"/>
      <c r="TID52" s="354"/>
      <c r="TIE52" s="354"/>
      <c r="TIF52" s="354"/>
      <c r="TIG52" s="354"/>
      <c r="TIH52" s="354"/>
      <c r="TII52" s="354"/>
      <c r="TIJ52" s="354"/>
      <c r="TIK52" s="354"/>
      <c r="TIL52" s="354"/>
      <c r="TIM52" s="354"/>
      <c r="TIN52" s="354"/>
      <c r="TIO52" s="354"/>
      <c r="TIP52" s="354"/>
      <c r="TIQ52" s="354"/>
      <c r="TIR52" s="354"/>
      <c r="TIS52" s="354"/>
      <c r="TIT52" s="354"/>
      <c r="TIU52" s="354"/>
      <c r="TIV52" s="354"/>
      <c r="TIW52" s="354"/>
      <c r="TIX52" s="354"/>
      <c r="TIY52" s="354"/>
      <c r="TIZ52" s="354"/>
      <c r="TJA52" s="354"/>
      <c r="TJB52" s="354"/>
      <c r="TJC52" s="354"/>
      <c r="TJD52" s="354"/>
      <c r="TJE52" s="354"/>
      <c r="TJF52" s="354"/>
      <c r="TJG52" s="354"/>
      <c r="TJH52" s="354"/>
      <c r="TJI52" s="354"/>
      <c r="TJJ52" s="354"/>
      <c r="TJK52" s="354"/>
      <c r="TJL52" s="354"/>
      <c r="TJM52" s="354"/>
      <c r="TJN52" s="354"/>
      <c r="TJO52" s="354"/>
      <c r="TJP52" s="354"/>
      <c r="TJQ52" s="354"/>
      <c r="TJR52" s="354"/>
      <c r="TJS52" s="354"/>
      <c r="TJT52" s="354"/>
      <c r="TJU52" s="354"/>
      <c r="TJV52" s="354"/>
      <c r="TJW52" s="354"/>
      <c r="TJX52" s="354"/>
      <c r="TJY52" s="354"/>
      <c r="TJZ52" s="354"/>
      <c r="TKA52" s="354"/>
      <c r="TKB52" s="354"/>
      <c r="TKC52" s="354"/>
      <c r="TKD52" s="354"/>
      <c r="TKE52" s="354"/>
      <c r="TKF52" s="354"/>
      <c r="TKG52" s="354"/>
      <c r="TKH52" s="354"/>
      <c r="TKI52" s="354"/>
      <c r="TKJ52" s="354"/>
      <c r="TKK52" s="354"/>
      <c r="TKL52" s="354"/>
      <c r="TKM52" s="354"/>
      <c r="TKN52" s="354"/>
      <c r="TKO52" s="354"/>
      <c r="TKP52" s="354"/>
      <c r="TKQ52" s="354"/>
      <c r="TKR52" s="354"/>
      <c r="TKS52" s="354"/>
      <c r="TKT52" s="354"/>
      <c r="TKU52" s="354"/>
      <c r="TKV52" s="354"/>
      <c r="TKW52" s="354"/>
      <c r="TKX52" s="354"/>
      <c r="TKY52" s="354"/>
      <c r="TKZ52" s="354"/>
      <c r="TLA52" s="354"/>
      <c r="TLB52" s="354"/>
      <c r="TLC52" s="354"/>
      <c r="TLD52" s="354"/>
      <c r="TLE52" s="354"/>
      <c r="TLF52" s="354"/>
      <c r="TLG52" s="354"/>
      <c r="TLH52" s="354"/>
      <c r="TLI52" s="354"/>
      <c r="TLJ52" s="354"/>
      <c r="TLK52" s="354"/>
      <c r="TLL52" s="354"/>
      <c r="TLM52" s="354"/>
      <c r="TLN52" s="354"/>
      <c r="TLO52" s="354"/>
      <c r="TLP52" s="354"/>
      <c r="TLQ52" s="354"/>
      <c r="TLR52" s="354"/>
      <c r="TLS52" s="354"/>
      <c r="TLT52" s="354"/>
      <c r="TLU52" s="354"/>
      <c r="TLV52" s="354"/>
      <c r="TLW52" s="354"/>
      <c r="TLX52" s="354"/>
      <c r="TLY52" s="354"/>
      <c r="TLZ52" s="354"/>
      <c r="TMA52" s="354"/>
      <c r="TMB52" s="354"/>
      <c r="TMC52" s="354"/>
      <c r="TMD52" s="354"/>
      <c r="TME52" s="354"/>
      <c r="TMF52" s="354"/>
      <c r="TMG52" s="354"/>
      <c r="TMH52" s="354"/>
      <c r="TMI52" s="354"/>
      <c r="TMJ52" s="354"/>
      <c r="TMK52" s="354"/>
      <c r="TML52" s="354"/>
      <c r="TMM52" s="354"/>
      <c r="TMN52" s="354"/>
      <c r="TMO52" s="354"/>
      <c r="TMP52" s="354"/>
      <c r="TMQ52" s="354"/>
      <c r="TMR52" s="354"/>
      <c r="TMS52" s="354"/>
      <c r="TMT52" s="354"/>
      <c r="TMU52" s="354"/>
      <c r="TMV52" s="354"/>
      <c r="TMW52" s="354"/>
      <c r="TMX52" s="354"/>
      <c r="TMY52" s="354"/>
      <c r="TMZ52" s="354"/>
      <c r="TNA52" s="354"/>
      <c r="TNB52" s="354"/>
      <c r="TNC52" s="354"/>
      <c r="TND52" s="354"/>
      <c r="TNE52" s="354"/>
      <c r="TNF52" s="354"/>
      <c r="TNG52" s="354"/>
      <c r="TNH52" s="354"/>
      <c r="TNI52" s="354"/>
      <c r="TNJ52" s="354"/>
      <c r="TNK52" s="354"/>
      <c r="TNL52" s="354"/>
      <c r="TNM52" s="354"/>
      <c r="TNN52" s="354"/>
      <c r="TNO52" s="354"/>
      <c r="TNP52" s="354"/>
      <c r="TNQ52" s="354"/>
      <c r="TNR52" s="354"/>
      <c r="TNS52" s="354"/>
      <c r="TNT52" s="354"/>
      <c r="TNU52" s="354"/>
      <c r="TNV52" s="354"/>
      <c r="TNW52" s="354"/>
      <c r="TNX52" s="354"/>
      <c r="TNY52" s="354"/>
      <c r="TNZ52" s="354"/>
      <c r="TOA52" s="354"/>
      <c r="TOB52" s="354"/>
      <c r="TOC52" s="354"/>
      <c r="TOD52" s="354"/>
      <c r="TOE52" s="354"/>
      <c r="TOF52" s="354"/>
      <c r="TOG52" s="354"/>
      <c r="TOH52" s="354"/>
      <c r="TOI52" s="354"/>
      <c r="TOJ52" s="354"/>
      <c r="TOK52" s="354"/>
      <c r="TOL52" s="354"/>
      <c r="TOM52" s="354"/>
      <c r="TON52" s="354"/>
      <c r="TOO52" s="354"/>
      <c r="TOP52" s="354"/>
      <c r="TOQ52" s="354"/>
      <c r="TOR52" s="354"/>
      <c r="TOS52" s="354"/>
      <c r="TOT52" s="354"/>
      <c r="TOU52" s="354"/>
      <c r="TOV52" s="354"/>
      <c r="TOW52" s="354"/>
      <c r="TOX52" s="354"/>
      <c r="TOY52" s="354"/>
      <c r="TOZ52" s="354"/>
      <c r="TPA52" s="354"/>
      <c r="TPB52" s="354"/>
      <c r="TPC52" s="354"/>
      <c r="TPD52" s="354"/>
      <c r="TPE52" s="354"/>
      <c r="TPF52" s="354"/>
      <c r="TPG52" s="354"/>
      <c r="TPH52" s="354"/>
      <c r="TPI52" s="354"/>
      <c r="TPJ52" s="354"/>
      <c r="TPK52" s="354"/>
      <c r="TPL52" s="354"/>
      <c r="TPM52" s="354"/>
      <c r="TPN52" s="354"/>
      <c r="TPO52" s="354"/>
      <c r="TPP52" s="354"/>
      <c r="TPQ52" s="354"/>
      <c r="TPR52" s="354"/>
      <c r="TPS52" s="354"/>
      <c r="TPT52" s="354"/>
      <c r="TPU52" s="354"/>
      <c r="TPV52" s="354"/>
      <c r="TPW52" s="354"/>
      <c r="TPX52" s="354"/>
      <c r="TPY52" s="354"/>
      <c r="TPZ52" s="354"/>
      <c r="TQA52" s="354"/>
      <c r="TQB52" s="354"/>
      <c r="TQC52" s="354"/>
      <c r="TQD52" s="354"/>
      <c r="TQE52" s="354"/>
      <c r="TQF52" s="354"/>
      <c r="TQG52" s="354"/>
      <c r="TQH52" s="354"/>
      <c r="TQI52" s="354"/>
      <c r="TQJ52" s="354"/>
      <c r="TQK52" s="354"/>
      <c r="TQL52" s="354"/>
      <c r="TQM52" s="354"/>
      <c r="TQN52" s="354"/>
      <c r="TQO52" s="354"/>
      <c r="TQP52" s="354"/>
      <c r="TQQ52" s="354"/>
      <c r="TQR52" s="354"/>
      <c r="TQS52" s="354"/>
      <c r="TQT52" s="354"/>
      <c r="TQU52" s="354"/>
      <c r="TQV52" s="354"/>
      <c r="TQW52" s="354"/>
      <c r="TQX52" s="354"/>
      <c r="TQY52" s="354"/>
      <c r="TQZ52" s="354"/>
      <c r="TRA52" s="354"/>
      <c r="TRB52" s="354"/>
      <c r="TRC52" s="354"/>
      <c r="TRD52" s="354"/>
      <c r="TRE52" s="354"/>
      <c r="TRF52" s="354"/>
      <c r="TRG52" s="354"/>
      <c r="TRH52" s="354"/>
      <c r="TRI52" s="354"/>
      <c r="TRJ52" s="354"/>
      <c r="TRK52" s="354"/>
      <c r="TRL52" s="354"/>
      <c r="TRM52" s="354"/>
      <c r="TRN52" s="354"/>
      <c r="TRO52" s="354"/>
      <c r="TRP52" s="354"/>
      <c r="TRQ52" s="354"/>
      <c r="TRR52" s="354"/>
      <c r="TRS52" s="354"/>
      <c r="TRT52" s="354"/>
      <c r="TRU52" s="354"/>
      <c r="TRV52" s="354"/>
      <c r="TRW52" s="354"/>
      <c r="TRX52" s="354"/>
      <c r="TRY52" s="354"/>
      <c r="TRZ52" s="354"/>
      <c r="TSA52" s="354"/>
      <c r="TSB52" s="354"/>
      <c r="TSC52" s="354"/>
      <c r="TSD52" s="354"/>
      <c r="TSE52" s="354"/>
      <c r="TSF52" s="354"/>
      <c r="TSG52" s="354"/>
      <c r="TSH52" s="354"/>
      <c r="TSI52" s="354"/>
      <c r="TSJ52" s="354"/>
      <c r="TSK52" s="354"/>
      <c r="TSL52" s="354"/>
      <c r="TSM52" s="354"/>
      <c r="TSN52" s="354"/>
      <c r="TSO52" s="354"/>
      <c r="TSP52" s="354"/>
      <c r="TSQ52" s="354"/>
      <c r="TSR52" s="354"/>
      <c r="TSS52" s="354"/>
      <c r="TST52" s="354"/>
      <c r="TSU52" s="354"/>
      <c r="TSV52" s="354"/>
      <c r="TSW52" s="354"/>
      <c r="TSX52" s="354"/>
      <c r="TSY52" s="354"/>
      <c r="TSZ52" s="354"/>
      <c r="TTA52" s="354"/>
      <c r="TTB52" s="354"/>
      <c r="TTC52" s="354"/>
      <c r="TTD52" s="354"/>
      <c r="TTE52" s="354"/>
      <c r="TTF52" s="354"/>
      <c r="TTG52" s="354"/>
      <c r="TTH52" s="354"/>
      <c r="TTI52" s="354"/>
      <c r="TTJ52" s="354"/>
      <c r="TTK52" s="354"/>
      <c r="TTL52" s="354"/>
      <c r="TTM52" s="354"/>
      <c r="TTN52" s="354"/>
      <c r="TTO52" s="354"/>
      <c r="TTP52" s="354"/>
      <c r="TTQ52" s="354"/>
      <c r="TTR52" s="354"/>
      <c r="TTS52" s="354"/>
      <c r="TTT52" s="354"/>
      <c r="TTU52" s="354"/>
      <c r="TTV52" s="354"/>
      <c r="TTW52" s="354"/>
      <c r="TTX52" s="354"/>
      <c r="TTY52" s="354"/>
      <c r="TTZ52" s="354"/>
      <c r="TUA52" s="354"/>
      <c r="TUB52" s="354"/>
      <c r="TUC52" s="354"/>
      <c r="TUD52" s="354"/>
      <c r="TUE52" s="354"/>
      <c r="TUF52" s="354"/>
      <c r="TUG52" s="354"/>
      <c r="TUH52" s="354"/>
      <c r="TUI52" s="354"/>
      <c r="TUJ52" s="354"/>
      <c r="TUK52" s="354"/>
      <c r="TUL52" s="354"/>
      <c r="TUM52" s="354"/>
      <c r="TUN52" s="354"/>
      <c r="TUO52" s="354"/>
      <c r="TUP52" s="354"/>
      <c r="TUQ52" s="354"/>
      <c r="TUR52" s="354"/>
      <c r="TUS52" s="354"/>
      <c r="TUT52" s="354"/>
      <c r="TUU52" s="354"/>
      <c r="TUV52" s="354"/>
      <c r="TUW52" s="354"/>
      <c r="TUX52" s="354"/>
      <c r="TUY52" s="354"/>
      <c r="TUZ52" s="354"/>
      <c r="TVA52" s="354"/>
      <c r="TVB52" s="354"/>
      <c r="TVC52" s="354"/>
      <c r="TVD52" s="354"/>
      <c r="TVE52" s="354"/>
      <c r="TVF52" s="354"/>
      <c r="TVG52" s="354"/>
      <c r="TVH52" s="354"/>
      <c r="TVI52" s="354"/>
      <c r="TVJ52" s="354"/>
      <c r="TVK52" s="354"/>
      <c r="TVL52" s="354"/>
      <c r="TVM52" s="354"/>
      <c r="TVN52" s="354"/>
      <c r="TVO52" s="354"/>
      <c r="TVP52" s="354"/>
      <c r="TVQ52" s="354"/>
      <c r="TVR52" s="354"/>
      <c r="TVS52" s="354"/>
      <c r="TVT52" s="354"/>
      <c r="TVU52" s="354"/>
      <c r="TVV52" s="354"/>
      <c r="TVW52" s="354"/>
      <c r="TVX52" s="354"/>
      <c r="TVY52" s="354"/>
      <c r="TVZ52" s="354"/>
      <c r="TWA52" s="354"/>
      <c r="TWB52" s="354"/>
      <c r="TWC52" s="354"/>
      <c r="TWD52" s="354"/>
      <c r="TWE52" s="354"/>
      <c r="TWF52" s="354"/>
      <c r="TWG52" s="354"/>
      <c r="TWH52" s="354"/>
      <c r="TWI52" s="354"/>
      <c r="TWJ52" s="354"/>
      <c r="TWK52" s="354"/>
      <c r="TWL52" s="354"/>
      <c r="TWM52" s="354"/>
      <c r="TWN52" s="354"/>
      <c r="TWO52" s="354"/>
      <c r="TWP52" s="354"/>
      <c r="TWQ52" s="354"/>
      <c r="TWR52" s="354"/>
      <c r="TWS52" s="354"/>
      <c r="TWT52" s="354"/>
      <c r="TWU52" s="354"/>
      <c r="TWV52" s="354"/>
      <c r="TWW52" s="354"/>
      <c r="TWX52" s="354"/>
      <c r="TWY52" s="354"/>
      <c r="TWZ52" s="354"/>
      <c r="TXA52" s="354"/>
      <c r="TXB52" s="354"/>
      <c r="TXC52" s="354"/>
      <c r="TXD52" s="354"/>
      <c r="TXE52" s="354"/>
      <c r="TXF52" s="354"/>
      <c r="TXG52" s="354"/>
      <c r="TXH52" s="354"/>
      <c r="TXI52" s="354"/>
      <c r="TXJ52" s="354"/>
      <c r="TXK52" s="354"/>
      <c r="TXL52" s="354"/>
      <c r="TXM52" s="354"/>
      <c r="TXN52" s="354"/>
      <c r="TXO52" s="354"/>
      <c r="TXP52" s="354"/>
      <c r="TXQ52" s="354"/>
      <c r="TXR52" s="354"/>
      <c r="TXS52" s="354"/>
      <c r="TXT52" s="354"/>
      <c r="TXU52" s="354"/>
      <c r="TXV52" s="354"/>
      <c r="TXW52" s="354"/>
      <c r="TXX52" s="354"/>
      <c r="TXY52" s="354"/>
      <c r="TXZ52" s="354"/>
      <c r="TYA52" s="354"/>
      <c r="TYB52" s="354"/>
      <c r="TYC52" s="354"/>
      <c r="TYD52" s="354"/>
      <c r="TYE52" s="354"/>
      <c r="TYF52" s="354"/>
      <c r="TYG52" s="354"/>
      <c r="TYH52" s="354"/>
      <c r="TYI52" s="354"/>
      <c r="TYJ52" s="354"/>
      <c r="TYK52" s="354"/>
      <c r="TYL52" s="354"/>
      <c r="TYM52" s="354"/>
      <c r="TYN52" s="354"/>
      <c r="TYO52" s="354"/>
      <c r="TYP52" s="354"/>
      <c r="TYQ52" s="354"/>
      <c r="TYR52" s="354"/>
      <c r="TYS52" s="354"/>
      <c r="TYT52" s="354"/>
      <c r="TYU52" s="354"/>
      <c r="TYV52" s="354"/>
      <c r="TYW52" s="354"/>
      <c r="TYX52" s="354"/>
      <c r="TYY52" s="354"/>
      <c r="TYZ52" s="354"/>
      <c r="TZA52" s="354"/>
      <c r="TZB52" s="354"/>
      <c r="TZC52" s="354"/>
      <c r="TZD52" s="354"/>
      <c r="TZE52" s="354"/>
      <c r="TZF52" s="354"/>
      <c r="TZG52" s="354"/>
      <c r="TZH52" s="354"/>
      <c r="TZI52" s="354"/>
      <c r="TZJ52" s="354"/>
      <c r="TZK52" s="354"/>
      <c r="TZL52" s="354"/>
      <c r="TZM52" s="354"/>
      <c r="TZN52" s="354"/>
      <c r="TZO52" s="354"/>
      <c r="TZP52" s="354"/>
      <c r="TZQ52" s="354"/>
      <c r="TZR52" s="354"/>
      <c r="TZS52" s="354"/>
      <c r="TZT52" s="354"/>
      <c r="TZU52" s="354"/>
      <c r="TZV52" s="354"/>
      <c r="TZW52" s="354"/>
      <c r="TZX52" s="354"/>
      <c r="TZY52" s="354"/>
      <c r="TZZ52" s="354"/>
      <c r="UAA52" s="354"/>
      <c r="UAB52" s="354"/>
      <c r="UAC52" s="354"/>
      <c r="UAD52" s="354"/>
      <c r="UAE52" s="354"/>
      <c r="UAF52" s="354"/>
      <c r="UAG52" s="354"/>
      <c r="UAH52" s="354"/>
      <c r="UAI52" s="354"/>
      <c r="UAJ52" s="354"/>
      <c r="UAK52" s="354"/>
      <c r="UAL52" s="354"/>
      <c r="UAM52" s="354"/>
      <c r="UAN52" s="354"/>
      <c r="UAO52" s="354"/>
      <c r="UAP52" s="354"/>
      <c r="UAQ52" s="354"/>
      <c r="UAR52" s="354"/>
      <c r="UAS52" s="354"/>
      <c r="UAT52" s="354"/>
      <c r="UAU52" s="354"/>
      <c r="UAV52" s="354"/>
      <c r="UAW52" s="354"/>
      <c r="UAX52" s="354"/>
      <c r="UAY52" s="354"/>
      <c r="UAZ52" s="354"/>
      <c r="UBA52" s="354"/>
      <c r="UBB52" s="354"/>
      <c r="UBC52" s="354"/>
      <c r="UBD52" s="354"/>
      <c r="UBE52" s="354"/>
      <c r="UBF52" s="354"/>
      <c r="UBG52" s="354"/>
      <c r="UBH52" s="354"/>
      <c r="UBI52" s="354"/>
      <c r="UBJ52" s="354"/>
      <c r="UBK52" s="354"/>
      <c r="UBL52" s="354"/>
      <c r="UBM52" s="354"/>
      <c r="UBN52" s="354"/>
      <c r="UBO52" s="354"/>
      <c r="UBP52" s="354"/>
      <c r="UBQ52" s="354"/>
      <c r="UBR52" s="354"/>
      <c r="UBS52" s="354"/>
      <c r="UBT52" s="354"/>
      <c r="UBU52" s="354"/>
      <c r="UBV52" s="354"/>
      <c r="UBW52" s="354"/>
      <c r="UBX52" s="354"/>
      <c r="UBY52" s="354"/>
      <c r="UBZ52" s="354"/>
      <c r="UCA52" s="354"/>
      <c r="UCB52" s="354"/>
      <c r="UCC52" s="354"/>
      <c r="UCD52" s="354"/>
      <c r="UCE52" s="354"/>
      <c r="UCF52" s="354"/>
      <c r="UCG52" s="354"/>
      <c r="UCH52" s="354"/>
      <c r="UCI52" s="354"/>
      <c r="UCJ52" s="354"/>
      <c r="UCK52" s="354"/>
      <c r="UCL52" s="354"/>
      <c r="UCM52" s="354"/>
      <c r="UCN52" s="354"/>
      <c r="UCO52" s="354"/>
      <c r="UCP52" s="354"/>
      <c r="UCQ52" s="354"/>
      <c r="UCR52" s="354"/>
      <c r="UCS52" s="354"/>
      <c r="UCT52" s="354"/>
      <c r="UCU52" s="354"/>
      <c r="UCV52" s="354"/>
      <c r="UCW52" s="354"/>
      <c r="UCX52" s="354"/>
      <c r="UCY52" s="354"/>
      <c r="UCZ52" s="354"/>
      <c r="UDA52" s="354"/>
      <c r="UDB52" s="354"/>
      <c r="UDC52" s="354"/>
      <c r="UDD52" s="354"/>
      <c r="UDE52" s="354"/>
      <c r="UDF52" s="354"/>
      <c r="UDG52" s="354"/>
      <c r="UDH52" s="354"/>
      <c r="UDI52" s="354"/>
      <c r="UDJ52" s="354"/>
      <c r="UDK52" s="354"/>
      <c r="UDL52" s="354"/>
      <c r="UDM52" s="354"/>
      <c r="UDN52" s="354"/>
      <c r="UDO52" s="354"/>
      <c r="UDP52" s="354"/>
      <c r="UDQ52" s="354"/>
      <c r="UDR52" s="354"/>
      <c r="UDS52" s="354"/>
      <c r="UDT52" s="354"/>
      <c r="UDU52" s="354"/>
      <c r="UDV52" s="354"/>
      <c r="UDW52" s="354"/>
      <c r="UDX52" s="354"/>
      <c r="UDY52" s="354"/>
      <c r="UDZ52" s="354"/>
      <c r="UEA52" s="354"/>
      <c r="UEB52" s="354"/>
      <c r="UEC52" s="354"/>
      <c r="UED52" s="354"/>
      <c r="UEE52" s="354"/>
      <c r="UEF52" s="354"/>
      <c r="UEG52" s="354"/>
      <c r="UEH52" s="354"/>
      <c r="UEI52" s="354"/>
      <c r="UEJ52" s="354"/>
      <c r="UEK52" s="354"/>
      <c r="UEL52" s="354"/>
      <c r="UEM52" s="354"/>
      <c r="UEN52" s="354"/>
      <c r="UEO52" s="354"/>
      <c r="UEP52" s="354"/>
      <c r="UEQ52" s="354"/>
      <c r="UER52" s="354"/>
      <c r="UES52" s="354"/>
      <c r="UET52" s="354"/>
      <c r="UEU52" s="354"/>
      <c r="UEV52" s="354"/>
      <c r="UEW52" s="354"/>
      <c r="UEX52" s="354"/>
      <c r="UEY52" s="354"/>
      <c r="UEZ52" s="354"/>
      <c r="UFA52" s="354"/>
      <c r="UFB52" s="354"/>
      <c r="UFC52" s="354"/>
      <c r="UFD52" s="354"/>
      <c r="UFE52" s="354"/>
      <c r="UFF52" s="354"/>
      <c r="UFG52" s="354"/>
      <c r="UFH52" s="354"/>
      <c r="UFI52" s="354"/>
      <c r="UFJ52" s="354"/>
      <c r="UFK52" s="354"/>
      <c r="UFL52" s="354"/>
      <c r="UFM52" s="354"/>
      <c r="UFN52" s="354"/>
      <c r="UFO52" s="354"/>
      <c r="UFP52" s="354"/>
      <c r="UFQ52" s="354"/>
      <c r="UFR52" s="354"/>
      <c r="UFS52" s="354"/>
      <c r="UFT52" s="354"/>
      <c r="UFU52" s="354"/>
      <c r="UFV52" s="354"/>
      <c r="UFW52" s="354"/>
      <c r="UFX52" s="354"/>
      <c r="UFY52" s="354"/>
      <c r="UFZ52" s="354"/>
      <c r="UGA52" s="354"/>
      <c r="UGB52" s="354"/>
      <c r="UGC52" s="354"/>
      <c r="UGD52" s="354"/>
      <c r="UGE52" s="354"/>
      <c r="UGF52" s="354"/>
      <c r="UGG52" s="354"/>
      <c r="UGH52" s="354"/>
      <c r="UGI52" s="354"/>
      <c r="UGJ52" s="354"/>
      <c r="UGK52" s="354"/>
      <c r="UGL52" s="354"/>
      <c r="UGM52" s="354"/>
      <c r="UGN52" s="354"/>
      <c r="UGO52" s="354"/>
      <c r="UGP52" s="354"/>
      <c r="UGQ52" s="354"/>
      <c r="UGR52" s="354"/>
      <c r="UGS52" s="354"/>
      <c r="UGT52" s="354"/>
      <c r="UGU52" s="354"/>
      <c r="UGV52" s="354"/>
      <c r="UGW52" s="354"/>
      <c r="UGX52" s="354"/>
      <c r="UGY52" s="354"/>
      <c r="UGZ52" s="354"/>
      <c r="UHA52" s="354"/>
      <c r="UHB52" s="354"/>
      <c r="UHC52" s="354"/>
      <c r="UHD52" s="354"/>
      <c r="UHE52" s="354"/>
      <c r="UHF52" s="354"/>
      <c r="UHG52" s="354"/>
      <c r="UHH52" s="354"/>
      <c r="UHI52" s="354"/>
      <c r="UHJ52" s="354"/>
      <c r="UHK52" s="354"/>
      <c r="UHL52" s="354"/>
      <c r="UHM52" s="354"/>
      <c r="UHN52" s="354"/>
      <c r="UHO52" s="354"/>
      <c r="UHP52" s="354"/>
      <c r="UHQ52" s="354"/>
      <c r="UHR52" s="354"/>
      <c r="UHS52" s="354"/>
      <c r="UHT52" s="354"/>
      <c r="UHU52" s="354"/>
      <c r="UHV52" s="354"/>
      <c r="UHW52" s="354"/>
      <c r="UHX52" s="354"/>
      <c r="UHY52" s="354"/>
      <c r="UHZ52" s="354"/>
      <c r="UIA52" s="354"/>
      <c r="UIB52" s="354"/>
      <c r="UIC52" s="354"/>
      <c r="UID52" s="354"/>
      <c r="UIE52" s="354"/>
      <c r="UIF52" s="354"/>
      <c r="UIG52" s="354"/>
      <c r="UIH52" s="354"/>
      <c r="UII52" s="354"/>
      <c r="UIJ52" s="354"/>
      <c r="UIK52" s="354"/>
      <c r="UIL52" s="354"/>
      <c r="UIM52" s="354"/>
      <c r="UIN52" s="354"/>
      <c r="UIO52" s="354"/>
      <c r="UIP52" s="354"/>
      <c r="UIQ52" s="354"/>
      <c r="UIR52" s="354"/>
      <c r="UIS52" s="354"/>
      <c r="UIT52" s="354"/>
      <c r="UIU52" s="354"/>
      <c r="UIV52" s="354"/>
      <c r="UIW52" s="354"/>
      <c r="UIX52" s="354"/>
      <c r="UIY52" s="354"/>
      <c r="UIZ52" s="354"/>
      <c r="UJA52" s="354"/>
      <c r="UJB52" s="354"/>
      <c r="UJC52" s="354"/>
      <c r="UJD52" s="354"/>
      <c r="UJE52" s="354"/>
      <c r="UJF52" s="354"/>
      <c r="UJG52" s="354"/>
      <c r="UJH52" s="354"/>
      <c r="UJI52" s="354"/>
      <c r="UJJ52" s="354"/>
      <c r="UJK52" s="354"/>
      <c r="UJL52" s="354"/>
      <c r="UJM52" s="354"/>
      <c r="UJN52" s="354"/>
      <c r="UJO52" s="354"/>
      <c r="UJP52" s="354"/>
      <c r="UJQ52" s="354"/>
      <c r="UJR52" s="354"/>
      <c r="UJS52" s="354"/>
      <c r="UJT52" s="354"/>
      <c r="UJU52" s="354"/>
      <c r="UJV52" s="354"/>
      <c r="UJW52" s="354"/>
      <c r="UJX52" s="354"/>
      <c r="UJY52" s="354"/>
      <c r="UJZ52" s="354"/>
      <c r="UKA52" s="354"/>
      <c r="UKB52" s="354"/>
      <c r="UKC52" s="354"/>
      <c r="UKD52" s="354"/>
      <c r="UKE52" s="354"/>
      <c r="UKF52" s="354"/>
      <c r="UKG52" s="354"/>
      <c r="UKH52" s="354"/>
      <c r="UKI52" s="354"/>
      <c r="UKJ52" s="354"/>
      <c r="UKK52" s="354"/>
      <c r="UKL52" s="354"/>
      <c r="UKM52" s="354"/>
      <c r="UKN52" s="354"/>
      <c r="UKO52" s="354"/>
      <c r="UKP52" s="354"/>
      <c r="UKQ52" s="354"/>
      <c r="UKR52" s="354"/>
      <c r="UKS52" s="354"/>
      <c r="UKT52" s="354"/>
      <c r="UKU52" s="354"/>
      <c r="UKV52" s="354"/>
      <c r="UKW52" s="354"/>
      <c r="UKX52" s="354"/>
      <c r="UKY52" s="354"/>
      <c r="UKZ52" s="354"/>
      <c r="ULA52" s="354"/>
      <c r="ULB52" s="354"/>
      <c r="ULC52" s="354"/>
      <c r="ULD52" s="354"/>
      <c r="ULE52" s="354"/>
      <c r="ULF52" s="354"/>
      <c r="ULG52" s="354"/>
      <c r="ULH52" s="354"/>
      <c r="ULI52" s="354"/>
      <c r="ULJ52" s="354"/>
      <c r="ULK52" s="354"/>
      <c r="ULL52" s="354"/>
      <c r="ULM52" s="354"/>
      <c r="ULN52" s="354"/>
      <c r="ULO52" s="354"/>
      <c r="ULP52" s="354"/>
      <c r="ULQ52" s="354"/>
      <c r="ULR52" s="354"/>
      <c r="ULS52" s="354"/>
      <c r="ULT52" s="354"/>
      <c r="ULU52" s="354"/>
      <c r="ULV52" s="354"/>
      <c r="ULW52" s="354"/>
      <c r="ULX52" s="354"/>
      <c r="ULY52" s="354"/>
      <c r="ULZ52" s="354"/>
      <c r="UMA52" s="354"/>
      <c r="UMB52" s="354"/>
      <c r="UMC52" s="354"/>
      <c r="UMD52" s="354"/>
      <c r="UME52" s="354"/>
      <c r="UMF52" s="354"/>
      <c r="UMG52" s="354"/>
      <c r="UMH52" s="354"/>
      <c r="UMI52" s="354"/>
      <c r="UMJ52" s="354"/>
      <c r="UMK52" s="354"/>
      <c r="UML52" s="354"/>
      <c r="UMM52" s="354"/>
      <c r="UMN52" s="354"/>
      <c r="UMO52" s="354"/>
      <c r="UMP52" s="354"/>
      <c r="UMQ52" s="354"/>
      <c r="UMR52" s="354"/>
      <c r="UMS52" s="354"/>
      <c r="UMT52" s="354"/>
      <c r="UMU52" s="354"/>
      <c r="UMV52" s="354"/>
      <c r="UMW52" s="354"/>
      <c r="UMX52" s="354"/>
      <c r="UMY52" s="354"/>
      <c r="UMZ52" s="354"/>
      <c r="UNA52" s="354"/>
      <c r="UNB52" s="354"/>
      <c r="UNC52" s="354"/>
      <c r="UND52" s="354"/>
      <c r="UNE52" s="354"/>
      <c r="UNF52" s="354"/>
      <c r="UNG52" s="354"/>
      <c r="UNH52" s="354"/>
      <c r="UNI52" s="354"/>
      <c r="UNJ52" s="354"/>
      <c r="UNK52" s="354"/>
      <c r="UNL52" s="354"/>
      <c r="UNM52" s="354"/>
      <c r="UNN52" s="354"/>
      <c r="UNO52" s="354"/>
      <c r="UNP52" s="354"/>
      <c r="UNQ52" s="354"/>
      <c r="UNR52" s="354"/>
      <c r="UNS52" s="354"/>
      <c r="UNT52" s="354"/>
      <c r="UNU52" s="354"/>
      <c r="UNV52" s="354"/>
      <c r="UNW52" s="354"/>
      <c r="UNX52" s="354"/>
      <c r="UNY52" s="354"/>
      <c r="UNZ52" s="354"/>
      <c r="UOA52" s="354"/>
      <c r="UOB52" s="354"/>
      <c r="UOC52" s="354"/>
      <c r="UOD52" s="354"/>
      <c r="UOE52" s="354"/>
      <c r="UOF52" s="354"/>
      <c r="UOG52" s="354"/>
      <c r="UOH52" s="354"/>
      <c r="UOI52" s="354"/>
      <c r="UOJ52" s="354"/>
      <c r="UOK52" s="354"/>
      <c r="UOL52" s="354"/>
      <c r="UOM52" s="354"/>
      <c r="UON52" s="354"/>
      <c r="UOO52" s="354"/>
      <c r="UOP52" s="354"/>
      <c r="UOQ52" s="354"/>
      <c r="UOR52" s="354"/>
      <c r="UOS52" s="354"/>
      <c r="UOT52" s="354"/>
      <c r="UOU52" s="354"/>
      <c r="UOV52" s="354"/>
      <c r="UOW52" s="354"/>
      <c r="UOX52" s="354"/>
      <c r="UOY52" s="354"/>
      <c r="UOZ52" s="354"/>
      <c r="UPA52" s="354"/>
      <c r="UPB52" s="354"/>
      <c r="UPC52" s="354"/>
      <c r="UPD52" s="354"/>
      <c r="UPE52" s="354"/>
      <c r="UPF52" s="354"/>
      <c r="UPG52" s="354"/>
      <c r="UPH52" s="354"/>
      <c r="UPI52" s="354"/>
      <c r="UPJ52" s="354"/>
      <c r="UPK52" s="354"/>
      <c r="UPL52" s="354"/>
      <c r="UPM52" s="354"/>
      <c r="UPN52" s="354"/>
      <c r="UPO52" s="354"/>
      <c r="UPP52" s="354"/>
      <c r="UPQ52" s="354"/>
      <c r="UPR52" s="354"/>
      <c r="UPS52" s="354"/>
      <c r="UPT52" s="354"/>
      <c r="UPU52" s="354"/>
      <c r="UPV52" s="354"/>
      <c r="UPW52" s="354"/>
      <c r="UPX52" s="354"/>
      <c r="UPY52" s="354"/>
      <c r="UPZ52" s="354"/>
      <c r="UQA52" s="354"/>
      <c r="UQB52" s="354"/>
      <c r="UQC52" s="354"/>
      <c r="UQD52" s="354"/>
      <c r="UQE52" s="354"/>
      <c r="UQF52" s="354"/>
      <c r="UQG52" s="354"/>
      <c r="UQH52" s="354"/>
      <c r="UQI52" s="354"/>
      <c r="UQJ52" s="354"/>
      <c r="UQK52" s="354"/>
      <c r="UQL52" s="354"/>
      <c r="UQM52" s="354"/>
      <c r="UQN52" s="354"/>
      <c r="UQO52" s="354"/>
      <c r="UQP52" s="354"/>
      <c r="UQQ52" s="354"/>
      <c r="UQR52" s="354"/>
      <c r="UQS52" s="354"/>
      <c r="UQT52" s="354"/>
      <c r="UQU52" s="354"/>
      <c r="UQV52" s="354"/>
      <c r="UQW52" s="354"/>
      <c r="UQX52" s="354"/>
      <c r="UQY52" s="354"/>
      <c r="UQZ52" s="354"/>
      <c r="URA52" s="354"/>
      <c r="URB52" s="354"/>
      <c r="URC52" s="354"/>
      <c r="URD52" s="354"/>
      <c r="URE52" s="354"/>
      <c r="URF52" s="354"/>
      <c r="URG52" s="354"/>
      <c r="URH52" s="354"/>
      <c r="URI52" s="354"/>
      <c r="URJ52" s="354"/>
      <c r="URK52" s="354"/>
      <c r="URL52" s="354"/>
      <c r="URM52" s="354"/>
      <c r="URN52" s="354"/>
      <c r="URO52" s="354"/>
      <c r="URP52" s="354"/>
      <c r="URQ52" s="354"/>
      <c r="URR52" s="354"/>
      <c r="URS52" s="354"/>
      <c r="URT52" s="354"/>
      <c r="URU52" s="354"/>
      <c r="URV52" s="354"/>
      <c r="URW52" s="354"/>
      <c r="URX52" s="354"/>
      <c r="URY52" s="354"/>
      <c r="URZ52" s="354"/>
      <c r="USA52" s="354"/>
      <c r="USB52" s="354"/>
      <c r="USC52" s="354"/>
      <c r="USD52" s="354"/>
      <c r="USE52" s="354"/>
      <c r="USF52" s="354"/>
      <c r="USG52" s="354"/>
      <c r="USH52" s="354"/>
      <c r="USI52" s="354"/>
      <c r="USJ52" s="354"/>
      <c r="USK52" s="354"/>
      <c r="USL52" s="354"/>
      <c r="USM52" s="354"/>
      <c r="USN52" s="354"/>
      <c r="USO52" s="354"/>
      <c r="USP52" s="354"/>
      <c r="USQ52" s="354"/>
      <c r="USR52" s="354"/>
      <c r="USS52" s="354"/>
      <c r="UST52" s="354"/>
      <c r="USU52" s="354"/>
      <c r="USV52" s="354"/>
      <c r="USW52" s="354"/>
      <c r="USX52" s="354"/>
      <c r="USY52" s="354"/>
      <c r="USZ52" s="354"/>
      <c r="UTA52" s="354"/>
      <c r="UTB52" s="354"/>
      <c r="UTC52" s="354"/>
      <c r="UTD52" s="354"/>
      <c r="UTE52" s="354"/>
      <c r="UTF52" s="354"/>
      <c r="UTG52" s="354"/>
      <c r="UTH52" s="354"/>
      <c r="UTI52" s="354"/>
      <c r="UTJ52" s="354"/>
      <c r="UTK52" s="354"/>
      <c r="UTL52" s="354"/>
      <c r="UTM52" s="354"/>
      <c r="UTN52" s="354"/>
      <c r="UTO52" s="354"/>
      <c r="UTP52" s="354"/>
      <c r="UTQ52" s="354"/>
      <c r="UTR52" s="354"/>
      <c r="UTS52" s="354"/>
      <c r="UTT52" s="354"/>
      <c r="UTU52" s="354"/>
      <c r="UTV52" s="354"/>
      <c r="UTW52" s="354"/>
      <c r="UTX52" s="354"/>
      <c r="UTY52" s="354"/>
      <c r="UTZ52" s="354"/>
      <c r="UUA52" s="354"/>
      <c r="UUB52" s="354"/>
      <c r="UUC52" s="354"/>
      <c r="UUD52" s="354"/>
      <c r="UUE52" s="354"/>
      <c r="UUF52" s="354"/>
      <c r="UUG52" s="354"/>
      <c r="UUH52" s="354"/>
      <c r="UUI52" s="354"/>
      <c r="UUJ52" s="354"/>
      <c r="UUK52" s="354"/>
      <c r="UUL52" s="354"/>
      <c r="UUM52" s="354"/>
      <c r="UUN52" s="354"/>
      <c r="UUO52" s="354"/>
      <c r="UUP52" s="354"/>
      <c r="UUQ52" s="354"/>
      <c r="UUR52" s="354"/>
      <c r="UUS52" s="354"/>
      <c r="UUT52" s="354"/>
      <c r="UUU52" s="354"/>
      <c r="UUV52" s="354"/>
      <c r="UUW52" s="354"/>
      <c r="UUX52" s="354"/>
      <c r="UUY52" s="354"/>
      <c r="UUZ52" s="354"/>
      <c r="UVA52" s="354"/>
      <c r="UVB52" s="354"/>
      <c r="UVC52" s="354"/>
      <c r="UVD52" s="354"/>
      <c r="UVE52" s="354"/>
      <c r="UVF52" s="354"/>
      <c r="UVG52" s="354"/>
      <c r="UVH52" s="354"/>
      <c r="UVI52" s="354"/>
      <c r="UVJ52" s="354"/>
      <c r="UVK52" s="354"/>
      <c r="UVL52" s="354"/>
      <c r="UVM52" s="354"/>
      <c r="UVN52" s="354"/>
      <c r="UVO52" s="354"/>
      <c r="UVP52" s="354"/>
      <c r="UVQ52" s="354"/>
      <c r="UVR52" s="354"/>
      <c r="UVS52" s="354"/>
      <c r="UVT52" s="354"/>
      <c r="UVU52" s="354"/>
      <c r="UVV52" s="354"/>
      <c r="UVW52" s="354"/>
      <c r="UVX52" s="354"/>
      <c r="UVY52" s="354"/>
      <c r="UVZ52" s="354"/>
      <c r="UWA52" s="354"/>
      <c r="UWB52" s="354"/>
      <c r="UWC52" s="354"/>
      <c r="UWD52" s="354"/>
      <c r="UWE52" s="354"/>
      <c r="UWF52" s="354"/>
      <c r="UWG52" s="354"/>
      <c r="UWH52" s="354"/>
      <c r="UWI52" s="354"/>
      <c r="UWJ52" s="354"/>
      <c r="UWK52" s="354"/>
      <c r="UWL52" s="354"/>
      <c r="UWM52" s="354"/>
      <c r="UWN52" s="354"/>
      <c r="UWO52" s="354"/>
      <c r="UWP52" s="354"/>
      <c r="UWQ52" s="354"/>
      <c r="UWR52" s="354"/>
      <c r="UWS52" s="354"/>
      <c r="UWT52" s="354"/>
      <c r="UWU52" s="354"/>
      <c r="UWV52" s="354"/>
      <c r="UWW52" s="354"/>
      <c r="UWX52" s="354"/>
      <c r="UWY52" s="354"/>
      <c r="UWZ52" s="354"/>
      <c r="UXA52" s="354"/>
      <c r="UXB52" s="354"/>
      <c r="UXC52" s="354"/>
      <c r="UXD52" s="354"/>
      <c r="UXE52" s="354"/>
      <c r="UXF52" s="354"/>
      <c r="UXG52" s="354"/>
      <c r="UXH52" s="354"/>
      <c r="UXI52" s="354"/>
      <c r="UXJ52" s="354"/>
      <c r="UXK52" s="354"/>
      <c r="UXL52" s="354"/>
      <c r="UXM52" s="354"/>
      <c r="UXN52" s="354"/>
      <c r="UXO52" s="354"/>
      <c r="UXP52" s="354"/>
      <c r="UXQ52" s="354"/>
      <c r="UXR52" s="354"/>
      <c r="UXS52" s="354"/>
      <c r="UXT52" s="354"/>
      <c r="UXU52" s="354"/>
      <c r="UXV52" s="354"/>
      <c r="UXW52" s="354"/>
      <c r="UXX52" s="354"/>
      <c r="UXY52" s="354"/>
      <c r="UXZ52" s="354"/>
      <c r="UYA52" s="354"/>
      <c r="UYB52" s="354"/>
      <c r="UYC52" s="354"/>
      <c r="UYD52" s="354"/>
      <c r="UYE52" s="354"/>
      <c r="UYF52" s="354"/>
      <c r="UYG52" s="354"/>
      <c r="UYH52" s="354"/>
      <c r="UYI52" s="354"/>
      <c r="UYJ52" s="354"/>
      <c r="UYK52" s="354"/>
      <c r="UYL52" s="354"/>
      <c r="UYM52" s="354"/>
      <c r="UYN52" s="354"/>
      <c r="UYO52" s="354"/>
      <c r="UYP52" s="354"/>
      <c r="UYQ52" s="354"/>
      <c r="UYR52" s="354"/>
      <c r="UYS52" s="354"/>
      <c r="UYT52" s="354"/>
      <c r="UYU52" s="354"/>
      <c r="UYV52" s="354"/>
      <c r="UYW52" s="354"/>
      <c r="UYX52" s="354"/>
      <c r="UYY52" s="354"/>
      <c r="UYZ52" s="354"/>
      <c r="UZA52" s="354"/>
      <c r="UZB52" s="354"/>
      <c r="UZC52" s="354"/>
      <c r="UZD52" s="354"/>
      <c r="UZE52" s="354"/>
      <c r="UZF52" s="354"/>
      <c r="UZG52" s="354"/>
      <c r="UZH52" s="354"/>
      <c r="UZI52" s="354"/>
      <c r="UZJ52" s="354"/>
      <c r="UZK52" s="354"/>
      <c r="UZL52" s="354"/>
      <c r="UZM52" s="354"/>
      <c r="UZN52" s="354"/>
      <c r="UZO52" s="354"/>
      <c r="UZP52" s="354"/>
      <c r="UZQ52" s="354"/>
      <c r="UZR52" s="354"/>
      <c r="UZS52" s="354"/>
      <c r="UZT52" s="354"/>
      <c r="UZU52" s="354"/>
      <c r="UZV52" s="354"/>
      <c r="UZW52" s="354"/>
      <c r="UZX52" s="354"/>
      <c r="UZY52" s="354"/>
      <c r="UZZ52" s="354"/>
      <c r="VAA52" s="354"/>
      <c r="VAB52" s="354"/>
      <c r="VAC52" s="354"/>
      <c r="VAD52" s="354"/>
      <c r="VAE52" s="354"/>
      <c r="VAF52" s="354"/>
      <c r="VAG52" s="354"/>
      <c r="VAH52" s="354"/>
      <c r="VAI52" s="354"/>
      <c r="VAJ52" s="354"/>
      <c r="VAK52" s="354"/>
      <c r="VAL52" s="354"/>
      <c r="VAM52" s="354"/>
      <c r="VAN52" s="354"/>
      <c r="VAO52" s="354"/>
      <c r="VAP52" s="354"/>
      <c r="VAQ52" s="354"/>
      <c r="VAR52" s="354"/>
      <c r="VAS52" s="354"/>
      <c r="VAT52" s="354"/>
      <c r="VAU52" s="354"/>
      <c r="VAV52" s="354"/>
      <c r="VAW52" s="354"/>
      <c r="VAX52" s="354"/>
      <c r="VAY52" s="354"/>
      <c r="VAZ52" s="354"/>
      <c r="VBA52" s="354"/>
      <c r="VBB52" s="354"/>
      <c r="VBC52" s="354"/>
      <c r="VBD52" s="354"/>
      <c r="VBE52" s="354"/>
      <c r="VBF52" s="354"/>
      <c r="VBG52" s="354"/>
      <c r="VBH52" s="354"/>
      <c r="VBI52" s="354"/>
      <c r="VBJ52" s="354"/>
      <c r="VBK52" s="354"/>
      <c r="VBL52" s="354"/>
      <c r="VBM52" s="354"/>
      <c r="VBN52" s="354"/>
      <c r="VBO52" s="354"/>
      <c r="VBP52" s="354"/>
      <c r="VBQ52" s="354"/>
      <c r="VBR52" s="354"/>
      <c r="VBS52" s="354"/>
      <c r="VBT52" s="354"/>
      <c r="VBU52" s="354"/>
      <c r="VBV52" s="354"/>
      <c r="VBW52" s="354"/>
      <c r="VBX52" s="354"/>
      <c r="VBY52" s="354"/>
      <c r="VBZ52" s="354"/>
      <c r="VCA52" s="354"/>
      <c r="VCB52" s="354"/>
      <c r="VCC52" s="354"/>
      <c r="VCD52" s="354"/>
      <c r="VCE52" s="354"/>
      <c r="VCF52" s="354"/>
      <c r="VCG52" s="354"/>
      <c r="VCH52" s="354"/>
      <c r="VCI52" s="354"/>
      <c r="VCJ52" s="354"/>
      <c r="VCK52" s="354"/>
      <c r="VCL52" s="354"/>
      <c r="VCM52" s="354"/>
      <c r="VCN52" s="354"/>
      <c r="VCO52" s="354"/>
      <c r="VCP52" s="354"/>
      <c r="VCQ52" s="354"/>
      <c r="VCR52" s="354"/>
      <c r="VCS52" s="354"/>
      <c r="VCT52" s="354"/>
      <c r="VCU52" s="354"/>
      <c r="VCV52" s="354"/>
      <c r="VCW52" s="354"/>
      <c r="VCX52" s="354"/>
      <c r="VCY52" s="354"/>
      <c r="VCZ52" s="354"/>
      <c r="VDA52" s="354"/>
      <c r="VDB52" s="354"/>
      <c r="VDC52" s="354"/>
      <c r="VDD52" s="354"/>
      <c r="VDE52" s="354"/>
      <c r="VDF52" s="354"/>
      <c r="VDG52" s="354"/>
      <c r="VDH52" s="354"/>
      <c r="VDI52" s="354"/>
      <c r="VDJ52" s="354"/>
      <c r="VDK52" s="354"/>
      <c r="VDL52" s="354"/>
      <c r="VDM52" s="354"/>
      <c r="VDN52" s="354"/>
      <c r="VDO52" s="354"/>
      <c r="VDP52" s="354"/>
      <c r="VDQ52" s="354"/>
      <c r="VDR52" s="354"/>
      <c r="VDS52" s="354"/>
      <c r="VDT52" s="354"/>
      <c r="VDU52" s="354"/>
      <c r="VDV52" s="354"/>
      <c r="VDW52" s="354"/>
      <c r="VDX52" s="354"/>
      <c r="VDY52" s="354"/>
      <c r="VDZ52" s="354"/>
      <c r="VEA52" s="354"/>
      <c r="VEB52" s="354"/>
      <c r="VEC52" s="354"/>
      <c r="VED52" s="354"/>
      <c r="VEE52" s="354"/>
      <c r="VEF52" s="354"/>
      <c r="VEG52" s="354"/>
      <c r="VEH52" s="354"/>
      <c r="VEI52" s="354"/>
      <c r="VEJ52" s="354"/>
      <c r="VEK52" s="354"/>
      <c r="VEL52" s="354"/>
      <c r="VEM52" s="354"/>
      <c r="VEN52" s="354"/>
      <c r="VEO52" s="354"/>
      <c r="VEP52" s="354"/>
      <c r="VEQ52" s="354"/>
      <c r="VER52" s="354"/>
      <c r="VES52" s="354"/>
      <c r="VET52" s="354"/>
      <c r="VEU52" s="354"/>
      <c r="VEV52" s="354"/>
      <c r="VEW52" s="354"/>
      <c r="VEX52" s="354"/>
      <c r="VEY52" s="354"/>
      <c r="VEZ52" s="354"/>
      <c r="VFA52" s="354"/>
      <c r="VFB52" s="354"/>
      <c r="VFC52" s="354"/>
      <c r="VFD52" s="354"/>
      <c r="VFE52" s="354"/>
      <c r="VFF52" s="354"/>
      <c r="VFG52" s="354"/>
      <c r="VFH52" s="354"/>
      <c r="VFI52" s="354"/>
      <c r="VFJ52" s="354"/>
      <c r="VFK52" s="354"/>
      <c r="VFL52" s="354"/>
      <c r="VFM52" s="354"/>
      <c r="VFN52" s="354"/>
      <c r="VFO52" s="354"/>
      <c r="VFP52" s="354"/>
      <c r="VFQ52" s="354"/>
      <c r="VFR52" s="354"/>
      <c r="VFS52" s="354"/>
      <c r="VFT52" s="354"/>
      <c r="VFU52" s="354"/>
      <c r="VFV52" s="354"/>
      <c r="VFW52" s="354"/>
      <c r="VFX52" s="354"/>
      <c r="VFY52" s="354"/>
      <c r="VFZ52" s="354"/>
      <c r="VGA52" s="354"/>
      <c r="VGB52" s="354"/>
      <c r="VGC52" s="354"/>
      <c r="VGD52" s="354"/>
      <c r="VGE52" s="354"/>
      <c r="VGF52" s="354"/>
      <c r="VGG52" s="354"/>
      <c r="VGH52" s="354"/>
      <c r="VGI52" s="354"/>
      <c r="VGJ52" s="354"/>
      <c r="VGK52" s="354"/>
      <c r="VGL52" s="354"/>
      <c r="VGM52" s="354"/>
      <c r="VGN52" s="354"/>
      <c r="VGO52" s="354"/>
      <c r="VGP52" s="354"/>
      <c r="VGQ52" s="354"/>
      <c r="VGR52" s="354"/>
      <c r="VGS52" s="354"/>
      <c r="VGT52" s="354"/>
      <c r="VGU52" s="354"/>
      <c r="VGV52" s="354"/>
      <c r="VGW52" s="354"/>
      <c r="VGX52" s="354"/>
      <c r="VGY52" s="354"/>
      <c r="VGZ52" s="354"/>
      <c r="VHA52" s="354"/>
      <c r="VHB52" s="354"/>
      <c r="VHC52" s="354"/>
      <c r="VHD52" s="354"/>
      <c r="VHE52" s="354"/>
      <c r="VHF52" s="354"/>
      <c r="VHG52" s="354"/>
      <c r="VHH52" s="354"/>
      <c r="VHI52" s="354"/>
      <c r="VHJ52" s="354"/>
      <c r="VHK52" s="354"/>
      <c r="VHL52" s="354"/>
      <c r="VHM52" s="354"/>
      <c r="VHN52" s="354"/>
      <c r="VHO52" s="354"/>
      <c r="VHP52" s="354"/>
      <c r="VHQ52" s="354"/>
      <c r="VHR52" s="354"/>
      <c r="VHS52" s="354"/>
      <c r="VHT52" s="354"/>
      <c r="VHU52" s="354"/>
      <c r="VHV52" s="354"/>
      <c r="VHW52" s="354"/>
      <c r="VHX52" s="354"/>
      <c r="VHY52" s="354"/>
      <c r="VHZ52" s="354"/>
      <c r="VIA52" s="354"/>
      <c r="VIB52" s="354"/>
      <c r="VIC52" s="354"/>
      <c r="VID52" s="354"/>
      <c r="VIE52" s="354"/>
      <c r="VIF52" s="354"/>
      <c r="VIG52" s="354"/>
      <c r="VIH52" s="354"/>
      <c r="VII52" s="354"/>
      <c r="VIJ52" s="354"/>
      <c r="VIK52" s="354"/>
      <c r="VIL52" s="354"/>
      <c r="VIM52" s="354"/>
      <c r="VIN52" s="354"/>
      <c r="VIO52" s="354"/>
      <c r="VIP52" s="354"/>
      <c r="VIQ52" s="354"/>
      <c r="VIR52" s="354"/>
      <c r="VIS52" s="354"/>
      <c r="VIT52" s="354"/>
      <c r="VIU52" s="354"/>
      <c r="VIV52" s="354"/>
      <c r="VIW52" s="354"/>
      <c r="VIX52" s="354"/>
      <c r="VIY52" s="354"/>
      <c r="VIZ52" s="354"/>
      <c r="VJA52" s="354"/>
      <c r="VJB52" s="354"/>
      <c r="VJC52" s="354"/>
      <c r="VJD52" s="354"/>
      <c r="VJE52" s="354"/>
      <c r="VJF52" s="354"/>
      <c r="VJG52" s="354"/>
      <c r="VJH52" s="354"/>
      <c r="VJI52" s="354"/>
      <c r="VJJ52" s="354"/>
      <c r="VJK52" s="354"/>
      <c r="VJL52" s="354"/>
      <c r="VJM52" s="354"/>
      <c r="VJN52" s="354"/>
      <c r="VJO52" s="354"/>
      <c r="VJP52" s="354"/>
      <c r="VJQ52" s="354"/>
      <c r="VJR52" s="354"/>
      <c r="VJS52" s="354"/>
      <c r="VJT52" s="354"/>
      <c r="VJU52" s="354"/>
      <c r="VJV52" s="354"/>
      <c r="VJW52" s="354"/>
      <c r="VJX52" s="354"/>
      <c r="VJY52" s="354"/>
      <c r="VJZ52" s="354"/>
      <c r="VKA52" s="354"/>
      <c r="VKB52" s="354"/>
      <c r="VKC52" s="354"/>
      <c r="VKD52" s="354"/>
      <c r="VKE52" s="354"/>
      <c r="VKF52" s="354"/>
      <c r="VKG52" s="354"/>
      <c r="VKH52" s="354"/>
      <c r="VKI52" s="354"/>
      <c r="VKJ52" s="354"/>
      <c r="VKK52" s="354"/>
      <c r="VKL52" s="354"/>
      <c r="VKM52" s="354"/>
      <c r="VKN52" s="354"/>
      <c r="VKO52" s="354"/>
      <c r="VKP52" s="354"/>
      <c r="VKQ52" s="354"/>
      <c r="VKR52" s="354"/>
      <c r="VKS52" s="354"/>
      <c r="VKT52" s="354"/>
      <c r="VKU52" s="354"/>
      <c r="VKV52" s="354"/>
      <c r="VKW52" s="354"/>
      <c r="VKX52" s="354"/>
      <c r="VKY52" s="354"/>
      <c r="VKZ52" s="354"/>
      <c r="VLA52" s="354"/>
      <c r="VLB52" s="354"/>
      <c r="VLC52" s="354"/>
      <c r="VLD52" s="354"/>
      <c r="VLE52" s="354"/>
      <c r="VLF52" s="354"/>
      <c r="VLG52" s="354"/>
      <c r="VLH52" s="354"/>
      <c r="VLI52" s="354"/>
      <c r="VLJ52" s="354"/>
      <c r="VLK52" s="354"/>
      <c r="VLL52" s="354"/>
      <c r="VLM52" s="354"/>
      <c r="VLN52" s="354"/>
      <c r="VLO52" s="354"/>
      <c r="VLP52" s="354"/>
      <c r="VLQ52" s="354"/>
      <c r="VLR52" s="354"/>
      <c r="VLS52" s="354"/>
      <c r="VLT52" s="354"/>
      <c r="VLU52" s="354"/>
      <c r="VLV52" s="354"/>
      <c r="VLW52" s="354"/>
      <c r="VLX52" s="354"/>
      <c r="VLY52" s="354"/>
      <c r="VLZ52" s="354"/>
      <c r="VMA52" s="354"/>
      <c r="VMB52" s="354"/>
      <c r="VMC52" s="354"/>
      <c r="VMD52" s="354"/>
      <c r="VME52" s="354"/>
      <c r="VMF52" s="354"/>
      <c r="VMG52" s="354"/>
      <c r="VMH52" s="354"/>
      <c r="VMI52" s="354"/>
      <c r="VMJ52" s="354"/>
      <c r="VMK52" s="354"/>
      <c r="VML52" s="354"/>
      <c r="VMM52" s="354"/>
      <c r="VMN52" s="354"/>
      <c r="VMO52" s="354"/>
      <c r="VMP52" s="354"/>
      <c r="VMQ52" s="354"/>
      <c r="VMR52" s="354"/>
      <c r="VMS52" s="354"/>
      <c r="VMT52" s="354"/>
      <c r="VMU52" s="354"/>
      <c r="VMV52" s="354"/>
      <c r="VMW52" s="354"/>
      <c r="VMX52" s="354"/>
      <c r="VMY52" s="354"/>
      <c r="VMZ52" s="354"/>
      <c r="VNA52" s="354"/>
      <c r="VNB52" s="354"/>
      <c r="VNC52" s="354"/>
      <c r="VND52" s="354"/>
      <c r="VNE52" s="354"/>
      <c r="VNF52" s="354"/>
      <c r="VNG52" s="354"/>
      <c r="VNH52" s="354"/>
      <c r="VNI52" s="354"/>
      <c r="VNJ52" s="354"/>
      <c r="VNK52" s="354"/>
      <c r="VNL52" s="354"/>
      <c r="VNM52" s="354"/>
      <c r="VNN52" s="354"/>
      <c r="VNO52" s="354"/>
      <c r="VNP52" s="354"/>
      <c r="VNQ52" s="354"/>
      <c r="VNR52" s="354"/>
      <c r="VNS52" s="354"/>
      <c r="VNT52" s="354"/>
      <c r="VNU52" s="354"/>
      <c r="VNV52" s="354"/>
      <c r="VNW52" s="354"/>
      <c r="VNX52" s="354"/>
      <c r="VNY52" s="354"/>
      <c r="VNZ52" s="354"/>
      <c r="VOA52" s="354"/>
      <c r="VOB52" s="354"/>
      <c r="VOC52" s="354"/>
      <c r="VOD52" s="354"/>
      <c r="VOE52" s="354"/>
      <c r="VOF52" s="354"/>
      <c r="VOG52" s="354"/>
      <c r="VOH52" s="354"/>
      <c r="VOI52" s="354"/>
      <c r="VOJ52" s="354"/>
      <c r="VOK52" s="354"/>
      <c r="VOL52" s="354"/>
      <c r="VOM52" s="354"/>
      <c r="VON52" s="354"/>
      <c r="VOO52" s="354"/>
      <c r="VOP52" s="354"/>
      <c r="VOQ52" s="354"/>
      <c r="VOR52" s="354"/>
      <c r="VOS52" s="354"/>
      <c r="VOT52" s="354"/>
      <c r="VOU52" s="354"/>
      <c r="VOV52" s="354"/>
      <c r="VOW52" s="354"/>
      <c r="VOX52" s="354"/>
      <c r="VOY52" s="354"/>
      <c r="VOZ52" s="354"/>
      <c r="VPA52" s="354"/>
      <c r="VPB52" s="354"/>
      <c r="VPC52" s="354"/>
      <c r="VPD52" s="354"/>
      <c r="VPE52" s="354"/>
      <c r="VPF52" s="354"/>
      <c r="VPG52" s="354"/>
      <c r="VPH52" s="354"/>
      <c r="VPI52" s="354"/>
      <c r="VPJ52" s="354"/>
      <c r="VPK52" s="354"/>
      <c r="VPL52" s="354"/>
      <c r="VPM52" s="354"/>
      <c r="VPN52" s="354"/>
      <c r="VPO52" s="354"/>
      <c r="VPP52" s="354"/>
      <c r="VPQ52" s="354"/>
      <c r="VPR52" s="354"/>
      <c r="VPS52" s="354"/>
      <c r="VPT52" s="354"/>
      <c r="VPU52" s="354"/>
      <c r="VPV52" s="354"/>
      <c r="VPW52" s="354"/>
      <c r="VPX52" s="354"/>
      <c r="VPY52" s="354"/>
      <c r="VPZ52" s="354"/>
      <c r="VQA52" s="354"/>
      <c r="VQB52" s="354"/>
      <c r="VQC52" s="354"/>
      <c r="VQD52" s="354"/>
      <c r="VQE52" s="354"/>
      <c r="VQF52" s="354"/>
      <c r="VQG52" s="354"/>
      <c r="VQH52" s="354"/>
      <c r="VQI52" s="354"/>
      <c r="VQJ52" s="354"/>
      <c r="VQK52" s="354"/>
      <c r="VQL52" s="354"/>
      <c r="VQM52" s="354"/>
      <c r="VQN52" s="354"/>
      <c r="VQO52" s="354"/>
      <c r="VQP52" s="354"/>
      <c r="VQQ52" s="354"/>
      <c r="VQR52" s="354"/>
      <c r="VQS52" s="354"/>
      <c r="VQT52" s="354"/>
      <c r="VQU52" s="354"/>
      <c r="VQV52" s="354"/>
      <c r="VQW52" s="354"/>
      <c r="VQX52" s="354"/>
      <c r="VQY52" s="354"/>
      <c r="VQZ52" s="354"/>
      <c r="VRA52" s="354"/>
      <c r="VRB52" s="354"/>
      <c r="VRC52" s="354"/>
      <c r="VRD52" s="354"/>
      <c r="VRE52" s="354"/>
      <c r="VRF52" s="354"/>
      <c r="VRG52" s="354"/>
      <c r="VRH52" s="354"/>
      <c r="VRI52" s="354"/>
      <c r="VRJ52" s="354"/>
      <c r="VRK52" s="354"/>
      <c r="VRL52" s="354"/>
      <c r="VRM52" s="354"/>
      <c r="VRN52" s="354"/>
      <c r="VRO52" s="354"/>
      <c r="VRP52" s="354"/>
      <c r="VRQ52" s="354"/>
      <c r="VRR52" s="354"/>
      <c r="VRS52" s="354"/>
      <c r="VRT52" s="354"/>
      <c r="VRU52" s="354"/>
      <c r="VRV52" s="354"/>
      <c r="VRW52" s="354"/>
      <c r="VRX52" s="354"/>
      <c r="VRY52" s="354"/>
      <c r="VRZ52" s="354"/>
      <c r="VSA52" s="354"/>
      <c r="VSB52" s="354"/>
      <c r="VSC52" s="354"/>
      <c r="VSD52" s="354"/>
      <c r="VSE52" s="354"/>
      <c r="VSF52" s="354"/>
      <c r="VSG52" s="354"/>
      <c r="VSH52" s="354"/>
      <c r="VSI52" s="354"/>
      <c r="VSJ52" s="354"/>
      <c r="VSK52" s="354"/>
      <c r="VSL52" s="354"/>
      <c r="VSM52" s="354"/>
      <c r="VSN52" s="354"/>
      <c r="VSO52" s="354"/>
      <c r="VSP52" s="354"/>
      <c r="VSQ52" s="354"/>
      <c r="VSR52" s="354"/>
      <c r="VSS52" s="354"/>
      <c r="VST52" s="354"/>
      <c r="VSU52" s="354"/>
      <c r="VSV52" s="354"/>
      <c r="VSW52" s="354"/>
      <c r="VSX52" s="354"/>
      <c r="VSY52" s="354"/>
      <c r="VSZ52" s="354"/>
      <c r="VTA52" s="354"/>
      <c r="VTB52" s="354"/>
      <c r="VTC52" s="354"/>
      <c r="VTD52" s="354"/>
      <c r="VTE52" s="354"/>
      <c r="VTF52" s="354"/>
      <c r="VTG52" s="354"/>
      <c r="VTH52" s="354"/>
      <c r="VTI52" s="354"/>
      <c r="VTJ52" s="354"/>
      <c r="VTK52" s="354"/>
      <c r="VTL52" s="354"/>
      <c r="VTM52" s="354"/>
      <c r="VTN52" s="354"/>
      <c r="VTO52" s="354"/>
      <c r="VTP52" s="354"/>
      <c r="VTQ52" s="354"/>
      <c r="VTR52" s="354"/>
      <c r="VTS52" s="354"/>
      <c r="VTT52" s="354"/>
      <c r="VTU52" s="354"/>
      <c r="VTV52" s="354"/>
      <c r="VTW52" s="354"/>
      <c r="VTX52" s="354"/>
      <c r="VTY52" s="354"/>
      <c r="VTZ52" s="354"/>
      <c r="VUA52" s="354"/>
      <c r="VUB52" s="354"/>
      <c r="VUC52" s="354"/>
      <c r="VUD52" s="354"/>
      <c r="VUE52" s="354"/>
      <c r="VUF52" s="354"/>
      <c r="VUG52" s="354"/>
      <c r="VUH52" s="354"/>
      <c r="VUI52" s="354"/>
      <c r="VUJ52" s="354"/>
      <c r="VUK52" s="354"/>
      <c r="VUL52" s="354"/>
      <c r="VUM52" s="354"/>
      <c r="VUN52" s="354"/>
      <c r="VUO52" s="354"/>
      <c r="VUP52" s="354"/>
      <c r="VUQ52" s="354"/>
      <c r="VUR52" s="354"/>
      <c r="VUS52" s="354"/>
      <c r="VUT52" s="354"/>
      <c r="VUU52" s="354"/>
      <c r="VUV52" s="354"/>
      <c r="VUW52" s="354"/>
      <c r="VUX52" s="354"/>
      <c r="VUY52" s="354"/>
      <c r="VUZ52" s="354"/>
      <c r="VVA52" s="354"/>
      <c r="VVB52" s="354"/>
      <c r="VVC52" s="354"/>
      <c r="VVD52" s="354"/>
      <c r="VVE52" s="354"/>
      <c r="VVF52" s="354"/>
      <c r="VVG52" s="354"/>
      <c r="VVH52" s="354"/>
      <c r="VVI52" s="354"/>
      <c r="VVJ52" s="354"/>
      <c r="VVK52" s="354"/>
      <c r="VVL52" s="354"/>
      <c r="VVM52" s="354"/>
      <c r="VVN52" s="354"/>
      <c r="VVO52" s="354"/>
      <c r="VVP52" s="354"/>
      <c r="VVQ52" s="354"/>
      <c r="VVR52" s="354"/>
      <c r="VVS52" s="354"/>
      <c r="VVT52" s="354"/>
      <c r="VVU52" s="354"/>
      <c r="VVV52" s="354"/>
      <c r="VVW52" s="354"/>
      <c r="VVX52" s="354"/>
      <c r="VVY52" s="354"/>
      <c r="VVZ52" s="354"/>
      <c r="VWA52" s="354"/>
      <c r="VWB52" s="354"/>
      <c r="VWC52" s="354"/>
      <c r="VWD52" s="354"/>
      <c r="VWE52" s="354"/>
      <c r="VWF52" s="354"/>
      <c r="VWG52" s="354"/>
      <c r="VWH52" s="354"/>
      <c r="VWI52" s="354"/>
      <c r="VWJ52" s="354"/>
      <c r="VWK52" s="354"/>
      <c r="VWL52" s="354"/>
      <c r="VWM52" s="354"/>
      <c r="VWN52" s="354"/>
      <c r="VWO52" s="354"/>
      <c r="VWP52" s="354"/>
      <c r="VWQ52" s="354"/>
      <c r="VWR52" s="354"/>
      <c r="VWS52" s="354"/>
      <c r="VWT52" s="354"/>
      <c r="VWU52" s="354"/>
      <c r="VWV52" s="354"/>
      <c r="VWW52" s="354"/>
      <c r="VWX52" s="354"/>
      <c r="VWY52" s="354"/>
      <c r="VWZ52" s="354"/>
      <c r="VXA52" s="354"/>
      <c r="VXB52" s="354"/>
      <c r="VXC52" s="354"/>
      <c r="VXD52" s="354"/>
      <c r="VXE52" s="354"/>
      <c r="VXF52" s="354"/>
      <c r="VXG52" s="354"/>
      <c r="VXH52" s="354"/>
      <c r="VXI52" s="354"/>
      <c r="VXJ52" s="354"/>
      <c r="VXK52" s="354"/>
      <c r="VXL52" s="354"/>
      <c r="VXM52" s="354"/>
      <c r="VXN52" s="354"/>
      <c r="VXO52" s="354"/>
      <c r="VXP52" s="354"/>
      <c r="VXQ52" s="354"/>
      <c r="VXR52" s="354"/>
      <c r="VXS52" s="354"/>
      <c r="VXT52" s="354"/>
      <c r="VXU52" s="354"/>
      <c r="VXV52" s="354"/>
      <c r="VXW52" s="354"/>
      <c r="VXX52" s="354"/>
      <c r="VXY52" s="354"/>
      <c r="VXZ52" s="354"/>
      <c r="VYA52" s="354"/>
      <c r="VYB52" s="354"/>
      <c r="VYC52" s="354"/>
      <c r="VYD52" s="354"/>
      <c r="VYE52" s="354"/>
      <c r="VYF52" s="354"/>
      <c r="VYG52" s="354"/>
      <c r="VYH52" s="354"/>
      <c r="VYI52" s="354"/>
      <c r="VYJ52" s="354"/>
      <c r="VYK52" s="354"/>
      <c r="VYL52" s="354"/>
      <c r="VYM52" s="354"/>
      <c r="VYN52" s="354"/>
      <c r="VYO52" s="354"/>
      <c r="VYP52" s="354"/>
      <c r="VYQ52" s="354"/>
      <c r="VYR52" s="354"/>
      <c r="VYS52" s="354"/>
      <c r="VYT52" s="354"/>
      <c r="VYU52" s="354"/>
      <c r="VYV52" s="354"/>
      <c r="VYW52" s="354"/>
      <c r="VYX52" s="354"/>
      <c r="VYY52" s="354"/>
      <c r="VYZ52" s="354"/>
      <c r="VZA52" s="354"/>
      <c r="VZB52" s="354"/>
      <c r="VZC52" s="354"/>
      <c r="VZD52" s="354"/>
      <c r="VZE52" s="354"/>
      <c r="VZF52" s="354"/>
      <c r="VZG52" s="354"/>
      <c r="VZH52" s="354"/>
      <c r="VZI52" s="354"/>
      <c r="VZJ52" s="354"/>
      <c r="VZK52" s="354"/>
      <c r="VZL52" s="354"/>
      <c r="VZM52" s="354"/>
      <c r="VZN52" s="354"/>
      <c r="VZO52" s="354"/>
      <c r="VZP52" s="354"/>
      <c r="VZQ52" s="354"/>
      <c r="VZR52" s="354"/>
      <c r="VZS52" s="354"/>
      <c r="VZT52" s="354"/>
      <c r="VZU52" s="354"/>
      <c r="VZV52" s="354"/>
      <c r="VZW52" s="354"/>
      <c r="VZX52" s="354"/>
      <c r="VZY52" s="354"/>
      <c r="VZZ52" s="354"/>
      <c r="WAA52" s="354"/>
      <c r="WAB52" s="354"/>
      <c r="WAC52" s="354"/>
      <c r="WAD52" s="354"/>
      <c r="WAE52" s="354"/>
      <c r="WAF52" s="354"/>
      <c r="WAG52" s="354"/>
      <c r="WAH52" s="354"/>
      <c r="WAI52" s="354"/>
      <c r="WAJ52" s="354"/>
      <c r="WAK52" s="354"/>
      <c r="WAL52" s="354"/>
      <c r="WAM52" s="354"/>
      <c r="WAN52" s="354"/>
      <c r="WAO52" s="354"/>
      <c r="WAP52" s="354"/>
      <c r="WAQ52" s="354"/>
      <c r="WAR52" s="354"/>
      <c r="WAS52" s="354"/>
      <c r="WAT52" s="354"/>
      <c r="WAU52" s="354"/>
      <c r="WAV52" s="354"/>
      <c r="WAW52" s="354"/>
      <c r="WAX52" s="354"/>
      <c r="WAY52" s="354"/>
      <c r="WAZ52" s="354"/>
      <c r="WBA52" s="354"/>
      <c r="WBB52" s="354"/>
      <c r="WBC52" s="354"/>
      <c r="WBD52" s="354"/>
      <c r="WBE52" s="354"/>
      <c r="WBF52" s="354"/>
      <c r="WBG52" s="354"/>
      <c r="WBH52" s="354"/>
      <c r="WBI52" s="354"/>
      <c r="WBJ52" s="354"/>
      <c r="WBK52" s="354"/>
      <c r="WBL52" s="354"/>
      <c r="WBM52" s="354"/>
      <c r="WBN52" s="354"/>
      <c r="WBO52" s="354"/>
      <c r="WBP52" s="354"/>
      <c r="WBQ52" s="354"/>
      <c r="WBR52" s="354"/>
      <c r="WBS52" s="354"/>
      <c r="WBT52" s="354"/>
      <c r="WBU52" s="354"/>
      <c r="WBV52" s="354"/>
      <c r="WBW52" s="354"/>
      <c r="WBX52" s="354"/>
      <c r="WBY52" s="354"/>
      <c r="WBZ52" s="354"/>
      <c r="WCA52" s="354"/>
      <c r="WCB52" s="354"/>
      <c r="WCC52" s="354"/>
      <c r="WCD52" s="354"/>
      <c r="WCE52" s="354"/>
      <c r="WCF52" s="354"/>
      <c r="WCG52" s="354"/>
      <c r="WCH52" s="354"/>
      <c r="WCI52" s="354"/>
      <c r="WCJ52" s="354"/>
      <c r="WCK52" s="354"/>
      <c r="WCL52" s="354"/>
      <c r="WCM52" s="354"/>
      <c r="WCN52" s="354"/>
      <c r="WCO52" s="354"/>
      <c r="WCP52" s="354"/>
      <c r="WCQ52" s="354"/>
      <c r="WCR52" s="354"/>
      <c r="WCS52" s="354"/>
      <c r="WCT52" s="354"/>
      <c r="WCU52" s="354"/>
      <c r="WCV52" s="354"/>
      <c r="WCW52" s="354"/>
      <c r="WCX52" s="354"/>
      <c r="WCY52" s="354"/>
      <c r="WCZ52" s="354"/>
      <c r="WDA52" s="354"/>
      <c r="WDB52" s="354"/>
      <c r="WDC52" s="354"/>
      <c r="WDD52" s="354"/>
      <c r="WDE52" s="354"/>
      <c r="WDF52" s="354"/>
      <c r="WDG52" s="354"/>
      <c r="WDH52" s="354"/>
      <c r="WDI52" s="354"/>
      <c r="WDJ52" s="354"/>
      <c r="WDK52" s="354"/>
      <c r="WDL52" s="354"/>
      <c r="WDM52" s="354"/>
      <c r="WDN52" s="354"/>
      <c r="WDO52" s="354"/>
      <c r="WDP52" s="354"/>
      <c r="WDQ52" s="354"/>
      <c r="WDR52" s="354"/>
      <c r="WDS52" s="354"/>
      <c r="WDT52" s="354"/>
      <c r="WDU52" s="354"/>
      <c r="WDV52" s="354"/>
      <c r="WDW52" s="354"/>
      <c r="WDX52" s="354"/>
      <c r="WDY52" s="354"/>
      <c r="WDZ52" s="354"/>
      <c r="WEA52" s="354"/>
      <c r="WEB52" s="354"/>
      <c r="WEC52" s="354"/>
      <c r="WED52" s="354"/>
      <c r="WEE52" s="354"/>
      <c r="WEF52" s="354"/>
      <c r="WEG52" s="354"/>
      <c r="WEH52" s="354"/>
      <c r="WEI52" s="354"/>
      <c r="WEJ52" s="354"/>
      <c r="WEK52" s="354"/>
      <c r="WEL52" s="354"/>
      <c r="WEM52" s="354"/>
      <c r="WEN52" s="354"/>
      <c r="WEO52" s="354"/>
      <c r="WEP52" s="354"/>
      <c r="WEQ52" s="354"/>
      <c r="WER52" s="354"/>
      <c r="WES52" s="354"/>
      <c r="WET52" s="354"/>
      <c r="WEU52" s="354"/>
      <c r="WEV52" s="354"/>
      <c r="WEW52" s="354"/>
      <c r="WEX52" s="354"/>
      <c r="WEY52" s="354"/>
      <c r="WEZ52" s="354"/>
      <c r="WFA52" s="354"/>
      <c r="WFB52" s="354"/>
      <c r="WFC52" s="354"/>
      <c r="WFD52" s="354"/>
      <c r="WFE52" s="354"/>
      <c r="WFF52" s="354"/>
      <c r="WFG52" s="354"/>
      <c r="WFH52" s="354"/>
      <c r="WFI52" s="354"/>
      <c r="WFJ52" s="354"/>
      <c r="WFK52" s="354"/>
      <c r="WFL52" s="354"/>
      <c r="WFM52" s="354"/>
      <c r="WFN52" s="354"/>
      <c r="WFO52" s="354"/>
      <c r="WFP52" s="354"/>
      <c r="WFQ52" s="354"/>
      <c r="WFR52" s="354"/>
      <c r="WFS52" s="354"/>
      <c r="WFT52" s="354"/>
      <c r="WFU52" s="354"/>
      <c r="WFV52" s="354"/>
      <c r="WFW52" s="354"/>
      <c r="WFX52" s="354"/>
      <c r="WFY52" s="354"/>
      <c r="WFZ52" s="354"/>
      <c r="WGA52" s="354"/>
      <c r="WGB52" s="354"/>
      <c r="WGC52" s="354"/>
      <c r="WGD52" s="354"/>
      <c r="WGE52" s="354"/>
      <c r="WGF52" s="354"/>
      <c r="WGG52" s="354"/>
      <c r="WGH52" s="354"/>
      <c r="WGI52" s="354"/>
      <c r="WGJ52" s="354"/>
      <c r="WGK52" s="354"/>
      <c r="WGL52" s="354"/>
      <c r="WGM52" s="354"/>
      <c r="WGN52" s="354"/>
      <c r="WGO52" s="354"/>
      <c r="WGP52" s="354"/>
      <c r="WGQ52" s="354"/>
      <c r="WGR52" s="354"/>
      <c r="WGS52" s="354"/>
      <c r="WGT52" s="354"/>
      <c r="WGU52" s="354"/>
      <c r="WGV52" s="354"/>
      <c r="WGW52" s="354"/>
      <c r="WGX52" s="354"/>
      <c r="WGY52" s="354"/>
      <c r="WGZ52" s="354"/>
      <c r="WHA52" s="354"/>
      <c r="WHB52" s="354"/>
      <c r="WHC52" s="354"/>
      <c r="WHD52" s="354"/>
      <c r="WHE52" s="354"/>
      <c r="WHF52" s="354"/>
      <c r="WHG52" s="354"/>
      <c r="WHH52" s="354"/>
      <c r="WHI52" s="354"/>
      <c r="WHJ52" s="354"/>
      <c r="WHK52" s="354"/>
      <c r="WHL52" s="354"/>
      <c r="WHM52" s="354"/>
      <c r="WHN52" s="354"/>
      <c r="WHO52" s="354"/>
      <c r="WHP52" s="354"/>
      <c r="WHQ52" s="354"/>
      <c r="WHR52" s="354"/>
      <c r="WHS52" s="354"/>
      <c r="WHT52" s="354"/>
      <c r="WHU52" s="354"/>
      <c r="WHV52" s="354"/>
      <c r="WHW52" s="354"/>
      <c r="WHX52" s="354"/>
      <c r="WHY52" s="354"/>
      <c r="WHZ52" s="354"/>
      <c r="WIA52" s="354"/>
      <c r="WIB52" s="354"/>
      <c r="WIC52" s="354"/>
      <c r="WID52" s="354"/>
      <c r="WIE52" s="354"/>
      <c r="WIF52" s="354"/>
      <c r="WIG52" s="354"/>
      <c r="WIH52" s="354"/>
      <c r="WII52" s="354"/>
      <c r="WIJ52" s="354"/>
      <c r="WIK52" s="354"/>
      <c r="WIL52" s="354"/>
      <c r="WIM52" s="354"/>
      <c r="WIN52" s="354"/>
      <c r="WIO52" s="354"/>
      <c r="WIP52" s="354"/>
      <c r="WIQ52" s="354"/>
      <c r="WIR52" s="354"/>
      <c r="WIS52" s="354"/>
      <c r="WIT52" s="354"/>
      <c r="WIU52" s="354"/>
      <c r="WIV52" s="354"/>
      <c r="WIW52" s="354"/>
      <c r="WIX52" s="354"/>
      <c r="WIY52" s="354"/>
      <c r="WIZ52" s="354"/>
      <c r="WJA52" s="354"/>
      <c r="WJB52" s="354"/>
      <c r="WJC52" s="354"/>
      <c r="WJD52" s="354"/>
      <c r="WJE52" s="354"/>
      <c r="WJF52" s="354"/>
      <c r="WJG52" s="354"/>
      <c r="WJH52" s="354"/>
      <c r="WJI52" s="354"/>
      <c r="WJJ52" s="354"/>
      <c r="WJK52" s="354"/>
      <c r="WJL52" s="354"/>
      <c r="WJM52" s="354"/>
      <c r="WJN52" s="354"/>
      <c r="WJO52" s="354"/>
      <c r="WJP52" s="354"/>
      <c r="WJQ52" s="354"/>
      <c r="WJR52" s="354"/>
      <c r="WJS52" s="354"/>
      <c r="WJT52" s="354"/>
      <c r="WJU52" s="354"/>
      <c r="WJV52" s="354"/>
      <c r="WJW52" s="354"/>
      <c r="WJX52" s="354"/>
      <c r="WJY52" s="354"/>
      <c r="WJZ52" s="354"/>
      <c r="WKA52" s="354"/>
      <c r="WKB52" s="354"/>
      <c r="WKC52" s="354"/>
      <c r="WKD52" s="354"/>
      <c r="WKE52" s="354"/>
      <c r="WKF52" s="354"/>
      <c r="WKG52" s="354"/>
      <c r="WKH52" s="354"/>
      <c r="WKI52" s="354"/>
      <c r="WKJ52" s="354"/>
      <c r="WKK52" s="354"/>
      <c r="WKL52" s="354"/>
      <c r="WKM52" s="354"/>
      <c r="WKN52" s="354"/>
      <c r="WKO52" s="354"/>
      <c r="WKP52" s="354"/>
      <c r="WKQ52" s="354"/>
      <c r="WKR52" s="354"/>
      <c r="WKS52" s="354"/>
      <c r="WKT52" s="354"/>
      <c r="WKU52" s="354"/>
      <c r="WKV52" s="354"/>
      <c r="WKW52" s="354"/>
      <c r="WKX52" s="354"/>
      <c r="WKY52" s="354"/>
      <c r="WKZ52" s="354"/>
      <c r="WLA52" s="354"/>
      <c r="WLB52" s="354"/>
      <c r="WLC52" s="354"/>
      <c r="WLD52" s="354"/>
      <c r="WLE52" s="354"/>
      <c r="WLF52" s="354"/>
      <c r="WLG52" s="354"/>
      <c r="WLH52" s="354"/>
      <c r="WLI52" s="354"/>
      <c r="WLJ52" s="354"/>
      <c r="WLK52" s="354"/>
      <c r="WLL52" s="354"/>
      <c r="WLM52" s="354"/>
      <c r="WLN52" s="354"/>
      <c r="WLO52" s="354"/>
      <c r="WLP52" s="354"/>
      <c r="WLQ52" s="354"/>
      <c r="WLR52" s="354"/>
      <c r="WLS52" s="354"/>
      <c r="WLT52" s="354"/>
      <c r="WLU52" s="354"/>
      <c r="WLV52" s="354"/>
      <c r="WLW52" s="354"/>
      <c r="WLX52" s="354"/>
      <c r="WLY52" s="354"/>
      <c r="WLZ52" s="354"/>
      <c r="WMA52" s="354"/>
      <c r="WMB52" s="354"/>
      <c r="WMC52" s="354"/>
      <c r="WMD52" s="354"/>
      <c r="WME52" s="354"/>
      <c r="WMF52" s="354"/>
      <c r="WMG52" s="354"/>
      <c r="WMH52" s="354"/>
      <c r="WMI52" s="354"/>
      <c r="WMJ52" s="354"/>
      <c r="WMK52" s="354"/>
      <c r="WML52" s="354"/>
      <c r="WMM52" s="354"/>
      <c r="WMN52" s="354"/>
      <c r="WMO52" s="354"/>
      <c r="WMP52" s="354"/>
      <c r="WMQ52" s="354"/>
      <c r="WMR52" s="354"/>
      <c r="WMS52" s="354"/>
      <c r="WMT52" s="354"/>
      <c r="WMU52" s="354"/>
      <c r="WMV52" s="354"/>
      <c r="WMW52" s="354"/>
      <c r="WMX52" s="354"/>
      <c r="WMY52" s="354"/>
      <c r="WMZ52" s="354"/>
      <c r="WNA52" s="354"/>
      <c r="WNB52" s="354"/>
      <c r="WNC52" s="354"/>
      <c r="WND52" s="354"/>
      <c r="WNE52" s="354"/>
      <c r="WNF52" s="354"/>
      <c r="WNG52" s="354"/>
      <c r="WNH52" s="354"/>
      <c r="WNI52" s="354"/>
      <c r="WNJ52" s="354"/>
      <c r="WNK52" s="354"/>
      <c r="WNL52" s="354"/>
      <c r="WNM52" s="354"/>
      <c r="WNN52" s="354"/>
      <c r="WNO52" s="354"/>
      <c r="WNP52" s="354"/>
      <c r="WNQ52" s="354"/>
      <c r="WNR52" s="354"/>
      <c r="WNS52" s="354"/>
      <c r="WNT52" s="354"/>
      <c r="WNU52" s="354"/>
      <c r="WNV52" s="354"/>
      <c r="WNW52" s="354"/>
      <c r="WNX52" s="354"/>
      <c r="WNY52" s="354"/>
      <c r="WNZ52" s="354"/>
      <c r="WOA52" s="354"/>
      <c r="WOB52" s="354"/>
      <c r="WOC52" s="354"/>
      <c r="WOD52" s="354"/>
      <c r="WOE52" s="354"/>
      <c r="WOF52" s="354"/>
      <c r="WOG52" s="354"/>
      <c r="WOH52" s="354"/>
      <c r="WOI52" s="354"/>
      <c r="WOJ52" s="354"/>
      <c r="WOK52" s="354"/>
      <c r="WOL52" s="354"/>
      <c r="WOM52" s="354"/>
      <c r="WON52" s="354"/>
      <c r="WOO52" s="354"/>
      <c r="WOP52" s="354"/>
      <c r="WOQ52" s="354"/>
      <c r="WOR52" s="354"/>
      <c r="WOS52" s="354"/>
      <c r="WOT52" s="354"/>
      <c r="WOU52" s="354"/>
      <c r="WOV52" s="354"/>
      <c r="WOW52" s="354"/>
      <c r="WOX52" s="354"/>
      <c r="WOY52" s="354"/>
      <c r="WOZ52" s="354"/>
      <c r="WPA52" s="354"/>
      <c r="WPB52" s="354"/>
      <c r="WPC52" s="354"/>
      <c r="WPD52" s="354"/>
      <c r="WPE52" s="354"/>
      <c r="WPF52" s="354"/>
      <c r="WPG52" s="354"/>
      <c r="WPH52" s="354"/>
      <c r="WPI52" s="354"/>
      <c r="WPJ52" s="354"/>
      <c r="WPK52" s="354"/>
      <c r="WPL52" s="354"/>
      <c r="WPM52" s="354"/>
      <c r="WPN52" s="354"/>
      <c r="WPO52" s="354"/>
      <c r="WPP52" s="354"/>
      <c r="WPQ52" s="354"/>
      <c r="WPR52" s="354"/>
      <c r="WPS52" s="354"/>
      <c r="WPT52" s="354"/>
      <c r="WPU52" s="354"/>
      <c r="WPV52" s="354"/>
      <c r="WPW52" s="354"/>
      <c r="WPX52" s="354"/>
      <c r="WPY52" s="354"/>
      <c r="WPZ52" s="354"/>
      <c r="WQA52" s="354"/>
      <c r="WQB52" s="354"/>
      <c r="WQC52" s="354"/>
      <c r="WQD52" s="354"/>
      <c r="WQE52" s="354"/>
      <c r="WQF52" s="354"/>
      <c r="WQG52" s="354"/>
      <c r="WQH52" s="354"/>
      <c r="WQI52" s="354"/>
      <c r="WQJ52" s="354"/>
      <c r="WQK52" s="354"/>
      <c r="WQL52" s="354"/>
      <c r="WQM52" s="354"/>
      <c r="WQN52" s="354"/>
      <c r="WQO52" s="354"/>
      <c r="WQP52" s="354"/>
      <c r="WQQ52" s="354"/>
      <c r="WQR52" s="354"/>
      <c r="WQS52" s="354"/>
      <c r="WQT52" s="354"/>
      <c r="WQU52" s="354"/>
      <c r="WQV52" s="354"/>
      <c r="WQW52" s="354"/>
      <c r="WQX52" s="354"/>
      <c r="WQY52" s="354"/>
      <c r="WQZ52" s="354"/>
      <c r="WRA52" s="354"/>
      <c r="WRB52" s="354"/>
      <c r="WRC52" s="354"/>
      <c r="WRD52" s="354"/>
      <c r="WRE52" s="354"/>
      <c r="WRF52" s="354"/>
      <c r="WRG52" s="354"/>
      <c r="WRH52" s="354"/>
      <c r="WRI52" s="354"/>
      <c r="WRJ52" s="354"/>
      <c r="WRK52" s="354"/>
      <c r="WRL52" s="354"/>
      <c r="WRM52" s="354"/>
      <c r="WRN52" s="354"/>
      <c r="WRO52" s="354"/>
      <c r="WRP52" s="354"/>
      <c r="WRQ52" s="354"/>
      <c r="WRR52" s="354"/>
      <c r="WRS52" s="354"/>
      <c r="WRT52" s="354"/>
      <c r="WRU52" s="354"/>
      <c r="WRV52" s="354"/>
      <c r="WRW52" s="354"/>
      <c r="WRX52" s="354"/>
      <c r="WRY52" s="354"/>
      <c r="WRZ52" s="354"/>
      <c r="WSA52" s="354"/>
      <c r="WSB52" s="354"/>
      <c r="WSC52" s="354"/>
      <c r="WSD52" s="354"/>
      <c r="WSE52" s="354"/>
      <c r="WSF52" s="354"/>
      <c r="WSG52" s="354"/>
      <c r="WSH52" s="354"/>
      <c r="WSI52" s="354"/>
      <c r="WSJ52" s="354"/>
      <c r="WSK52" s="354"/>
      <c r="WSL52" s="354"/>
      <c r="WSM52" s="354"/>
      <c r="WSN52" s="354"/>
      <c r="WSO52" s="354"/>
      <c r="WSP52" s="354"/>
      <c r="WSQ52" s="354"/>
      <c r="WSR52" s="354"/>
      <c r="WSS52" s="354"/>
      <c r="WST52" s="354"/>
      <c r="WSU52" s="354"/>
      <c r="WSV52" s="354"/>
      <c r="WSW52" s="354"/>
      <c r="WSX52" s="354"/>
      <c r="WSY52" s="354"/>
      <c r="WSZ52" s="354"/>
      <c r="WTA52" s="354"/>
      <c r="WTB52" s="354"/>
      <c r="WTC52" s="354"/>
      <c r="WTD52" s="354"/>
      <c r="WTE52" s="354"/>
      <c r="WTF52" s="354"/>
      <c r="WTG52" s="354"/>
      <c r="WTH52" s="354"/>
      <c r="WTI52" s="354"/>
      <c r="WTJ52" s="354"/>
      <c r="WTK52" s="354"/>
      <c r="WTL52" s="354"/>
      <c r="WTM52" s="354"/>
      <c r="WTN52" s="354"/>
      <c r="WTO52" s="354"/>
      <c r="WTP52" s="354"/>
      <c r="WTQ52" s="354"/>
      <c r="WTR52" s="354"/>
      <c r="WTS52" s="354"/>
      <c r="WTT52" s="354"/>
      <c r="WTU52" s="354"/>
      <c r="WTV52" s="354"/>
      <c r="WTW52" s="354"/>
      <c r="WTX52" s="354"/>
      <c r="WTY52" s="354"/>
      <c r="WTZ52" s="354"/>
      <c r="WUA52" s="354"/>
      <c r="WUB52" s="354"/>
      <c r="WUC52" s="354"/>
      <c r="WUD52" s="354"/>
      <c r="WUE52" s="354"/>
      <c r="WUF52" s="354"/>
      <c r="WUG52" s="354"/>
      <c r="WUH52" s="354"/>
      <c r="WUI52" s="354"/>
      <c r="WUJ52" s="354"/>
      <c r="WUK52" s="354"/>
      <c r="WUL52" s="354"/>
      <c r="WUM52" s="354"/>
      <c r="WUN52" s="354"/>
      <c r="WUO52" s="354"/>
      <c r="WUP52" s="354"/>
      <c r="WUQ52" s="354"/>
      <c r="WUR52" s="354"/>
      <c r="WUS52" s="354"/>
      <c r="WUT52" s="354"/>
      <c r="WUU52" s="354"/>
      <c r="WUV52" s="354"/>
      <c r="WUW52" s="354"/>
      <c r="WUX52" s="354"/>
      <c r="WUY52" s="354"/>
      <c r="WUZ52" s="354"/>
      <c r="WVA52" s="354"/>
      <c r="WVB52" s="354"/>
      <c r="WVC52" s="354"/>
      <c r="WVD52" s="354"/>
      <c r="WVE52" s="354"/>
      <c r="WVF52" s="354"/>
      <c r="WVG52" s="354"/>
      <c r="WVH52" s="354"/>
      <c r="WVI52" s="354"/>
      <c r="WVJ52" s="354"/>
      <c r="WVK52" s="354"/>
      <c r="WVL52" s="354"/>
      <c r="WVM52" s="354"/>
      <c r="WVN52" s="354"/>
      <c r="WVO52" s="354"/>
      <c r="WVP52" s="354"/>
      <c r="WVQ52" s="354"/>
      <c r="WVR52" s="354"/>
      <c r="WVS52" s="354"/>
      <c r="WVT52" s="354"/>
      <c r="WVU52" s="354"/>
      <c r="WVV52" s="354"/>
      <c r="WVW52" s="354"/>
      <c r="WVX52" s="354"/>
      <c r="WVY52" s="354"/>
      <c r="WVZ52" s="354"/>
    </row>
    <row r="53" spans="1:16146" s="598" customFormat="1" x14ac:dyDescent="0.25">
      <c r="E53" s="399"/>
      <c r="F53" s="399"/>
      <c r="M53" s="828"/>
      <c r="N53" s="393"/>
      <c r="O53" s="393">
        <v>2020</v>
      </c>
      <c r="P53" s="393">
        <v>2021</v>
      </c>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4"/>
      <c r="CP53" s="354"/>
      <c r="CQ53" s="354"/>
      <c r="CR53" s="354"/>
      <c r="CS53" s="354"/>
      <c r="CT53" s="354"/>
      <c r="CU53" s="354"/>
      <c r="CV53" s="354"/>
      <c r="CW53" s="354"/>
      <c r="CX53" s="354"/>
      <c r="CY53" s="354"/>
      <c r="CZ53" s="354"/>
      <c r="DA53" s="354"/>
      <c r="DB53" s="354"/>
      <c r="DC53" s="354"/>
      <c r="DD53" s="354"/>
      <c r="DE53" s="354"/>
      <c r="DF53" s="354"/>
      <c r="DG53" s="354"/>
      <c r="DH53" s="354"/>
      <c r="DI53" s="354"/>
      <c r="DJ53" s="354"/>
      <c r="DK53" s="354"/>
      <c r="DL53" s="354"/>
      <c r="DM53" s="354"/>
      <c r="DN53" s="354"/>
      <c r="DO53" s="354"/>
      <c r="DP53" s="354"/>
      <c r="DQ53" s="354"/>
      <c r="DR53" s="354"/>
      <c r="DS53" s="354"/>
      <c r="DT53" s="354"/>
      <c r="DU53" s="354"/>
      <c r="DV53" s="354"/>
      <c r="DW53" s="354"/>
      <c r="DX53" s="354"/>
      <c r="DY53" s="354"/>
      <c r="DZ53" s="354"/>
      <c r="EA53" s="354"/>
      <c r="EB53" s="354"/>
      <c r="EC53" s="354"/>
      <c r="ED53" s="354"/>
      <c r="EE53" s="354"/>
      <c r="EF53" s="354"/>
      <c r="EG53" s="354"/>
      <c r="EH53" s="354"/>
      <c r="EI53" s="354"/>
      <c r="EJ53" s="354"/>
      <c r="EK53" s="354"/>
      <c r="EL53" s="354"/>
      <c r="EM53" s="354"/>
      <c r="EN53" s="354"/>
      <c r="EO53" s="354"/>
      <c r="EP53" s="354"/>
      <c r="EQ53" s="354"/>
      <c r="ER53" s="354"/>
      <c r="ES53" s="354"/>
      <c r="ET53" s="354"/>
      <c r="EU53" s="354"/>
      <c r="EV53" s="354"/>
      <c r="EW53" s="354"/>
      <c r="EX53" s="354"/>
      <c r="EY53" s="354"/>
      <c r="EZ53" s="354"/>
      <c r="FA53" s="354"/>
      <c r="FB53" s="354"/>
      <c r="FC53" s="354"/>
      <c r="FD53" s="354"/>
      <c r="FE53" s="354"/>
      <c r="FF53" s="354"/>
      <c r="FG53" s="354"/>
      <c r="FH53" s="354"/>
      <c r="FI53" s="354"/>
      <c r="FJ53" s="354"/>
      <c r="FK53" s="354"/>
      <c r="FL53" s="354"/>
      <c r="FM53" s="354"/>
      <c r="FN53" s="354"/>
      <c r="FO53" s="354"/>
      <c r="FP53" s="354"/>
      <c r="FQ53" s="354"/>
      <c r="FR53" s="354"/>
      <c r="FS53" s="354"/>
      <c r="FT53" s="354"/>
      <c r="FU53" s="354"/>
      <c r="FV53" s="354"/>
      <c r="FW53" s="354"/>
      <c r="FX53" s="354"/>
      <c r="FY53" s="354"/>
      <c r="FZ53" s="354"/>
      <c r="GA53" s="354"/>
      <c r="GB53" s="354"/>
      <c r="GC53" s="354"/>
      <c r="GD53" s="354"/>
      <c r="GE53" s="354"/>
      <c r="GF53" s="354"/>
      <c r="GG53" s="354"/>
      <c r="GH53" s="354"/>
      <c r="GI53" s="354"/>
      <c r="GJ53" s="354"/>
      <c r="GK53" s="354"/>
      <c r="GL53" s="354"/>
      <c r="GM53" s="354"/>
      <c r="GN53" s="354"/>
      <c r="GO53" s="354"/>
      <c r="GP53" s="354"/>
      <c r="GQ53" s="354"/>
      <c r="GR53" s="354"/>
      <c r="GS53" s="354"/>
      <c r="GT53" s="354"/>
      <c r="GU53" s="354"/>
      <c r="GV53" s="354"/>
      <c r="GW53" s="354"/>
      <c r="GX53" s="354"/>
      <c r="GY53" s="354"/>
      <c r="GZ53" s="354"/>
      <c r="HA53" s="354"/>
      <c r="HB53" s="354"/>
      <c r="HC53" s="354"/>
      <c r="HD53" s="354"/>
      <c r="HE53" s="354"/>
      <c r="HF53" s="354"/>
      <c r="HG53" s="354"/>
      <c r="HH53" s="354"/>
      <c r="HI53" s="354"/>
      <c r="HJ53" s="354"/>
      <c r="HK53" s="354"/>
      <c r="HL53" s="354"/>
      <c r="HM53" s="354"/>
      <c r="HN53" s="354"/>
      <c r="HO53" s="354"/>
      <c r="HP53" s="354"/>
      <c r="HQ53" s="354"/>
      <c r="HR53" s="354"/>
      <c r="HS53" s="354"/>
      <c r="HT53" s="354"/>
      <c r="HU53" s="354"/>
      <c r="HV53" s="354"/>
      <c r="HW53" s="354"/>
      <c r="HX53" s="354"/>
      <c r="HY53" s="354"/>
      <c r="HZ53" s="354"/>
      <c r="IA53" s="354"/>
      <c r="IB53" s="354"/>
      <c r="IC53" s="354"/>
      <c r="ID53" s="354"/>
      <c r="IE53" s="354"/>
      <c r="IF53" s="354"/>
      <c r="IG53" s="354"/>
      <c r="IH53" s="354"/>
      <c r="II53" s="354"/>
      <c r="IJ53" s="354"/>
      <c r="IK53" s="354"/>
      <c r="IL53" s="354"/>
      <c r="IM53" s="354"/>
      <c r="IN53" s="354"/>
      <c r="IO53" s="354"/>
      <c r="IP53" s="354"/>
      <c r="IQ53" s="354"/>
      <c r="IR53" s="354"/>
      <c r="IS53" s="354"/>
      <c r="IT53" s="354"/>
      <c r="IU53" s="354"/>
      <c r="IV53" s="354"/>
      <c r="IW53" s="354"/>
      <c r="IX53" s="354"/>
      <c r="IY53" s="354"/>
      <c r="IZ53" s="354"/>
      <c r="JA53" s="354"/>
      <c r="JB53" s="354"/>
      <c r="JC53" s="354"/>
      <c r="JD53" s="354"/>
      <c r="JE53" s="354"/>
      <c r="JF53" s="354"/>
      <c r="JG53" s="354"/>
      <c r="JH53" s="354"/>
      <c r="JI53" s="354"/>
      <c r="JJ53" s="354"/>
      <c r="JK53" s="354"/>
      <c r="JL53" s="354"/>
      <c r="JM53" s="354"/>
      <c r="JN53" s="354"/>
      <c r="JO53" s="354"/>
      <c r="JP53" s="354"/>
      <c r="JQ53" s="354"/>
      <c r="JR53" s="354"/>
      <c r="JS53" s="354"/>
      <c r="JT53" s="354"/>
      <c r="JU53" s="354"/>
      <c r="JV53" s="354"/>
      <c r="JW53" s="354"/>
      <c r="JX53" s="354"/>
      <c r="JY53" s="354"/>
      <c r="JZ53" s="354"/>
      <c r="KA53" s="354"/>
      <c r="KB53" s="354"/>
      <c r="KC53" s="354"/>
      <c r="KD53" s="354"/>
      <c r="KE53" s="354"/>
      <c r="KF53" s="354"/>
      <c r="KG53" s="354"/>
      <c r="KH53" s="354"/>
      <c r="KI53" s="354"/>
      <c r="KJ53" s="354"/>
      <c r="KK53" s="354"/>
      <c r="KL53" s="354"/>
      <c r="KM53" s="354"/>
      <c r="KN53" s="354"/>
      <c r="KO53" s="354"/>
      <c r="KP53" s="354"/>
      <c r="KQ53" s="354"/>
      <c r="KR53" s="354"/>
      <c r="KS53" s="354"/>
      <c r="KT53" s="354"/>
      <c r="KU53" s="354"/>
      <c r="KV53" s="354"/>
      <c r="KW53" s="354"/>
      <c r="KX53" s="354"/>
      <c r="KY53" s="354"/>
      <c r="KZ53" s="354"/>
      <c r="LA53" s="354"/>
      <c r="LB53" s="354"/>
      <c r="LC53" s="354"/>
      <c r="LD53" s="354"/>
      <c r="LE53" s="354"/>
      <c r="LF53" s="354"/>
      <c r="LG53" s="354"/>
      <c r="LH53" s="354"/>
      <c r="LI53" s="354"/>
      <c r="LJ53" s="354"/>
      <c r="LK53" s="354"/>
      <c r="LL53" s="354"/>
      <c r="LM53" s="354"/>
      <c r="LN53" s="354"/>
      <c r="LO53" s="354"/>
      <c r="LP53" s="354"/>
      <c r="LQ53" s="354"/>
      <c r="LR53" s="354"/>
      <c r="LS53" s="354"/>
      <c r="LT53" s="354"/>
      <c r="LU53" s="354"/>
      <c r="LV53" s="354"/>
      <c r="LW53" s="354"/>
      <c r="LX53" s="354"/>
      <c r="LY53" s="354"/>
      <c r="LZ53" s="354"/>
      <c r="MA53" s="354"/>
      <c r="MB53" s="354"/>
      <c r="MC53" s="354"/>
      <c r="MD53" s="354"/>
      <c r="ME53" s="354"/>
      <c r="MF53" s="354"/>
      <c r="MG53" s="354"/>
      <c r="MH53" s="354"/>
      <c r="MI53" s="354"/>
      <c r="MJ53" s="354"/>
      <c r="MK53" s="354"/>
      <c r="ML53" s="354"/>
      <c r="MM53" s="354"/>
      <c r="MN53" s="354"/>
      <c r="MO53" s="354"/>
      <c r="MP53" s="354"/>
      <c r="MQ53" s="354"/>
      <c r="MR53" s="354"/>
      <c r="MS53" s="354"/>
      <c r="MT53" s="354"/>
      <c r="MU53" s="354"/>
      <c r="MV53" s="354"/>
      <c r="MW53" s="354"/>
      <c r="MX53" s="354"/>
      <c r="MY53" s="354"/>
      <c r="MZ53" s="354"/>
      <c r="NA53" s="354"/>
      <c r="NB53" s="354"/>
      <c r="NC53" s="354"/>
      <c r="ND53" s="354"/>
      <c r="NE53" s="354"/>
      <c r="NF53" s="354"/>
      <c r="NG53" s="354"/>
      <c r="NH53" s="354"/>
      <c r="NI53" s="354"/>
      <c r="NJ53" s="354"/>
      <c r="NK53" s="354"/>
      <c r="NL53" s="354"/>
      <c r="NM53" s="354"/>
      <c r="NN53" s="354"/>
      <c r="NO53" s="354"/>
      <c r="NP53" s="354"/>
      <c r="NQ53" s="354"/>
      <c r="NR53" s="354"/>
      <c r="NS53" s="354"/>
      <c r="NT53" s="354"/>
      <c r="NU53" s="354"/>
      <c r="NV53" s="354"/>
      <c r="NW53" s="354"/>
      <c r="NX53" s="354"/>
      <c r="NY53" s="354"/>
      <c r="NZ53" s="354"/>
      <c r="OA53" s="354"/>
      <c r="OB53" s="354"/>
      <c r="OC53" s="354"/>
      <c r="OD53" s="354"/>
      <c r="OE53" s="354"/>
      <c r="OF53" s="354"/>
      <c r="OG53" s="354"/>
      <c r="OH53" s="354"/>
      <c r="OI53" s="354"/>
      <c r="OJ53" s="354"/>
      <c r="OK53" s="354"/>
      <c r="OL53" s="354"/>
      <c r="OM53" s="354"/>
      <c r="ON53" s="354"/>
      <c r="OO53" s="354"/>
      <c r="OP53" s="354"/>
      <c r="OQ53" s="354"/>
      <c r="OR53" s="354"/>
      <c r="OS53" s="354"/>
      <c r="OT53" s="354"/>
      <c r="OU53" s="354"/>
      <c r="OV53" s="354"/>
      <c r="OW53" s="354"/>
      <c r="OX53" s="354"/>
      <c r="OY53" s="354"/>
      <c r="OZ53" s="354"/>
      <c r="PA53" s="354"/>
      <c r="PB53" s="354"/>
      <c r="PC53" s="354"/>
      <c r="PD53" s="354"/>
      <c r="PE53" s="354"/>
      <c r="PF53" s="354"/>
      <c r="PG53" s="354"/>
      <c r="PH53" s="354"/>
      <c r="PI53" s="354"/>
      <c r="PJ53" s="354"/>
      <c r="PK53" s="354"/>
      <c r="PL53" s="354"/>
      <c r="PM53" s="354"/>
      <c r="PN53" s="354"/>
      <c r="PO53" s="354"/>
      <c r="PP53" s="354"/>
      <c r="PQ53" s="354"/>
      <c r="PR53" s="354"/>
      <c r="PS53" s="354"/>
      <c r="PT53" s="354"/>
      <c r="PU53" s="354"/>
      <c r="PV53" s="354"/>
      <c r="PW53" s="354"/>
      <c r="PX53" s="354"/>
      <c r="PY53" s="354"/>
      <c r="PZ53" s="354"/>
      <c r="QA53" s="354"/>
      <c r="QB53" s="354"/>
      <c r="QC53" s="354"/>
      <c r="QD53" s="354"/>
      <c r="QE53" s="354"/>
      <c r="QF53" s="354"/>
      <c r="QG53" s="354"/>
      <c r="QH53" s="354"/>
      <c r="QI53" s="354"/>
      <c r="QJ53" s="354"/>
      <c r="QK53" s="354"/>
      <c r="QL53" s="354"/>
      <c r="QM53" s="354"/>
      <c r="QN53" s="354"/>
      <c r="QO53" s="354"/>
      <c r="QP53" s="354"/>
      <c r="QQ53" s="354"/>
      <c r="QR53" s="354"/>
      <c r="QS53" s="354"/>
      <c r="QT53" s="354"/>
      <c r="QU53" s="354"/>
      <c r="QV53" s="354"/>
      <c r="QW53" s="354"/>
      <c r="QX53" s="354"/>
      <c r="QY53" s="354"/>
      <c r="QZ53" s="354"/>
      <c r="RA53" s="354"/>
      <c r="RB53" s="354"/>
      <c r="RC53" s="354"/>
      <c r="RD53" s="354"/>
      <c r="RE53" s="354"/>
      <c r="RF53" s="354"/>
      <c r="RG53" s="354"/>
      <c r="RH53" s="354"/>
      <c r="RI53" s="354"/>
      <c r="RJ53" s="354"/>
      <c r="RK53" s="354"/>
      <c r="RL53" s="354"/>
      <c r="RM53" s="354"/>
      <c r="RN53" s="354"/>
      <c r="RO53" s="354"/>
      <c r="RP53" s="354"/>
      <c r="RQ53" s="354"/>
      <c r="RR53" s="354"/>
      <c r="RS53" s="354"/>
      <c r="RT53" s="354"/>
      <c r="RU53" s="354"/>
      <c r="RV53" s="354"/>
      <c r="RW53" s="354"/>
      <c r="RX53" s="354"/>
      <c r="RY53" s="354"/>
      <c r="RZ53" s="354"/>
      <c r="SA53" s="354"/>
      <c r="SB53" s="354"/>
      <c r="SC53" s="354"/>
      <c r="SD53" s="354"/>
      <c r="SE53" s="354"/>
      <c r="SF53" s="354"/>
      <c r="SG53" s="354"/>
      <c r="SH53" s="354"/>
      <c r="SI53" s="354"/>
      <c r="SJ53" s="354"/>
      <c r="SK53" s="354"/>
      <c r="SL53" s="354"/>
      <c r="SM53" s="354"/>
      <c r="SN53" s="354"/>
      <c r="SO53" s="354"/>
      <c r="SP53" s="354"/>
      <c r="SQ53" s="354"/>
      <c r="SR53" s="354"/>
      <c r="SS53" s="354"/>
      <c r="ST53" s="354"/>
      <c r="SU53" s="354"/>
      <c r="SV53" s="354"/>
      <c r="SW53" s="354"/>
      <c r="SX53" s="354"/>
      <c r="SY53" s="354"/>
      <c r="SZ53" s="354"/>
      <c r="TA53" s="354"/>
      <c r="TB53" s="354"/>
      <c r="TC53" s="354"/>
      <c r="TD53" s="354"/>
      <c r="TE53" s="354"/>
      <c r="TF53" s="354"/>
      <c r="TG53" s="354"/>
      <c r="TH53" s="354"/>
      <c r="TI53" s="354"/>
      <c r="TJ53" s="354"/>
      <c r="TK53" s="354"/>
      <c r="TL53" s="354"/>
      <c r="TM53" s="354"/>
      <c r="TN53" s="354"/>
      <c r="TO53" s="354"/>
      <c r="TP53" s="354"/>
      <c r="TQ53" s="354"/>
      <c r="TR53" s="354"/>
      <c r="TS53" s="354"/>
      <c r="TT53" s="354"/>
      <c r="TU53" s="354"/>
      <c r="TV53" s="354"/>
      <c r="TW53" s="354"/>
      <c r="TX53" s="354"/>
      <c r="TY53" s="354"/>
      <c r="TZ53" s="354"/>
      <c r="UA53" s="354"/>
      <c r="UB53" s="354"/>
      <c r="UC53" s="354"/>
      <c r="UD53" s="354"/>
      <c r="UE53" s="354"/>
      <c r="UF53" s="354"/>
      <c r="UG53" s="354"/>
      <c r="UH53" s="354"/>
      <c r="UI53" s="354"/>
      <c r="UJ53" s="354"/>
      <c r="UK53" s="354"/>
      <c r="UL53" s="354"/>
      <c r="UM53" s="354"/>
      <c r="UN53" s="354"/>
      <c r="UO53" s="354"/>
      <c r="UP53" s="354"/>
      <c r="UQ53" s="354"/>
      <c r="UR53" s="354"/>
      <c r="US53" s="354"/>
      <c r="UT53" s="354"/>
      <c r="UU53" s="354"/>
      <c r="UV53" s="354"/>
      <c r="UW53" s="354"/>
      <c r="UX53" s="354"/>
      <c r="UY53" s="354"/>
      <c r="UZ53" s="354"/>
      <c r="VA53" s="354"/>
      <c r="VB53" s="354"/>
      <c r="VC53" s="354"/>
      <c r="VD53" s="354"/>
      <c r="VE53" s="354"/>
      <c r="VF53" s="354"/>
      <c r="VG53" s="354"/>
      <c r="VH53" s="354"/>
      <c r="VI53" s="354"/>
      <c r="VJ53" s="354"/>
      <c r="VK53" s="354"/>
      <c r="VL53" s="354"/>
      <c r="VM53" s="354"/>
      <c r="VN53" s="354"/>
      <c r="VO53" s="354"/>
      <c r="VP53" s="354"/>
      <c r="VQ53" s="354"/>
      <c r="VR53" s="354"/>
      <c r="VS53" s="354"/>
      <c r="VT53" s="354"/>
      <c r="VU53" s="354"/>
      <c r="VV53" s="354"/>
      <c r="VW53" s="354"/>
      <c r="VX53" s="354"/>
      <c r="VY53" s="354"/>
      <c r="VZ53" s="354"/>
      <c r="WA53" s="354"/>
      <c r="WB53" s="354"/>
      <c r="WC53" s="354"/>
      <c r="WD53" s="354"/>
      <c r="WE53" s="354"/>
      <c r="WF53" s="354"/>
      <c r="WG53" s="354"/>
      <c r="WH53" s="354"/>
      <c r="WI53" s="354"/>
      <c r="WJ53" s="354"/>
      <c r="WK53" s="354"/>
      <c r="WL53" s="354"/>
      <c r="WM53" s="354"/>
      <c r="WN53" s="354"/>
      <c r="WO53" s="354"/>
      <c r="WP53" s="354"/>
      <c r="WQ53" s="354"/>
      <c r="WR53" s="354"/>
      <c r="WS53" s="354"/>
      <c r="WT53" s="354"/>
      <c r="WU53" s="354"/>
      <c r="WV53" s="354"/>
      <c r="WW53" s="354"/>
      <c r="WX53" s="354"/>
      <c r="WY53" s="354"/>
      <c r="WZ53" s="354"/>
      <c r="XA53" s="354"/>
      <c r="XB53" s="354"/>
      <c r="XC53" s="354"/>
      <c r="XD53" s="354"/>
      <c r="XE53" s="354"/>
      <c r="XF53" s="354"/>
      <c r="XG53" s="354"/>
      <c r="XH53" s="354"/>
      <c r="XI53" s="354"/>
      <c r="XJ53" s="354"/>
      <c r="XK53" s="354"/>
      <c r="XL53" s="354"/>
      <c r="XM53" s="354"/>
      <c r="XN53" s="354"/>
      <c r="XO53" s="354"/>
      <c r="XP53" s="354"/>
      <c r="XQ53" s="354"/>
      <c r="XR53" s="354"/>
      <c r="XS53" s="354"/>
      <c r="XT53" s="354"/>
      <c r="XU53" s="354"/>
      <c r="XV53" s="354"/>
      <c r="XW53" s="354"/>
      <c r="XX53" s="354"/>
      <c r="XY53" s="354"/>
      <c r="XZ53" s="354"/>
      <c r="YA53" s="354"/>
      <c r="YB53" s="354"/>
      <c r="YC53" s="354"/>
      <c r="YD53" s="354"/>
      <c r="YE53" s="354"/>
      <c r="YF53" s="354"/>
      <c r="YG53" s="354"/>
      <c r="YH53" s="354"/>
      <c r="YI53" s="354"/>
      <c r="YJ53" s="354"/>
      <c r="YK53" s="354"/>
      <c r="YL53" s="354"/>
      <c r="YM53" s="354"/>
      <c r="YN53" s="354"/>
      <c r="YO53" s="354"/>
      <c r="YP53" s="354"/>
      <c r="YQ53" s="354"/>
      <c r="YR53" s="354"/>
      <c r="YS53" s="354"/>
      <c r="YT53" s="354"/>
      <c r="YU53" s="354"/>
      <c r="YV53" s="354"/>
      <c r="YW53" s="354"/>
      <c r="YX53" s="354"/>
      <c r="YY53" s="354"/>
      <c r="YZ53" s="354"/>
      <c r="ZA53" s="354"/>
      <c r="ZB53" s="354"/>
      <c r="ZC53" s="354"/>
      <c r="ZD53" s="354"/>
      <c r="ZE53" s="354"/>
      <c r="ZF53" s="354"/>
      <c r="ZG53" s="354"/>
      <c r="ZH53" s="354"/>
      <c r="ZI53" s="354"/>
      <c r="ZJ53" s="354"/>
      <c r="ZK53" s="354"/>
      <c r="ZL53" s="354"/>
      <c r="ZM53" s="354"/>
      <c r="ZN53" s="354"/>
      <c r="ZO53" s="354"/>
      <c r="ZP53" s="354"/>
      <c r="ZQ53" s="354"/>
      <c r="ZR53" s="354"/>
      <c r="ZS53" s="354"/>
      <c r="ZT53" s="354"/>
      <c r="ZU53" s="354"/>
      <c r="ZV53" s="354"/>
      <c r="ZW53" s="354"/>
      <c r="ZX53" s="354"/>
      <c r="ZY53" s="354"/>
      <c r="ZZ53" s="354"/>
      <c r="AAA53" s="354"/>
      <c r="AAB53" s="354"/>
      <c r="AAC53" s="354"/>
      <c r="AAD53" s="354"/>
      <c r="AAE53" s="354"/>
      <c r="AAF53" s="354"/>
      <c r="AAG53" s="354"/>
      <c r="AAH53" s="354"/>
      <c r="AAI53" s="354"/>
      <c r="AAJ53" s="354"/>
      <c r="AAK53" s="354"/>
      <c r="AAL53" s="354"/>
      <c r="AAM53" s="354"/>
      <c r="AAN53" s="354"/>
      <c r="AAO53" s="354"/>
      <c r="AAP53" s="354"/>
      <c r="AAQ53" s="354"/>
      <c r="AAR53" s="354"/>
      <c r="AAS53" s="354"/>
      <c r="AAT53" s="354"/>
      <c r="AAU53" s="354"/>
      <c r="AAV53" s="354"/>
      <c r="AAW53" s="354"/>
      <c r="AAX53" s="354"/>
      <c r="AAY53" s="354"/>
      <c r="AAZ53" s="354"/>
      <c r="ABA53" s="354"/>
      <c r="ABB53" s="354"/>
      <c r="ABC53" s="354"/>
      <c r="ABD53" s="354"/>
      <c r="ABE53" s="354"/>
      <c r="ABF53" s="354"/>
      <c r="ABG53" s="354"/>
      <c r="ABH53" s="354"/>
      <c r="ABI53" s="354"/>
      <c r="ABJ53" s="354"/>
      <c r="ABK53" s="354"/>
      <c r="ABL53" s="354"/>
      <c r="ABM53" s="354"/>
      <c r="ABN53" s="354"/>
      <c r="ABO53" s="354"/>
      <c r="ABP53" s="354"/>
      <c r="ABQ53" s="354"/>
      <c r="ABR53" s="354"/>
      <c r="ABS53" s="354"/>
      <c r="ABT53" s="354"/>
      <c r="ABU53" s="354"/>
      <c r="ABV53" s="354"/>
      <c r="ABW53" s="354"/>
      <c r="ABX53" s="354"/>
      <c r="ABY53" s="354"/>
      <c r="ABZ53" s="354"/>
      <c r="ACA53" s="354"/>
      <c r="ACB53" s="354"/>
      <c r="ACC53" s="354"/>
      <c r="ACD53" s="354"/>
      <c r="ACE53" s="354"/>
      <c r="ACF53" s="354"/>
      <c r="ACG53" s="354"/>
      <c r="ACH53" s="354"/>
      <c r="ACI53" s="354"/>
      <c r="ACJ53" s="354"/>
      <c r="ACK53" s="354"/>
      <c r="ACL53" s="354"/>
      <c r="ACM53" s="354"/>
      <c r="ACN53" s="354"/>
      <c r="ACO53" s="354"/>
      <c r="ACP53" s="354"/>
      <c r="ACQ53" s="354"/>
      <c r="ACR53" s="354"/>
      <c r="ACS53" s="354"/>
      <c r="ACT53" s="354"/>
      <c r="ACU53" s="354"/>
      <c r="ACV53" s="354"/>
      <c r="ACW53" s="354"/>
      <c r="ACX53" s="354"/>
      <c r="ACY53" s="354"/>
      <c r="ACZ53" s="354"/>
      <c r="ADA53" s="354"/>
      <c r="ADB53" s="354"/>
      <c r="ADC53" s="354"/>
      <c r="ADD53" s="354"/>
      <c r="ADE53" s="354"/>
      <c r="ADF53" s="354"/>
      <c r="ADG53" s="354"/>
      <c r="ADH53" s="354"/>
      <c r="ADI53" s="354"/>
      <c r="ADJ53" s="354"/>
      <c r="ADK53" s="354"/>
      <c r="ADL53" s="354"/>
      <c r="ADM53" s="354"/>
      <c r="ADN53" s="354"/>
      <c r="ADO53" s="354"/>
      <c r="ADP53" s="354"/>
      <c r="ADQ53" s="354"/>
      <c r="ADR53" s="354"/>
      <c r="ADS53" s="354"/>
      <c r="ADT53" s="354"/>
      <c r="ADU53" s="354"/>
      <c r="ADV53" s="354"/>
      <c r="ADW53" s="354"/>
      <c r="ADX53" s="354"/>
      <c r="ADY53" s="354"/>
      <c r="ADZ53" s="354"/>
      <c r="AEA53" s="354"/>
      <c r="AEB53" s="354"/>
      <c r="AEC53" s="354"/>
      <c r="AED53" s="354"/>
      <c r="AEE53" s="354"/>
      <c r="AEF53" s="354"/>
      <c r="AEG53" s="354"/>
      <c r="AEH53" s="354"/>
      <c r="AEI53" s="354"/>
      <c r="AEJ53" s="354"/>
      <c r="AEK53" s="354"/>
      <c r="AEL53" s="354"/>
      <c r="AEM53" s="354"/>
      <c r="AEN53" s="354"/>
      <c r="AEO53" s="354"/>
      <c r="AEP53" s="354"/>
      <c r="AEQ53" s="354"/>
      <c r="AER53" s="354"/>
      <c r="AES53" s="354"/>
      <c r="AET53" s="354"/>
      <c r="AEU53" s="354"/>
      <c r="AEV53" s="354"/>
      <c r="AEW53" s="354"/>
      <c r="AEX53" s="354"/>
      <c r="AEY53" s="354"/>
      <c r="AEZ53" s="354"/>
      <c r="AFA53" s="354"/>
      <c r="AFB53" s="354"/>
      <c r="AFC53" s="354"/>
      <c r="AFD53" s="354"/>
      <c r="AFE53" s="354"/>
      <c r="AFF53" s="354"/>
      <c r="AFG53" s="354"/>
      <c r="AFH53" s="354"/>
      <c r="AFI53" s="354"/>
      <c r="AFJ53" s="354"/>
      <c r="AFK53" s="354"/>
      <c r="AFL53" s="354"/>
      <c r="AFM53" s="354"/>
      <c r="AFN53" s="354"/>
      <c r="AFO53" s="354"/>
      <c r="AFP53" s="354"/>
      <c r="AFQ53" s="354"/>
      <c r="AFR53" s="354"/>
      <c r="AFS53" s="354"/>
      <c r="AFT53" s="354"/>
      <c r="AFU53" s="354"/>
      <c r="AFV53" s="354"/>
      <c r="AFW53" s="354"/>
      <c r="AFX53" s="354"/>
      <c r="AFY53" s="354"/>
      <c r="AFZ53" s="354"/>
      <c r="AGA53" s="354"/>
      <c r="AGB53" s="354"/>
      <c r="AGC53" s="354"/>
      <c r="AGD53" s="354"/>
      <c r="AGE53" s="354"/>
      <c r="AGF53" s="354"/>
      <c r="AGG53" s="354"/>
      <c r="AGH53" s="354"/>
      <c r="AGI53" s="354"/>
      <c r="AGJ53" s="354"/>
      <c r="AGK53" s="354"/>
      <c r="AGL53" s="354"/>
      <c r="AGM53" s="354"/>
      <c r="AGN53" s="354"/>
      <c r="AGO53" s="354"/>
      <c r="AGP53" s="354"/>
      <c r="AGQ53" s="354"/>
      <c r="AGR53" s="354"/>
      <c r="AGS53" s="354"/>
      <c r="AGT53" s="354"/>
      <c r="AGU53" s="354"/>
      <c r="AGV53" s="354"/>
      <c r="AGW53" s="354"/>
      <c r="AGX53" s="354"/>
      <c r="AGY53" s="354"/>
      <c r="AGZ53" s="354"/>
      <c r="AHA53" s="354"/>
      <c r="AHB53" s="354"/>
      <c r="AHC53" s="354"/>
      <c r="AHD53" s="354"/>
      <c r="AHE53" s="354"/>
      <c r="AHF53" s="354"/>
      <c r="AHG53" s="354"/>
      <c r="AHH53" s="354"/>
      <c r="AHI53" s="354"/>
      <c r="AHJ53" s="354"/>
      <c r="AHK53" s="354"/>
      <c r="AHL53" s="354"/>
      <c r="AHM53" s="354"/>
      <c r="AHN53" s="354"/>
      <c r="AHO53" s="354"/>
      <c r="AHP53" s="354"/>
      <c r="AHQ53" s="354"/>
      <c r="AHR53" s="354"/>
      <c r="AHS53" s="354"/>
      <c r="AHT53" s="354"/>
      <c r="AHU53" s="354"/>
      <c r="AHV53" s="354"/>
      <c r="AHW53" s="354"/>
      <c r="AHX53" s="354"/>
      <c r="AHY53" s="354"/>
      <c r="AHZ53" s="354"/>
      <c r="AIA53" s="354"/>
      <c r="AIB53" s="354"/>
      <c r="AIC53" s="354"/>
      <c r="AID53" s="354"/>
      <c r="AIE53" s="354"/>
      <c r="AIF53" s="354"/>
      <c r="AIG53" s="354"/>
      <c r="AIH53" s="354"/>
      <c r="AII53" s="354"/>
      <c r="AIJ53" s="354"/>
      <c r="AIK53" s="354"/>
      <c r="AIL53" s="354"/>
      <c r="AIM53" s="354"/>
      <c r="AIN53" s="354"/>
      <c r="AIO53" s="354"/>
      <c r="AIP53" s="354"/>
      <c r="AIQ53" s="354"/>
      <c r="AIR53" s="354"/>
      <c r="AIS53" s="354"/>
      <c r="AIT53" s="354"/>
      <c r="AIU53" s="354"/>
      <c r="AIV53" s="354"/>
      <c r="AIW53" s="354"/>
      <c r="AIX53" s="354"/>
      <c r="AIY53" s="354"/>
      <c r="AIZ53" s="354"/>
      <c r="AJA53" s="354"/>
      <c r="AJB53" s="354"/>
      <c r="AJC53" s="354"/>
      <c r="AJD53" s="354"/>
      <c r="AJE53" s="354"/>
      <c r="AJF53" s="354"/>
      <c r="AJG53" s="354"/>
      <c r="AJH53" s="354"/>
      <c r="AJI53" s="354"/>
      <c r="AJJ53" s="354"/>
      <c r="AJK53" s="354"/>
      <c r="AJL53" s="354"/>
      <c r="AJM53" s="354"/>
      <c r="AJN53" s="354"/>
      <c r="AJO53" s="354"/>
      <c r="AJP53" s="354"/>
      <c r="AJQ53" s="354"/>
      <c r="AJR53" s="354"/>
      <c r="AJS53" s="354"/>
      <c r="AJT53" s="354"/>
      <c r="AJU53" s="354"/>
      <c r="AJV53" s="354"/>
      <c r="AJW53" s="354"/>
      <c r="AJX53" s="354"/>
      <c r="AJY53" s="354"/>
      <c r="AJZ53" s="354"/>
      <c r="AKA53" s="354"/>
      <c r="AKB53" s="354"/>
      <c r="AKC53" s="354"/>
      <c r="AKD53" s="354"/>
      <c r="AKE53" s="354"/>
      <c r="AKF53" s="354"/>
      <c r="AKG53" s="354"/>
      <c r="AKH53" s="354"/>
      <c r="AKI53" s="354"/>
      <c r="AKJ53" s="354"/>
      <c r="AKK53" s="354"/>
      <c r="AKL53" s="354"/>
      <c r="AKM53" s="354"/>
      <c r="AKN53" s="354"/>
      <c r="AKO53" s="354"/>
      <c r="AKP53" s="354"/>
      <c r="AKQ53" s="354"/>
      <c r="AKR53" s="354"/>
      <c r="AKS53" s="354"/>
      <c r="AKT53" s="354"/>
      <c r="AKU53" s="354"/>
      <c r="AKV53" s="354"/>
      <c r="AKW53" s="354"/>
      <c r="AKX53" s="354"/>
      <c r="AKY53" s="354"/>
      <c r="AKZ53" s="354"/>
      <c r="ALA53" s="354"/>
      <c r="ALB53" s="354"/>
      <c r="ALC53" s="354"/>
      <c r="ALD53" s="354"/>
      <c r="ALE53" s="354"/>
      <c r="ALF53" s="354"/>
      <c r="ALG53" s="354"/>
      <c r="ALH53" s="354"/>
      <c r="ALI53" s="354"/>
      <c r="ALJ53" s="354"/>
      <c r="ALK53" s="354"/>
      <c r="ALL53" s="354"/>
      <c r="ALM53" s="354"/>
      <c r="ALN53" s="354"/>
      <c r="ALO53" s="354"/>
      <c r="ALP53" s="354"/>
      <c r="ALQ53" s="354"/>
      <c r="ALR53" s="354"/>
      <c r="ALS53" s="354"/>
      <c r="ALT53" s="354"/>
      <c r="ALU53" s="354"/>
      <c r="ALV53" s="354"/>
      <c r="ALW53" s="354"/>
      <c r="ALX53" s="354"/>
      <c r="ALY53" s="354"/>
      <c r="ALZ53" s="354"/>
      <c r="AMA53" s="354"/>
      <c r="AMB53" s="354"/>
      <c r="AMC53" s="354"/>
      <c r="AMD53" s="354"/>
      <c r="AME53" s="354"/>
      <c r="AMF53" s="354"/>
      <c r="AMG53" s="354"/>
      <c r="AMH53" s="354"/>
      <c r="AMI53" s="354"/>
      <c r="AMJ53" s="354"/>
      <c r="AMK53" s="354"/>
      <c r="AML53" s="354"/>
      <c r="AMM53" s="354"/>
      <c r="AMN53" s="354"/>
      <c r="AMO53" s="354"/>
      <c r="AMP53" s="354"/>
      <c r="AMQ53" s="354"/>
      <c r="AMR53" s="354"/>
      <c r="AMS53" s="354"/>
      <c r="AMT53" s="354"/>
      <c r="AMU53" s="354"/>
      <c r="AMV53" s="354"/>
      <c r="AMW53" s="354"/>
      <c r="AMX53" s="354"/>
      <c r="AMY53" s="354"/>
      <c r="AMZ53" s="354"/>
      <c r="ANA53" s="354"/>
      <c r="ANB53" s="354"/>
      <c r="ANC53" s="354"/>
      <c r="AND53" s="354"/>
      <c r="ANE53" s="354"/>
      <c r="ANF53" s="354"/>
      <c r="ANG53" s="354"/>
      <c r="ANH53" s="354"/>
      <c r="ANI53" s="354"/>
      <c r="ANJ53" s="354"/>
      <c r="ANK53" s="354"/>
      <c r="ANL53" s="354"/>
      <c r="ANM53" s="354"/>
      <c r="ANN53" s="354"/>
      <c r="ANO53" s="354"/>
      <c r="ANP53" s="354"/>
      <c r="ANQ53" s="354"/>
      <c r="ANR53" s="354"/>
      <c r="ANS53" s="354"/>
      <c r="ANT53" s="354"/>
      <c r="ANU53" s="354"/>
      <c r="ANV53" s="354"/>
      <c r="ANW53" s="354"/>
      <c r="ANX53" s="354"/>
      <c r="ANY53" s="354"/>
      <c r="ANZ53" s="354"/>
      <c r="AOA53" s="354"/>
      <c r="AOB53" s="354"/>
      <c r="AOC53" s="354"/>
      <c r="AOD53" s="354"/>
      <c r="AOE53" s="354"/>
      <c r="AOF53" s="354"/>
      <c r="AOG53" s="354"/>
      <c r="AOH53" s="354"/>
      <c r="AOI53" s="354"/>
      <c r="AOJ53" s="354"/>
      <c r="AOK53" s="354"/>
      <c r="AOL53" s="354"/>
      <c r="AOM53" s="354"/>
      <c r="AON53" s="354"/>
      <c r="AOO53" s="354"/>
      <c r="AOP53" s="354"/>
      <c r="AOQ53" s="354"/>
      <c r="AOR53" s="354"/>
      <c r="AOS53" s="354"/>
      <c r="AOT53" s="354"/>
      <c r="AOU53" s="354"/>
      <c r="AOV53" s="354"/>
      <c r="AOW53" s="354"/>
      <c r="AOX53" s="354"/>
      <c r="AOY53" s="354"/>
      <c r="AOZ53" s="354"/>
      <c r="APA53" s="354"/>
      <c r="APB53" s="354"/>
      <c r="APC53" s="354"/>
      <c r="APD53" s="354"/>
      <c r="APE53" s="354"/>
      <c r="APF53" s="354"/>
      <c r="APG53" s="354"/>
      <c r="APH53" s="354"/>
      <c r="API53" s="354"/>
      <c r="APJ53" s="354"/>
      <c r="APK53" s="354"/>
      <c r="APL53" s="354"/>
      <c r="APM53" s="354"/>
      <c r="APN53" s="354"/>
      <c r="APO53" s="354"/>
      <c r="APP53" s="354"/>
      <c r="APQ53" s="354"/>
      <c r="APR53" s="354"/>
      <c r="APS53" s="354"/>
      <c r="APT53" s="354"/>
      <c r="APU53" s="354"/>
      <c r="APV53" s="354"/>
      <c r="APW53" s="354"/>
      <c r="APX53" s="354"/>
      <c r="APY53" s="354"/>
      <c r="APZ53" s="354"/>
      <c r="AQA53" s="354"/>
      <c r="AQB53" s="354"/>
      <c r="AQC53" s="354"/>
      <c r="AQD53" s="354"/>
      <c r="AQE53" s="354"/>
      <c r="AQF53" s="354"/>
      <c r="AQG53" s="354"/>
      <c r="AQH53" s="354"/>
      <c r="AQI53" s="354"/>
      <c r="AQJ53" s="354"/>
      <c r="AQK53" s="354"/>
      <c r="AQL53" s="354"/>
      <c r="AQM53" s="354"/>
      <c r="AQN53" s="354"/>
      <c r="AQO53" s="354"/>
      <c r="AQP53" s="354"/>
      <c r="AQQ53" s="354"/>
      <c r="AQR53" s="354"/>
      <c r="AQS53" s="354"/>
      <c r="AQT53" s="354"/>
      <c r="AQU53" s="354"/>
      <c r="AQV53" s="354"/>
      <c r="AQW53" s="354"/>
      <c r="AQX53" s="354"/>
      <c r="AQY53" s="354"/>
      <c r="AQZ53" s="354"/>
      <c r="ARA53" s="354"/>
      <c r="ARB53" s="354"/>
      <c r="ARC53" s="354"/>
      <c r="ARD53" s="354"/>
      <c r="ARE53" s="354"/>
      <c r="ARF53" s="354"/>
      <c r="ARG53" s="354"/>
      <c r="ARH53" s="354"/>
      <c r="ARI53" s="354"/>
      <c r="ARJ53" s="354"/>
      <c r="ARK53" s="354"/>
      <c r="ARL53" s="354"/>
      <c r="ARM53" s="354"/>
      <c r="ARN53" s="354"/>
      <c r="ARO53" s="354"/>
      <c r="ARP53" s="354"/>
      <c r="ARQ53" s="354"/>
      <c r="ARR53" s="354"/>
      <c r="ARS53" s="354"/>
      <c r="ART53" s="354"/>
      <c r="ARU53" s="354"/>
      <c r="ARV53" s="354"/>
      <c r="ARW53" s="354"/>
      <c r="ARX53" s="354"/>
      <c r="ARY53" s="354"/>
      <c r="ARZ53" s="354"/>
      <c r="ASA53" s="354"/>
      <c r="ASB53" s="354"/>
      <c r="ASC53" s="354"/>
      <c r="ASD53" s="354"/>
      <c r="ASE53" s="354"/>
      <c r="ASF53" s="354"/>
      <c r="ASG53" s="354"/>
      <c r="ASH53" s="354"/>
      <c r="ASI53" s="354"/>
      <c r="ASJ53" s="354"/>
      <c r="ASK53" s="354"/>
      <c r="ASL53" s="354"/>
      <c r="ASM53" s="354"/>
      <c r="ASN53" s="354"/>
      <c r="ASO53" s="354"/>
      <c r="ASP53" s="354"/>
      <c r="ASQ53" s="354"/>
      <c r="ASR53" s="354"/>
      <c r="ASS53" s="354"/>
      <c r="AST53" s="354"/>
      <c r="ASU53" s="354"/>
      <c r="ASV53" s="354"/>
      <c r="ASW53" s="354"/>
      <c r="ASX53" s="354"/>
      <c r="ASY53" s="354"/>
      <c r="ASZ53" s="354"/>
      <c r="ATA53" s="354"/>
      <c r="ATB53" s="354"/>
      <c r="ATC53" s="354"/>
      <c r="ATD53" s="354"/>
      <c r="ATE53" s="354"/>
      <c r="ATF53" s="354"/>
      <c r="ATG53" s="354"/>
      <c r="ATH53" s="354"/>
      <c r="ATI53" s="354"/>
      <c r="ATJ53" s="354"/>
      <c r="ATK53" s="354"/>
      <c r="ATL53" s="354"/>
      <c r="ATM53" s="354"/>
      <c r="ATN53" s="354"/>
      <c r="ATO53" s="354"/>
      <c r="ATP53" s="354"/>
      <c r="ATQ53" s="354"/>
      <c r="ATR53" s="354"/>
      <c r="ATS53" s="354"/>
      <c r="ATT53" s="354"/>
      <c r="ATU53" s="354"/>
      <c r="ATV53" s="354"/>
      <c r="ATW53" s="354"/>
      <c r="ATX53" s="354"/>
      <c r="ATY53" s="354"/>
      <c r="ATZ53" s="354"/>
      <c r="AUA53" s="354"/>
      <c r="AUB53" s="354"/>
      <c r="AUC53" s="354"/>
      <c r="AUD53" s="354"/>
      <c r="AUE53" s="354"/>
      <c r="AUF53" s="354"/>
      <c r="AUG53" s="354"/>
      <c r="AUH53" s="354"/>
      <c r="AUI53" s="354"/>
      <c r="AUJ53" s="354"/>
      <c r="AUK53" s="354"/>
      <c r="AUL53" s="354"/>
      <c r="AUM53" s="354"/>
      <c r="AUN53" s="354"/>
      <c r="AUO53" s="354"/>
      <c r="AUP53" s="354"/>
      <c r="AUQ53" s="354"/>
      <c r="AUR53" s="354"/>
      <c r="AUS53" s="354"/>
      <c r="AUT53" s="354"/>
      <c r="AUU53" s="354"/>
      <c r="AUV53" s="354"/>
      <c r="AUW53" s="354"/>
      <c r="AUX53" s="354"/>
      <c r="AUY53" s="354"/>
      <c r="AUZ53" s="354"/>
      <c r="AVA53" s="354"/>
      <c r="AVB53" s="354"/>
      <c r="AVC53" s="354"/>
      <c r="AVD53" s="354"/>
      <c r="AVE53" s="354"/>
      <c r="AVF53" s="354"/>
      <c r="AVG53" s="354"/>
      <c r="AVH53" s="354"/>
      <c r="AVI53" s="354"/>
      <c r="AVJ53" s="354"/>
      <c r="AVK53" s="354"/>
      <c r="AVL53" s="354"/>
      <c r="AVM53" s="354"/>
      <c r="AVN53" s="354"/>
      <c r="AVO53" s="354"/>
      <c r="AVP53" s="354"/>
      <c r="AVQ53" s="354"/>
      <c r="AVR53" s="354"/>
      <c r="AVS53" s="354"/>
      <c r="AVT53" s="354"/>
      <c r="AVU53" s="354"/>
      <c r="AVV53" s="354"/>
      <c r="AVW53" s="354"/>
      <c r="AVX53" s="354"/>
      <c r="AVY53" s="354"/>
      <c r="AVZ53" s="354"/>
      <c r="AWA53" s="354"/>
      <c r="AWB53" s="354"/>
      <c r="AWC53" s="354"/>
      <c r="AWD53" s="354"/>
      <c r="AWE53" s="354"/>
      <c r="AWF53" s="354"/>
      <c r="AWG53" s="354"/>
      <c r="AWH53" s="354"/>
      <c r="AWI53" s="354"/>
      <c r="AWJ53" s="354"/>
      <c r="AWK53" s="354"/>
      <c r="AWL53" s="354"/>
      <c r="AWM53" s="354"/>
      <c r="AWN53" s="354"/>
      <c r="AWO53" s="354"/>
      <c r="AWP53" s="354"/>
      <c r="AWQ53" s="354"/>
      <c r="AWR53" s="354"/>
      <c r="AWS53" s="354"/>
      <c r="AWT53" s="354"/>
      <c r="AWU53" s="354"/>
      <c r="AWV53" s="354"/>
      <c r="AWW53" s="354"/>
      <c r="AWX53" s="354"/>
      <c r="AWY53" s="354"/>
      <c r="AWZ53" s="354"/>
      <c r="AXA53" s="354"/>
      <c r="AXB53" s="354"/>
      <c r="AXC53" s="354"/>
      <c r="AXD53" s="354"/>
      <c r="AXE53" s="354"/>
      <c r="AXF53" s="354"/>
      <c r="AXG53" s="354"/>
      <c r="AXH53" s="354"/>
      <c r="AXI53" s="354"/>
      <c r="AXJ53" s="354"/>
      <c r="AXK53" s="354"/>
      <c r="AXL53" s="354"/>
      <c r="AXM53" s="354"/>
      <c r="AXN53" s="354"/>
      <c r="AXO53" s="354"/>
      <c r="AXP53" s="354"/>
      <c r="AXQ53" s="354"/>
      <c r="AXR53" s="354"/>
      <c r="AXS53" s="354"/>
      <c r="AXT53" s="354"/>
      <c r="AXU53" s="354"/>
      <c r="AXV53" s="354"/>
      <c r="AXW53" s="354"/>
      <c r="AXX53" s="354"/>
      <c r="AXY53" s="354"/>
      <c r="AXZ53" s="354"/>
      <c r="AYA53" s="354"/>
      <c r="AYB53" s="354"/>
      <c r="AYC53" s="354"/>
      <c r="AYD53" s="354"/>
      <c r="AYE53" s="354"/>
      <c r="AYF53" s="354"/>
      <c r="AYG53" s="354"/>
      <c r="AYH53" s="354"/>
      <c r="AYI53" s="354"/>
      <c r="AYJ53" s="354"/>
      <c r="AYK53" s="354"/>
      <c r="AYL53" s="354"/>
      <c r="AYM53" s="354"/>
      <c r="AYN53" s="354"/>
      <c r="AYO53" s="354"/>
      <c r="AYP53" s="354"/>
      <c r="AYQ53" s="354"/>
      <c r="AYR53" s="354"/>
      <c r="AYS53" s="354"/>
      <c r="AYT53" s="354"/>
      <c r="AYU53" s="354"/>
      <c r="AYV53" s="354"/>
      <c r="AYW53" s="354"/>
      <c r="AYX53" s="354"/>
      <c r="AYY53" s="354"/>
      <c r="AYZ53" s="354"/>
      <c r="AZA53" s="354"/>
      <c r="AZB53" s="354"/>
      <c r="AZC53" s="354"/>
      <c r="AZD53" s="354"/>
      <c r="AZE53" s="354"/>
      <c r="AZF53" s="354"/>
      <c r="AZG53" s="354"/>
      <c r="AZH53" s="354"/>
      <c r="AZI53" s="354"/>
      <c r="AZJ53" s="354"/>
      <c r="AZK53" s="354"/>
      <c r="AZL53" s="354"/>
      <c r="AZM53" s="354"/>
      <c r="AZN53" s="354"/>
      <c r="AZO53" s="354"/>
      <c r="AZP53" s="354"/>
      <c r="AZQ53" s="354"/>
      <c r="AZR53" s="354"/>
      <c r="AZS53" s="354"/>
      <c r="AZT53" s="354"/>
      <c r="AZU53" s="354"/>
      <c r="AZV53" s="354"/>
      <c r="AZW53" s="354"/>
      <c r="AZX53" s="354"/>
      <c r="AZY53" s="354"/>
      <c r="AZZ53" s="354"/>
      <c r="BAA53" s="354"/>
      <c r="BAB53" s="354"/>
      <c r="BAC53" s="354"/>
      <c r="BAD53" s="354"/>
      <c r="BAE53" s="354"/>
      <c r="BAF53" s="354"/>
      <c r="BAG53" s="354"/>
      <c r="BAH53" s="354"/>
      <c r="BAI53" s="354"/>
      <c r="BAJ53" s="354"/>
      <c r="BAK53" s="354"/>
      <c r="BAL53" s="354"/>
      <c r="BAM53" s="354"/>
      <c r="BAN53" s="354"/>
      <c r="BAO53" s="354"/>
      <c r="BAP53" s="354"/>
      <c r="BAQ53" s="354"/>
      <c r="BAR53" s="354"/>
      <c r="BAS53" s="354"/>
      <c r="BAT53" s="354"/>
      <c r="BAU53" s="354"/>
      <c r="BAV53" s="354"/>
      <c r="BAW53" s="354"/>
      <c r="BAX53" s="354"/>
      <c r="BAY53" s="354"/>
      <c r="BAZ53" s="354"/>
      <c r="BBA53" s="354"/>
      <c r="BBB53" s="354"/>
      <c r="BBC53" s="354"/>
      <c r="BBD53" s="354"/>
      <c r="BBE53" s="354"/>
      <c r="BBF53" s="354"/>
      <c r="BBG53" s="354"/>
      <c r="BBH53" s="354"/>
      <c r="BBI53" s="354"/>
      <c r="BBJ53" s="354"/>
      <c r="BBK53" s="354"/>
      <c r="BBL53" s="354"/>
      <c r="BBM53" s="354"/>
      <c r="BBN53" s="354"/>
      <c r="BBO53" s="354"/>
      <c r="BBP53" s="354"/>
      <c r="BBQ53" s="354"/>
      <c r="BBR53" s="354"/>
      <c r="BBS53" s="354"/>
      <c r="BBT53" s="354"/>
      <c r="BBU53" s="354"/>
      <c r="BBV53" s="354"/>
      <c r="BBW53" s="354"/>
      <c r="BBX53" s="354"/>
      <c r="BBY53" s="354"/>
      <c r="BBZ53" s="354"/>
      <c r="BCA53" s="354"/>
      <c r="BCB53" s="354"/>
      <c r="BCC53" s="354"/>
      <c r="BCD53" s="354"/>
      <c r="BCE53" s="354"/>
      <c r="BCF53" s="354"/>
      <c r="BCG53" s="354"/>
      <c r="BCH53" s="354"/>
      <c r="BCI53" s="354"/>
      <c r="BCJ53" s="354"/>
      <c r="BCK53" s="354"/>
      <c r="BCL53" s="354"/>
      <c r="BCM53" s="354"/>
      <c r="BCN53" s="354"/>
      <c r="BCO53" s="354"/>
      <c r="BCP53" s="354"/>
      <c r="BCQ53" s="354"/>
      <c r="BCR53" s="354"/>
      <c r="BCS53" s="354"/>
      <c r="BCT53" s="354"/>
      <c r="BCU53" s="354"/>
      <c r="BCV53" s="354"/>
      <c r="BCW53" s="354"/>
      <c r="BCX53" s="354"/>
      <c r="BCY53" s="354"/>
      <c r="BCZ53" s="354"/>
      <c r="BDA53" s="354"/>
      <c r="BDB53" s="354"/>
      <c r="BDC53" s="354"/>
      <c r="BDD53" s="354"/>
      <c r="BDE53" s="354"/>
      <c r="BDF53" s="354"/>
      <c r="BDG53" s="354"/>
      <c r="BDH53" s="354"/>
      <c r="BDI53" s="354"/>
      <c r="BDJ53" s="354"/>
      <c r="BDK53" s="354"/>
      <c r="BDL53" s="354"/>
      <c r="BDM53" s="354"/>
      <c r="BDN53" s="354"/>
      <c r="BDO53" s="354"/>
      <c r="BDP53" s="354"/>
      <c r="BDQ53" s="354"/>
      <c r="BDR53" s="354"/>
      <c r="BDS53" s="354"/>
      <c r="BDT53" s="354"/>
      <c r="BDU53" s="354"/>
      <c r="BDV53" s="354"/>
      <c r="BDW53" s="354"/>
      <c r="BDX53" s="354"/>
      <c r="BDY53" s="354"/>
      <c r="BDZ53" s="354"/>
      <c r="BEA53" s="354"/>
      <c r="BEB53" s="354"/>
      <c r="BEC53" s="354"/>
      <c r="BED53" s="354"/>
      <c r="BEE53" s="354"/>
      <c r="BEF53" s="354"/>
      <c r="BEG53" s="354"/>
      <c r="BEH53" s="354"/>
      <c r="BEI53" s="354"/>
      <c r="BEJ53" s="354"/>
      <c r="BEK53" s="354"/>
      <c r="BEL53" s="354"/>
      <c r="BEM53" s="354"/>
      <c r="BEN53" s="354"/>
      <c r="BEO53" s="354"/>
      <c r="BEP53" s="354"/>
      <c r="BEQ53" s="354"/>
      <c r="BER53" s="354"/>
      <c r="BES53" s="354"/>
      <c r="BET53" s="354"/>
      <c r="BEU53" s="354"/>
      <c r="BEV53" s="354"/>
      <c r="BEW53" s="354"/>
      <c r="BEX53" s="354"/>
      <c r="BEY53" s="354"/>
      <c r="BEZ53" s="354"/>
      <c r="BFA53" s="354"/>
      <c r="BFB53" s="354"/>
      <c r="BFC53" s="354"/>
      <c r="BFD53" s="354"/>
      <c r="BFE53" s="354"/>
      <c r="BFF53" s="354"/>
      <c r="BFG53" s="354"/>
      <c r="BFH53" s="354"/>
      <c r="BFI53" s="354"/>
      <c r="BFJ53" s="354"/>
      <c r="BFK53" s="354"/>
      <c r="BFL53" s="354"/>
      <c r="BFM53" s="354"/>
      <c r="BFN53" s="354"/>
      <c r="BFO53" s="354"/>
      <c r="BFP53" s="354"/>
      <c r="BFQ53" s="354"/>
      <c r="BFR53" s="354"/>
      <c r="BFS53" s="354"/>
      <c r="BFT53" s="354"/>
      <c r="BFU53" s="354"/>
      <c r="BFV53" s="354"/>
      <c r="BFW53" s="354"/>
      <c r="BFX53" s="354"/>
      <c r="BFY53" s="354"/>
      <c r="BFZ53" s="354"/>
      <c r="BGA53" s="354"/>
      <c r="BGB53" s="354"/>
      <c r="BGC53" s="354"/>
      <c r="BGD53" s="354"/>
      <c r="BGE53" s="354"/>
      <c r="BGF53" s="354"/>
      <c r="BGG53" s="354"/>
      <c r="BGH53" s="354"/>
      <c r="BGI53" s="354"/>
      <c r="BGJ53" s="354"/>
      <c r="BGK53" s="354"/>
      <c r="BGL53" s="354"/>
      <c r="BGM53" s="354"/>
      <c r="BGN53" s="354"/>
      <c r="BGO53" s="354"/>
      <c r="BGP53" s="354"/>
      <c r="BGQ53" s="354"/>
      <c r="BGR53" s="354"/>
      <c r="BGS53" s="354"/>
      <c r="BGT53" s="354"/>
      <c r="BGU53" s="354"/>
      <c r="BGV53" s="354"/>
      <c r="BGW53" s="354"/>
      <c r="BGX53" s="354"/>
      <c r="BGY53" s="354"/>
      <c r="BGZ53" s="354"/>
      <c r="BHA53" s="354"/>
      <c r="BHB53" s="354"/>
      <c r="BHC53" s="354"/>
      <c r="BHD53" s="354"/>
      <c r="BHE53" s="354"/>
      <c r="BHF53" s="354"/>
      <c r="BHG53" s="354"/>
      <c r="BHH53" s="354"/>
      <c r="BHI53" s="354"/>
      <c r="BHJ53" s="354"/>
      <c r="BHK53" s="354"/>
      <c r="BHL53" s="354"/>
      <c r="BHM53" s="354"/>
      <c r="BHN53" s="354"/>
      <c r="BHO53" s="354"/>
      <c r="BHP53" s="354"/>
      <c r="BHQ53" s="354"/>
      <c r="BHR53" s="354"/>
      <c r="BHS53" s="354"/>
      <c r="BHT53" s="354"/>
      <c r="BHU53" s="354"/>
      <c r="BHV53" s="354"/>
      <c r="BHW53" s="354"/>
      <c r="BHX53" s="354"/>
      <c r="BHY53" s="354"/>
      <c r="BHZ53" s="354"/>
      <c r="BIA53" s="354"/>
      <c r="BIB53" s="354"/>
      <c r="BIC53" s="354"/>
      <c r="BID53" s="354"/>
      <c r="BIE53" s="354"/>
      <c r="BIF53" s="354"/>
      <c r="BIG53" s="354"/>
      <c r="BIH53" s="354"/>
      <c r="BII53" s="354"/>
      <c r="BIJ53" s="354"/>
      <c r="BIK53" s="354"/>
      <c r="BIL53" s="354"/>
      <c r="BIM53" s="354"/>
      <c r="BIN53" s="354"/>
      <c r="BIO53" s="354"/>
      <c r="BIP53" s="354"/>
      <c r="BIQ53" s="354"/>
      <c r="BIR53" s="354"/>
      <c r="BIS53" s="354"/>
      <c r="BIT53" s="354"/>
      <c r="BIU53" s="354"/>
      <c r="BIV53" s="354"/>
      <c r="BIW53" s="354"/>
      <c r="BIX53" s="354"/>
      <c r="BIY53" s="354"/>
      <c r="BIZ53" s="354"/>
      <c r="BJA53" s="354"/>
      <c r="BJB53" s="354"/>
      <c r="BJC53" s="354"/>
      <c r="BJD53" s="354"/>
      <c r="BJE53" s="354"/>
      <c r="BJF53" s="354"/>
      <c r="BJG53" s="354"/>
      <c r="BJH53" s="354"/>
      <c r="BJI53" s="354"/>
      <c r="BJJ53" s="354"/>
      <c r="BJK53" s="354"/>
      <c r="BJL53" s="354"/>
      <c r="BJM53" s="354"/>
      <c r="BJN53" s="354"/>
      <c r="BJO53" s="354"/>
      <c r="BJP53" s="354"/>
      <c r="BJQ53" s="354"/>
      <c r="BJR53" s="354"/>
      <c r="BJS53" s="354"/>
      <c r="BJT53" s="354"/>
      <c r="BJU53" s="354"/>
      <c r="BJV53" s="354"/>
      <c r="BJW53" s="354"/>
      <c r="BJX53" s="354"/>
      <c r="BJY53" s="354"/>
      <c r="BJZ53" s="354"/>
      <c r="BKA53" s="354"/>
      <c r="BKB53" s="354"/>
      <c r="BKC53" s="354"/>
      <c r="BKD53" s="354"/>
      <c r="BKE53" s="354"/>
      <c r="BKF53" s="354"/>
      <c r="BKG53" s="354"/>
      <c r="BKH53" s="354"/>
      <c r="BKI53" s="354"/>
      <c r="BKJ53" s="354"/>
      <c r="BKK53" s="354"/>
      <c r="BKL53" s="354"/>
      <c r="BKM53" s="354"/>
      <c r="BKN53" s="354"/>
      <c r="BKO53" s="354"/>
      <c r="BKP53" s="354"/>
      <c r="BKQ53" s="354"/>
      <c r="BKR53" s="354"/>
      <c r="BKS53" s="354"/>
      <c r="BKT53" s="354"/>
      <c r="BKU53" s="354"/>
      <c r="BKV53" s="354"/>
      <c r="BKW53" s="354"/>
      <c r="BKX53" s="354"/>
      <c r="BKY53" s="354"/>
      <c r="BKZ53" s="354"/>
      <c r="BLA53" s="354"/>
      <c r="BLB53" s="354"/>
      <c r="BLC53" s="354"/>
      <c r="BLD53" s="354"/>
      <c r="BLE53" s="354"/>
      <c r="BLF53" s="354"/>
      <c r="BLG53" s="354"/>
      <c r="BLH53" s="354"/>
      <c r="BLI53" s="354"/>
      <c r="BLJ53" s="354"/>
      <c r="BLK53" s="354"/>
      <c r="BLL53" s="354"/>
      <c r="BLM53" s="354"/>
      <c r="BLN53" s="354"/>
      <c r="BLO53" s="354"/>
      <c r="BLP53" s="354"/>
      <c r="BLQ53" s="354"/>
      <c r="BLR53" s="354"/>
      <c r="BLS53" s="354"/>
      <c r="BLT53" s="354"/>
      <c r="BLU53" s="354"/>
      <c r="BLV53" s="354"/>
      <c r="BLW53" s="354"/>
      <c r="BLX53" s="354"/>
      <c r="BLY53" s="354"/>
      <c r="BLZ53" s="354"/>
      <c r="BMA53" s="354"/>
      <c r="BMB53" s="354"/>
      <c r="BMC53" s="354"/>
      <c r="BMD53" s="354"/>
      <c r="BME53" s="354"/>
      <c r="BMF53" s="354"/>
      <c r="BMG53" s="354"/>
      <c r="BMH53" s="354"/>
      <c r="BMI53" s="354"/>
      <c r="BMJ53" s="354"/>
      <c r="BMK53" s="354"/>
      <c r="BML53" s="354"/>
      <c r="BMM53" s="354"/>
      <c r="BMN53" s="354"/>
      <c r="BMO53" s="354"/>
      <c r="BMP53" s="354"/>
      <c r="BMQ53" s="354"/>
      <c r="BMR53" s="354"/>
      <c r="BMS53" s="354"/>
      <c r="BMT53" s="354"/>
      <c r="BMU53" s="354"/>
      <c r="BMV53" s="354"/>
      <c r="BMW53" s="354"/>
      <c r="BMX53" s="354"/>
      <c r="BMY53" s="354"/>
      <c r="BMZ53" s="354"/>
      <c r="BNA53" s="354"/>
      <c r="BNB53" s="354"/>
      <c r="BNC53" s="354"/>
      <c r="BND53" s="354"/>
      <c r="BNE53" s="354"/>
      <c r="BNF53" s="354"/>
      <c r="BNG53" s="354"/>
      <c r="BNH53" s="354"/>
      <c r="BNI53" s="354"/>
      <c r="BNJ53" s="354"/>
      <c r="BNK53" s="354"/>
      <c r="BNL53" s="354"/>
      <c r="BNM53" s="354"/>
      <c r="BNN53" s="354"/>
      <c r="BNO53" s="354"/>
      <c r="BNP53" s="354"/>
      <c r="BNQ53" s="354"/>
      <c r="BNR53" s="354"/>
      <c r="BNS53" s="354"/>
      <c r="BNT53" s="354"/>
      <c r="BNU53" s="354"/>
      <c r="BNV53" s="354"/>
      <c r="BNW53" s="354"/>
      <c r="BNX53" s="354"/>
      <c r="BNY53" s="354"/>
      <c r="BNZ53" s="354"/>
      <c r="BOA53" s="354"/>
      <c r="BOB53" s="354"/>
      <c r="BOC53" s="354"/>
      <c r="BOD53" s="354"/>
      <c r="BOE53" s="354"/>
      <c r="BOF53" s="354"/>
      <c r="BOG53" s="354"/>
      <c r="BOH53" s="354"/>
      <c r="BOI53" s="354"/>
      <c r="BOJ53" s="354"/>
      <c r="BOK53" s="354"/>
      <c r="BOL53" s="354"/>
      <c r="BOM53" s="354"/>
      <c r="BON53" s="354"/>
      <c r="BOO53" s="354"/>
      <c r="BOP53" s="354"/>
      <c r="BOQ53" s="354"/>
      <c r="BOR53" s="354"/>
      <c r="BOS53" s="354"/>
      <c r="BOT53" s="354"/>
      <c r="BOU53" s="354"/>
      <c r="BOV53" s="354"/>
      <c r="BOW53" s="354"/>
      <c r="BOX53" s="354"/>
      <c r="BOY53" s="354"/>
      <c r="BOZ53" s="354"/>
      <c r="BPA53" s="354"/>
      <c r="BPB53" s="354"/>
      <c r="BPC53" s="354"/>
      <c r="BPD53" s="354"/>
      <c r="BPE53" s="354"/>
      <c r="BPF53" s="354"/>
      <c r="BPG53" s="354"/>
      <c r="BPH53" s="354"/>
      <c r="BPI53" s="354"/>
      <c r="BPJ53" s="354"/>
      <c r="BPK53" s="354"/>
      <c r="BPL53" s="354"/>
      <c r="BPM53" s="354"/>
      <c r="BPN53" s="354"/>
      <c r="BPO53" s="354"/>
      <c r="BPP53" s="354"/>
      <c r="BPQ53" s="354"/>
      <c r="BPR53" s="354"/>
      <c r="BPS53" s="354"/>
      <c r="BPT53" s="354"/>
      <c r="BPU53" s="354"/>
      <c r="BPV53" s="354"/>
      <c r="BPW53" s="354"/>
      <c r="BPX53" s="354"/>
      <c r="BPY53" s="354"/>
      <c r="BPZ53" s="354"/>
      <c r="BQA53" s="354"/>
      <c r="BQB53" s="354"/>
      <c r="BQC53" s="354"/>
      <c r="BQD53" s="354"/>
      <c r="BQE53" s="354"/>
      <c r="BQF53" s="354"/>
      <c r="BQG53" s="354"/>
      <c r="BQH53" s="354"/>
      <c r="BQI53" s="354"/>
      <c r="BQJ53" s="354"/>
      <c r="BQK53" s="354"/>
      <c r="BQL53" s="354"/>
      <c r="BQM53" s="354"/>
      <c r="BQN53" s="354"/>
      <c r="BQO53" s="354"/>
      <c r="BQP53" s="354"/>
      <c r="BQQ53" s="354"/>
      <c r="BQR53" s="354"/>
      <c r="BQS53" s="354"/>
      <c r="BQT53" s="354"/>
      <c r="BQU53" s="354"/>
      <c r="BQV53" s="354"/>
      <c r="BQW53" s="354"/>
      <c r="BQX53" s="354"/>
      <c r="BQY53" s="354"/>
      <c r="BQZ53" s="354"/>
      <c r="BRA53" s="354"/>
      <c r="BRB53" s="354"/>
      <c r="BRC53" s="354"/>
      <c r="BRD53" s="354"/>
      <c r="BRE53" s="354"/>
      <c r="BRF53" s="354"/>
      <c r="BRG53" s="354"/>
      <c r="BRH53" s="354"/>
      <c r="BRI53" s="354"/>
      <c r="BRJ53" s="354"/>
      <c r="BRK53" s="354"/>
      <c r="BRL53" s="354"/>
      <c r="BRM53" s="354"/>
      <c r="BRN53" s="354"/>
      <c r="BRO53" s="354"/>
      <c r="BRP53" s="354"/>
      <c r="BRQ53" s="354"/>
      <c r="BRR53" s="354"/>
      <c r="BRS53" s="354"/>
      <c r="BRT53" s="354"/>
      <c r="BRU53" s="354"/>
      <c r="BRV53" s="354"/>
      <c r="BRW53" s="354"/>
      <c r="BRX53" s="354"/>
      <c r="BRY53" s="354"/>
      <c r="BRZ53" s="354"/>
      <c r="BSA53" s="354"/>
      <c r="BSB53" s="354"/>
      <c r="BSC53" s="354"/>
      <c r="BSD53" s="354"/>
      <c r="BSE53" s="354"/>
      <c r="BSF53" s="354"/>
      <c r="BSG53" s="354"/>
      <c r="BSH53" s="354"/>
      <c r="BSI53" s="354"/>
      <c r="BSJ53" s="354"/>
      <c r="BSK53" s="354"/>
      <c r="BSL53" s="354"/>
      <c r="BSM53" s="354"/>
      <c r="BSN53" s="354"/>
      <c r="BSO53" s="354"/>
      <c r="BSP53" s="354"/>
      <c r="BSQ53" s="354"/>
      <c r="BSR53" s="354"/>
      <c r="BSS53" s="354"/>
      <c r="BST53" s="354"/>
      <c r="BSU53" s="354"/>
      <c r="BSV53" s="354"/>
      <c r="BSW53" s="354"/>
      <c r="BSX53" s="354"/>
      <c r="BSY53" s="354"/>
      <c r="BSZ53" s="354"/>
      <c r="BTA53" s="354"/>
      <c r="BTB53" s="354"/>
      <c r="BTC53" s="354"/>
      <c r="BTD53" s="354"/>
      <c r="BTE53" s="354"/>
      <c r="BTF53" s="354"/>
      <c r="BTG53" s="354"/>
      <c r="BTH53" s="354"/>
      <c r="BTI53" s="354"/>
      <c r="BTJ53" s="354"/>
      <c r="BTK53" s="354"/>
      <c r="BTL53" s="354"/>
      <c r="BTM53" s="354"/>
      <c r="BTN53" s="354"/>
      <c r="BTO53" s="354"/>
      <c r="BTP53" s="354"/>
      <c r="BTQ53" s="354"/>
      <c r="BTR53" s="354"/>
      <c r="BTS53" s="354"/>
      <c r="BTT53" s="354"/>
      <c r="BTU53" s="354"/>
      <c r="BTV53" s="354"/>
      <c r="BTW53" s="354"/>
      <c r="BTX53" s="354"/>
      <c r="BTY53" s="354"/>
      <c r="BTZ53" s="354"/>
      <c r="BUA53" s="354"/>
      <c r="BUB53" s="354"/>
      <c r="BUC53" s="354"/>
      <c r="BUD53" s="354"/>
      <c r="BUE53" s="354"/>
      <c r="BUF53" s="354"/>
      <c r="BUG53" s="354"/>
      <c r="BUH53" s="354"/>
      <c r="BUI53" s="354"/>
      <c r="BUJ53" s="354"/>
      <c r="BUK53" s="354"/>
      <c r="BUL53" s="354"/>
      <c r="BUM53" s="354"/>
      <c r="BUN53" s="354"/>
      <c r="BUO53" s="354"/>
      <c r="BUP53" s="354"/>
      <c r="BUQ53" s="354"/>
      <c r="BUR53" s="354"/>
      <c r="BUS53" s="354"/>
      <c r="BUT53" s="354"/>
      <c r="BUU53" s="354"/>
      <c r="BUV53" s="354"/>
      <c r="BUW53" s="354"/>
      <c r="BUX53" s="354"/>
      <c r="BUY53" s="354"/>
      <c r="BUZ53" s="354"/>
      <c r="BVA53" s="354"/>
      <c r="BVB53" s="354"/>
      <c r="BVC53" s="354"/>
      <c r="BVD53" s="354"/>
      <c r="BVE53" s="354"/>
      <c r="BVF53" s="354"/>
      <c r="BVG53" s="354"/>
      <c r="BVH53" s="354"/>
      <c r="BVI53" s="354"/>
      <c r="BVJ53" s="354"/>
      <c r="BVK53" s="354"/>
      <c r="BVL53" s="354"/>
      <c r="BVM53" s="354"/>
      <c r="BVN53" s="354"/>
      <c r="BVO53" s="354"/>
      <c r="BVP53" s="354"/>
      <c r="BVQ53" s="354"/>
      <c r="BVR53" s="354"/>
      <c r="BVS53" s="354"/>
      <c r="BVT53" s="354"/>
      <c r="BVU53" s="354"/>
      <c r="BVV53" s="354"/>
      <c r="BVW53" s="354"/>
      <c r="BVX53" s="354"/>
      <c r="BVY53" s="354"/>
      <c r="BVZ53" s="354"/>
      <c r="BWA53" s="354"/>
      <c r="BWB53" s="354"/>
      <c r="BWC53" s="354"/>
      <c r="BWD53" s="354"/>
      <c r="BWE53" s="354"/>
      <c r="BWF53" s="354"/>
      <c r="BWG53" s="354"/>
      <c r="BWH53" s="354"/>
      <c r="BWI53" s="354"/>
      <c r="BWJ53" s="354"/>
      <c r="BWK53" s="354"/>
      <c r="BWL53" s="354"/>
      <c r="BWM53" s="354"/>
      <c r="BWN53" s="354"/>
      <c r="BWO53" s="354"/>
      <c r="BWP53" s="354"/>
      <c r="BWQ53" s="354"/>
      <c r="BWR53" s="354"/>
      <c r="BWS53" s="354"/>
      <c r="BWT53" s="354"/>
      <c r="BWU53" s="354"/>
      <c r="BWV53" s="354"/>
      <c r="BWW53" s="354"/>
      <c r="BWX53" s="354"/>
      <c r="BWY53" s="354"/>
      <c r="BWZ53" s="354"/>
      <c r="BXA53" s="354"/>
      <c r="BXB53" s="354"/>
      <c r="BXC53" s="354"/>
      <c r="BXD53" s="354"/>
      <c r="BXE53" s="354"/>
      <c r="BXF53" s="354"/>
      <c r="BXG53" s="354"/>
      <c r="BXH53" s="354"/>
      <c r="BXI53" s="354"/>
      <c r="BXJ53" s="354"/>
      <c r="BXK53" s="354"/>
      <c r="BXL53" s="354"/>
      <c r="BXM53" s="354"/>
      <c r="BXN53" s="354"/>
      <c r="BXO53" s="354"/>
      <c r="BXP53" s="354"/>
      <c r="BXQ53" s="354"/>
      <c r="BXR53" s="354"/>
      <c r="BXS53" s="354"/>
      <c r="BXT53" s="354"/>
      <c r="BXU53" s="354"/>
      <c r="BXV53" s="354"/>
      <c r="BXW53" s="354"/>
      <c r="BXX53" s="354"/>
      <c r="BXY53" s="354"/>
      <c r="BXZ53" s="354"/>
      <c r="BYA53" s="354"/>
      <c r="BYB53" s="354"/>
      <c r="BYC53" s="354"/>
      <c r="BYD53" s="354"/>
      <c r="BYE53" s="354"/>
      <c r="BYF53" s="354"/>
      <c r="BYG53" s="354"/>
      <c r="BYH53" s="354"/>
      <c r="BYI53" s="354"/>
      <c r="BYJ53" s="354"/>
      <c r="BYK53" s="354"/>
      <c r="BYL53" s="354"/>
      <c r="BYM53" s="354"/>
      <c r="BYN53" s="354"/>
      <c r="BYO53" s="354"/>
      <c r="BYP53" s="354"/>
      <c r="BYQ53" s="354"/>
      <c r="BYR53" s="354"/>
      <c r="BYS53" s="354"/>
      <c r="BYT53" s="354"/>
      <c r="BYU53" s="354"/>
      <c r="BYV53" s="354"/>
      <c r="BYW53" s="354"/>
      <c r="BYX53" s="354"/>
      <c r="BYY53" s="354"/>
      <c r="BYZ53" s="354"/>
      <c r="BZA53" s="354"/>
      <c r="BZB53" s="354"/>
      <c r="BZC53" s="354"/>
      <c r="BZD53" s="354"/>
      <c r="BZE53" s="354"/>
      <c r="BZF53" s="354"/>
      <c r="BZG53" s="354"/>
      <c r="BZH53" s="354"/>
      <c r="BZI53" s="354"/>
      <c r="BZJ53" s="354"/>
      <c r="BZK53" s="354"/>
      <c r="BZL53" s="354"/>
      <c r="BZM53" s="354"/>
      <c r="BZN53" s="354"/>
      <c r="BZO53" s="354"/>
      <c r="BZP53" s="354"/>
      <c r="BZQ53" s="354"/>
      <c r="BZR53" s="354"/>
      <c r="BZS53" s="354"/>
      <c r="BZT53" s="354"/>
      <c r="BZU53" s="354"/>
      <c r="BZV53" s="354"/>
      <c r="BZW53" s="354"/>
      <c r="BZX53" s="354"/>
      <c r="BZY53" s="354"/>
      <c r="BZZ53" s="354"/>
      <c r="CAA53" s="354"/>
      <c r="CAB53" s="354"/>
      <c r="CAC53" s="354"/>
      <c r="CAD53" s="354"/>
      <c r="CAE53" s="354"/>
      <c r="CAF53" s="354"/>
      <c r="CAG53" s="354"/>
      <c r="CAH53" s="354"/>
      <c r="CAI53" s="354"/>
      <c r="CAJ53" s="354"/>
      <c r="CAK53" s="354"/>
      <c r="CAL53" s="354"/>
      <c r="CAM53" s="354"/>
      <c r="CAN53" s="354"/>
      <c r="CAO53" s="354"/>
      <c r="CAP53" s="354"/>
      <c r="CAQ53" s="354"/>
      <c r="CAR53" s="354"/>
      <c r="CAS53" s="354"/>
      <c r="CAT53" s="354"/>
      <c r="CAU53" s="354"/>
      <c r="CAV53" s="354"/>
      <c r="CAW53" s="354"/>
      <c r="CAX53" s="354"/>
      <c r="CAY53" s="354"/>
      <c r="CAZ53" s="354"/>
      <c r="CBA53" s="354"/>
      <c r="CBB53" s="354"/>
      <c r="CBC53" s="354"/>
      <c r="CBD53" s="354"/>
      <c r="CBE53" s="354"/>
      <c r="CBF53" s="354"/>
      <c r="CBG53" s="354"/>
      <c r="CBH53" s="354"/>
      <c r="CBI53" s="354"/>
      <c r="CBJ53" s="354"/>
      <c r="CBK53" s="354"/>
      <c r="CBL53" s="354"/>
      <c r="CBM53" s="354"/>
      <c r="CBN53" s="354"/>
      <c r="CBO53" s="354"/>
      <c r="CBP53" s="354"/>
      <c r="CBQ53" s="354"/>
      <c r="CBR53" s="354"/>
      <c r="CBS53" s="354"/>
      <c r="CBT53" s="354"/>
      <c r="CBU53" s="354"/>
      <c r="CBV53" s="354"/>
      <c r="CBW53" s="354"/>
      <c r="CBX53" s="354"/>
      <c r="CBY53" s="354"/>
      <c r="CBZ53" s="354"/>
      <c r="CCA53" s="354"/>
      <c r="CCB53" s="354"/>
      <c r="CCC53" s="354"/>
      <c r="CCD53" s="354"/>
      <c r="CCE53" s="354"/>
      <c r="CCF53" s="354"/>
      <c r="CCG53" s="354"/>
      <c r="CCH53" s="354"/>
      <c r="CCI53" s="354"/>
      <c r="CCJ53" s="354"/>
      <c r="CCK53" s="354"/>
      <c r="CCL53" s="354"/>
      <c r="CCM53" s="354"/>
      <c r="CCN53" s="354"/>
      <c r="CCO53" s="354"/>
      <c r="CCP53" s="354"/>
      <c r="CCQ53" s="354"/>
      <c r="CCR53" s="354"/>
      <c r="CCS53" s="354"/>
      <c r="CCT53" s="354"/>
      <c r="CCU53" s="354"/>
      <c r="CCV53" s="354"/>
      <c r="CCW53" s="354"/>
      <c r="CCX53" s="354"/>
      <c r="CCY53" s="354"/>
      <c r="CCZ53" s="354"/>
      <c r="CDA53" s="354"/>
      <c r="CDB53" s="354"/>
      <c r="CDC53" s="354"/>
      <c r="CDD53" s="354"/>
      <c r="CDE53" s="354"/>
      <c r="CDF53" s="354"/>
      <c r="CDG53" s="354"/>
      <c r="CDH53" s="354"/>
      <c r="CDI53" s="354"/>
      <c r="CDJ53" s="354"/>
      <c r="CDK53" s="354"/>
      <c r="CDL53" s="354"/>
      <c r="CDM53" s="354"/>
      <c r="CDN53" s="354"/>
      <c r="CDO53" s="354"/>
      <c r="CDP53" s="354"/>
      <c r="CDQ53" s="354"/>
      <c r="CDR53" s="354"/>
      <c r="CDS53" s="354"/>
      <c r="CDT53" s="354"/>
      <c r="CDU53" s="354"/>
      <c r="CDV53" s="354"/>
      <c r="CDW53" s="354"/>
      <c r="CDX53" s="354"/>
      <c r="CDY53" s="354"/>
      <c r="CDZ53" s="354"/>
      <c r="CEA53" s="354"/>
      <c r="CEB53" s="354"/>
      <c r="CEC53" s="354"/>
      <c r="CED53" s="354"/>
      <c r="CEE53" s="354"/>
      <c r="CEF53" s="354"/>
      <c r="CEG53" s="354"/>
      <c r="CEH53" s="354"/>
      <c r="CEI53" s="354"/>
      <c r="CEJ53" s="354"/>
      <c r="CEK53" s="354"/>
      <c r="CEL53" s="354"/>
      <c r="CEM53" s="354"/>
      <c r="CEN53" s="354"/>
      <c r="CEO53" s="354"/>
      <c r="CEP53" s="354"/>
      <c r="CEQ53" s="354"/>
      <c r="CER53" s="354"/>
      <c r="CES53" s="354"/>
      <c r="CET53" s="354"/>
      <c r="CEU53" s="354"/>
      <c r="CEV53" s="354"/>
      <c r="CEW53" s="354"/>
      <c r="CEX53" s="354"/>
      <c r="CEY53" s="354"/>
      <c r="CEZ53" s="354"/>
      <c r="CFA53" s="354"/>
      <c r="CFB53" s="354"/>
      <c r="CFC53" s="354"/>
      <c r="CFD53" s="354"/>
      <c r="CFE53" s="354"/>
      <c r="CFF53" s="354"/>
      <c r="CFG53" s="354"/>
      <c r="CFH53" s="354"/>
      <c r="CFI53" s="354"/>
      <c r="CFJ53" s="354"/>
      <c r="CFK53" s="354"/>
      <c r="CFL53" s="354"/>
      <c r="CFM53" s="354"/>
      <c r="CFN53" s="354"/>
      <c r="CFO53" s="354"/>
      <c r="CFP53" s="354"/>
      <c r="CFQ53" s="354"/>
      <c r="CFR53" s="354"/>
      <c r="CFS53" s="354"/>
      <c r="CFT53" s="354"/>
      <c r="CFU53" s="354"/>
      <c r="CFV53" s="354"/>
      <c r="CFW53" s="354"/>
      <c r="CFX53" s="354"/>
      <c r="CFY53" s="354"/>
      <c r="CFZ53" s="354"/>
      <c r="CGA53" s="354"/>
      <c r="CGB53" s="354"/>
      <c r="CGC53" s="354"/>
      <c r="CGD53" s="354"/>
      <c r="CGE53" s="354"/>
      <c r="CGF53" s="354"/>
      <c r="CGG53" s="354"/>
      <c r="CGH53" s="354"/>
      <c r="CGI53" s="354"/>
      <c r="CGJ53" s="354"/>
      <c r="CGK53" s="354"/>
      <c r="CGL53" s="354"/>
      <c r="CGM53" s="354"/>
      <c r="CGN53" s="354"/>
      <c r="CGO53" s="354"/>
      <c r="CGP53" s="354"/>
      <c r="CGQ53" s="354"/>
      <c r="CGR53" s="354"/>
      <c r="CGS53" s="354"/>
      <c r="CGT53" s="354"/>
      <c r="CGU53" s="354"/>
      <c r="CGV53" s="354"/>
      <c r="CGW53" s="354"/>
      <c r="CGX53" s="354"/>
      <c r="CGY53" s="354"/>
      <c r="CGZ53" s="354"/>
      <c r="CHA53" s="354"/>
      <c r="CHB53" s="354"/>
      <c r="CHC53" s="354"/>
      <c r="CHD53" s="354"/>
      <c r="CHE53" s="354"/>
      <c r="CHF53" s="354"/>
      <c r="CHG53" s="354"/>
      <c r="CHH53" s="354"/>
      <c r="CHI53" s="354"/>
      <c r="CHJ53" s="354"/>
      <c r="CHK53" s="354"/>
      <c r="CHL53" s="354"/>
      <c r="CHM53" s="354"/>
      <c r="CHN53" s="354"/>
      <c r="CHO53" s="354"/>
      <c r="CHP53" s="354"/>
      <c r="CHQ53" s="354"/>
      <c r="CHR53" s="354"/>
      <c r="CHS53" s="354"/>
      <c r="CHT53" s="354"/>
      <c r="CHU53" s="354"/>
      <c r="CHV53" s="354"/>
      <c r="CHW53" s="354"/>
      <c r="CHX53" s="354"/>
      <c r="CHY53" s="354"/>
      <c r="CHZ53" s="354"/>
      <c r="CIA53" s="354"/>
      <c r="CIB53" s="354"/>
      <c r="CIC53" s="354"/>
      <c r="CID53" s="354"/>
      <c r="CIE53" s="354"/>
      <c r="CIF53" s="354"/>
      <c r="CIG53" s="354"/>
      <c r="CIH53" s="354"/>
      <c r="CII53" s="354"/>
      <c r="CIJ53" s="354"/>
      <c r="CIK53" s="354"/>
      <c r="CIL53" s="354"/>
      <c r="CIM53" s="354"/>
      <c r="CIN53" s="354"/>
      <c r="CIO53" s="354"/>
      <c r="CIP53" s="354"/>
      <c r="CIQ53" s="354"/>
      <c r="CIR53" s="354"/>
      <c r="CIS53" s="354"/>
      <c r="CIT53" s="354"/>
      <c r="CIU53" s="354"/>
      <c r="CIV53" s="354"/>
      <c r="CIW53" s="354"/>
      <c r="CIX53" s="354"/>
      <c r="CIY53" s="354"/>
      <c r="CIZ53" s="354"/>
      <c r="CJA53" s="354"/>
      <c r="CJB53" s="354"/>
      <c r="CJC53" s="354"/>
      <c r="CJD53" s="354"/>
      <c r="CJE53" s="354"/>
      <c r="CJF53" s="354"/>
      <c r="CJG53" s="354"/>
      <c r="CJH53" s="354"/>
      <c r="CJI53" s="354"/>
      <c r="CJJ53" s="354"/>
      <c r="CJK53" s="354"/>
      <c r="CJL53" s="354"/>
      <c r="CJM53" s="354"/>
      <c r="CJN53" s="354"/>
      <c r="CJO53" s="354"/>
      <c r="CJP53" s="354"/>
      <c r="CJQ53" s="354"/>
      <c r="CJR53" s="354"/>
      <c r="CJS53" s="354"/>
      <c r="CJT53" s="354"/>
      <c r="CJU53" s="354"/>
      <c r="CJV53" s="354"/>
      <c r="CJW53" s="354"/>
      <c r="CJX53" s="354"/>
      <c r="CJY53" s="354"/>
      <c r="CJZ53" s="354"/>
      <c r="CKA53" s="354"/>
      <c r="CKB53" s="354"/>
      <c r="CKC53" s="354"/>
      <c r="CKD53" s="354"/>
      <c r="CKE53" s="354"/>
      <c r="CKF53" s="354"/>
      <c r="CKG53" s="354"/>
      <c r="CKH53" s="354"/>
      <c r="CKI53" s="354"/>
      <c r="CKJ53" s="354"/>
      <c r="CKK53" s="354"/>
      <c r="CKL53" s="354"/>
      <c r="CKM53" s="354"/>
      <c r="CKN53" s="354"/>
      <c r="CKO53" s="354"/>
      <c r="CKP53" s="354"/>
      <c r="CKQ53" s="354"/>
      <c r="CKR53" s="354"/>
      <c r="CKS53" s="354"/>
      <c r="CKT53" s="354"/>
      <c r="CKU53" s="354"/>
      <c r="CKV53" s="354"/>
      <c r="CKW53" s="354"/>
      <c r="CKX53" s="354"/>
      <c r="CKY53" s="354"/>
      <c r="CKZ53" s="354"/>
      <c r="CLA53" s="354"/>
      <c r="CLB53" s="354"/>
      <c r="CLC53" s="354"/>
      <c r="CLD53" s="354"/>
      <c r="CLE53" s="354"/>
      <c r="CLF53" s="354"/>
      <c r="CLG53" s="354"/>
      <c r="CLH53" s="354"/>
      <c r="CLI53" s="354"/>
      <c r="CLJ53" s="354"/>
      <c r="CLK53" s="354"/>
      <c r="CLL53" s="354"/>
      <c r="CLM53" s="354"/>
      <c r="CLN53" s="354"/>
      <c r="CLO53" s="354"/>
      <c r="CLP53" s="354"/>
      <c r="CLQ53" s="354"/>
      <c r="CLR53" s="354"/>
      <c r="CLS53" s="354"/>
      <c r="CLT53" s="354"/>
      <c r="CLU53" s="354"/>
      <c r="CLV53" s="354"/>
      <c r="CLW53" s="354"/>
      <c r="CLX53" s="354"/>
      <c r="CLY53" s="354"/>
      <c r="CLZ53" s="354"/>
      <c r="CMA53" s="354"/>
      <c r="CMB53" s="354"/>
      <c r="CMC53" s="354"/>
      <c r="CMD53" s="354"/>
      <c r="CME53" s="354"/>
      <c r="CMF53" s="354"/>
      <c r="CMG53" s="354"/>
      <c r="CMH53" s="354"/>
      <c r="CMI53" s="354"/>
      <c r="CMJ53" s="354"/>
      <c r="CMK53" s="354"/>
      <c r="CML53" s="354"/>
      <c r="CMM53" s="354"/>
      <c r="CMN53" s="354"/>
      <c r="CMO53" s="354"/>
      <c r="CMP53" s="354"/>
      <c r="CMQ53" s="354"/>
      <c r="CMR53" s="354"/>
      <c r="CMS53" s="354"/>
      <c r="CMT53" s="354"/>
      <c r="CMU53" s="354"/>
      <c r="CMV53" s="354"/>
      <c r="CMW53" s="354"/>
      <c r="CMX53" s="354"/>
      <c r="CMY53" s="354"/>
      <c r="CMZ53" s="354"/>
      <c r="CNA53" s="354"/>
      <c r="CNB53" s="354"/>
      <c r="CNC53" s="354"/>
      <c r="CND53" s="354"/>
      <c r="CNE53" s="354"/>
      <c r="CNF53" s="354"/>
      <c r="CNG53" s="354"/>
      <c r="CNH53" s="354"/>
      <c r="CNI53" s="354"/>
      <c r="CNJ53" s="354"/>
      <c r="CNK53" s="354"/>
      <c r="CNL53" s="354"/>
      <c r="CNM53" s="354"/>
      <c r="CNN53" s="354"/>
      <c r="CNO53" s="354"/>
      <c r="CNP53" s="354"/>
      <c r="CNQ53" s="354"/>
      <c r="CNR53" s="354"/>
      <c r="CNS53" s="354"/>
      <c r="CNT53" s="354"/>
      <c r="CNU53" s="354"/>
      <c r="CNV53" s="354"/>
      <c r="CNW53" s="354"/>
      <c r="CNX53" s="354"/>
      <c r="CNY53" s="354"/>
      <c r="CNZ53" s="354"/>
      <c r="COA53" s="354"/>
      <c r="COB53" s="354"/>
      <c r="COC53" s="354"/>
      <c r="COD53" s="354"/>
      <c r="COE53" s="354"/>
      <c r="COF53" s="354"/>
      <c r="COG53" s="354"/>
      <c r="COH53" s="354"/>
      <c r="COI53" s="354"/>
      <c r="COJ53" s="354"/>
      <c r="COK53" s="354"/>
      <c r="COL53" s="354"/>
      <c r="COM53" s="354"/>
      <c r="CON53" s="354"/>
      <c r="COO53" s="354"/>
      <c r="COP53" s="354"/>
      <c r="COQ53" s="354"/>
      <c r="COR53" s="354"/>
      <c r="COS53" s="354"/>
      <c r="COT53" s="354"/>
      <c r="COU53" s="354"/>
      <c r="COV53" s="354"/>
      <c r="COW53" s="354"/>
      <c r="COX53" s="354"/>
      <c r="COY53" s="354"/>
      <c r="COZ53" s="354"/>
      <c r="CPA53" s="354"/>
      <c r="CPB53" s="354"/>
      <c r="CPC53" s="354"/>
      <c r="CPD53" s="354"/>
      <c r="CPE53" s="354"/>
      <c r="CPF53" s="354"/>
      <c r="CPG53" s="354"/>
      <c r="CPH53" s="354"/>
      <c r="CPI53" s="354"/>
      <c r="CPJ53" s="354"/>
      <c r="CPK53" s="354"/>
      <c r="CPL53" s="354"/>
      <c r="CPM53" s="354"/>
      <c r="CPN53" s="354"/>
      <c r="CPO53" s="354"/>
      <c r="CPP53" s="354"/>
      <c r="CPQ53" s="354"/>
      <c r="CPR53" s="354"/>
      <c r="CPS53" s="354"/>
      <c r="CPT53" s="354"/>
      <c r="CPU53" s="354"/>
      <c r="CPV53" s="354"/>
      <c r="CPW53" s="354"/>
      <c r="CPX53" s="354"/>
      <c r="CPY53" s="354"/>
      <c r="CPZ53" s="354"/>
      <c r="CQA53" s="354"/>
      <c r="CQB53" s="354"/>
      <c r="CQC53" s="354"/>
      <c r="CQD53" s="354"/>
      <c r="CQE53" s="354"/>
      <c r="CQF53" s="354"/>
      <c r="CQG53" s="354"/>
      <c r="CQH53" s="354"/>
      <c r="CQI53" s="354"/>
      <c r="CQJ53" s="354"/>
      <c r="CQK53" s="354"/>
      <c r="CQL53" s="354"/>
      <c r="CQM53" s="354"/>
      <c r="CQN53" s="354"/>
      <c r="CQO53" s="354"/>
      <c r="CQP53" s="354"/>
      <c r="CQQ53" s="354"/>
      <c r="CQR53" s="354"/>
      <c r="CQS53" s="354"/>
      <c r="CQT53" s="354"/>
      <c r="CQU53" s="354"/>
      <c r="CQV53" s="354"/>
      <c r="CQW53" s="354"/>
      <c r="CQX53" s="354"/>
      <c r="CQY53" s="354"/>
      <c r="CQZ53" s="354"/>
      <c r="CRA53" s="354"/>
      <c r="CRB53" s="354"/>
      <c r="CRC53" s="354"/>
      <c r="CRD53" s="354"/>
      <c r="CRE53" s="354"/>
      <c r="CRF53" s="354"/>
      <c r="CRG53" s="354"/>
      <c r="CRH53" s="354"/>
      <c r="CRI53" s="354"/>
      <c r="CRJ53" s="354"/>
      <c r="CRK53" s="354"/>
      <c r="CRL53" s="354"/>
      <c r="CRM53" s="354"/>
      <c r="CRN53" s="354"/>
      <c r="CRO53" s="354"/>
      <c r="CRP53" s="354"/>
      <c r="CRQ53" s="354"/>
      <c r="CRR53" s="354"/>
      <c r="CRS53" s="354"/>
      <c r="CRT53" s="354"/>
      <c r="CRU53" s="354"/>
      <c r="CRV53" s="354"/>
      <c r="CRW53" s="354"/>
      <c r="CRX53" s="354"/>
      <c r="CRY53" s="354"/>
      <c r="CRZ53" s="354"/>
      <c r="CSA53" s="354"/>
      <c r="CSB53" s="354"/>
      <c r="CSC53" s="354"/>
      <c r="CSD53" s="354"/>
      <c r="CSE53" s="354"/>
      <c r="CSF53" s="354"/>
      <c r="CSG53" s="354"/>
      <c r="CSH53" s="354"/>
      <c r="CSI53" s="354"/>
      <c r="CSJ53" s="354"/>
      <c r="CSK53" s="354"/>
      <c r="CSL53" s="354"/>
      <c r="CSM53" s="354"/>
      <c r="CSN53" s="354"/>
      <c r="CSO53" s="354"/>
      <c r="CSP53" s="354"/>
      <c r="CSQ53" s="354"/>
      <c r="CSR53" s="354"/>
      <c r="CSS53" s="354"/>
      <c r="CST53" s="354"/>
      <c r="CSU53" s="354"/>
      <c r="CSV53" s="354"/>
      <c r="CSW53" s="354"/>
      <c r="CSX53" s="354"/>
      <c r="CSY53" s="354"/>
      <c r="CSZ53" s="354"/>
      <c r="CTA53" s="354"/>
      <c r="CTB53" s="354"/>
      <c r="CTC53" s="354"/>
      <c r="CTD53" s="354"/>
      <c r="CTE53" s="354"/>
      <c r="CTF53" s="354"/>
      <c r="CTG53" s="354"/>
      <c r="CTH53" s="354"/>
      <c r="CTI53" s="354"/>
      <c r="CTJ53" s="354"/>
      <c r="CTK53" s="354"/>
      <c r="CTL53" s="354"/>
      <c r="CTM53" s="354"/>
      <c r="CTN53" s="354"/>
      <c r="CTO53" s="354"/>
      <c r="CTP53" s="354"/>
      <c r="CTQ53" s="354"/>
      <c r="CTR53" s="354"/>
      <c r="CTS53" s="354"/>
      <c r="CTT53" s="354"/>
      <c r="CTU53" s="354"/>
      <c r="CTV53" s="354"/>
      <c r="CTW53" s="354"/>
      <c r="CTX53" s="354"/>
      <c r="CTY53" s="354"/>
      <c r="CTZ53" s="354"/>
      <c r="CUA53" s="354"/>
      <c r="CUB53" s="354"/>
      <c r="CUC53" s="354"/>
      <c r="CUD53" s="354"/>
      <c r="CUE53" s="354"/>
      <c r="CUF53" s="354"/>
      <c r="CUG53" s="354"/>
      <c r="CUH53" s="354"/>
      <c r="CUI53" s="354"/>
      <c r="CUJ53" s="354"/>
      <c r="CUK53" s="354"/>
      <c r="CUL53" s="354"/>
      <c r="CUM53" s="354"/>
      <c r="CUN53" s="354"/>
      <c r="CUO53" s="354"/>
      <c r="CUP53" s="354"/>
      <c r="CUQ53" s="354"/>
      <c r="CUR53" s="354"/>
      <c r="CUS53" s="354"/>
      <c r="CUT53" s="354"/>
      <c r="CUU53" s="354"/>
      <c r="CUV53" s="354"/>
      <c r="CUW53" s="354"/>
      <c r="CUX53" s="354"/>
      <c r="CUY53" s="354"/>
      <c r="CUZ53" s="354"/>
      <c r="CVA53" s="354"/>
      <c r="CVB53" s="354"/>
      <c r="CVC53" s="354"/>
      <c r="CVD53" s="354"/>
      <c r="CVE53" s="354"/>
      <c r="CVF53" s="354"/>
      <c r="CVG53" s="354"/>
      <c r="CVH53" s="354"/>
      <c r="CVI53" s="354"/>
      <c r="CVJ53" s="354"/>
      <c r="CVK53" s="354"/>
      <c r="CVL53" s="354"/>
      <c r="CVM53" s="354"/>
      <c r="CVN53" s="354"/>
      <c r="CVO53" s="354"/>
      <c r="CVP53" s="354"/>
      <c r="CVQ53" s="354"/>
      <c r="CVR53" s="354"/>
      <c r="CVS53" s="354"/>
      <c r="CVT53" s="354"/>
      <c r="CVU53" s="354"/>
      <c r="CVV53" s="354"/>
      <c r="CVW53" s="354"/>
      <c r="CVX53" s="354"/>
      <c r="CVY53" s="354"/>
      <c r="CVZ53" s="354"/>
      <c r="CWA53" s="354"/>
      <c r="CWB53" s="354"/>
      <c r="CWC53" s="354"/>
      <c r="CWD53" s="354"/>
      <c r="CWE53" s="354"/>
      <c r="CWF53" s="354"/>
      <c r="CWG53" s="354"/>
      <c r="CWH53" s="354"/>
      <c r="CWI53" s="354"/>
      <c r="CWJ53" s="354"/>
      <c r="CWK53" s="354"/>
      <c r="CWL53" s="354"/>
      <c r="CWM53" s="354"/>
      <c r="CWN53" s="354"/>
      <c r="CWO53" s="354"/>
      <c r="CWP53" s="354"/>
      <c r="CWQ53" s="354"/>
      <c r="CWR53" s="354"/>
      <c r="CWS53" s="354"/>
      <c r="CWT53" s="354"/>
      <c r="CWU53" s="354"/>
      <c r="CWV53" s="354"/>
      <c r="CWW53" s="354"/>
      <c r="CWX53" s="354"/>
      <c r="CWY53" s="354"/>
      <c r="CWZ53" s="354"/>
      <c r="CXA53" s="354"/>
      <c r="CXB53" s="354"/>
      <c r="CXC53" s="354"/>
      <c r="CXD53" s="354"/>
      <c r="CXE53" s="354"/>
      <c r="CXF53" s="354"/>
      <c r="CXG53" s="354"/>
      <c r="CXH53" s="354"/>
      <c r="CXI53" s="354"/>
      <c r="CXJ53" s="354"/>
      <c r="CXK53" s="354"/>
      <c r="CXL53" s="354"/>
      <c r="CXM53" s="354"/>
      <c r="CXN53" s="354"/>
      <c r="CXO53" s="354"/>
      <c r="CXP53" s="354"/>
      <c r="CXQ53" s="354"/>
      <c r="CXR53" s="354"/>
      <c r="CXS53" s="354"/>
      <c r="CXT53" s="354"/>
      <c r="CXU53" s="354"/>
      <c r="CXV53" s="354"/>
      <c r="CXW53" s="354"/>
      <c r="CXX53" s="354"/>
      <c r="CXY53" s="354"/>
      <c r="CXZ53" s="354"/>
      <c r="CYA53" s="354"/>
      <c r="CYB53" s="354"/>
      <c r="CYC53" s="354"/>
      <c r="CYD53" s="354"/>
      <c r="CYE53" s="354"/>
      <c r="CYF53" s="354"/>
      <c r="CYG53" s="354"/>
      <c r="CYH53" s="354"/>
      <c r="CYI53" s="354"/>
      <c r="CYJ53" s="354"/>
      <c r="CYK53" s="354"/>
      <c r="CYL53" s="354"/>
      <c r="CYM53" s="354"/>
      <c r="CYN53" s="354"/>
      <c r="CYO53" s="354"/>
      <c r="CYP53" s="354"/>
      <c r="CYQ53" s="354"/>
      <c r="CYR53" s="354"/>
      <c r="CYS53" s="354"/>
      <c r="CYT53" s="354"/>
      <c r="CYU53" s="354"/>
      <c r="CYV53" s="354"/>
      <c r="CYW53" s="354"/>
      <c r="CYX53" s="354"/>
      <c r="CYY53" s="354"/>
      <c r="CYZ53" s="354"/>
      <c r="CZA53" s="354"/>
      <c r="CZB53" s="354"/>
      <c r="CZC53" s="354"/>
      <c r="CZD53" s="354"/>
      <c r="CZE53" s="354"/>
      <c r="CZF53" s="354"/>
      <c r="CZG53" s="354"/>
      <c r="CZH53" s="354"/>
      <c r="CZI53" s="354"/>
      <c r="CZJ53" s="354"/>
      <c r="CZK53" s="354"/>
      <c r="CZL53" s="354"/>
      <c r="CZM53" s="354"/>
      <c r="CZN53" s="354"/>
      <c r="CZO53" s="354"/>
      <c r="CZP53" s="354"/>
      <c r="CZQ53" s="354"/>
      <c r="CZR53" s="354"/>
      <c r="CZS53" s="354"/>
      <c r="CZT53" s="354"/>
      <c r="CZU53" s="354"/>
      <c r="CZV53" s="354"/>
      <c r="CZW53" s="354"/>
      <c r="CZX53" s="354"/>
      <c r="CZY53" s="354"/>
      <c r="CZZ53" s="354"/>
      <c r="DAA53" s="354"/>
      <c r="DAB53" s="354"/>
      <c r="DAC53" s="354"/>
      <c r="DAD53" s="354"/>
      <c r="DAE53" s="354"/>
      <c r="DAF53" s="354"/>
      <c r="DAG53" s="354"/>
      <c r="DAH53" s="354"/>
      <c r="DAI53" s="354"/>
      <c r="DAJ53" s="354"/>
      <c r="DAK53" s="354"/>
      <c r="DAL53" s="354"/>
      <c r="DAM53" s="354"/>
      <c r="DAN53" s="354"/>
      <c r="DAO53" s="354"/>
      <c r="DAP53" s="354"/>
      <c r="DAQ53" s="354"/>
      <c r="DAR53" s="354"/>
      <c r="DAS53" s="354"/>
      <c r="DAT53" s="354"/>
      <c r="DAU53" s="354"/>
      <c r="DAV53" s="354"/>
      <c r="DAW53" s="354"/>
      <c r="DAX53" s="354"/>
      <c r="DAY53" s="354"/>
      <c r="DAZ53" s="354"/>
      <c r="DBA53" s="354"/>
      <c r="DBB53" s="354"/>
      <c r="DBC53" s="354"/>
      <c r="DBD53" s="354"/>
      <c r="DBE53" s="354"/>
      <c r="DBF53" s="354"/>
      <c r="DBG53" s="354"/>
      <c r="DBH53" s="354"/>
      <c r="DBI53" s="354"/>
      <c r="DBJ53" s="354"/>
      <c r="DBK53" s="354"/>
      <c r="DBL53" s="354"/>
      <c r="DBM53" s="354"/>
      <c r="DBN53" s="354"/>
      <c r="DBO53" s="354"/>
      <c r="DBP53" s="354"/>
      <c r="DBQ53" s="354"/>
      <c r="DBR53" s="354"/>
      <c r="DBS53" s="354"/>
      <c r="DBT53" s="354"/>
      <c r="DBU53" s="354"/>
      <c r="DBV53" s="354"/>
      <c r="DBW53" s="354"/>
      <c r="DBX53" s="354"/>
      <c r="DBY53" s="354"/>
      <c r="DBZ53" s="354"/>
      <c r="DCA53" s="354"/>
      <c r="DCB53" s="354"/>
      <c r="DCC53" s="354"/>
      <c r="DCD53" s="354"/>
      <c r="DCE53" s="354"/>
      <c r="DCF53" s="354"/>
      <c r="DCG53" s="354"/>
      <c r="DCH53" s="354"/>
      <c r="DCI53" s="354"/>
      <c r="DCJ53" s="354"/>
      <c r="DCK53" s="354"/>
      <c r="DCL53" s="354"/>
      <c r="DCM53" s="354"/>
      <c r="DCN53" s="354"/>
      <c r="DCO53" s="354"/>
      <c r="DCP53" s="354"/>
      <c r="DCQ53" s="354"/>
      <c r="DCR53" s="354"/>
      <c r="DCS53" s="354"/>
      <c r="DCT53" s="354"/>
      <c r="DCU53" s="354"/>
      <c r="DCV53" s="354"/>
      <c r="DCW53" s="354"/>
      <c r="DCX53" s="354"/>
      <c r="DCY53" s="354"/>
      <c r="DCZ53" s="354"/>
      <c r="DDA53" s="354"/>
      <c r="DDB53" s="354"/>
      <c r="DDC53" s="354"/>
      <c r="DDD53" s="354"/>
      <c r="DDE53" s="354"/>
      <c r="DDF53" s="354"/>
      <c r="DDG53" s="354"/>
      <c r="DDH53" s="354"/>
      <c r="DDI53" s="354"/>
      <c r="DDJ53" s="354"/>
      <c r="DDK53" s="354"/>
      <c r="DDL53" s="354"/>
      <c r="DDM53" s="354"/>
      <c r="DDN53" s="354"/>
      <c r="DDO53" s="354"/>
      <c r="DDP53" s="354"/>
      <c r="DDQ53" s="354"/>
      <c r="DDR53" s="354"/>
      <c r="DDS53" s="354"/>
      <c r="DDT53" s="354"/>
      <c r="DDU53" s="354"/>
      <c r="DDV53" s="354"/>
      <c r="DDW53" s="354"/>
      <c r="DDX53" s="354"/>
      <c r="DDY53" s="354"/>
      <c r="DDZ53" s="354"/>
      <c r="DEA53" s="354"/>
      <c r="DEB53" s="354"/>
      <c r="DEC53" s="354"/>
      <c r="DED53" s="354"/>
      <c r="DEE53" s="354"/>
      <c r="DEF53" s="354"/>
      <c r="DEG53" s="354"/>
      <c r="DEH53" s="354"/>
      <c r="DEI53" s="354"/>
      <c r="DEJ53" s="354"/>
      <c r="DEK53" s="354"/>
      <c r="DEL53" s="354"/>
      <c r="DEM53" s="354"/>
      <c r="DEN53" s="354"/>
      <c r="DEO53" s="354"/>
      <c r="DEP53" s="354"/>
      <c r="DEQ53" s="354"/>
      <c r="DER53" s="354"/>
      <c r="DES53" s="354"/>
      <c r="DET53" s="354"/>
      <c r="DEU53" s="354"/>
      <c r="DEV53" s="354"/>
      <c r="DEW53" s="354"/>
      <c r="DEX53" s="354"/>
      <c r="DEY53" s="354"/>
      <c r="DEZ53" s="354"/>
      <c r="DFA53" s="354"/>
      <c r="DFB53" s="354"/>
      <c r="DFC53" s="354"/>
      <c r="DFD53" s="354"/>
      <c r="DFE53" s="354"/>
      <c r="DFF53" s="354"/>
      <c r="DFG53" s="354"/>
      <c r="DFH53" s="354"/>
      <c r="DFI53" s="354"/>
      <c r="DFJ53" s="354"/>
      <c r="DFK53" s="354"/>
      <c r="DFL53" s="354"/>
      <c r="DFM53" s="354"/>
      <c r="DFN53" s="354"/>
      <c r="DFO53" s="354"/>
      <c r="DFP53" s="354"/>
      <c r="DFQ53" s="354"/>
      <c r="DFR53" s="354"/>
      <c r="DFS53" s="354"/>
      <c r="DFT53" s="354"/>
      <c r="DFU53" s="354"/>
      <c r="DFV53" s="354"/>
      <c r="DFW53" s="354"/>
      <c r="DFX53" s="354"/>
      <c r="DFY53" s="354"/>
      <c r="DFZ53" s="354"/>
      <c r="DGA53" s="354"/>
      <c r="DGB53" s="354"/>
      <c r="DGC53" s="354"/>
      <c r="DGD53" s="354"/>
      <c r="DGE53" s="354"/>
      <c r="DGF53" s="354"/>
      <c r="DGG53" s="354"/>
      <c r="DGH53" s="354"/>
      <c r="DGI53" s="354"/>
      <c r="DGJ53" s="354"/>
      <c r="DGK53" s="354"/>
      <c r="DGL53" s="354"/>
      <c r="DGM53" s="354"/>
      <c r="DGN53" s="354"/>
      <c r="DGO53" s="354"/>
      <c r="DGP53" s="354"/>
      <c r="DGQ53" s="354"/>
      <c r="DGR53" s="354"/>
      <c r="DGS53" s="354"/>
      <c r="DGT53" s="354"/>
      <c r="DGU53" s="354"/>
      <c r="DGV53" s="354"/>
      <c r="DGW53" s="354"/>
      <c r="DGX53" s="354"/>
      <c r="DGY53" s="354"/>
      <c r="DGZ53" s="354"/>
      <c r="DHA53" s="354"/>
      <c r="DHB53" s="354"/>
      <c r="DHC53" s="354"/>
      <c r="DHD53" s="354"/>
      <c r="DHE53" s="354"/>
      <c r="DHF53" s="354"/>
      <c r="DHG53" s="354"/>
      <c r="DHH53" s="354"/>
      <c r="DHI53" s="354"/>
      <c r="DHJ53" s="354"/>
      <c r="DHK53" s="354"/>
      <c r="DHL53" s="354"/>
      <c r="DHM53" s="354"/>
      <c r="DHN53" s="354"/>
      <c r="DHO53" s="354"/>
      <c r="DHP53" s="354"/>
      <c r="DHQ53" s="354"/>
      <c r="DHR53" s="354"/>
      <c r="DHS53" s="354"/>
      <c r="DHT53" s="354"/>
      <c r="DHU53" s="354"/>
      <c r="DHV53" s="354"/>
      <c r="DHW53" s="354"/>
      <c r="DHX53" s="354"/>
      <c r="DHY53" s="354"/>
      <c r="DHZ53" s="354"/>
      <c r="DIA53" s="354"/>
      <c r="DIB53" s="354"/>
      <c r="DIC53" s="354"/>
      <c r="DID53" s="354"/>
      <c r="DIE53" s="354"/>
      <c r="DIF53" s="354"/>
      <c r="DIG53" s="354"/>
      <c r="DIH53" s="354"/>
      <c r="DII53" s="354"/>
      <c r="DIJ53" s="354"/>
      <c r="DIK53" s="354"/>
      <c r="DIL53" s="354"/>
      <c r="DIM53" s="354"/>
      <c r="DIN53" s="354"/>
      <c r="DIO53" s="354"/>
      <c r="DIP53" s="354"/>
      <c r="DIQ53" s="354"/>
      <c r="DIR53" s="354"/>
      <c r="DIS53" s="354"/>
      <c r="DIT53" s="354"/>
      <c r="DIU53" s="354"/>
      <c r="DIV53" s="354"/>
      <c r="DIW53" s="354"/>
      <c r="DIX53" s="354"/>
      <c r="DIY53" s="354"/>
      <c r="DIZ53" s="354"/>
      <c r="DJA53" s="354"/>
      <c r="DJB53" s="354"/>
      <c r="DJC53" s="354"/>
      <c r="DJD53" s="354"/>
      <c r="DJE53" s="354"/>
      <c r="DJF53" s="354"/>
      <c r="DJG53" s="354"/>
      <c r="DJH53" s="354"/>
      <c r="DJI53" s="354"/>
      <c r="DJJ53" s="354"/>
      <c r="DJK53" s="354"/>
      <c r="DJL53" s="354"/>
      <c r="DJM53" s="354"/>
      <c r="DJN53" s="354"/>
      <c r="DJO53" s="354"/>
      <c r="DJP53" s="354"/>
      <c r="DJQ53" s="354"/>
      <c r="DJR53" s="354"/>
      <c r="DJS53" s="354"/>
      <c r="DJT53" s="354"/>
      <c r="DJU53" s="354"/>
      <c r="DJV53" s="354"/>
      <c r="DJW53" s="354"/>
      <c r="DJX53" s="354"/>
      <c r="DJY53" s="354"/>
      <c r="DJZ53" s="354"/>
      <c r="DKA53" s="354"/>
      <c r="DKB53" s="354"/>
      <c r="DKC53" s="354"/>
      <c r="DKD53" s="354"/>
      <c r="DKE53" s="354"/>
      <c r="DKF53" s="354"/>
      <c r="DKG53" s="354"/>
      <c r="DKH53" s="354"/>
      <c r="DKI53" s="354"/>
      <c r="DKJ53" s="354"/>
      <c r="DKK53" s="354"/>
      <c r="DKL53" s="354"/>
      <c r="DKM53" s="354"/>
      <c r="DKN53" s="354"/>
      <c r="DKO53" s="354"/>
      <c r="DKP53" s="354"/>
      <c r="DKQ53" s="354"/>
      <c r="DKR53" s="354"/>
      <c r="DKS53" s="354"/>
      <c r="DKT53" s="354"/>
      <c r="DKU53" s="354"/>
      <c r="DKV53" s="354"/>
      <c r="DKW53" s="354"/>
      <c r="DKX53" s="354"/>
      <c r="DKY53" s="354"/>
      <c r="DKZ53" s="354"/>
      <c r="DLA53" s="354"/>
      <c r="DLB53" s="354"/>
      <c r="DLC53" s="354"/>
      <c r="DLD53" s="354"/>
      <c r="DLE53" s="354"/>
      <c r="DLF53" s="354"/>
      <c r="DLG53" s="354"/>
      <c r="DLH53" s="354"/>
      <c r="DLI53" s="354"/>
      <c r="DLJ53" s="354"/>
      <c r="DLK53" s="354"/>
      <c r="DLL53" s="354"/>
      <c r="DLM53" s="354"/>
      <c r="DLN53" s="354"/>
      <c r="DLO53" s="354"/>
      <c r="DLP53" s="354"/>
      <c r="DLQ53" s="354"/>
      <c r="DLR53" s="354"/>
      <c r="DLS53" s="354"/>
      <c r="DLT53" s="354"/>
      <c r="DLU53" s="354"/>
      <c r="DLV53" s="354"/>
      <c r="DLW53" s="354"/>
      <c r="DLX53" s="354"/>
      <c r="DLY53" s="354"/>
      <c r="DLZ53" s="354"/>
      <c r="DMA53" s="354"/>
      <c r="DMB53" s="354"/>
      <c r="DMC53" s="354"/>
      <c r="DMD53" s="354"/>
      <c r="DME53" s="354"/>
      <c r="DMF53" s="354"/>
      <c r="DMG53" s="354"/>
      <c r="DMH53" s="354"/>
      <c r="DMI53" s="354"/>
      <c r="DMJ53" s="354"/>
      <c r="DMK53" s="354"/>
      <c r="DML53" s="354"/>
      <c r="DMM53" s="354"/>
      <c r="DMN53" s="354"/>
      <c r="DMO53" s="354"/>
      <c r="DMP53" s="354"/>
      <c r="DMQ53" s="354"/>
      <c r="DMR53" s="354"/>
      <c r="DMS53" s="354"/>
      <c r="DMT53" s="354"/>
      <c r="DMU53" s="354"/>
      <c r="DMV53" s="354"/>
      <c r="DMW53" s="354"/>
      <c r="DMX53" s="354"/>
      <c r="DMY53" s="354"/>
      <c r="DMZ53" s="354"/>
      <c r="DNA53" s="354"/>
      <c r="DNB53" s="354"/>
      <c r="DNC53" s="354"/>
      <c r="DND53" s="354"/>
      <c r="DNE53" s="354"/>
      <c r="DNF53" s="354"/>
      <c r="DNG53" s="354"/>
      <c r="DNH53" s="354"/>
      <c r="DNI53" s="354"/>
      <c r="DNJ53" s="354"/>
      <c r="DNK53" s="354"/>
      <c r="DNL53" s="354"/>
      <c r="DNM53" s="354"/>
      <c r="DNN53" s="354"/>
      <c r="DNO53" s="354"/>
      <c r="DNP53" s="354"/>
      <c r="DNQ53" s="354"/>
      <c r="DNR53" s="354"/>
      <c r="DNS53" s="354"/>
      <c r="DNT53" s="354"/>
      <c r="DNU53" s="354"/>
      <c r="DNV53" s="354"/>
      <c r="DNW53" s="354"/>
      <c r="DNX53" s="354"/>
      <c r="DNY53" s="354"/>
      <c r="DNZ53" s="354"/>
      <c r="DOA53" s="354"/>
      <c r="DOB53" s="354"/>
      <c r="DOC53" s="354"/>
      <c r="DOD53" s="354"/>
      <c r="DOE53" s="354"/>
      <c r="DOF53" s="354"/>
      <c r="DOG53" s="354"/>
      <c r="DOH53" s="354"/>
      <c r="DOI53" s="354"/>
      <c r="DOJ53" s="354"/>
      <c r="DOK53" s="354"/>
      <c r="DOL53" s="354"/>
      <c r="DOM53" s="354"/>
      <c r="DON53" s="354"/>
      <c r="DOO53" s="354"/>
      <c r="DOP53" s="354"/>
      <c r="DOQ53" s="354"/>
      <c r="DOR53" s="354"/>
      <c r="DOS53" s="354"/>
      <c r="DOT53" s="354"/>
      <c r="DOU53" s="354"/>
      <c r="DOV53" s="354"/>
      <c r="DOW53" s="354"/>
      <c r="DOX53" s="354"/>
      <c r="DOY53" s="354"/>
      <c r="DOZ53" s="354"/>
      <c r="DPA53" s="354"/>
      <c r="DPB53" s="354"/>
      <c r="DPC53" s="354"/>
      <c r="DPD53" s="354"/>
      <c r="DPE53" s="354"/>
      <c r="DPF53" s="354"/>
      <c r="DPG53" s="354"/>
      <c r="DPH53" s="354"/>
      <c r="DPI53" s="354"/>
      <c r="DPJ53" s="354"/>
      <c r="DPK53" s="354"/>
      <c r="DPL53" s="354"/>
      <c r="DPM53" s="354"/>
      <c r="DPN53" s="354"/>
      <c r="DPO53" s="354"/>
      <c r="DPP53" s="354"/>
      <c r="DPQ53" s="354"/>
      <c r="DPR53" s="354"/>
      <c r="DPS53" s="354"/>
      <c r="DPT53" s="354"/>
      <c r="DPU53" s="354"/>
      <c r="DPV53" s="354"/>
      <c r="DPW53" s="354"/>
      <c r="DPX53" s="354"/>
      <c r="DPY53" s="354"/>
      <c r="DPZ53" s="354"/>
      <c r="DQA53" s="354"/>
      <c r="DQB53" s="354"/>
      <c r="DQC53" s="354"/>
      <c r="DQD53" s="354"/>
      <c r="DQE53" s="354"/>
      <c r="DQF53" s="354"/>
      <c r="DQG53" s="354"/>
      <c r="DQH53" s="354"/>
      <c r="DQI53" s="354"/>
      <c r="DQJ53" s="354"/>
      <c r="DQK53" s="354"/>
      <c r="DQL53" s="354"/>
      <c r="DQM53" s="354"/>
      <c r="DQN53" s="354"/>
      <c r="DQO53" s="354"/>
      <c r="DQP53" s="354"/>
      <c r="DQQ53" s="354"/>
      <c r="DQR53" s="354"/>
      <c r="DQS53" s="354"/>
      <c r="DQT53" s="354"/>
      <c r="DQU53" s="354"/>
      <c r="DQV53" s="354"/>
      <c r="DQW53" s="354"/>
      <c r="DQX53" s="354"/>
      <c r="DQY53" s="354"/>
      <c r="DQZ53" s="354"/>
      <c r="DRA53" s="354"/>
      <c r="DRB53" s="354"/>
      <c r="DRC53" s="354"/>
      <c r="DRD53" s="354"/>
      <c r="DRE53" s="354"/>
      <c r="DRF53" s="354"/>
      <c r="DRG53" s="354"/>
      <c r="DRH53" s="354"/>
      <c r="DRI53" s="354"/>
      <c r="DRJ53" s="354"/>
      <c r="DRK53" s="354"/>
      <c r="DRL53" s="354"/>
      <c r="DRM53" s="354"/>
      <c r="DRN53" s="354"/>
      <c r="DRO53" s="354"/>
      <c r="DRP53" s="354"/>
      <c r="DRQ53" s="354"/>
      <c r="DRR53" s="354"/>
      <c r="DRS53" s="354"/>
      <c r="DRT53" s="354"/>
      <c r="DRU53" s="354"/>
      <c r="DRV53" s="354"/>
      <c r="DRW53" s="354"/>
      <c r="DRX53" s="354"/>
      <c r="DRY53" s="354"/>
      <c r="DRZ53" s="354"/>
      <c r="DSA53" s="354"/>
      <c r="DSB53" s="354"/>
      <c r="DSC53" s="354"/>
      <c r="DSD53" s="354"/>
      <c r="DSE53" s="354"/>
      <c r="DSF53" s="354"/>
      <c r="DSG53" s="354"/>
      <c r="DSH53" s="354"/>
      <c r="DSI53" s="354"/>
      <c r="DSJ53" s="354"/>
      <c r="DSK53" s="354"/>
      <c r="DSL53" s="354"/>
      <c r="DSM53" s="354"/>
      <c r="DSN53" s="354"/>
      <c r="DSO53" s="354"/>
      <c r="DSP53" s="354"/>
      <c r="DSQ53" s="354"/>
      <c r="DSR53" s="354"/>
      <c r="DSS53" s="354"/>
      <c r="DST53" s="354"/>
      <c r="DSU53" s="354"/>
      <c r="DSV53" s="354"/>
      <c r="DSW53" s="354"/>
      <c r="DSX53" s="354"/>
      <c r="DSY53" s="354"/>
      <c r="DSZ53" s="354"/>
      <c r="DTA53" s="354"/>
      <c r="DTB53" s="354"/>
      <c r="DTC53" s="354"/>
      <c r="DTD53" s="354"/>
      <c r="DTE53" s="354"/>
      <c r="DTF53" s="354"/>
      <c r="DTG53" s="354"/>
      <c r="DTH53" s="354"/>
      <c r="DTI53" s="354"/>
      <c r="DTJ53" s="354"/>
      <c r="DTK53" s="354"/>
      <c r="DTL53" s="354"/>
      <c r="DTM53" s="354"/>
      <c r="DTN53" s="354"/>
      <c r="DTO53" s="354"/>
      <c r="DTP53" s="354"/>
      <c r="DTQ53" s="354"/>
      <c r="DTR53" s="354"/>
      <c r="DTS53" s="354"/>
      <c r="DTT53" s="354"/>
      <c r="DTU53" s="354"/>
      <c r="DTV53" s="354"/>
      <c r="DTW53" s="354"/>
      <c r="DTX53" s="354"/>
      <c r="DTY53" s="354"/>
      <c r="DTZ53" s="354"/>
      <c r="DUA53" s="354"/>
      <c r="DUB53" s="354"/>
      <c r="DUC53" s="354"/>
      <c r="DUD53" s="354"/>
      <c r="DUE53" s="354"/>
      <c r="DUF53" s="354"/>
      <c r="DUG53" s="354"/>
      <c r="DUH53" s="354"/>
      <c r="DUI53" s="354"/>
      <c r="DUJ53" s="354"/>
      <c r="DUK53" s="354"/>
      <c r="DUL53" s="354"/>
      <c r="DUM53" s="354"/>
      <c r="DUN53" s="354"/>
      <c r="DUO53" s="354"/>
      <c r="DUP53" s="354"/>
      <c r="DUQ53" s="354"/>
      <c r="DUR53" s="354"/>
      <c r="DUS53" s="354"/>
      <c r="DUT53" s="354"/>
      <c r="DUU53" s="354"/>
      <c r="DUV53" s="354"/>
      <c r="DUW53" s="354"/>
      <c r="DUX53" s="354"/>
      <c r="DUY53" s="354"/>
      <c r="DUZ53" s="354"/>
      <c r="DVA53" s="354"/>
      <c r="DVB53" s="354"/>
      <c r="DVC53" s="354"/>
      <c r="DVD53" s="354"/>
      <c r="DVE53" s="354"/>
      <c r="DVF53" s="354"/>
      <c r="DVG53" s="354"/>
      <c r="DVH53" s="354"/>
      <c r="DVI53" s="354"/>
      <c r="DVJ53" s="354"/>
      <c r="DVK53" s="354"/>
      <c r="DVL53" s="354"/>
      <c r="DVM53" s="354"/>
      <c r="DVN53" s="354"/>
      <c r="DVO53" s="354"/>
      <c r="DVP53" s="354"/>
      <c r="DVQ53" s="354"/>
      <c r="DVR53" s="354"/>
      <c r="DVS53" s="354"/>
      <c r="DVT53" s="354"/>
      <c r="DVU53" s="354"/>
      <c r="DVV53" s="354"/>
      <c r="DVW53" s="354"/>
      <c r="DVX53" s="354"/>
      <c r="DVY53" s="354"/>
      <c r="DVZ53" s="354"/>
      <c r="DWA53" s="354"/>
      <c r="DWB53" s="354"/>
      <c r="DWC53" s="354"/>
      <c r="DWD53" s="354"/>
      <c r="DWE53" s="354"/>
      <c r="DWF53" s="354"/>
      <c r="DWG53" s="354"/>
      <c r="DWH53" s="354"/>
      <c r="DWI53" s="354"/>
      <c r="DWJ53" s="354"/>
      <c r="DWK53" s="354"/>
      <c r="DWL53" s="354"/>
      <c r="DWM53" s="354"/>
      <c r="DWN53" s="354"/>
      <c r="DWO53" s="354"/>
      <c r="DWP53" s="354"/>
      <c r="DWQ53" s="354"/>
      <c r="DWR53" s="354"/>
      <c r="DWS53" s="354"/>
      <c r="DWT53" s="354"/>
      <c r="DWU53" s="354"/>
      <c r="DWV53" s="354"/>
      <c r="DWW53" s="354"/>
      <c r="DWX53" s="354"/>
      <c r="DWY53" s="354"/>
      <c r="DWZ53" s="354"/>
      <c r="DXA53" s="354"/>
      <c r="DXB53" s="354"/>
      <c r="DXC53" s="354"/>
      <c r="DXD53" s="354"/>
      <c r="DXE53" s="354"/>
      <c r="DXF53" s="354"/>
      <c r="DXG53" s="354"/>
      <c r="DXH53" s="354"/>
      <c r="DXI53" s="354"/>
      <c r="DXJ53" s="354"/>
      <c r="DXK53" s="354"/>
      <c r="DXL53" s="354"/>
      <c r="DXM53" s="354"/>
      <c r="DXN53" s="354"/>
      <c r="DXO53" s="354"/>
      <c r="DXP53" s="354"/>
      <c r="DXQ53" s="354"/>
      <c r="DXR53" s="354"/>
      <c r="DXS53" s="354"/>
      <c r="DXT53" s="354"/>
      <c r="DXU53" s="354"/>
      <c r="DXV53" s="354"/>
      <c r="DXW53" s="354"/>
      <c r="DXX53" s="354"/>
      <c r="DXY53" s="354"/>
      <c r="DXZ53" s="354"/>
      <c r="DYA53" s="354"/>
      <c r="DYB53" s="354"/>
      <c r="DYC53" s="354"/>
      <c r="DYD53" s="354"/>
      <c r="DYE53" s="354"/>
      <c r="DYF53" s="354"/>
      <c r="DYG53" s="354"/>
      <c r="DYH53" s="354"/>
      <c r="DYI53" s="354"/>
      <c r="DYJ53" s="354"/>
      <c r="DYK53" s="354"/>
      <c r="DYL53" s="354"/>
      <c r="DYM53" s="354"/>
      <c r="DYN53" s="354"/>
      <c r="DYO53" s="354"/>
      <c r="DYP53" s="354"/>
      <c r="DYQ53" s="354"/>
      <c r="DYR53" s="354"/>
      <c r="DYS53" s="354"/>
      <c r="DYT53" s="354"/>
      <c r="DYU53" s="354"/>
      <c r="DYV53" s="354"/>
      <c r="DYW53" s="354"/>
      <c r="DYX53" s="354"/>
      <c r="DYY53" s="354"/>
      <c r="DYZ53" s="354"/>
      <c r="DZA53" s="354"/>
      <c r="DZB53" s="354"/>
      <c r="DZC53" s="354"/>
      <c r="DZD53" s="354"/>
      <c r="DZE53" s="354"/>
      <c r="DZF53" s="354"/>
      <c r="DZG53" s="354"/>
      <c r="DZH53" s="354"/>
      <c r="DZI53" s="354"/>
      <c r="DZJ53" s="354"/>
      <c r="DZK53" s="354"/>
      <c r="DZL53" s="354"/>
      <c r="DZM53" s="354"/>
      <c r="DZN53" s="354"/>
      <c r="DZO53" s="354"/>
      <c r="DZP53" s="354"/>
      <c r="DZQ53" s="354"/>
      <c r="DZR53" s="354"/>
      <c r="DZS53" s="354"/>
      <c r="DZT53" s="354"/>
      <c r="DZU53" s="354"/>
      <c r="DZV53" s="354"/>
      <c r="DZW53" s="354"/>
      <c r="DZX53" s="354"/>
      <c r="DZY53" s="354"/>
      <c r="DZZ53" s="354"/>
      <c r="EAA53" s="354"/>
      <c r="EAB53" s="354"/>
      <c r="EAC53" s="354"/>
      <c r="EAD53" s="354"/>
      <c r="EAE53" s="354"/>
      <c r="EAF53" s="354"/>
      <c r="EAG53" s="354"/>
      <c r="EAH53" s="354"/>
      <c r="EAI53" s="354"/>
      <c r="EAJ53" s="354"/>
      <c r="EAK53" s="354"/>
      <c r="EAL53" s="354"/>
      <c r="EAM53" s="354"/>
      <c r="EAN53" s="354"/>
      <c r="EAO53" s="354"/>
      <c r="EAP53" s="354"/>
      <c r="EAQ53" s="354"/>
      <c r="EAR53" s="354"/>
      <c r="EAS53" s="354"/>
      <c r="EAT53" s="354"/>
      <c r="EAU53" s="354"/>
      <c r="EAV53" s="354"/>
      <c r="EAW53" s="354"/>
      <c r="EAX53" s="354"/>
      <c r="EAY53" s="354"/>
      <c r="EAZ53" s="354"/>
      <c r="EBA53" s="354"/>
      <c r="EBB53" s="354"/>
      <c r="EBC53" s="354"/>
      <c r="EBD53" s="354"/>
      <c r="EBE53" s="354"/>
      <c r="EBF53" s="354"/>
      <c r="EBG53" s="354"/>
      <c r="EBH53" s="354"/>
      <c r="EBI53" s="354"/>
      <c r="EBJ53" s="354"/>
      <c r="EBK53" s="354"/>
      <c r="EBL53" s="354"/>
      <c r="EBM53" s="354"/>
      <c r="EBN53" s="354"/>
      <c r="EBO53" s="354"/>
      <c r="EBP53" s="354"/>
      <c r="EBQ53" s="354"/>
      <c r="EBR53" s="354"/>
      <c r="EBS53" s="354"/>
      <c r="EBT53" s="354"/>
      <c r="EBU53" s="354"/>
      <c r="EBV53" s="354"/>
      <c r="EBW53" s="354"/>
      <c r="EBX53" s="354"/>
      <c r="EBY53" s="354"/>
      <c r="EBZ53" s="354"/>
      <c r="ECA53" s="354"/>
      <c r="ECB53" s="354"/>
      <c r="ECC53" s="354"/>
      <c r="ECD53" s="354"/>
      <c r="ECE53" s="354"/>
      <c r="ECF53" s="354"/>
      <c r="ECG53" s="354"/>
      <c r="ECH53" s="354"/>
      <c r="ECI53" s="354"/>
      <c r="ECJ53" s="354"/>
      <c r="ECK53" s="354"/>
      <c r="ECL53" s="354"/>
      <c r="ECM53" s="354"/>
      <c r="ECN53" s="354"/>
      <c r="ECO53" s="354"/>
      <c r="ECP53" s="354"/>
      <c r="ECQ53" s="354"/>
      <c r="ECR53" s="354"/>
      <c r="ECS53" s="354"/>
      <c r="ECT53" s="354"/>
      <c r="ECU53" s="354"/>
      <c r="ECV53" s="354"/>
      <c r="ECW53" s="354"/>
      <c r="ECX53" s="354"/>
      <c r="ECY53" s="354"/>
      <c r="ECZ53" s="354"/>
      <c r="EDA53" s="354"/>
      <c r="EDB53" s="354"/>
      <c r="EDC53" s="354"/>
      <c r="EDD53" s="354"/>
      <c r="EDE53" s="354"/>
      <c r="EDF53" s="354"/>
      <c r="EDG53" s="354"/>
      <c r="EDH53" s="354"/>
      <c r="EDI53" s="354"/>
      <c r="EDJ53" s="354"/>
      <c r="EDK53" s="354"/>
      <c r="EDL53" s="354"/>
      <c r="EDM53" s="354"/>
      <c r="EDN53" s="354"/>
      <c r="EDO53" s="354"/>
      <c r="EDP53" s="354"/>
      <c r="EDQ53" s="354"/>
      <c r="EDR53" s="354"/>
      <c r="EDS53" s="354"/>
      <c r="EDT53" s="354"/>
      <c r="EDU53" s="354"/>
      <c r="EDV53" s="354"/>
      <c r="EDW53" s="354"/>
      <c r="EDX53" s="354"/>
      <c r="EDY53" s="354"/>
      <c r="EDZ53" s="354"/>
      <c r="EEA53" s="354"/>
      <c r="EEB53" s="354"/>
      <c r="EEC53" s="354"/>
      <c r="EED53" s="354"/>
      <c r="EEE53" s="354"/>
      <c r="EEF53" s="354"/>
      <c r="EEG53" s="354"/>
      <c r="EEH53" s="354"/>
      <c r="EEI53" s="354"/>
      <c r="EEJ53" s="354"/>
      <c r="EEK53" s="354"/>
      <c r="EEL53" s="354"/>
      <c r="EEM53" s="354"/>
      <c r="EEN53" s="354"/>
      <c r="EEO53" s="354"/>
      <c r="EEP53" s="354"/>
      <c r="EEQ53" s="354"/>
      <c r="EER53" s="354"/>
      <c r="EES53" s="354"/>
      <c r="EET53" s="354"/>
      <c r="EEU53" s="354"/>
      <c r="EEV53" s="354"/>
      <c r="EEW53" s="354"/>
      <c r="EEX53" s="354"/>
      <c r="EEY53" s="354"/>
      <c r="EEZ53" s="354"/>
      <c r="EFA53" s="354"/>
      <c r="EFB53" s="354"/>
      <c r="EFC53" s="354"/>
      <c r="EFD53" s="354"/>
      <c r="EFE53" s="354"/>
      <c r="EFF53" s="354"/>
      <c r="EFG53" s="354"/>
      <c r="EFH53" s="354"/>
      <c r="EFI53" s="354"/>
      <c r="EFJ53" s="354"/>
      <c r="EFK53" s="354"/>
      <c r="EFL53" s="354"/>
      <c r="EFM53" s="354"/>
      <c r="EFN53" s="354"/>
      <c r="EFO53" s="354"/>
      <c r="EFP53" s="354"/>
      <c r="EFQ53" s="354"/>
      <c r="EFR53" s="354"/>
      <c r="EFS53" s="354"/>
      <c r="EFT53" s="354"/>
      <c r="EFU53" s="354"/>
      <c r="EFV53" s="354"/>
      <c r="EFW53" s="354"/>
      <c r="EFX53" s="354"/>
      <c r="EFY53" s="354"/>
      <c r="EFZ53" s="354"/>
      <c r="EGA53" s="354"/>
      <c r="EGB53" s="354"/>
      <c r="EGC53" s="354"/>
      <c r="EGD53" s="354"/>
      <c r="EGE53" s="354"/>
      <c r="EGF53" s="354"/>
      <c r="EGG53" s="354"/>
      <c r="EGH53" s="354"/>
      <c r="EGI53" s="354"/>
      <c r="EGJ53" s="354"/>
      <c r="EGK53" s="354"/>
      <c r="EGL53" s="354"/>
      <c r="EGM53" s="354"/>
      <c r="EGN53" s="354"/>
      <c r="EGO53" s="354"/>
      <c r="EGP53" s="354"/>
      <c r="EGQ53" s="354"/>
      <c r="EGR53" s="354"/>
      <c r="EGS53" s="354"/>
      <c r="EGT53" s="354"/>
      <c r="EGU53" s="354"/>
      <c r="EGV53" s="354"/>
      <c r="EGW53" s="354"/>
      <c r="EGX53" s="354"/>
      <c r="EGY53" s="354"/>
      <c r="EGZ53" s="354"/>
      <c r="EHA53" s="354"/>
      <c r="EHB53" s="354"/>
      <c r="EHC53" s="354"/>
      <c r="EHD53" s="354"/>
      <c r="EHE53" s="354"/>
      <c r="EHF53" s="354"/>
      <c r="EHG53" s="354"/>
      <c r="EHH53" s="354"/>
      <c r="EHI53" s="354"/>
      <c r="EHJ53" s="354"/>
      <c r="EHK53" s="354"/>
      <c r="EHL53" s="354"/>
      <c r="EHM53" s="354"/>
      <c r="EHN53" s="354"/>
      <c r="EHO53" s="354"/>
      <c r="EHP53" s="354"/>
      <c r="EHQ53" s="354"/>
      <c r="EHR53" s="354"/>
      <c r="EHS53" s="354"/>
      <c r="EHT53" s="354"/>
      <c r="EHU53" s="354"/>
      <c r="EHV53" s="354"/>
      <c r="EHW53" s="354"/>
      <c r="EHX53" s="354"/>
      <c r="EHY53" s="354"/>
      <c r="EHZ53" s="354"/>
      <c r="EIA53" s="354"/>
      <c r="EIB53" s="354"/>
      <c r="EIC53" s="354"/>
      <c r="EID53" s="354"/>
      <c r="EIE53" s="354"/>
      <c r="EIF53" s="354"/>
      <c r="EIG53" s="354"/>
      <c r="EIH53" s="354"/>
      <c r="EII53" s="354"/>
      <c r="EIJ53" s="354"/>
      <c r="EIK53" s="354"/>
      <c r="EIL53" s="354"/>
      <c r="EIM53" s="354"/>
      <c r="EIN53" s="354"/>
      <c r="EIO53" s="354"/>
      <c r="EIP53" s="354"/>
      <c r="EIQ53" s="354"/>
      <c r="EIR53" s="354"/>
      <c r="EIS53" s="354"/>
      <c r="EIT53" s="354"/>
      <c r="EIU53" s="354"/>
      <c r="EIV53" s="354"/>
      <c r="EIW53" s="354"/>
      <c r="EIX53" s="354"/>
      <c r="EIY53" s="354"/>
      <c r="EIZ53" s="354"/>
      <c r="EJA53" s="354"/>
      <c r="EJB53" s="354"/>
      <c r="EJC53" s="354"/>
      <c r="EJD53" s="354"/>
      <c r="EJE53" s="354"/>
      <c r="EJF53" s="354"/>
      <c r="EJG53" s="354"/>
      <c r="EJH53" s="354"/>
      <c r="EJI53" s="354"/>
      <c r="EJJ53" s="354"/>
      <c r="EJK53" s="354"/>
      <c r="EJL53" s="354"/>
      <c r="EJM53" s="354"/>
      <c r="EJN53" s="354"/>
      <c r="EJO53" s="354"/>
      <c r="EJP53" s="354"/>
      <c r="EJQ53" s="354"/>
      <c r="EJR53" s="354"/>
      <c r="EJS53" s="354"/>
      <c r="EJT53" s="354"/>
      <c r="EJU53" s="354"/>
      <c r="EJV53" s="354"/>
      <c r="EJW53" s="354"/>
      <c r="EJX53" s="354"/>
      <c r="EJY53" s="354"/>
      <c r="EJZ53" s="354"/>
      <c r="EKA53" s="354"/>
      <c r="EKB53" s="354"/>
      <c r="EKC53" s="354"/>
      <c r="EKD53" s="354"/>
      <c r="EKE53" s="354"/>
      <c r="EKF53" s="354"/>
      <c r="EKG53" s="354"/>
      <c r="EKH53" s="354"/>
      <c r="EKI53" s="354"/>
      <c r="EKJ53" s="354"/>
      <c r="EKK53" s="354"/>
      <c r="EKL53" s="354"/>
      <c r="EKM53" s="354"/>
      <c r="EKN53" s="354"/>
      <c r="EKO53" s="354"/>
      <c r="EKP53" s="354"/>
      <c r="EKQ53" s="354"/>
      <c r="EKR53" s="354"/>
      <c r="EKS53" s="354"/>
      <c r="EKT53" s="354"/>
      <c r="EKU53" s="354"/>
      <c r="EKV53" s="354"/>
      <c r="EKW53" s="354"/>
      <c r="EKX53" s="354"/>
      <c r="EKY53" s="354"/>
      <c r="EKZ53" s="354"/>
      <c r="ELA53" s="354"/>
      <c r="ELB53" s="354"/>
      <c r="ELC53" s="354"/>
      <c r="ELD53" s="354"/>
      <c r="ELE53" s="354"/>
      <c r="ELF53" s="354"/>
      <c r="ELG53" s="354"/>
      <c r="ELH53" s="354"/>
      <c r="ELI53" s="354"/>
      <c r="ELJ53" s="354"/>
      <c r="ELK53" s="354"/>
      <c r="ELL53" s="354"/>
      <c r="ELM53" s="354"/>
      <c r="ELN53" s="354"/>
      <c r="ELO53" s="354"/>
      <c r="ELP53" s="354"/>
      <c r="ELQ53" s="354"/>
      <c r="ELR53" s="354"/>
      <c r="ELS53" s="354"/>
      <c r="ELT53" s="354"/>
      <c r="ELU53" s="354"/>
      <c r="ELV53" s="354"/>
      <c r="ELW53" s="354"/>
      <c r="ELX53" s="354"/>
      <c r="ELY53" s="354"/>
      <c r="ELZ53" s="354"/>
      <c r="EMA53" s="354"/>
      <c r="EMB53" s="354"/>
      <c r="EMC53" s="354"/>
      <c r="EMD53" s="354"/>
      <c r="EME53" s="354"/>
      <c r="EMF53" s="354"/>
      <c r="EMG53" s="354"/>
      <c r="EMH53" s="354"/>
      <c r="EMI53" s="354"/>
      <c r="EMJ53" s="354"/>
      <c r="EMK53" s="354"/>
      <c r="EML53" s="354"/>
      <c r="EMM53" s="354"/>
      <c r="EMN53" s="354"/>
      <c r="EMO53" s="354"/>
      <c r="EMP53" s="354"/>
      <c r="EMQ53" s="354"/>
      <c r="EMR53" s="354"/>
      <c r="EMS53" s="354"/>
      <c r="EMT53" s="354"/>
      <c r="EMU53" s="354"/>
      <c r="EMV53" s="354"/>
      <c r="EMW53" s="354"/>
      <c r="EMX53" s="354"/>
      <c r="EMY53" s="354"/>
      <c r="EMZ53" s="354"/>
      <c r="ENA53" s="354"/>
      <c r="ENB53" s="354"/>
      <c r="ENC53" s="354"/>
      <c r="END53" s="354"/>
      <c r="ENE53" s="354"/>
      <c r="ENF53" s="354"/>
      <c r="ENG53" s="354"/>
      <c r="ENH53" s="354"/>
      <c r="ENI53" s="354"/>
      <c r="ENJ53" s="354"/>
      <c r="ENK53" s="354"/>
      <c r="ENL53" s="354"/>
      <c r="ENM53" s="354"/>
      <c r="ENN53" s="354"/>
      <c r="ENO53" s="354"/>
      <c r="ENP53" s="354"/>
      <c r="ENQ53" s="354"/>
      <c r="ENR53" s="354"/>
      <c r="ENS53" s="354"/>
      <c r="ENT53" s="354"/>
      <c r="ENU53" s="354"/>
      <c r="ENV53" s="354"/>
      <c r="ENW53" s="354"/>
      <c r="ENX53" s="354"/>
      <c r="ENY53" s="354"/>
      <c r="ENZ53" s="354"/>
      <c r="EOA53" s="354"/>
      <c r="EOB53" s="354"/>
      <c r="EOC53" s="354"/>
      <c r="EOD53" s="354"/>
      <c r="EOE53" s="354"/>
      <c r="EOF53" s="354"/>
      <c r="EOG53" s="354"/>
      <c r="EOH53" s="354"/>
      <c r="EOI53" s="354"/>
      <c r="EOJ53" s="354"/>
      <c r="EOK53" s="354"/>
      <c r="EOL53" s="354"/>
      <c r="EOM53" s="354"/>
      <c r="EON53" s="354"/>
      <c r="EOO53" s="354"/>
      <c r="EOP53" s="354"/>
      <c r="EOQ53" s="354"/>
      <c r="EOR53" s="354"/>
      <c r="EOS53" s="354"/>
      <c r="EOT53" s="354"/>
      <c r="EOU53" s="354"/>
      <c r="EOV53" s="354"/>
      <c r="EOW53" s="354"/>
      <c r="EOX53" s="354"/>
      <c r="EOY53" s="354"/>
      <c r="EOZ53" s="354"/>
      <c r="EPA53" s="354"/>
      <c r="EPB53" s="354"/>
      <c r="EPC53" s="354"/>
      <c r="EPD53" s="354"/>
      <c r="EPE53" s="354"/>
      <c r="EPF53" s="354"/>
      <c r="EPG53" s="354"/>
      <c r="EPH53" s="354"/>
      <c r="EPI53" s="354"/>
      <c r="EPJ53" s="354"/>
      <c r="EPK53" s="354"/>
      <c r="EPL53" s="354"/>
      <c r="EPM53" s="354"/>
      <c r="EPN53" s="354"/>
      <c r="EPO53" s="354"/>
      <c r="EPP53" s="354"/>
      <c r="EPQ53" s="354"/>
      <c r="EPR53" s="354"/>
      <c r="EPS53" s="354"/>
      <c r="EPT53" s="354"/>
      <c r="EPU53" s="354"/>
      <c r="EPV53" s="354"/>
      <c r="EPW53" s="354"/>
      <c r="EPX53" s="354"/>
      <c r="EPY53" s="354"/>
      <c r="EPZ53" s="354"/>
      <c r="EQA53" s="354"/>
      <c r="EQB53" s="354"/>
      <c r="EQC53" s="354"/>
      <c r="EQD53" s="354"/>
      <c r="EQE53" s="354"/>
      <c r="EQF53" s="354"/>
      <c r="EQG53" s="354"/>
      <c r="EQH53" s="354"/>
      <c r="EQI53" s="354"/>
      <c r="EQJ53" s="354"/>
      <c r="EQK53" s="354"/>
      <c r="EQL53" s="354"/>
      <c r="EQM53" s="354"/>
      <c r="EQN53" s="354"/>
      <c r="EQO53" s="354"/>
      <c r="EQP53" s="354"/>
      <c r="EQQ53" s="354"/>
      <c r="EQR53" s="354"/>
      <c r="EQS53" s="354"/>
      <c r="EQT53" s="354"/>
      <c r="EQU53" s="354"/>
      <c r="EQV53" s="354"/>
      <c r="EQW53" s="354"/>
      <c r="EQX53" s="354"/>
      <c r="EQY53" s="354"/>
      <c r="EQZ53" s="354"/>
      <c r="ERA53" s="354"/>
      <c r="ERB53" s="354"/>
      <c r="ERC53" s="354"/>
      <c r="ERD53" s="354"/>
      <c r="ERE53" s="354"/>
      <c r="ERF53" s="354"/>
      <c r="ERG53" s="354"/>
      <c r="ERH53" s="354"/>
      <c r="ERI53" s="354"/>
      <c r="ERJ53" s="354"/>
      <c r="ERK53" s="354"/>
      <c r="ERL53" s="354"/>
      <c r="ERM53" s="354"/>
      <c r="ERN53" s="354"/>
      <c r="ERO53" s="354"/>
      <c r="ERP53" s="354"/>
      <c r="ERQ53" s="354"/>
      <c r="ERR53" s="354"/>
      <c r="ERS53" s="354"/>
      <c r="ERT53" s="354"/>
      <c r="ERU53" s="354"/>
      <c r="ERV53" s="354"/>
      <c r="ERW53" s="354"/>
      <c r="ERX53" s="354"/>
      <c r="ERY53" s="354"/>
      <c r="ERZ53" s="354"/>
      <c r="ESA53" s="354"/>
      <c r="ESB53" s="354"/>
      <c r="ESC53" s="354"/>
      <c r="ESD53" s="354"/>
      <c r="ESE53" s="354"/>
      <c r="ESF53" s="354"/>
      <c r="ESG53" s="354"/>
      <c r="ESH53" s="354"/>
      <c r="ESI53" s="354"/>
      <c r="ESJ53" s="354"/>
      <c r="ESK53" s="354"/>
      <c r="ESL53" s="354"/>
      <c r="ESM53" s="354"/>
      <c r="ESN53" s="354"/>
      <c r="ESO53" s="354"/>
      <c r="ESP53" s="354"/>
      <c r="ESQ53" s="354"/>
      <c r="ESR53" s="354"/>
      <c r="ESS53" s="354"/>
      <c r="EST53" s="354"/>
      <c r="ESU53" s="354"/>
      <c r="ESV53" s="354"/>
      <c r="ESW53" s="354"/>
      <c r="ESX53" s="354"/>
      <c r="ESY53" s="354"/>
      <c r="ESZ53" s="354"/>
      <c r="ETA53" s="354"/>
      <c r="ETB53" s="354"/>
      <c r="ETC53" s="354"/>
      <c r="ETD53" s="354"/>
      <c r="ETE53" s="354"/>
      <c r="ETF53" s="354"/>
      <c r="ETG53" s="354"/>
      <c r="ETH53" s="354"/>
      <c r="ETI53" s="354"/>
      <c r="ETJ53" s="354"/>
      <c r="ETK53" s="354"/>
      <c r="ETL53" s="354"/>
      <c r="ETM53" s="354"/>
      <c r="ETN53" s="354"/>
      <c r="ETO53" s="354"/>
      <c r="ETP53" s="354"/>
      <c r="ETQ53" s="354"/>
      <c r="ETR53" s="354"/>
      <c r="ETS53" s="354"/>
      <c r="ETT53" s="354"/>
      <c r="ETU53" s="354"/>
      <c r="ETV53" s="354"/>
      <c r="ETW53" s="354"/>
      <c r="ETX53" s="354"/>
      <c r="ETY53" s="354"/>
      <c r="ETZ53" s="354"/>
      <c r="EUA53" s="354"/>
      <c r="EUB53" s="354"/>
      <c r="EUC53" s="354"/>
      <c r="EUD53" s="354"/>
      <c r="EUE53" s="354"/>
      <c r="EUF53" s="354"/>
      <c r="EUG53" s="354"/>
      <c r="EUH53" s="354"/>
      <c r="EUI53" s="354"/>
      <c r="EUJ53" s="354"/>
      <c r="EUK53" s="354"/>
      <c r="EUL53" s="354"/>
      <c r="EUM53" s="354"/>
      <c r="EUN53" s="354"/>
      <c r="EUO53" s="354"/>
      <c r="EUP53" s="354"/>
      <c r="EUQ53" s="354"/>
      <c r="EUR53" s="354"/>
      <c r="EUS53" s="354"/>
      <c r="EUT53" s="354"/>
      <c r="EUU53" s="354"/>
      <c r="EUV53" s="354"/>
      <c r="EUW53" s="354"/>
      <c r="EUX53" s="354"/>
      <c r="EUY53" s="354"/>
      <c r="EUZ53" s="354"/>
      <c r="EVA53" s="354"/>
      <c r="EVB53" s="354"/>
      <c r="EVC53" s="354"/>
      <c r="EVD53" s="354"/>
      <c r="EVE53" s="354"/>
      <c r="EVF53" s="354"/>
      <c r="EVG53" s="354"/>
      <c r="EVH53" s="354"/>
      <c r="EVI53" s="354"/>
      <c r="EVJ53" s="354"/>
      <c r="EVK53" s="354"/>
      <c r="EVL53" s="354"/>
      <c r="EVM53" s="354"/>
      <c r="EVN53" s="354"/>
      <c r="EVO53" s="354"/>
      <c r="EVP53" s="354"/>
      <c r="EVQ53" s="354"/>
      <c r="EVR53" s="354"/>
      <c r="EVS53" s="354"/>
      <c r="EVT53" s="354"/>
      <c r="EVU53" s="354"/>
      <c r="EVV53" s="354"/>
      <c r="EVW53" s="354"/>
      <c r="EVX53" s="354"/>
      <c r="EVY53" s="354"/>
      <c r="EVZ53" s="354"/>
      <c r="EWA53" s="354"/>
      <c r="EWB53" s="354"/>
      <c r="EWC53" s="354"/>
      <c r="EWD53" s="354"/>
      <c r="EWE53" s="354"/>
      <c r="EWF53" s="354"/>
      <c r="EWG53" s="354"/>
      <c r="EWH53" s="354"/>
      <c r="EWI53" s="354"/>
      <c r="EWJ53" s="354"/>
      <c r="EWK53" s="354"/>
      <c r="EWL53" s="354"/>
      <c r="EWM53" s="354"/>
      <c r="EWN53" s="354"/>
      <c r="EWO53" s="354"/>
      <c r="EWP53" s="354"/>
      <c r="EWQ53" s="354"/>
      <c r="EWR53" s="354"/>
      <c r="EWS53" s="354"/>
      <c r="EWT53" s="354"/>
      <c r="EWU53" s="354"/>
      <c r="EWV53" s="354"/>
      <c r="EWW53" s="354"/>
      <c r="EWX53" s="354"/>
      <c r="EWY53" s="354"/>
      <c r="EWZ53" s="354"/>
      <c r="EXA53" s="354"/>
      <c r="EXB53" s="354"/>
      <c r="EXC53" s="354"/>
      <c r="EXD53" s="354"/>
      <c r="EXE53" s="354"/>
      <c r="EXF53" s="354"/>
      <c r="EXG53" s="354"/>
      <c r="EXH53" s="354"/>
      <c r="EXI53" s="354"/>
      <c r="EXJ53" s="354"/>
      <c r="EXK53" s="354"/>
      <c r="EXL53" s="354"/>
      <c r="EXM53" s="354"/>
      <c r="EXN53" s="354"/>
      <c r="EXO53" s="354"/>
      <c r="EXP53" s="354"/>
      <c r="EXQ53" s="354"/>
      <c r="EXR53" s="354"/>
      <c r="EXS53" s="354"/>
      <c r="EXT53" s="354"/>
      <c r="EXU53" s="354"/>
      <c r="EXV53" s="354"/>
      <c r="EXW53" s="354"/>
      <c r="EXX53" s="354"/>
      <c r="EXY53" s="354"/>
      <c r="EXZ53" s="354"/>
      <c r="EYA53" s="354"/>
      <c r="EYB53" s="354"/>
      <c r="EYC53" s="354"/>
      <c r="EYD53" s="354"/>
      <c r="EYE53" s="354"/>
      <c r="EYF53" s="354"/>
      <c r="EYG53" s="354"/>
      <c r="EYH53" s="354"/>
      <c r="EYI53" s="354"/>
      <c r="EYJ53" s="354"/>
      <c r="EYK53" s="354"/>
      <c r="EYL53" s="354"/>
      <c r="EYM53" s="354"/>
      <c r="EYN53" s="354"/>
      <c r="EYO53" s="354"/>
      <c r="EYP53" s="354"/>
      <c r="EYQ53" s="354"/>
      <c r="EYR53" s="354"/>
      <c r="EYS53" s="354"/>
      <c r="EYT53" s="354"/>
      <c r="EYU53" s="354"/>
      <c r="EYV53" s="354"/>
      <c r="EYW53" s="354"/>
      <c r="EYX53" s="354"/>
      <c r="EYY53" s="354"/>
      <c r="EYZ53" s="354"/>
      <c r="EZA53" s="354"/>
      <c r="EZB53" s="354"/>
      <c r="EZC53" s="354"/>
      <c r="EZD53" s="354"/>
      <c r="EZE53" s="354"/>
      <c r="EZF53" s="354"/>
      <c r="EZG53" s="354"/>
      <c r="EZH53" s="354"/>
      <c r="EZI53" s="354"/>
      <c r="EZJ53" s="354"/>
      <c r="EZK53" s="354"/>
      <c r="EZL53" s="354"/>
      <c r="EZM53" s="354"/>
      <c r="EZN53" s="354"/>
      <c r="EZO53" s="354"/>
      <c r="EZP53" s="354"/>
      <c r="EZQ53" s="354"/>
      <c r="EZR53" s="354"/>
      <c r="EZS53" s="354"/>
      <c r="EZT53" s="354"/>
      <c r="EZU53" s="354"/>
      <c r="EZV53" s="354"/>
      <c r="EZW53" s="354"/>
      <c r="EZX53" s="354"/>
      <c r="EZY53" s="354"/>
      <c r="EZZ53" s="354"/>
      <c r="FAA53" s="354"/>
      <c r="FAB53" s="354"/>
      <c r="FAC53" s="354"/>
      <c r="FAD53" s="354"/>
      <c r="FAE53" s="354"/>
      <c r="FAF53" s="354"/>
      <c r="FAG53" s="354"/>
      <c r="FAH53" s="354"/>
      <c r="FAI53" s="354"/>
      <c r="FAJ53" s="354"/>
      <c r="FAK53" s="354"/>
      <c r="FAL53" s="354"/>
      <c r="FAM53" s="354"/>
      <c r="FAN53" s="354"/>
      <c r="FAO53" s="354"/>
      <c r="FAP53" s="354"/>
      <c r="FAQ53" s="354"/>
      <c r="FAR53" s="354"/>
      <c r="FAS53" s="354"/>
      <c r="FAT53" s="354"/>
      <c r="FAU53" s="354"/>
      <c r="FAV53" s="354"/>
      <c r="FAW53" s="354"/>
      <c r="FAX53" s="354"/>
      <c r="FAY53" s="354"/>
      <c r="FAZ53" s="354"/>
      <c r="FBA53" s="354"/>
      <c r="FBB53" s="354"/>
      <c r="FBC53" s="354"/>
      <c r="FBD53" s="354"/>
      <c r="FBE53" s="354"/>
      <c r="FBF53" s="354"/>
      <c r="FBG53" s="354"/>
      <c r="FBH53" s="354"/>
      <c r="FBI53" s="354"/>
      <c r="FBJ53" s="354"/>
      <c r="FBK53" s="354"/>
      <c r="FBL53" s="354"/>
      <c r="FBM53" s="354"/>
      <c r="FBN53" s="354"/>
      <c r="FBO53" s="354"/>
      <c r="FBP53" s="354"/>
      <c r="FBQ53" s="354"/>
      <c r="FBR53" s="354"/>
      <c r="FBS53" s="354"/>
      <c r="FBT53" s="354"/>
      <c r="FBU53" s="354"/>
      <c r="FBV53" s="354"/>
      <c r="FBW53" s="354"/>
      <c r="FBX53" s="354"/>
      <c r="FBY53" s="354"/>
      <c r="FBZ53" s="354"/>
      <c r="FCA53" s="354"/>
      <c r="FCB53" s="354"/>
      <c r="FCC53" s="354"/>
      <c r="FCD53" s="354"/>
      <c r="FCE53" s="354"/>
      <c r="FCF53" s="354"/>
      <c r="FCG53" s="354"/>
      <c r="FCH53" s="354"/>
      <c r="FCI53" s="354"/>
      <c r="FCJ53" s="354"/>
      <c r="FCK53" s="354"/>
      <c r="FCL53" s="354"/>
      <c r="FCM53" s="354"/>
      <c r="FCN53" s="354"/>
      <c r="FCO53" s="354"/>
      <c r="FCP53" s="354"/>
      <c r="FCQ53" s="354"/>
      <c r="FCR53" s="354"/>
      <c r="FCS53" s="354"/>
      <c r="FCT53" s="354"/>
      <c r="FCU53" s="354"/>
      <c r="FCV53" s="354"/>
      <c r="FCW53" s="354"/>
      <c r="FCX53" s="354"/>
      <c r="FCY53" s="354"/>
      <c r="FCZ53" s="354"/>
      <c r="FDA53" s="354"/>
      <c r="FDB53" s="354"/>
      <c r="FDC53" s="354"/>
      <c r="FDD53" s="354"/>
      <c r="FDE53" s="354"/>
      <c r="FDF53" s="354"/>
      <c r="FDG53" s="354"/>
      <c r="FDH53" s="354"/>
      <c r="FDI53" s="354"/>
      <c r="FDJ53" s="354"/>
      <c r="FDK53" s="354"/>
      <c r="FDL53" s="354"/>
      <c r="FDM53" s="354"/>
      <c r="FDN53" s="354"/>
      <c r="FDO53" s="354"/>
      <c r="FDP53" s="354"/>
      <c r="FDQ53" s="354"/>
      <c r="FDR53" s="354"/>
      <c r="FDS53" s="354"/>
      <c r="FDT53" s="354"/>
      <c r="FDU53" s="354"/>
      <c r="FDV53" s="354"/>
      <c r="FDW53" s="354"/>
      <c r="FDX53" s="354"/>
      <c r="FDY53" s="354"/>
      <c r="FDZ53" s="354"/>
      <c r="FEA53" s="354"/>
      <c r="FEB53" s="354"/>
      <c r="FEC53" s="354"/>
      <c r="FED53" s="354"/>
      <c r="FEE53" s="354"/>
      <c r="FEF53" s="354"/>
      <c r="FEG53" s="354"/>
      <c r="FEH53" s="354"/>
      <c r="FEI53" s="354"/>
      <c r="FEJ53" s="354"/>
      <c r="FEK53" s="354"/>
      <c r="FEL53" s="354"/>
      <c r="FEM53" s="354"/>
      <c r="FEN53" s="354"/>
      <c r="FEO53" s="354"/>
      <c r="FEP53" s="354"/>
      <c r="FEQ53" s="354"/>
      <c r="FER53" s="354"/>
      <c r="FES53" s="354"/>
      <c r="FET53" s="354"/>
      <c r="FEU53" s="354"/>
      <c r="FEV53" s="354"/>
      <c r="FEW53" s="354"/>
      <c r="FEX53" s="354"/>
      <c r="FEY53" s="354"/>
      <c r="FEZ53" s="354"/>
      <c r="FFA53" s="354"/>
      <c r="FFB53" s="354"/>
      <c r="FFC53" s="354"/>
      <c r="FFD53" s="354"/>
      <c r="FFE53" s="354"/>
      <c r="FFF53" s="354"/>
      <c r="FFG53" s="354"/>
      <c r="FFH53" s="354"/>
      <c r="FFI53" s="354"/>
      <c r="FFJ53" s="354"/>
      <c r="FFK53" s="354"/>
      <c r="FFL53" s="354"/>
      <c r="FFM53" s="354"/>
      <c r="FFN53" s="354"/>
      <c r="FFO53" s="354"/>
      <c r="FFP53" s="354"/>
      <c r="FFQ53" s="354"/>
      <c r="FFR53" s="354"/>
      <c r="FFS53" s="354"/>
      <c r="FFT53" s="354"/>
      <c r="FFU53" s="354"/>
      <c r="FFV53" s="354"/>
      <c r="FFW53" s="354"/>
      <c r="FFX53" s="354"/>
      <c r="FFY53" s="354"/>
      <c r="FFZ53" s="354"/>
      <c r="FGA53" s="354"/>
      <c r="FGB53" s="354"/>
      <c r="FGC53" s="354"/>
      <c r="FGD53" s="354"/>
      <c r="FGE53" s="354"/>
      <c r="FGF53" s="354"/>
      <c r="FGG53" s="354"/>
      <c r="FGH53" s="354"/>
      <c r="FGI53" s="354"/>
      <c r="FGJ53" s="354"/>
      <c r="FGK53" s="354"/>
      <c r="FGL53" s="354"/>
      <c r="FGM53" s="354"/>
      <c r="FGN53" s="354"/>
      <c r="FGO53" s="354"/>
      <c r="FGP53" s="354"/>
      <c r="FGQ53" s="354"/>
      <c r="FGR53" s="354"/>
      <c r="FGS53" s="354"/>
      <c r="FGT53" s="354"/>
      <c r="FGU53" s="354"/>
      <c r="FGV53" s="354"/>
      <c r="FGW53" s="354"/>
      <c r="FGX53" s="354"/>
      <c r="FGY53" s="354"/>
      <c r="FGZ53" s="354"/>
      <c r="FHA53" s="354"/>
      <c r="FHB53" s="354"/>
      <c r="FHC53" s="354"/>
      <c r="FHD53" s="354"/>
      <c r="FHE53" s="354"/>
      <c r="FHF53" s="354"/>
      <c r="FHG53" s="354"/>
      <c r="FHH53" s="354"/>
      <c r="FHI53" s="354"/>
      <c r="FHJ53" s="354"/>
      <c r="FHK53" s="354"/>
      <c r="FHL53" s="354"/>
      <c r="FHM53" s="354"/>
      <c r="FHN53" s="354"/>
      <c r="FHO53" s="354"/>
      <c r="FHP53" s="354"/>
      <c r="FHQ53" s="354"/>
      <c r="FHR53" s="354"/>
      <c r="FHS53" s="354"/>
      <c r="FHT53" s="354"/>
      <c r="FHU53" s="354"/>
      <c r="FHV53" s="354"/>
      <c r="FHW53" s="354"/>
      <c r="FHX53" s="354"/>
      <c r="FHY53" s="354"/>
      <c r="FHZ53" s="354"/>
      <c r="FIA53" s="354"/>
      <c r="FIB53" s="354"/>
      <c r="FIC53" s="354"/>
      <c r="FID53" s="354"/>
      <c r="FIE53" s="354"/>
      <c r="FIF53" s="354"/>
      <c r="FIG53" s="354"/>
      <c r="FIH53" s="354"/>
      <c r="FII53" s="354"/>
      <c r="FIJ53" s="354"/>
      <c r="FIK53" s="354"/>
      <c r="FIL53" s="354"/>
      <c r="FIM53" s="354"/>
      <c r="FIN53" s="354"/>
      <c r="FIO53" s="354"/>
      <c r="FIP53" s="354"/>
      <c r="FIQ53" s="354"/>
      <c r="FIR53" s="354"/>
      <c r="FIS53" s="354"/>
      <c r="FIT53" s="354"/>
      <c r="FIU53" s="354"/>
      <c r="FIV53" s="354"/>
      <c r="FIW53" s="354"/>
      <c r="FIX53" s="354"/>
      <c r="FIY53" s="354"/>
      <c r="FIZ53" s="354"/>
      <c r="FJA53" s="354"/>
      <c r="FJB53" s="354"/>
      <c r="FJC53" s="354"/>
      <c r="FJD53" s="354"/>
      <c r="FJE53" s="354"/>
      <c r="FJF53" s="354"/>
      <c r="FJG53" s="354"/>
      <c r="FJH53" s="354"/>
      <c r="FJI53" s="354"/>
      <c r="FJJ53" s="354"/>
      <c r="FJK53" s="354"/>
      <c r="FJL53" s="354"/>
      <c r="FJM53" s="354"/>
      <c r="FJN53" s="354"/>
      <c r="FJO53" s="354"/>
      <c r="FJP53" s="354"/>
      <c r="FJQ53" s="354"/>
      <c r="FJR53" s="354"/>
      <c r="FJS53" s="354"/>
      <c r="FJT53" s="354"/>
      <c r="FJU53" s="354"/>
      <c r="FJV53" s="354"/>
      <c r="FJW53" s="354"/>
      <c r="FJX53" s="354"/>
      <c r="FJY53" s="354"/>
      <c r="FJZ53" s="354"/>
      <c r="FKA53" s="354"/>
      <c r="FKB53" s="354"/>
      <c r="FKC53" s="354"/>
      <c r="FKD53" s="354"/>
      <c r="FKE53" s="354"/>
      <c r="FKF53" s="354"/>
      <c r="FKG53" s="354"/>
      <c r="FKH53" s="354"/>
      <c r="FKI53" s="354"/>
      <c r="FKJ53" s="354"/>
      <c r="FKK53" s="354"/>
      <c r="FKL53" s="354"/>
      <c r="FKM53" s="354"/>
      <c r="FKN53" s="354"/>
      <c r="FKO53" s="354"/>
      <c r="FKP53" s="354"/>
      <c r="FKQ53" s="354"/>
      <c r="FKR53" s="354"/>
      <c r="FKS53" s="354"/>
      <c r="FKT53" s="354"/>
      <c r="FKU53" s="354"/>
      <c r="FKV53" s="354"/>
      <c r="FKW53" s="354"/>
      <c r="FKX53" s="354"/>
      <c r="FKY53" s="354"/>
      <c r="FKZ53" s="354"/>
      <c r="FLA53" s="354"/>
      <c r="FLB53" s="354"/>
      <c r="FLC53" s="354"/>
      <c r="FLD53" s="354"/>
      <c r="FLE53" s="354"/>
      <c r="FLF53" s="354"/>
      <c r="FLG53" s="354"/>
      <c r="FLH53" s="354"/>
      <c r="FLI53" s="354"/>
      <c r="FLJ53" s="354"/>
      <c r="FLK53" s="354"/>
      <c r="FLL53" s="354"/>
      <c r="FLM53" s="354"/>
      <c r="FLN53" s="354"/>
      <c r="FLO53" s="354"/>
      <c r="FLP53" s="354"/>
      <c r="FLQ53" s="354"/>
      <c r="FLR53" s="354"/>
      <c r="FLS53" s="354"/>
      <c r="FLT53" s="354"/>
      <c r="FLU53" s="354"/>
      <c r="FLV53" s="354"/>
      <c r="FLW53" s="354"/>
      <c r="FLX53" s="354"/>
      <c r="FLY53" s="354"/>
      <c r="FLZ53" s="354"/>
      <c r="FMA53" s="354"/>
      <c r="FMB53" s="354"/>
      <c r="FMC53" s="354"/>
      <c r="FMD53" s="354"/>
      <c r="FME53" s="354"/>
      <c r="FMF53" s="354"/>
      <c r="FMG53" s="354"/>
      <c r="FMH53" s="354"/>
      <c r="FMI53" s="354"/>
      <c r="FMJ53" s="354"/>
      <c r="FMK53" s="354"/>
      <c r="FML53" s="354"/>
      <c r="FMM53" s="354"/>
      <c r="FMN53" s="354"/>
      <c r="FMO53" s="354"/>
      <c r="FMP53" s="354"/>
      <c r="FMQ53" s="354"/>
      <c r="FMR53" s="354"/>
      <c r="FMS53" s="354"/>
      <c r="FMT53" s="354"/>
      <c r="FMU53" s="354"/>
      <c r="FMV53" s="354"/>
      <c r="FMW53" s="354"/>
      <c r="FMX53" s="354"/>
      <c r="FMY53" s="354"/>
      <c r="FMZ53" s="354"/>
      <c r="FNA53" s="354"/>
      <c r="FNB53" s="354"/>
      <c r="FNC53" s="354"/>
      <c r="FND53" s="354"/>
      <c r="FNE53" s="354"/>
      <c r="FNF53" s="354"/>
      <c r="FNG53" s="354"/>
      <c r="FNH53" s="354"/>
      <c r="FNI53" s="354"/>
      <c r="FNJ53" s="354"/>
      <c r="FNK53" s="354"/>
      <c r="FNL53" s="354"/>
      <c r="FNM53" s="354"/>
      <c r="FNN53" s="354"/>
      <c r="FNO53" s="354"/>
      <c r="FNP53" s="354"/>
      <c r="FNQ53" s="354"/>
      <c r="FNR53" s="354"/>
      <c r="FNS53" s="354"/>
      <c r="FNT53" s="354"/>
      <c r="FNU53" s="354"/>
      <c r="FNV53" s="354"/>
      <c r="FNW53" s="354"/>
      <c r="FNX53" s="354"/>
      <c r="FNY53" s="354"/>
      <c r="FNZ53" s="354"/>
      <c r="FOA53" s="354"/>
      <c r="FOB53" s="354"/>
      <c r="FOC53" s="354"/>
      <c r="FOD53" s="354"/>
      <c r="FOE53" s="354"/>
      <c r="FOF53" s="354"/>
      <c r="FOG53" s="354"/>
      <c r="FOH53" s="354"/>
      <c r="FOI53" s="354"/>
      <c r="FOJ53" s="354"/>
      <c r="FOK53" s="354"/>
      <c r="FOL53" s="354"/>
      <c r="FOM53" s="354"/>
      <c r="FON53" s="354"/>
      <c r="FOO53" s="354"/>
      <c r="FOP53" s="354"/>
      <c r="FOQ53" s="354"/>
      <c r="FOR53" s="354"/>
      <c r="FOS53" s="354"/>
      <c r="FOT53" s="354"/>
      <c r="FOU53" s="354"/>
      <c r="FOV53" s="354"/>
      <c r="FOW53" s="354"/>
      <c r="FOX53" s="354"/>
      <c r="FOY53" s="354"/>
      <c r="FOZ53" s="354"/>
      <c r="FPA53" s="354"/>
      <c r="FPB53" s="354"/>
      <c r="FPC53" s="354"/>
      <c r="FPD53" s="354"/>
      <c r="FPE53" s="354"/>
      <c r="FPF53" s="354"/>
      <c r="FPG53" s="354"/>
      <c r="FPH53" s="354"/>
      <c r="FPI53" s="354"/>
      <c r="FPJ53" s="354"/>
      <c r="FPK53" s="354"/>
      <c r="FPL53" s="354"/>
      <c r="FPM53" s="354"/>
      <c r="FPN53" s="354"/>
      <c r="FPO53" s="354"/>
      <c r="FPP53" s="354"/>
      <c r="FPQ53" s="354"/>
      <c r="FPR53" s="354"/>
      <c r="FPS53" s="354"/>
      <c r="FPT53" s="354"/>
      <c r="FPU53" s="354"/>
      <c r="FPV53" s="354"/>
      <c r="FPW53" s="354"/>
      <c r="FPX53" s="354"/>
      <c r="FPY53" s="354"/>
      <c r="FPZ53" s="354"/>
      <c r="FQA53" s="354"/>
      <c r="FQB53" s="354"/>
      <c r="FQC53" s="354"/>
      <c r="FQD53" s="354"/>
      <c r="FQE53" s="354"/>
      <c r="FQF53" s="354"/>
      <c r="FQG53" s="354"/>
      <c r="FQH53" s="354"/>
      <c r="FQI53" s="354"/>
      <c r="FQJ53" s="354"/>
      <c r="FQK53" s="354"/>
      <c r="FQL53" s="354"/>
      <c r="FQM53" s="354"/>
      <c r="FQN53" s="354"/>
      <c r="FQO53" s="354"/>
      <c r="FQP53" s="354"/>
      <c r="FQQ53" s="354"/>
      <c r="FQR53" s="354"/>
      <c r="FQS53" s="354"/>
      <c r="FQT53" s="354"/>
      <c r="FQU53" s="354"/>
      <c r="FQV53" s="354"/>
      <c r="FQW53" s="354"/>
      <c r="FQX53" s="354"/>
      <c r="FQY53" s="354"/>
      <c r="FQZ53" s="354"/>
      <c r="FRA53" s="354"/>
      <c r="FRB53" s="354"/>
      <c r="FRC53" s="354"/>
      <c r="FRD53" s="354"/>
      <c r="FRE53" s="354"/>
      <c r="FRF53" s="354"/>
      <c r="FRG53" s="354"/>
      <c r="FRH53" s="354"/>
      <c r="FRI53" s="354"/>
      <c r="FRJ53" s="354"/>
      <c r="FRK53" s="354"/>
      <c r="FRL53" s="354"/>
      <c r="FRM53" s="354"/>
      <c r="FRN53" s="354"/>
      <c r="FRO53" s="354"/>
      <c r="FRP53" s="354"/>
      <c r="FRQ53" s="354"/>
      <c r="FRR53" s="354"/>
      <c r="FRS53" s="354"/>
      <c r="FRT53" s="354"/>
      <c r="FRU53" s="354"/>
      <c r="FRV53" s="354"/>
      <c r="FRW53" s="354"/>
      <c r="FRX53" s="354"/>
      <c r="FRY53" s="354"/>
      <c r="FRZ53" s="354"/>
      <c r="FSA53" s="354"/>
      <c r="FSB53" s="354"/>
      <c r="FSC53" s="354"/>
      <c r="FSD53" s="354"/>
      <c r="FSE53" s="354"/>
      <c r="FSF53" s="354"/>
      <c r="FSG53" s="354"/>
      <c r="FSH53" s="354"/>
      <c r="FSI53" s="354"/>
      <c r="FSJ53" s="354"/>
      <c r="FSK53" s="354"/>
      <c r="FSL53" s="354"/>
      <c r="FSM53" s="354"/>
      <c r="FSN53" s="354"/>
      <c r="FSO53" s="354"/>
      <c r="FSP53" s="354"/>
      <c r="FSQ53" s="354"/>
      <c r="FSR53" s="354"/>
      <c r="FSS53" s="354"/>
      <c r="FST53" s="354"/>
      <c r="FSU53" s="354"/>
      <c r="FSV53" s="354"/>
      <c r="FSW53" s="354"/>
      <c r="FSX53" s="354"/>
      <c r="FSY53" s="354"/>
      <c r="FSZ53" s="354"/>
      <c r="FTA53" s="354"/>
      <c r="FTB53" s="354"/>
      <c r="FTC53" s="354"/>
      <c r="FTD53" s="354"/>
      <c r="FTE53" s="354"/>
      <c r="FTF53" s="354"/>
      <c r="FTG53" s="354"/>
      <c r="FTH53" s="354"/>
      <c r="FTI53" s="354"/>
      <c r="FTJ53" s="354"/>
      <c r="FTK53" s="354"/>
      <c r="FTL53" s="354"/>
      <c r="FTM53" s="354"/>
      <c r="FTN53" s="354"/>
      <c r="FTO53" s="354"/>
      <c r="FTP53" s="354"/>
      <c r="FTQ53" s="354"/>
      <c r="FTR53" s="354"/>
      <c r="FTS53" s="354"/>
      <c r="FTT53" s="354"/>
      <c r="FTU53" s="354"/>
      <c r="FTV53" s="354"/>
      <c r="FTW53" s="354"/>
      <c r="FTX53" s="354"/>
      <c r="FTY53" s="354"/>
      <c r="FTZ53" s="354"/>
      <c r="FUA53" s="354"/>
      <c r="FUB53" s="354"/>
      <c r="FUC53" s="354"/>
      <c r="FUD53" s="354"/>
      <c r="FUE53" s="354"/>
      <c r="FUF53" s="354"/>
      <c r="FUG53" s="354"/>
      <c r="FUH53" s="354"/>
      <c r="FUI53" s="354"/>
      <c r="FUJ53" s="354"/>
      <c r="FUK53" s="354"/>
      <c r="FUL53" s="354"/>
      <c r="FUM53" s="354"/>
      <c r="FUN53" s="354"/>
      <c r="FUO53" s="354"/>
      <c r="FUP53" s="354"/>
      <c r="FUQ53" s="354"/>
      <c r="FUR53" s="354"/>
      <c r="FUS53" s="354"/>
      <c r="FUT53" s="354"/>
      <c r="FUU53" s="354"/>
      <c r="FUV53" s="354"/>
      <c r="FUW53" s="354"/>
      <c r="FUX53" s="354"/>
      <c r="FUY53" s="354"/>
      <c r="FUZ53" s="354"/>
      <c r="FVA53" s="354"/>
      <c r="FVB53" s="354"/>
      <c r="FVC53" s="354"/>
      <c r="FVD53" s="354"/>
      <c r="FVE53" s="354"/>
      <c r="FVF53" s="354"/>
      <c r="FVG53" s="354"/>
      <c r="FVH53" s="354"/>
      <c r="FVI53" s="354"/>
      <c r="FVJ53" s="354"/>
      <c r="FVK53" s="354"/>
      <c r="FVL53" s="354"/>
      <c r="FVM53" s="354"/>
      <c r="FVN53" s="354"/>
      <c r="FVO53" s="354"/>
      <c r="FVP53" s="354"/>
      <c r="FVQ53" s="354"/>
      <c r="FVR53" s="354"/>
      <c r="FVS53" s="354"/>
      <c r="FVT53" s="354"/>
      <c r="FVU53" s="354"/>
      <c r="FVV53" s="354"/>
      <c r="FVW53" s="354"/>
      <c r="FVX53" s="354"/>
      <c r="FVY53" s="354"/>
      <c r="FVZ53" s="354"/>
      <c r="FWA53" s="354"/>
      <c r="FWB53" s="354"/>
      <c r="FWC53" s="354"/>
      <c r="FWD53" s="354"/>
      <c r="FWE53" s="354"/>
      <c r="FWF53" s="354"/>
      <c r="FWG53" s="354"/>
      <c r="FWH53" s="354"/>
      <c r="FWI53" s="354"/>
      <c r="FWJ53" s="354"/>
      <c r="FWK53" s="354"/>
      <c r="FWL53" s="354"/>
      <c r="FWM53" s="354"/>
      <c r="FWN53" s="354"/>
      <c r="FWO53" s="354"/>
      <c r="FWP53" s="354"/>
      <c r="FWQ53" s="354"/>
      <c r="FWR53" s="354"/>
      <c r="FWS53" s="354"/>
      <c r="FWT53" s="354"/>
      <c r="FWU53" s="354"/>
      <c r="FWV53" s="354"/>
      <c r="FWW53" s="354"/>
      <c r="FWX53" s="354"/>
      <c r="FWY53" s="354"/>
      <c r="FWZ53" s="354"/>
      <c r="FXA53" s="354"/>
      <c r="FXB53" s="354"/>
      <c r="FXC53" s="354"/>
      <c r="FXD53" s="354"/>
      <c r="FXE53" s="354"/>
      <c r="FXF53" s="354"/>
      <c r="FXG53" s="354"/>
      <c r="FXH53" s="354"/>
      <c r="FXI53" s="354"/>
      <c r="FXJ53" s="354"/>
      <c r="FXK53" s="354"/>
      <c r="FXL53" s="354"/>
      <c r="FXM53" s="354"/>
      <c r="FXN53" s="354"/>
      <c r="FXO53" s="354"/>
      <c r="FXP53" s="354"/>
      <c r="FXQ53" s="354"/>
      <c r="FXR53" s="354"/>
      <c r="FXS53" s="354"/>
      <c r="FXT53" s="354"/>
      <c r="FXU53" s="354"/>
      <c r="FXV53" s="354"/>
      <c r="FXW53" s="354"/>
      <c r="FXX53" s="354"/>
      <c r="FXY53" s="354"/>
      <c r="FXZ53" s="354"/>
      <c r="FYA53" s="354"/>
      <c r="FYB53" s="354"/>
      <c r="FYC53" s="354"/>
      <c r="FYD53" s="354"/>
      <c r="FYE53" s="354"/>
      <c r="FYF53" s="354"/>
      <c r="FYG53" s="354"/>
      <c r="FYH53" s="354"/>
      <c r="FYI53" s="354"/>
      <c r="FYJ53" s="354"/>
      <c r="FYK53" s="354"/>
      <c r="FYL53" s="354"/>
      <c r="FYM53" s="354"/>
      <c r="FYN53" s="354"/>
      <c r="FYO53" s="354"/>
      <c r="FYP53" s="354"/>
      <c r="FYQ53" s="354"/>
      <c r="FYR53" s="354"/>
      <c r="FYS53" s="354"/>
      <c r="FYT53" s="354"/>
      <c r="FYU53" s="354"/>
      <c r="FYV53" s="354"/>
      <c r="FYW53" s="354"/>
      <c r="FYX53" s="354"/>
      <c r="FYY53" s="354"/>
      <c r="FYZ53" s="354"/>
      <c r="FZA53" s="354"/>
      <c r="FZB53" s="354"/>
      <c r="FZC53" s="354"/>
      <c r="FZD53" s="354"/>
      <c r="FZE53" s="354"/>
      <c r="FZF53" s="354"/>
      <c r="FZG53" s="354"/>
      <c r="FZH53" s="354"/>
      <c r="FZI53" s="354"/>
      <c r="FZJ53" s="354"/>
      <c r="FZK53" s="354"/>
      <c r="FZL53" s="354"/>
      <c r="FZM53" s="354"/>
      <c r="FZN53" s="354"/>
      <c r="FZO53" s="354"/>
      <c r="FZP53" s="354"/>
      <c r="FZQ53" s="354"/>
      <c r="FZR53" s="354"/>
      <c r="FZS53" s="354"/>
      <c r="FZT53" s="354"/>
      <c r="FZU53" s="354"/>
      <c r="FZV53" s="354"/>
      <c r="FZW53" s="354"/>
      <c r="FZX53" s="354"/>
      <c r="FZY53" s="354"/>
      <c r="FZZ53" s="354"/>
      <c r="GAA53" s="354"/>
      <c r="GAB53" s="354"/>
      <c r="GAC53" s="354"/>
      <c r="GAD53" s="354"/>
      <c r="GAE53" s="354"/>
      <c r="GAF53" s="354"/>
      <c r="GAG53" s="354"/>
      <c r="GAH53" s="354"/>
      <c r="GAI53" s="354"/>
      <c r="GAJ53" s="354"/>
      <c r="GAK53" s="354"/>
      <c r="GAL53" s="354"/>
      <c r="GAM53" s="354"/>
      <c r="GAN53" s="354"/>
      <c r="GAO53" s="354"/>
      <c r="GAP53" s="354"/>
      <c r="GAQ53" s="354"/>
      <c r="GAR53" s="354"/>
      <c r="GAS53" s="354"/>
      <c r="GAT53" s="354"/>
      <c r="GAU53" s="354"/>
      <c r="GAV53" s="354"/>
      <c r="GAW53" s="354"/>
      <c r="GAX53" s="354"/>
      <c r="GAY53" s="354"/>
      <c r="GAZ53" s="354"/>
      <c r="GBA53" s="354"/>
      <c r="GBB53" s="354"/>
      <c r="GBC53" s="354"/>
      <c r="GBD53" s="354"/>
      <c r="GBE53" s="354"/>
      <c r="GBF53" s="354"/>
      <c r="GBG53" s="354"/>
      <c r="GBH53" s="354"/>
      <c r="GBI53" s="354"/>
      <c r="GBJ53" s="354"/>
      <c r="GBK53" s="354"/>
      <c r="GBL53" s="354"/>
      <c r="GBM53" s="354"/>
      <c r="GBN53" s="354"/>
      <c r="GBO53" s="354"/>
      <c r="GBP53" s="354"/>
      <c r="GBQ53" s="354"/>
      <c r="GBR53" s="354"/>
      <c r="GBS53" s="354"/>
      <c r="GBT53" s="354"/>
      <c r="GBU53" s="354"/>
      <c r="GBV53" s="354"/>
      <c r="GBW53" s="354"/>
      <c r="GBX53" s="354"/>
      <c r="GBY53" s="354"/>
      <c r="GBZ53" s="354"/>
      <c r="GCA53" s="354"/>
      <c r="GCB53" s="354"/>
      <c r="GCC53" s="354"/>
      <c r="GCD53" s="354"/>
      <c r="GCE53" s="354"/>
      <c r="GCF53" s="354"/>
      <c r="GCG53" s="354"/>
      <c r="GCH53" s="354"/>
      <c r="GCI53" s="354"/>
      <c r="GCJ53" s="354"/>
      <c r="GCK53" s="354"/>
      <c r="GCL53" s="354"/>
      <c r="GCM53" s="354"/>
      <c r="GCN53" s="354"/>
      <c r="GCO53" s="354"/>
      <c r="GCP53" s="354"/>
      <c r="GCQ53" s="354"/>
      <c r="GCR53" s="354"/>
      <c r="GCS53" s="354"/>
      <c r="GCT53" s="354"/>
      <c r="GCU53" s="354"/>
      <c r="GCV53" s="354"/>
      <c r="GCW53" s="354"/>
      <c r="GCX53" s="354"/>
      <c r="GCY53" s="354"/>
      <c r="GCZ53" s="354"/>
      <c r="GDA53" s="354"/>
      <c r="GDB53" s="354"/>
      <c r="GDC53" s="354"/>
      <c r="GDD53" s="354"/>
      <c r="GDE53" s="354"/>
      <c r="GDF53" s="354"/>
      <c r="GDG53" s="354"/>
      <c r="GDH53" s="354"/>
      <c r="GDI53" s="354"/>
      <c r="GDJ53" s="354"/>
      <c r="GDK53" s="354"/>
      <c r="GDL53" s="354"/>
      <c r="GDM53" s="354"/>
      <c r="GDN53" s="354"/>
      <c r="GDO53" s="354"/>
      <c r="GDP53" s="354"/>
      <c r="GDQ53" s="354"/>
      <c r="GDR53" s="354"/>
      <c r="GDS53" s="354"/>
      <c r="GDT53" s="354"/>
      <c r="GDU53" s="354"/>
      <c r="GDV53" s="354"/>
      <c r="GDW53" s="354"/>
      <c r="GDX53" s="354"/>
      <c r="GDY53" s="354"/>
      <c r="GDZ53" s="354"/>
      <c r="GEA53" s="354"/>
      <c r="GEB53" s="354"/>
      <c r="GEC53" s="354"/>
      <c r="GED53" s="354"/>
      <c r="GEE53" s="354"/>
      <c r="GEF53" s="354"/>
      <c r="GEG53" s="354"/>
      <c r="GEH53" s="354"/>
      <c r="GEI53" s="354"/>
      <c r="GEJ53" s="354"/>
      <c r="GEK53" s="354"/>
      <c r="GEL53" s="354"/>
      <c r="GEM53" s="354"/>
      <c r="GEN53" s="354"/>
      <c r="GEO53" s="354"/>
      <c r="GEP53" s="354"/>
      <c r="GEQ53" s="354"/>
      <c r="GER53" s="354"/>
      <c r="GES53" s="354"/>
      <c r="GET53" s="354"/>
      <c r="GEU53" s="354"/>
      <c r="GEV53" s="354"/>
      <c r="GEW53" s="354"/>
      <c r="GEX53" s="354"/>
      <c r="GEY53" s="354"/>
      <c r="GEZ53" s="354"/>
      <c r="GFA53" s="354"/>
      <c r="GFB53" s="354"/>
      <c r="GFC53" s="354"/>
      <c r="GFD53" s="354"/>
      <c r="GFE53" s="354"/>
      <c r="GFF53" s="354"/>
      <c r="GFG53" s="354"/>
      <c r="GFH53" s="354"/>
      <c r="GFI53" s="354"/>
      <c r="GFJ53" s="354"/>
      <c r="GFK53" s="354"/>
      <c r="GFL53" s="354"/>
      <c r="GFM53" s="354"/>
      <c r="GFN53" s="354"/>
      <c r="GFO53" s="354"/>
      <c r="GFP53" s="354"/>
      <c r="GFQ53" s="354"/>
      <c r="GFR53" s="354"/>
      <c r="GFS53" s="354"/>
      <c r="GFT53" s="354"/>
      <c r="GFU53" s="354"/>
      <c r="GFV53" s="354"/>
      <c r="GFW53" s="354"/>
      <c r="GFX53" s="354"/>
      <c r="GFY53" s="354"/>
      <c r="GFZ53" s="354"/>
      <c r="GGA53" s="354"/>
      <c r="GGB53" s="354"/>
      <c r="GGC53" s="354"/>
      <c r="GGD53" s="354"/>
      <c r="GGE53" s="354"/>
      <c r="GGF53" s="354"/>
      <c r="GGG53" s="354"/>
      <c r="GGH53" s="354"/>
      <c r="GGI53" s="354"/>
      <c r="GGJ53" s="354"/>
      <c r="GGK53" s="354"/>
      <c r="GGL53" s="354"/>
      <c r="GGM53" s="354"/>
      <c r="GGN53" s="354"/>
      <c r="GGO53" s="354"/>
      <c r="GGP53" s="354"/>
      <c r="GGQ53" s="354"/>
      <c r="GGR53" s="354"/>
      <c r="GGS53" s="354"/>
      <c r="GGT53" s="354"/>
      <c r="GGU53" s="354"/>
      <c r="GGV53" s="354"/>
      <c r="GGW53" s="354"/>
      <c r="GGX53" s="354"/>
      <c r="GGY53" s="354"/>
      <c r="GGZ53" s="354"/>
      <c r="GHA53" s="354"/>
      <c r="GHB53" s="354"/>
      <c r="GHC53" s="354"/>
      <c r="GHD53" s="354"/>
      <c r="GHE53" s="354"/>
      <c r="GHF53" s="354"/>
      <c r="GHG53" s="354"/>
      <c r="GHH53" s="354"/>
      <c r="GHI53" s="354"/>
      <c r="GHJ53" s="354"/>
      <c r="GHK53" s="354"/>
      <c r="GHL53" s="354"/>
      <c r="GHM53" s="354"/>
      <c r="GHN53" s="354"/>
      <c r="GHO53" s="354"/>
      <c r="GHP53" s="354"/>
      <c r="GHQ53" s="354"/>
      <c r="GHR53" s="354"/>
      <c r="GHS53" s="354"/>
      <c r="GHT53" s="354"/>
      <c r="GHU53" s="354"/>
      <c r="GHV53" s="354"/>
      <c r="GHW53" s="354"/>
      <c r="GHX53" s="354"/>
      <c r="GHY53" s="354"/>
      <c r="GHZ53" s="354"/>
      <c r="GIA53" s="354"/>
      <c r="GIB53" s="354"/>
      <c r="GIC53" s="354"/>
      <c r="GID53" s="354"/>
      <c r="GIE53" s="354"/>
      <c r="GIF53" s="354"/>
      <c r="GIG53" s="354"/>
      <c r="GIH53" s="354"/>
      <c r="GII53" s="354"/>
      <c r="GIJ53" s="354"/>
      <c r="GIK53" s="354"/>
      <c r="GIL53" s="354"/>
      <c r="GIM53" s="354"/>
      <c r="GIN53" s="354"/>
      <c r="GIO53" s="354"/>
      <c r="GIP53" s="354"/>
      <c r="GIQ53" s="354"/>
      <c r="GIR53" s="354"/>
      <c r="GIS53" s="354"/>
      <c r="GIT53" s="354"/>
      <c r="GIU53" s="354"/>
      <c r="GIV53" s="354"/>
      <c r="GIW53" s="354"/>
      <c r="GIX53" s="354"/>
      <c r="GIY53" s="354"/>
      <c r="GIZ53" s="354"/>
      <c r="GJA53" s="354"/>
      <c r="GJB53" s="354"/>
      <c r="GJC53" s="354"/>
      <c r="GJD53" s="354"/>
      <c r="GJE53" s="354"/>
      <c r="GJF53" s="354"/>
      <c r="GJG53" s="354"/>
      <c r="GJH53" s="354"/>
      <c r="GJI53" s="354"/>
      <c r="GJJ53" s="354"/>
      <c r="GJK53" s="354"/>
      <c r="GJL53" s="354"/>
      <c r="GJM53" s="354"/>
      <c r="GJN53" s="354"/>
      <c r="GJO53" s="354"/>
      <c r="GJP53" s="354"/>
      <c r="GJQ53" s="354"/>
      <c r="GJR53" s="354"/>
      <c r="GJS53" s="354"/>
      <c r="GJT53" s="354"/>
      <c r="GJU53" s="354"/>
      <c r="GJV53" s="354"/>
      <c r="GJW53" s="354"/>
      <c r="GJX53" s="354"/>
      <c r="GJY53" s="354"/>
      <c r="GJZ53" s="354"/>
      <c r="GKA53" s="354"/>
      <c r="GKB53" s="354"/>
      <c r="GKC53" s="354"/>
      <c r="GKD53" s="354"/>
      <c r="GKE53" s="354"/>
      <c r="GKF53" s="354"/>
      <c r="GKG53" s="354"/>
      <c r="GKH53" s="354"/>
      <c r="GKI53" s="354"/>
      <c r="GKJ53" s="354"/>
      <c r="GKK53" s="354"/>
      <c r="GKL53" s="354"/>
      <c r="GKM53" s="354"/>
      <c r="GKN53" s="354"/>
      <c r="GKO53" s="354"/>
      <c r="GKP53" s="354"/>
      <c r="GKQ53" s="354"/>
      <c r="GKR53" s="354"/>
      <c r="GKS53" s="354"/>
      <c r="GKT53" s="354"/>
      <c r="GKU53" s="354"/>
      <c r="GKV53" s="354"/>
      <c r="GKW53" s="354"/>
      <c r="GKX53" s="354"/>
      <c r="GKY53" s="354"/>
      <c r="GKZ53" s="354"/>
      <c r="GLA53" s="354"/>
      <c r="GLB53" s="354"/>
      <c r="GLC53" s="354"/>
      <c r="GLD53" s="354"/>
      <c r="GLE53" s="354"/>
      <c r="GLF53" s="354"/>
      <c r="GLG53" s="354"/>
      <c r="GLH53" s="354"/>
      <c r="GLI53" s="354"/>
      <c r="GLJ53" s="354"/>
      <c r="GLK53" s="354"/>
      <c r="GLL53" s="354"/>
      <c r="GLM53" s="354"/>
      <c r="GLN53" s="354"/>
      <c r="GLO53" s="354"/>
      <c r="GLP53" s="354"/>
      <c r="GLQ53" s="354"/>
      <c r="GLR53" s="354"/>
      <c r="GLS53" s="354"/>
      <c r="GLT53" s="354"/>
      <c r="GLU53" s="354"/>
      <c r="GLV53" s="354"/>
      <c r="GLW53" s="354"/>
      <c r="GLX53" s="354"/>
      <c r="GLY53" s="354"/>
      <c r="GLZ53" s="354"/>
      <c r="GMA53" s="354"/>
      <c r="GMB53" s="354"/>
      <c r="GMC53" s="354"/>
      <c r="GMD53" s="354"/>
      <c r="GME53" s="354"/>
      <c r="GMF53" s="354"/>
      <c r="GMG53" s="354"/>
      <c r="GMH53" s="354"/>
      <c r="GMI53" s="354"/>
      <c r="GMJ53" s="354"/>
      <c r="GMK53" s="354"/>
      <c r="GML53" s="354"/>
      <c r="GMM53" s="354"/>
      <c r="GMN53" s="354"/>
      <c r="GMO53" s="354"/>
      <c r="GMP53" s="354"/>
      <c r="GMQ53" s="354"/>
      <c r="GMR53" s="354"/>
      <c r="GMS53" s="354"/>
      <c r="GMT53" s="354"/>
      <c r="GMU53" s="354"/>
      <c r="GMV53" s="354"/>
      <c r="GMW53" s="354"/>
      <c r="GMX53" s="354"/>
      <c r="GMY53" s="354"/>
      <c r="GMZ53" s="354"/>
      <c r="GNA53" s="354"/>
      <c r="GNB53" s="354"/>
      <c r="GNC53" s="354"/>
      <c r="GND53" s="354"/>
      <c r="GNE53" s="354"/>
      <c r="GNF53" s="354"/>
      <c r="GNG53" s="354"/>
      <c r="GNH53" s="354"/>
      <c r="GNI53" s="354"/>
      <c r="GNJ53" s="354"/>
      <c r="GNK53" s="354"/>
      <c r="GNL53" s="354"/>
      <c r="GNM53" s="354"/>
      <c r="GNN53" s="354"/>
      <c r="GNO53" s="354"/>
      <c r="GNP53" s="354"/>
      <c r="GNQ53" s="354"/>
      <c r="GNR53" s="354"/>
      <c r="GNS53" s="354"/>
      <c r="GNT53" s="354"/>
      <c r="GNU53" s="354"/>
      <c r="GNV53" s="354"/>
      <c r="GNW53" s="354"/>
      <c r="GNX53" s="354"/>
      <c r="GNY53" s="354"/>
      <c r="GNZ53" s="354"/>
      <c r="GOA53" s="354"/>
      <c r="GOB53" s="354"/>
      <c r="GOC53" s="354"/>
      <c r="GOD53" s="354"/>
      <c r="GOE53" s="354"/>
      <c r="GOF53" s="354"/>
      <c r="GOG53" s="354"/>
      <c r="GOH53" s="354"/>
      <c r="GOI53" s="354"/>
      <c r="GOJ53" s="354"/>
      <c r="GOK53" s="354"/>
      <c r="GOL53" s="354"/>
      <c r="GOM53" s="354"/>
      <c r="GON53" s="354"/>
      <c r="GOO53" s="354"/>
      <c r="GOP53" s="354"/>
      <c r="GOQ53" s="354"/>
      <c r="GOR53" s="354"/>
      <c r="GOS53" s="354"/>
      <c r="GOT53" s="354"/>
      <c r="GOU53" s="354"/>
      <c r="GOV53" s="354"/>
      <c r="GOW53" s="354"/>
      <c r="GOX53" s="354"/>
      <c r="GOY53" s="354"/>
      <c r="GOZ53" s="354"/>
      <c r="GPA53" s="354"/>
      <c r="GPB53" s="354"/>
      <c r="GPC53" s="354"/>
      <c r="GPD53" s="354"/>
      <c r="GPE53" s="354"/>
      <c r="GPF53" s="354"/>
      <c r="GPG53" s="354"/>
      <c r="GPH53" s="354"/>
      <c r="GPI53" s="354"/>
      <c r="GPJ53" s="354"/>
      <c r="GPK53" s="354"/>
      <c r="GPL53" s="354"/>
      <c r="GPM53" s="354"/>
      <c r="GPN53" s="354"/>
      <c r="GPO53" s="354"/>
      <c r="GPP53" s="354"/>
      <c r="GPQ53" s="354"/>
      <c r="GPR53" s="354"/>
      <c r="GPS53" s="354"/>
      <c r="GPT53" s="354"/>
      <c r="GPU53" s="354"/>
      <c r="GPV53" s="354"/>
      <c r="GPW53" s="354"/>
      <c r="GPX53" s="354"/>
      <c r="GPY53" s="354"/>
      <c r="GPZ53" s="354"/>
      <c r="GQA53" s="354"/>
      <c r="GQB53" s="354"/>
      <c r="GQC53" s="354"/>
      <c r="GQD53" s="354"/>
      <c r="GQE53" s="354"/>
      <c r="GQF53" s="354"/>
      <c r="GQG53" s="354"/>
      <c r="GQH53" s="354"/>
      <c r="GQI53" s="354"/>
      <c r="GQJ53" s="354"/>
      <c r="GQK53" s="354"/>
      <c r="GQL53" s="354"/>
      <c r="GQM53" s="354"/>
      <c r="GQN53" s="354"/>
      <c r="GQO53" s="354"/>
      <c r="GQP53" s="354"/>
      <c r="GQQ53" s="354"/>
      <c r="GQR53" s="354"/>
      <c r="GQS53" s="354"/>
      <c r="GQT53" s="354"/>
      <c r="GQU53" s="354"/>
      <c r="GQV53" s="354"/>
      <c r="GQW53" s="354"/>
      <c r="GQX53" s="354"/>
      <c r="GQY53" s="354"/>
      <c r="GQZ53" s="354"/>
      <c r="GRA53" s="354"/>
      <c r="GRB53" s="354"/>
      <c r="GRC53" s="354"/>
      <c r="GRD53" s="354"/>
      <c r="GRE53" s="354"/>
      <c r="GRF53" s="354"/>
      <c r="GRG53" s="354"/>
      <c r="GRH53" s="354"/>
      <c r="GRI53" s="354"/>
      <c r="GRJ53" s="354"/>
      <c r="GRK53" s="354"/>
      <c r="GRL53" s="354"/>
      <c r="GRM53" s="354"/>
      <c r="GRN53" s="354"/>
      <c r="GRO53" s="354"/>
      <c r="GRP53" s="354"/>
      <c r="GRQ53" s="354"/>
      <c r="GRR53" s="354"/>
      <c r="GRS53" s="354"/>
      <c r="GRT53" s="354"/>
      <c r="GRU53" s="354"/>
      <c r="GRV53" s="354"/>
      <c r="GRW53" s="354"/>
      <c r="GRX53" s="354"/>
      <c r="GRY53" s="354"/>
      <c r="GRZ53" s="354"/>
      <c r="GSA53" s="354"/>
      <c r="GSB53" s="354"/>
      <c r="GSC53" s="354"/>
      <c r="GSD53" s="354"/>
      <c r="GSE53" s="354"/>
      <c r="GSF53" s="354"/>
      <c r="GSG53" s="354"/>
      <c r="GSH53" s="354"/>
      <c r="GSI53" s="354"/>
      <c r="GSJ53" s="354"/>
      <c r="GSK53" s="354"/>
      <c r="GSL53" s="354"/>
      <c r="GSM53" s="354"/>
      <c r="GSN53" s="354"/>
      <c r="GSO53" s="354"/>
      <c r="GSP53" s="354"/>
      <c r="GSQ53" s="354"/>
      <c r="GSR53" s="354"/>
      <c r="GSS53" s="354"/>
      <c r="GST53" s="354"/>
      <c r="GSU53" s="354"/>
      <c r="GSV53" s="354"/>
      <c r="GSW53" s="354"/>
      <c r="GSX53" s="354"/>
      <c r="GSY53" s="354"/>
      <c r="GSZ53" s="354"/>
      <c r="GTA53" s="354"/>
      <c r="GTB53" s="354"/>
      <c r="GTC53" s="354"/>
      <c r="GTD53" s="354"/>
      <c r="GTE53" s="354"/>
      <c r="GTF53" s="354"/>
      <c r="GTG53" s="354"/>
      <c r="GTH53" s="354"/>
      <c r="GTI53" s="354"/>
      <c r="GTJ53" s="354"/>
      <c r="GTK53" s="354"/>
      <c r="GTL53" s="354"/>
      <c r="GTM53" s="354"/>
      <c r="GTN53" s="354"/>
      <c r="GTO53" s="354"/>
      <c r="GTP53" s="354"/>
      <c r="GTQ53" s="354"/>
      <c r="GTR53" s="354"/>
      <c r="GTS53" s="354"/>
      <c r="GTT53" s="354"/>
      <c r="GTU53" s="354"/>
      <c r="GTV53" s="354"/>
      <c r="GTW53" s="354"/>
      <c r="GTX53" s="354"/>
      <c r="GTY53" s="354"/>
      <c r="GTZ53" s="354"/>
      <c r="GUA53" s="354"/>
      <c r="GUB53" s="354"/>
      <c r="GUC53" s="354"/>
      <c r="GUD53" s="354"/>
      <c r="GUE53" s="354"/>
      <c r="GUF53" s="354"/>
      <c r="GUG53" s="354"/>
      <c r="GUH53" s="354"/>
      <c r="GUI53" s="354"/>
      <c r="GUJ53" s="354"/>
      <c r="GUK53" s="354"/>
      <c r="GUL53" s="354"/>
      <c r="GUM53" s="354"/>
      <c r="GUN53" s="354"/>
      <c r="GUO53" s="354"/>
      <c r="GUP53" s="354"/>
      <c r="GUQ53" s="354"/>
      <c r="GUR53" s="354"/>
      <c r="GUS53" s="354"/>
      <c r="GUT53" s="354"/>
      <c r="GUU53" s="354"/>
      <c r="GUV53" s="354"/>
      <c r="GUW53" s="354"/>
      <c r="GUX53" s="354"/>
      <c r="GUY53" s="354"/>
      <c r="GUZ53" s="354"/>
      <c r="GVA53" s="354"/>
      <c r="GVB53" s="354"/>
      <c r="GVC53" s="354"/>
      <c r="GVD53" s="354"/>
      <c r="GVE53" s="354"/>
      <c r="GVF53" s="354"/>
      <c r="GVG53" s="354"/>
      <c r="GVH53" s="354"/>
      <c r="GVI53" s="354"/>
      <c r="GVJ53" s="354"/>
      <c r="GVK53" s="354"/>
      <c r="GVL53" s="354"/>
      <c r="GVM53" s="354"/>
      <c r="GVN53" s="354"/>
      <c r="GVO53" s="354"/>
      <c r="GVP53" s="354"/>
      <c r="GVQ53" s="354"/>
      <c r="GVR53" s="354"/>
      <c r="GVS53" s="354"/>
      <c r="GVT53" s="354"/>
      <c r="GVU53" s="354"/>
      <c r="GVV53" s="354"/>
      <c r="GVW53" s="354"/>
      <c r="GVX53" s="354"/>
      <c r="GVY53" s="354"/>
      <c r="GVZ53" s="354"/>
      <c r="GWA53" s="354"/>
      <c r="GWB53" s="354"/>
      <c r="GWC53" s="354"/>
      <c r="GWD53" s="354"/>
      <c r="GWE53" s="354"/>
      <c r="GWF53" s="354"/>
      <c r="GWG53" s="354"/>
      <c r="GWH53" s="354"/>
      <c r="GWI53" s="354"/>
      <c r="GWJ53" s="354"/>
      <c r="GWK53" s="354"/>
      <c r="GWL53" s="354"/>
      <c r="GWM53" s="354"/>
      <c r="GWN53" s="354"/>
      <c r="GWO53" s="354"/>
      <c r="GWP53" s="354"/>
      <c r="GWQ53" s="354"/>
      <c r="GWR53" s="354"/>
      <c r="GWS53" s="354"/>
      <c r="GWT53" s="354"/>
      <c r="GWU53" s="354"/>
      <c r="GWV53" s="354"/>
      <c r="GWW53" s="354"/>
      <c r="GWX53" s="354"/>
      <c r="GWY53" s="354"/>
      <c r="GWZ53" s="354"/>
      <c r="GXA53" s="354"/>
      <c r="GXB53" s="354"/>
      <c r="GXC53" s="354"/>
      <c r="GXD53" s="354"/>
      <c r="GXE53" s="354"/>
      <c r="GXF53" s="354"/>
      <c r="GXG53" s="354"/>
      <c r="GXH53" s="354"/>
      <c r="GXI53" s="354"/>
      <c r="GXJ53" s="354"/>
      <c r="GXK53" s="354"/>
      <c r="GXL53" s="354"/>
      <c r="GXM53" s="354"/>
      <c r="GXN53" s="354"/>
      <c r="GXO53" s="354"/>
      <c r="GXP53" s="354"/>
      <c r="GXQ53" s="354"/>
      <c r="GXR53" s="354"/>
      <c r="GXS53" s="354"/>
      <c r="GXT53" s="354"/>
      <c r="GXU53" s="354"/>
      <c r="GXV53" s="354"/>
      <c r="GXW53" s="354"/>
      <c r="GXX53" s="354"/>
      <c r="GXY53" s="354"/>
      <c r="GXZ53" s="354"/>
      <c r="GYA53" s="354"/>
      <c r="GYB53" s="354"/>
      <c r="GYC53" s="354"/>
      <c r="GYD53" s="354"/>
      <c r="GYE53" s="354"/>
      <c r="GYF53" s="354"/>
      <c r="GYG53" s="354"/>
      <c r="GYH53" s="354"/>
      <c r="GYI53" s="354"/>
      <c r="GYJ53" s="354"/>
      <c r="GYK53" s="354"/>
      <c r="GYL53" s="354"/>
      <c r="GYM53" s="354"/>
      <c r="GYN53" s="354"/>
      <c r="GYO53" s="354"/>
      <c r="GYP53" s="354"/>
      <c r="GYQ53" s="354"/>
      <c r="GYR53" s="354"/>
      <c r="GYS53" s="354"/>
      <c r="GYT53" s="354"/>
      <c r="GYU53" s="354"/>
      <c r="GYV53" s="354"/>
      <c r="GYW53" s="354"/>
      <c r="GYX53" s="354"/>
      <c r="GYY53" s="354"/>
      <c r="GYZ53" s="354"/>
      <c r="GZA53" s="354"/>
      <c r="GZB53" s="354"/>
      <c r="GZC53" s="354"/>
      <c r="GZD53" s="354"/>
      <c r="GZE53" s="354"/>
      <c r="GZF53" s="354"/>
      <c r="GZG53" s="354"/>
      <c r="GZH53" s="354"/>
      <c r="GZI53" s="354"/>
      <c r="GZJ53" s="354"/>
      <c r="GZK53" s="354"/>
      <c r="GZL53" s="354"/>
      <c r="GZM53" s="354"/>
      <c r="GZN53" s="354"/>
      <c r="GZO53" s="354"/>
      <c r="GZP53" s="354"/>
      <c r="GZQ53" s="354"/>
      <c r="GZR53" s="354"/>
      <c r="GZS53" s="354"/>
      <c r="GZT53" s="354"/>
      <c r="GZU53" s="354"/>
      <c r="GZV53" s="354"/>
      <c r="GZW53" s="354"/>
      <c r="GZX53" s="354"/>
      <c r="GZY53" s="354"/>
      <c r="GZZ53" s="354"/>
      <c r="HAA53" s="354"/>
      <c r="HAB53" s="354"/>
      <c r="HAC53" s="354"/>
      <c r="HAD53" s="354"/>
      <c r="HAE53" s="354"/>
      <c r="HAF53" s="354"/>
      <c r="HAG53" s="354"/>
      <c r="HAH53" s="354"/>
      <c r="HAI53" s="354"/>
      <c r="HAJ53" s="354"/>
      <c r="HAK53" s="354"/>
      <c r="HAL53" s="354"/>
      <c r="HAM53" s="354"/>
      <c r="HAN53" s="354"/>
      <c r="HAO53" s="354"/>
      <c r="HAP53" s="354"/>
      <c r="HAQ53" s="354"/>
      <c r="HAR53" s="354"/>
      <c r="HAS53" s="354"/>
      <c r="HAT53" s="354"/>
      <c r="HAU53" s="354"/>
      <c r="HAV53" s="354"/>
      <c r="HAW53" s="354"/>
      <c r="HAX53" s="354"/>
      <c r="HAY53" s="354"/>
      <c r="HAZ53" s="354"/>
      <c r="HBA53" s="354"/>
      <c r="HBB53" s="354"/>
      <c r="HBC53" s="354"/>
      <c r="HBD53" s="354"/>
      <c r="HBE53" s="354"/>
      <c r="HBF53" s="354"/>
      <c r="HBG53" s="354"/>
      <c r="HBH53" s="354"/>
      <c r="HBI53" s="354"/>
      <c r="HBJ53" s="354"/>
      <c r="HBK53" s="354"/>
      <c r="HBL53" s="354"/>
      <c r="HBM53" s="354"/>
      <c r="HBN53" s="354"/>
      <c r="HBO53" s="354"/>
      <c r="HBP53" s="354"/>
      <c r="HBQ53" s="354"/>
      <c r="HBR53" s="354"/>
      <c r="HBS53" s="354"/>
      <c r="HBT53" s="354"/>
      <c r="HBU53" s="354"/>
      <c r="HBV53" s="354"/>
      <c r="HBW53" s="354"/>
      <c r="HBX53" s="354"/>
      <c r="HBY53" s="354"/>
      <c r="HBZ53" s="354"/>
      <c r="HCA53" s="354"/>
      <c r="HCB53" s="354"/>
      <c r="HCC53" s="354"/>
      <c r="HCD53" s="354"/>
      <c r="HCE53" s="354"/>
      <c r="HCF53" s="354"/>
      <c r="HCG53" s="354"/>
      <c r="HCH53" s="354"/>
      <c r="HCI53" s="354"/>
      <c r="HCJ53" s="354"/>
      <c r="HCK53" s="354"/>
      <c r="HCL53" s="354"/>
      <c r="HCM53" s="354"/>
      <c r="HCN53" s="354"/>
      <c r="HCO53" s="354"/>
      <c r="HCP53" s="354"/>
      <c r="HCQ53" s="354"/>
      <c r="HCR53" s="354"/>
      <c r="HCS53" s="354"/>
      <c r="HCT53" s="354"/>
      <c r="HCU53" s="354"/>
      <c r="HCV53" s="354"/>
      <c r="HCW53" s="354"/>
      <c r="HCX53" s="354"/>
      <c r="HCY53" s="354"/>
      <c r="HCZ53" s="354"/>
      <c r="HDA53" s="354"/>
      <c r="HDB53" s="354"/>
      <c r="HDC53" s="354"/>
      <c r="HDD53" s="354"/>
      <c r="HDE53" s="354"/>
      <c r="HDF53" s="354"/>
      <c r="HDG53" s="354"/>
      <c r="HDH53" s="354"/>
      <c r="HDI53" s="354"/>
      <c r="HDJ53" s="354"/>
      <c r="HDK53" s="354"/>
      <c r="HDL53" s="354"/>
      <c r="HDM53" s="354"/>
      <c r="HDN53" s="354"/>
      <c r="HDO53" s="354"/>
      <c r="HDP53" s="354"/>
      <c r="HDQ53" s="354"/>
      <c r="HDR53" s="354"/>
      <c r="HDS53" s="354"/>
      <c r="HDT53" s="354"/>
      <c r="HDU53" s="354"/>
      <c r="HDV53" s="354"/>
      <c r="HDW53" s="354"/>
      <c r="HDX53" s="354"/>
      <c r="HDY53" s="354"/>
      <c r="HDZ53" s="354"/>
      <c r="HEA53" s="354"/>
      <c r="HEB53" s="354"/>
      <c r="HEC53" s="354"/>
      <c r="HED53" s="354"/>
      <c r="HEE53" s="354"/>
      <c r="HEF53" s="354"/>
      <c r="HEG53" s="354"/>
      <c r="HEH53" s="354"/>
      <c r="HEI53" s="354"/>
      <c r="HEJ53" s="354"/>
      <c r="HEK53" s="354"/>
      <c r="HEL53" s="354"/>
      <c r="HEM53" s="354"/>
      <c r="HEN53" s="354"/>
      <c r="HEO53" s="354"/>
      <c r="HEP53" s="354"/>
      <c r="HEQ53" s="354"/>
      <c r="HER53" s="354"/>
      <c r="HES53" s="354"/>
      <c r="HET53" s="354"/>
      <c r="HEU53" s="354"/>
      <c r="HEV53" s="354"/>
      <c r="HEW53" s="354"/>
      <c r="HEX53" s="354"/>
      <c r="HEY53" s="354"/>
      <c r="HEZ53" s="354"/>
      <c r="HFA53" s="354"/>
      <c r="HFB53" s="354"/>
      <c r="HFC53" s="354"/>
      <c r="HFD53" s="354"/>
      <c r="HFE53" s="354"/>
      <c r="HFF53" s="354"/>
      <c r="HFG53" s="354"/>
      <c r="HFH53" s="354"/>
      <c r="HFI53" s="354"/>
      <c r="HFJ53" s="354"/>
      <c r="HFK53" s="354"/>
      <c r="HFL53" s="354"/>
      <c r="HFM53" s="354"/>
      <c r="HFN53" s="354"/>
      <c r="HFO53" s="354"/>
      <c r="HFP53" s="354"/>
      <c r="HFQ53" s="354"/>
      <c r="HFR53" s="354"/>
      <c r="HFS53" s="354"/>
      <c r="HFT53" s="354"/>
      <c r="HFU53" s="354"/>
      <c r="HFV53" s="354"/>
      <c r="HFW53" s="354"/>
      <c r="HFX53" s="354"/>
      <c r="HFY53" s="354"/>
      <c r="HFZ53" s="354"/>
      <c r="HGA53" s="354"/>
      <c r="HGB53" s="354"/>
      <c r="HGC53" s="354"/>
      <c r="HGD53" s="354"/>
      <c r="HGE53" s="354"/>
      <c r="HGF53" s="354"/>
      <c r="HGG53" s="354"/>
      <c r="HGH53" s="354"/>
      <c r="HGI53" s="354"/>
      <c r="HGJ53" s="354"/>
      <c r="HGK53" s="354"/>
      <c r="HGL53" s="354"/>
      <c r="HGM53" s="354"/>
      <c r="HGN53" s="354"/>
      <c r="HGO53" s="354"/>
      <c r="HGP53" s="354"/>
      <c r="HGQ53" s="354"/>
      <c r="HGR53" s="354"/>
      <c r="HGS53" s="354"/>
      <c r="HGT53" s="354"/>
      <c r="HGU53" s="354"/>
      <c r="HGV53" s="354"/>
      <c r="HGW53" s="354"/>
      <c r="HGX53" s="354"/>
      <c r="HGY53" s="354"/>
      <c r="HGZ53" s="354"/>
      <c r="HHA53" s="354"/>
      <c r="HHB53" s="354"/>
      <c r="HHC53" s="354"/>
      <c r="HHD53" s="354"/>
      <c r="HHE53" s="354"/>
      <c r="HHF53" s="354"/>
      <c r="HHG53" s="354"/>
      <c r="HHH53" s="354"/>
      <c r="HHI53" s="354"/>
      <c r="HHJ53" s="354"/>
      <c r="HHK53" s="354"/>
      <c r="HHL53" s="354"/>
      <c r="HHM53" s="354"/>
      <c r="HHN53" s="354"/>
      <c r="HHO53" s="354"/>
      <c r="HHP53" s="354"/>
      <c r="HHQ53" s="354"/>
      <c r="HHR53" s="354"/>
      <c r="HHS53" s="354"/>
      <c r="HHT53" s="354"/>
      <c r="HHU53" s="354"/>
      <c r="HHV53" s="354"/>
      <c r="HHW53" s="354"/>
      <c r="HHX53" s="354"/>
      <c r="HHY53" s="354"/>
      <c r="HHZ53" s="354"/>
      <c r="HIA53" s="354"/>
      <c r="HIB53" s="354"/>
      <c r="HIC53" s="354"/>
      <c r="HID53" s="354"/>
      <c r="HIE53" s="354"/>
      <c r="HIF53" s="354"/>
      <c r="HIG53" s="354"/>
      <c r="HIH53" s="354"/>
      <c r="HII53" s="354"/>
      <c r="HIJ53" s="354"/>
      <c r="HIK53" s="354"/>
      <c r="HIL53" s="354"/>
      <c r="HIM53" s="354"/>
      <c r="HIN53" s="354"/>
      <c r="HIO53" s="354"/>
      <c r="HIP53" s="354"/>
      <c r="HIQ53" s="354"/>
      <c r="HIR53" s="354"/>
      <c r="HIS53" s="354"/>
      <c r="HIT53" s="354"/>
      <c r="HIU53" s="354"/>
      <c r="HIV53" s="354"/>
      <c r="HIW53" s="354"/>
      <c r="HIX53" s="354"/>
      <c r="HIY53" s="354"/>
      <c r="HIZ53" s="354"/>
      <c r="HJA53" s="354"/>
      <c r="HJB53" s="354"/>
      <c r="HJC53" s="354"/>
      <c r="HJD53" s="354"/>
      <c r="HJE53" s="354"/>
      <c r="HJF53" s="354"/>
      <c r="HJG53" s="354"/>
      <c r="HJH53" s="354"/>
      <c r="HJI53" s="354"/>
      <c r="HJJ53" s="354"/>
      <c r="HJK53" s="354"/>
      <c r="HJL53" s="354"/>
      <c r="HJM53" s="354"/>
      <c r="HJN53" s="354"/>
      <c r="HJO53" s="354"/>
      <c r="HJP53" s="354"/>
      <c r="HJQ53" s="354"/>
      <c r="HJR53" s="354"/>
      <c r="HJS53" s="354"/>
      <c r="HJT53" s="354"/>
      <c r="HJU53" s="354"/>
      <c r="HJV53" s="354"/>
      <c r="HJW53" s="354"/>
      <c r="HJX53" s="354"/>
      <c r="HJY53" s="354"/>
      <c r="HJZ53" s="354"/>
      <c r="HKA53" s="354"/>
      <c r="HKB53" s="354"/>
      <c r="HKC53" s="354"/>
      <c r="HKD53" s="354"/>
      <c r="HKE53" s="354"/>
      <c r="HKF53" s="354"/>
      <c r="HKG53" s="354"/>
      <c r="HKH53" s="354"/>
      <c r="HKI53" s="354"/>
      <c r="HKJ53" s="354"/>
      <c r="HKK53" s="354"/>
      <c r="HKL53" s="354"/>
      <c r="HKM53" s="354"/>
      <c r="HKN53" s="354"/>
      <c r="HKO53" s="354"/>
      <c r="HKP53" s="354"/>
      <c r="HKQ53" s="354"/>
      <c r="HKR53" s="354"/>
      <c r="HKS53" s="354"/>
      <c r="HKT53" s="354"/>
      <c r="HKU53" s="354"/>
      <c r="HKV53" s="354"/>
      <c r="HKW53" s="354"/>
      <c r="HKX53" s="354"/>
      <c r="HKY53" s="354"/>
      <c r="HKZ53" s="354"/>
      <c r="HLA53" s="354"/>
      <c r="HLB53" s="354"/>
      <c r="HLC53" s="354"/>
      <c r="HLD53" s="354"/>
      <c r="HLE53" s="354"/>
      <c r="HLF53" s="354"/>
      <c r="HLG53" s="354"/>
      <c r="HLH53" s="354"/>
      <c r="HLI53" s="354"/>
      <c r="HLJ53" s="354"/>
      <c r="HLK53" s="354"/>
      <c r="HLL53" s="354"/>
      <c r="HLM53" s="354"/>
      <c r="HLN53" s="354"/>
      <c r="HLO53" s="354"/>
      <c r="HLP53" s="354"/>
      <c r="HLQ53" s="354"/>
      <c r="HLR53" s="354"/>
      <c r="HLS53" s="354"/>
      <c r="HLT53" s="354"/>
      <c r="HLU53" s="354"/>
      <c r="HLV53" s="354"/>
      <c r="HLW53" s="354"/>
      <c r="HLX53" s="354"/>
      <c r="HLY53" s="354"/>
      <c r="HLZ53" s="354"/>
      <c r="HMA53" s="354"/>
      <c r="HMB53" s="354"/>
      <c r="HMC53" s="354"/>
      <c r="HMD53" s="354"/>
      <c r="HME53" s="354"/>
      <c r="HMF53" s="354"/>
      <c r="HMG53" s="354"/>
      <c r="HMH53" s="354"/>
      <c r="HMI53" s="354"/>
      <c r="HMJ53" s="354"/>
      <c r="HMK53" s="354"/>
      <c r="HML53" s="354"/>
      <c r="HMM53" s="354"/>
      <c r="HMN53" s="354"/>
      <c r="HMO53" s="354"/>
      <c r="HMP53" s="354"/>
      <c r="HMQ53" s="354"/>
      <c r="HMR53" s="354"/>
      <c r="HMS53" s="354"/>
      <c r="HMT53" s="354"/>
      <c r="HMU53" s="354"/>
      <c r="HMV53" s="354"/>
      <c r="HMW53" s="354"/>
      <c r="HMX53" s="354"/>
      <c r="HMY53" s="354"/>
      <c r="HMZ53" s="354"/>
      <c r="HNA53" s="354"/>
      <c r="HNB53" s="354"/>
      <c r="HNC53" s="354"/>
      <c r="HND53" s="354"/>
      <c r="HNE53" s="354"/>
      <c r="HNF53" s="354"/>
      <c r="HNG53" s="354"/>
      <c r="HNH53" s="354"/>
      <c r="HNI53" s="354"/>
      <c r="HNJ53" s="354"/>
      <c r="HNK53" s="354"/>
      <c r="HNL53" s="354"/>
      <c r="HNM53" s="354"/>
      <c r="HNN53" s="354"/>
      <c r="HNO53" s="354"/>
      <c r="HNP53" s="354"/>
      <c r="HNQ53" s="354"/>
      <c r="HNR53" s="354"/>
      <c r="HNS53" s="354"/>
      <c r="HNT53" s="354"/>
      <c r="HNU53" s="354"/>
      <c r="HNV53" s="354"/>
      <c r="HNW53" s="354"/>
      <c r="HNX53" s="354"/>
      <c r="HNY53" s="354"/>
      <c r="HNZ53" s="354"/>
      <c r="HOA53" s="354"/>
      <c r="HOB53" s="354"/>
      <c r="HOC53" s="354"/>
      <c r="HOD53" s="354"/>
      <c r="HOE53" s="354"/>
      <c r="HOF53" s="354"/>
      <c r="HOG53" s="354"/>
      <c r="HOH53" s="354"/>
      <c r="HOI53" s="354"/>
      <c r="HOJ53" s="354"/>
      <c r="HOK53" s="354"/>
      <c r="HOL53" s="354"/>
      <c r="HOM53" s="354"/>
      <c r="HON53" s="354"/>
      <c r="HOO53" s="354"/>
      <c r="HOP53" s="354"/>
      <c r="HOQ53" s="354"/>
      <c r="HOR53" s="354"/>
      <c r="HOS53" s="354"/>
      <c r="HOT53" s="354"/>
      <c r="HOU53" s="354"/>
      <c r="HOV53" s="354"/>
      <c r="HOW53" s="354"/>
      <c r="HOX53" s="354"/>
      <c r="HOY53" s="354"/>
      <c r="HOZ53" s="354"/>
      <c r="HPA53" s="354"/>
      <c r="HPB53" s="354"/>
      <c r="HPC53" s="354"/>
      <c r="HPD53" s="354"/>
      <c r="HPE53" s="354"/>
      <c r="HPF53" s="354"/>
      <c r="HPG53" s="354"/>
      <c r="HPH53" s="354"/>
      <c r="HPI53" s="354"/>
      <c r="HPJ53" s="354"/>
      <c r="HPK53" s="354"/>
      <c r="HPL53" s="354"/>
      <c r="HPM53" s="354"/>
      <c r="HPN53" s="354"/>
      <c r="HPO53" s="354"/>
      <c r="HPP53" s="354"/>
      <c r="HPQ53" s="354"/>
      <c r="HPR53" s="354"/>
      <c r="HPS53" s="354"/>
      <c r="HPT53" s="354"/>
      <c r="HPU53" s="354"/>
      <c r="HPV53" s="354"/>
      <c r="HPW53" s="354"/>
      <c r="HPX53" s="354"/>
      <c r="HPY53" s="354"/>
      <c r="HPZ53" s="354"/>
      <c r="HQA53" s="354"/>
      <c r="HQB53" s="354"/>
      <c r="HQC53" s="354"/>
      <c r="HQD53" s="354"/>
      <c r="HQE53" s="354"/>
      <c r="HQF53" s="354"/>
      <c r="HQG53" s="354"/>
      <c r="HQH53" s="354"/>
      <c r="HQI53" s="354"/>
      <c r="HQJ53" s="354"/>
      <c r="HQK53" s="354"/>
      <c r="HQL53" s="354"/>
      <c r="HQM53" s="354"/>
      <c r="HQN53" s="354"/>
      <c r="HQO53" s="354"/>
      <c r="HQP53" s="354"/>
      <c r="HQQ53" s="354"/>
      <c r="HQR53" s="354"/>
      <c r="HQS53" s="354"/>
      <c r="HQT53" s="354"/>
      <c r="HQU53" s="354"/>
      <c r="HQV53" s="354"/>
      <c r="HQW53" s="354"/>
      <c r="HQX53" s="354"/>
      <c r="HQY53" s="354"/>
      <c r="HQZ53" s="354"/>
      <c r="HRA53" s="354"/>
      <c r="HRB53" s="354"/>
      <c r="HRC53" s="354"/>
      <c r="HRD53" s="354"/>
      <c r="HRE53" s="354"/>
      <c r="HRF53" s="354"/>
      <c r="HRG53" s="354"/>
      <c r="HRH53" s="354"/>
      <c r="HRI53" s="354"/>
      <c r="HRJ53" s="354"/>
      <c r="HRK53" s="354"/>
      <c r="HRL53" s="354"/>
      <c r="HRM53" s="354"/>
      <c r="HRN53" s="354"/>
      <c r="HRO53" s="354"/>
      <c r="HRP53" s="354"/>
      <c r="HRQ53" s="354"/>
      <c r="HRR53" s="354"/>
      <c r="HRS53" s="354"/>
      <c r="HRT53" s="354"/>
      <c r="HRU53" s="354"/>
      <c r="HRV53" s="354"/>
      <c r="HRW53" s="354"/>
      <c r="HRX53" s="354"/>
      <c r="HRY53" s="354"/>
      <c r="HRZ53" s="354"/>
      <c r="HSA53" s="354"/>
      <c r="HSB53" s="354"/>
      <c r="HSC53" s="354"/>
      <c r="HSD53" s="354"/>
      <c r="HSE53" s="354"/>
      <c r="HSF53" s="354"/>
      <c r="HSG53" s="354"/>
      <c r="HSH53" s="354"/>
      <c r="HSI53" s="354"/>
      <c r="HSJ53" s="354"/>
      <c r="HSK53" s="354"/>
      <c r="HSL53" s="354"/>
      <c r="HSM53" s="354"/>
      <c r="HSN53" s="354"/>
      <c r="HSO53" s="354"/>
      <c r="HSP53" s="354"/>
      <c r="HSQ53" s="354"/>
      <c r="HSR53" s="354"/>
      <c r="HSS53" s="354"/>
      <c r="HST53" s="354"/>
      <c r="HSU53" s="354"/>
      <c r="HSV53" s="354"/>
      <c r="HSW53" s="354"/>
      <c r="HSX53" s="354"/>
      <c r="HSY53" s="354"/>
      <c r="HSZ53" s="354"/>
      <c r="HTA53" s="354"/>
      <c r="HTB53" s="354"/>
      <c r="HTC53" s="354"/>
      <c r="HTD53" s="354"/>
      <c r="HTE53" s="354"/>
      <c r="HTF53" s="354"/>
      <c r="HTG53" s="354"/>
      <c r="HTH53" s="354"/>
      <c r="HTI53" s="354"/>
      <c r="HTJ53" s="354"/>
      <c r="HTK53" s="354"/>
      <c r="HTL53" s="354"/>
      <c r="HTM53" s="354"/>
      <c r="HTN53" s="354"/>
      <c r="HTO53" s="354"/>
      <c r="HTP53" s="354"/>
      <c r="HTQ53" s="354"/>
      <c r="HTR53" s="354"/>
      <c r="HTS53" s="354"/>
      <c r="HTT53" s="354"/>
      <c r="HTU53" s="354"/>
      <c r="HTV53" s="354"/>
      <c r="HTW53" s="354"/>
      <c r="HTX53" s="354"/>
      <c r="HTY53" s="354"/>
      <c r="HTZ53" s="354"/>
      <c r="HUA53" s="354"/>
      <c r="HUB53" s="354"/>
      <c r="HUC53" s="354"/>
      <c r="HUD53" s="354"/>
      <c r="HUE53" s="354"/>
      <c r="HUF53" s="354"/>
      <c r="HUG53" s="354"/>
      <c r="HUH53" s="354"/>
      <c r="HUI53" s="354"/>
      <c r="HUJ53" s="354"/>
      <c r="HUK53" s="354"/>
      <c r="HUL53" s="354"/>
      <c r="HUM53" s="354"/>
      <c r="HUN53" s="354"/>
      <c r="HUO53" s="354"/>
      <c r="HUP53" s="354"/>
      <c r="HUQ53" s="354"/>
      <c r="HUR53" s="354"/>
      <c r="HUS53" s="354"/>
      <c r="HUT53" s="354"/>
      <c r="HUU53" s="354"/>
      <c r="HUV53" s="354"/>
      <c r="HUW53" s="354"/>
      <c r="HUX53" s="354"/>
      <c r="HUY53" s="354"/>
      <c r="HUZ53" s="354"/>
      <c r="HVA53" s="354"/>
      <c r="HVB53" s="354"/>
      <c r="HVC53" s="354"/>
      <c r="HVD53" s="354"/>
      <c r="HVE53" s="354"/>
      <c r="HVF53" s="354"/>
      <c r="HVG53" s="354"/>
      <c r="HVH53" s="354"/>
      <c r="HVI53" s="354"/>
      <c r="HVJ53" s="354"/>
      <c r="HVK53" s="354"/>
      <c r="HVL53" s="354"/>
      <c r="HVM53" s="354"/>
      <c r="HVN53" s="354"/>
      <c r="HVO53" s="354"/>
      <c r="HVP53" s="354"/>
      <c r="HVQ53" s="354"/>
      <c r="HVR53" s="354"/>
      <c r="HVS53" s="354"/>
      <c r="HVT53" s="354"/>
      <c r="HVU53" s="354"/>
      <c r="HVV53" s="354"/>
      <c r="HVW53" s="354"/>
      <c r="HVX53" s="354"/>
      <c r="HVY53" s="354"/>
      <c r="HVZ53" s="354"/>
      <c r="HWA53" s="354"/>
      <c r="HWB53" s="354"/>
      <c r="HWC53" s="354"/>
      <c r="HWD53" s="354"/>
      <c r="HWE53" s="354"/>
      <c r="HWF53" s="354"/>
      <c r="HWG53" s="354"/>
      <c r="HWH53" s="354"/>
      <c r="HWI53" s="354"/>
      <c r="HWJ53" s="354"/>
      <c r="HWK53" s="354"/>
      <c r="HWL53" s="354"/>
      <c r="HWM53" s="354"/>
      <c r="HWN53" s="354"/>
      <c r="HWO53" s="354"/>
      <c r="HWP53" s="354"/>
      <c r="HWQ53" s="354"/>
      <c r="HWR53" s="354"/>
      <c r="HWS53" s="354"/>
      <c r="HWT53" s="354"/>
      <c r="HWU53" s="354"/>
      <c r="HWV53" s="354"/>
      <c r="HWW53" s="354"/>
      <c r="HWX53" s="354"/>
      <c r="HWY53" s="354"/>
      <c r="HWZ53" s="354"/>
      <c r="HXA53" s="354"/>
      <c r="HXB53" s="354"/>
      <c r="HXC53" s="354"/>
      <c r="HXD53" s="354"/>
      <c r="HXE53" s="354"/>
      <c r="HXF53" s="354"/>
      <c r="HXG53" s="354"/>
      <c r="HXH53" s="354"/>
      <c r="HXI53" s="354"/>
      <c r="HXJ53" s="354"/>
      <c r="HXK53" s="354"/>
      <c r="HXL53" s="354"/>
      <c r="HXM53" s="354"/>
      <c r="HXN53" s="354"/>
      <c r="HXO53" s="354"/>
      <c r="HXP53" s="354"/>
      <c r="HXQ53" s="354"/>
      <c r="HXR53" s="354"/>
      <c r="HXS53" s="354"/>
      <c r="HXT53" s="354"/>
      <c r="HXU53" s="354"/>
      <c r="HXV53" s="354"/>
      <c r="HXW53" s="354"/>
      <c r="HXX53" s="354"/>
      <c r="HXY53" s="354"/>
      <c r="HXZ53" s="354"/>
      <c r="HYA53" s="354"/>
      <c r="HYB53" s="354"/>
      <c r="HYC53" s="354"/>
      <c r="HYD53" s="354"/>
      <c r="HYE53" s="354"/>
      <c r="HYF53" s="354"/>
      <c r="HYG53" s="354"/>
      <c r="HYH53" s="354"/>
      <c r="HYI53" s="354"/>
      <c r="HYJ53" s="354"/>
      <c r="HYK53" s="354"/>
      <c r="HYL53" s="354"/>
      <c r="HYM53" s="354"/>
      <c r="HYN53" s="354"/>
      <c r="HYO53" s="354"/>
      <c r="HYP53" s="354"/>
      <c r="HYQ53" s="354"/>
      <c r="HYR53" s="354"/>
      <c r="HYS53" s="354"/>
      <c r="HYT53" s="354"/>
      <c r="HYU53" s="354"/>
      <c r="HYV53" s="354"/>
      <c r="HYW53" s="354"/>
      <c r="HYX53" s="354"/>
      <c r="HYY53" s="354"/>
      <c r="HYZ53" s="354"/>
      <c r="HZA53" s="354"/>
      <c r="HZB53" s="354"/>
      <c r="HZC53" s="354"/>
      <c r="HZD53" s="354"/>
      <c r="HZE53" s="354"/>
      <c r="HZF53" s="354"/>
      <c r="HZG53" s="354"/>
      <c r="HZH53" s="354"/>
      <c r="HZI53" s="354"/>
      <c r="HZJ53" s="354"/>
      <c r="HZK53" s="354"/>
      <c r="HZL53" s="354"/>
      <c r="HZM53" s="354"/>
      <c r="HZN53" s="354"/>
      <c r="HZO53" s="354"/>
      <c r="HZP53" s="354"/>
      <c r="HZQ53" s="354"/>
      <c r="HZR53" s="354"/>
      <c r="HZS53" s="354"/>
      <c r="HZT53" s="354"/>
      <c r="HZU53" s="354"/>
      <c r="HZV53" s="354"/>
      <c r="HZW53" s="354"/>
      <c r="HZX53" s="354"/>
      <c r="HZY53" s="354"/>
      <c r="HZZ53" s="354"/>
      <c r="IAA53" s="354"/>
      <c r="IAB53" s="354"/>
      <c r="IAC53" s="354"/>
      <c r="IAD53" s="354"/>
      <c r="IAE53" s="354"/>
      <c r="IAF53" s="354"/>
      <c r="IAG53" s="354"/>
      <c r="IAH53" s="354"/>
      <c r="IAI53" s="354"/>
      <c r="IAJ53" s="354"/>
      <c r="IAK53" s="354"/>
      <c r="IAL53" s="354"/>
      <c r="IAM53" s="354"/>
      <c r="IAN53" s="354"/>
      <c r="IAO53" s="354"/>
      <c r="IAP53" s="354"/>
      <c r="IAQ53" s="354"/>
      <c r="IAR53" s="354"/>
      <c r="IAS53" s="354"/>
      <c r="IAT53" s="354"/>
      <c r="IAU53" s="354"/>
      <c r="IAV53" s="354"/>
      <c r="IAW53" s="354"/>
      <c r="IAX53" s="354"/>
      <c r="IAY53" s="354"/>
      <c r="IAZ53" s="354"/>
      <c r="IBA53" s="354"/>
      <c r="IBB53" s="354"/>
      <c r="IBC53" s="354"/>
      <c r="IBD53" s="354"/>
      <c r="IBE53" s="354"/>
      <c r="IBF53" s="354"/>
      <c r="IBG53" s="354"/>
      <c r="IBH53" s="354"/>
      <c r="IBI53" s="354"/>
      <c r="IBJ53" s="354"/>
      <c r="IBK53" s="354"/>
      <c r="IBL53" s="354"/>
      <c r="IBM53" s="354"/>
      <c r="IBN53" s="354"/>
      <c r="IBO53" s="354"/>
      <c r="IBP53" s="354"/>
      <c r="IBQ53" s="354"/>
      <c r="IBR53" s="354"/>
      <c r="IBS53" s="354"/>
      <c r="IBT53" s="354"/>
      <c r="IBU53" s="354"/>
      <c r="IBV53" s="354"/>
      <c r="IBW53" s="354"/>
      <c r="IBX53" s="354"/>
      <c r="IBY53" s="354"/>
      <c r="IBZ53" s="354"/>
      <c r="ICA53" s="354"/>
      <c r="ICB53" s="354"/>
      <c r="ICC53" s="354"/>
      <c r="ICD53" s="354"/>
      <c r="ICE53" s="354"/>
      <c r="ICF53" s="354"/>
      <c r="ICG53" s="354"/>
      <c r="ICH53" s="354"/>
      <c r="ICI53" s="354"/>
      <c r="ICJ53" s="354"/>
      <c r="ICK53" s="354"/>
      <c r="ICL53" s="354"/>
      <c r="ICM53" s="354"/>
      <c r="ICN53" s="354"/>
      <c r="ICO53" s="354"/>
      <c r="ICP53" s="354"/>
      <c r="ICQ53" s="354"/>
      <c r="ICR53" s="354"/>
      <c r="ICS53" s="354"/>
      <c r="ICT53" s="354"/>
      <c r="ICU53" s="354"/>
      <c r="ICV53" s="354"/>
      <c r="ICW53" s="354"/>
      <c r="ICX53" s="354"/>
      <c r="ICY53" s="354"/>
      <c r="ICZ53" s="354"/>
      <c r="IDA53" s="354"/>
      <c r="IDB53" s="354"/>
      <c r="IDC53" s="354"/>
      <c r="IDD53" s="354"/>
      <c r="IDE53" s="354"/>
      <c r="IDF53" s="354"/>
      <c r="IDG53" s="354"/>
      <c r="IDH53" s="354"/>
      <c r="IDI53" s="354"/>
      <c r="IDJ53" s="354"/>
      <c r="IDK53" s="354"/>
      <c r="IDL53" s="354"/>
      <c r="IDM53" s="354"/>
      <c r="IDN53" s="354"/>
      <c r="IDO53" s="354"/>
      <c r="IDP53" s="354"/>
      <c r="IDQ53" s="354"/>
      <c r="IDR53" s="354"/>
      <c r="IDS53" s="354"/>
      <c r="IDT53" s="354"/>
      <c r="IDU53" s="354"/>
      <c r="IDV53" s="354"/>
      <c r="IDW53" s="354"/>
      <c r="IDX53" s="354"/>
      <c r="IDY53" s="354"/>
      <c r="IDZ53" s="354"/>
      <c r="IEA53" s="354"/>
      <c r="IEB53" s="354"/>
      <c r="IEC53" s="354"/>
      <c r="IED53" s="354"/>
      <c r="IEE53" s="354"/>
      <c r="IEF53" s="354"/>
      <c r="IEG53" s="354"/>
      <c r="IEH53" s="354"/>
      <c r="IEI53" s="354"/>
      <c r="IEJ53" s="354"/>
      <c r="IEK53" s="354"/>
      <c r="IEL53" s="354"/>
      <c r="IEM53" s="354"/>
      <c r="IEN53" s="354"/>
      <c r="IEO53" s="354"/>
      <c r="IEP53" s="354"/>
      <c r="IEQ53" s="354"/>
      <c r="IER53" s="354"/>
      <c r="IES53" s="354"/>
      <c r="IET53" s="354"/>
      <c r="IEU53" s="354"/>
      <c r="IEV53" s="354"/>
      <c r="IEW53" s="354"/>
      <c r="IEX53" s="354"/>
      <c r="IEY53" s="354"/>
      <c r="IEZ53" s="354"/>
      <c r="IFA53" s="354"/>
      <c r="IFB53" s="354"/>
      <c r="IFC53" s="354"/>
      <c r="IFD53" s="354"/>
      <c r="IFE53" s="354"/>
      <c r="IFF53" s="354"/>
      <c r="IFG53" s="354"/>
      <c r="IFH53" s="354"/>
      <c r="IFI53" s="354"/>
      <c r="IFJ53" s="354"/>
      <c r="IFK53" s="354"/>
      <c r="IFL53" s="354"/>
      <c r="IFM53" s="354"/>
      <c r="IFN53" s="354"/>
      <c r="IFO53" s="354"/>
      <c r="IFP53" s="354"/>
      <c r="IFQ53" s="354"/>
      <c r="IFR53" s="354"/>
      <c r="IFS53" s="354"/>
      <c r="IFT53" s="354"/>
      <c r="IFU53" s="354"/>
      <c r="IFV53" s="354"/>
      <c r="IFW53" s="354"/>
      <c r="IFX53" s="354"/>
      <c r="IFY53" s="354"/>
      <c r="IFZ53" s="354"/>
      <c r="IGA53" s="354"/>
      <c r="IGB53" s="354"/>
      <c r="IGC53" s="354"/>
      <c r="IGD53" s="354"/>
      <c r="IGE53" s="354"/>
      <c r="IGF53" s="354"/>
      <c r="IGG53" s="354"/>
      <c r="IGH53" s="354"/>
      <c r="IGI53" s="354"/>
      <c r="IGJ53" s="354"/>
      <c r="IGK53" s="354"/>
      <c r="IGL53" s="354"/>
      <c r="IGM53" s="354"/>
      <c r="IGN53" s="354"/>
      <c r="IGO53" s="354"/>
      <c r="IGP53" s="354"/>
      <c r="IGQ53" s="354"/>
      <c r="IGR53" s="354"/>
      <c r="IGS53" s="354"/>
      <c r="IGT53" s="354"/>
      <c r="IGU53" s="354"/>
      <c r="IGV53" s="354"/>
      <c r="IGW53" s="354"/>
      <c r="IGX53" s="354"/>
      <c r="IGY53" s="354"/>
      <c r="IGZ53" s="354"/>
      <c r="IHA53" s="354"/>
      <c r="IHB53" s="354"/>
      <c r="IHC53" s="354"/>
      <c r="IHD53" s="354"/>
      <c r="IHE53" s="354"/>
      <c r="IHF53" s="354"/>
      <c r="IHG53" s="354"/>
      <c r="IHH53" s="354"/>
      <c r="IHI53" s="354"/>
      <c r="IHJ53" s="354"/>
      <c r="IHK53" s="354"/>
      <c r="IHL53" s="354"/>
      <c r="IHM53" s="354"/>
      <c r="IHN53" s="354"/>
      <c r="IHO53" s="354"/>
      <c r="IHP53" s="354"/>
      <c r="IHQ53" s="354"/>
      <c r="IHR53" s="354"/>
      <c r="IHS53" s="354"/>
      <c r="IHT53" s="354"/>
      <c r="IHU53" s="354"/>
      <c r="IHV53" s="354"/>
      <c r="IHW53" s="354"/>
      <c r="IHX53" s="354"/>
      <c r="IHY53" s="354"/>
      <c r="IHZ53" s="354"/>
      <c r="IIA53" s="354"/>
      <c r="IIB53" s="354"/>
      <c r="IIC53" s="354"/>
      <c r="IID53" s="354"/>
      <c r="IIE53" s="354"/>
      <c r="IIF53" s="354"/>
      <c r="IIG53" s="354"/>
      <c r="IIH53" s="354"/>
      <c r="III53" s="354"/>
      <c r="IIJ53" s="354"/>
      <c r="IIK53" s="354"/>
      <c r="IIL53" s="354"/>
      <c r="IIM53" s="354"/>
      <c r="IIN53" s="354"/>
      <c r="IIO53" s="354"/>
      <c r="IIP53" s="354"/>
      <c r="IIQ53" s="354"/>
      <c r="IIR53" s="354"/>
      <c r="IIS53" s="354"/>
      <c r="IIT53" s="354"/>
      <c r="IIU53" s="354"/>
      <c r="IIV53" s="354"/>
      <c r="IIW53" s="354"/>
      <c r="IIX53" s="354"/>
      <c r="IIY53" s="354"/>
      <c r="IIZ53" s="354"/>
      <c r="IJA53" s="354"/>
      <c r="IJB53" s="354"/>
      <c r="IJC53" s="354"/>
      <c r="IJD53" s="354"/>
      <c r="IJE53" s="354"/>
      <c r="IJF53" s="354"/>
      <c r="IJG53" s="354"/>
      <c r="IJH53" s="354"/>
      <c r="IJI53" s="354"/>
      <c r="IJJ53" s="354"/>
      <c r="IJK53" s="354"/>
      <c r="IJL53" s="354"/>
      <c r="IJM53" s="354"/>
      <c r="IJN53" s="354"/>
      <c r="IJO53" s="354"/>
      <c r="IJP53" s="354"/>
      <c r="IJQ53" s="354"/>
      <c r="IJR53" s="354"/>
      <c r="IJS53" s="354"/>
      <c r="IJT53" s="354"/>
      <c r="IJU53" s="354"/>
      <c r="IJV53" s="354"/>
      <c r="IJW53" s="354"/>
      <c r="IJX53" s="354"/>
      <c r="IJY53" s="354"/>
      <c r="IJZ53" s="354"/>
      <c r="IKA53" s="354"/>
      <c r="IKB53" s="354"/>
      <c r="IKC53" s="354"/>
      <c r="IKD53" s="354"/>
      <c r="IKE53" s="354"/>
      <c r="IKF53" s="354"/>
      <c r="IKG53" s="354"/>
      <c r="IKH53" s="354"/>
      <c r="IKI53" s="354"/>
      <c r="IKJ53" s="354"/>
      <c r="IKK53" s="354"/>
      <c r="IKL53" s="354"/>
      <c r="IKM53" s="354"/>
      <c r="IKN53" s="354"/>
      <c r="IKO53" s="354"/>
      <c r="IKP53" s="354"/>
      <c r="IKQ53" s="354"/>
      <c r="IKR53" s="354"/>
      <c r="IKS53" s="354"/>
      <c r="IKT53" s="354"/>
      <c r="IKU53" s="354"/>
      <c r="IKV53" s="354"/>
      <c r="IKW53" s="354"/>
      <c r="IKX53" s="354"/>
      <c r="IKY53" s="354"/>
      <c r="IKZ53" s="354"/>
      <c r="ILA53" s="354"/>
      <c r="ILB53" s="354"/>
      <c r="ILC53" s="354"/>
      <c r="ILD53" s="354"/>
      <c r="ILE53" s="354"/>
      <c r="ILF53" s="354"/>
      <c r="ILG53" s="354"/>
      <c r="ILH53" s="354"/>
      <c r="ILI53" s="354"/>
      <c r="ILJ53" s="354"/>
      <c r="ILK53" s="354"/>
      <c r="ILL53" s="354"/>
      <c r="ILM53" s="354"/>
      <c r="ILN53" s="354"/>
      <c r="ILO53" s="354"/>
      <c r="ILP53" s="354"/>
      <c r="ILQ53" s="354"/>
      <c r="ILR53" s="354"/>
      <c r="ILS53" s="354"/>
      <c r="ILT53" s="354"/>
      <c r="ILU53" s="354"/>
      <c r="ILV53" s="354"/>
      <c r="ILW53" s="354"/>
      <c r="ILX53" s="354"/>
      <c r="ILY53" s="354"/>
      <c r="ILZ53" s="354"/>
      <c r="IMA53" s="354"/>
      <c r="IMB53" s="354"/>
      <c r="IMC53" s="354"/>
      <c r="IMD53" s="354"/>
      <c r="IME53" s="354"/>
      <c r="IMF53" s="354"/>
      <c r="IMG53" s="354"/>
      <c r="IMH53" s="354"/>
      <c r="IMI53" s="354"/>
      <c r="IMJ53" s="354"/>
      <c r="IMK53" s="354"/>
      <c r="IML53" s="354"/>
      <c r="IMM53" s="354"/>
      <c r="IMN53" s="354"/>
      <c r="IMO53" s="354"/>
      <c r="IMP53" s="354"/>
      <c r="IMQ53" s="354"/>
      <c r="IMR53" s="354"/>
      <c r="IMS53" s="354"/>
      <c r="IMT53" s="354"/>
      <c r="IMU53" s="354"/>
      <c r="IMV53" s="354"/>
      <c r="IMW53" s="354"/>
      <c r="IMX53" s="354"/>
      <c r="IMY53" s="354"/>
      <c r="IMZ53" s="354"/>
      <c r="INA53" s="354"/>
      <c r="INB53" s="354"/>
      <c r="INC53" s="354"/>
      <c r="IND53" s="354"/>
      <c r="INE53" s="354"/>
      <c r="INF53" s="354"/>
      <c r="ING53" s="354"/>
      <c r="INH53" s="354"/>
      <c r="INI53" s="354"/>
      <c r="INJ53" s="354"/>
      <c r="INK53" s="354"/>
      <c r="INL53" s="354"/>
      <c r="INM53" s="354"/>
      <c r="INN53" s="354"/>
      <c r="INO53" s="354"/>
      <c r="INP53" s="354"/>
      <c r="INQ53" s="354"/>
      <c r="INR53" s="354"/>
      <c r="INS53" s="354"/>
      <c r="INT53" s="354"/>
      <c r="INU53" s="354"/>
      <c r="INV53" s="354"/>
      <c r="INW53" s="354"/>
      <c r="INX53" s="354"/>
      <c r="INY53" s="354"/>
      <c r="INZ53" s="354"/>
      <c r="IOA53" s="354"/>
      <c r="IOB53" s="354"/>
      <c r="IOC53" s="354"/>
      <c r="IOD53" s="354"/>
      <c r="IOE53" s="354"/>
      <c r="IOF53" s="354"/>
      <c r="IOG53" s="354"/>
      <c r="IOH53" s="354"/>
      <c r="IOI53" s="354"/>
      <c r="IOJ53" s="354"/>
      <c r="IOK53" s="354"/>
      <c r="IOL53" s="354"/>
      <c r="IOM53" s="354"/>
      <c r="ION53" s="354"/>
      <c r="IOO53" s="354"/>
      <c r="IOP53" s="354"/>
      <c r="IOQ53" s="354"/>
      <c r="IOR53" s="354"/>
      <c r="IOS53" s="354"/>
      <c r="IOT53" s="354"/>
      <c r="IOU53" s="354"/>
      <c r="IOV53" s="354"/>
      <c r="IOW53" s="354"/>
      <c r="IOX53" s="354"/>
      <c r="IOY53" s="354"/>
      <c r="IOZ53" s="354"/>
      <c r="IPA53" s="354"/>
      <c r="IPB53" s="354"/>
      <c r="IPC53" s="354"/>
      <c r="IPD53" s="354"/>
      <c r="IPE53" s="354"/>
      <c r="IPF53" s="354"/>
      <c r="IPG53" s="354"/>
      <c r="IPH53" s="354"/>
      <c r="IPI53" s="354"/>
      <c r="IPJ53" s="354"/>
      <c r="IPK53" s="354"/>
      <c r="IPL53" s="354"/>
      <c r="IPM53" s="354"/>
      <c r="IPN53" s="354"/>
      <c r="IPO53" s="354"/>
      <c r="IPP53" s="354"/>
      <c r="IPQ53" s="354"/>
      <c r="IPR53" s="354"/>
      <c r="IPS53" s="354"/>
      <c r="IPT53" s="354"/>
      <c r="IPU53" s="354"/>
      <c r="IPV53" s="354"/>
      <c r="IPW53" s="354"/>
      <c r="IPX53" s="354"/>
      <c r="IPY53" s="354"/>
      <c r="IPZ53" s="354"/>
      <c r="IQA53" s="354"/>
      <c r="IQB53" s="354"/>
      <c r="IQC53" s="354"/>
      <c r="IQD53" s="354"/>
      <c r="IQE53" s="354"/>
      <c r="IQF53" s="354"/>
      <c r="IQG53" s="354"/>
      <c r="IQH53" s="354"/>
      <c r="IQI53" s="354"/>
      <c r="IQJ53" s="354"/>
      <c r="IQK53" s="354"/>
      <c r="IQL53" s="354"/>
      <c r="IQM53" s="354"/>
      <c r="IQN53" s="354"/>
      <c r="IQO53" s="354"/>
      <c r="IQP53" s="354"/>
      <c r="IQQ53" s="354"/>
      <c r="IQR53" s="354"/>
      <c r="IQS53" s="354"/>
      <c r="IQT53" s="354"/>
      <c r="IQU53" s="354"/>
      <c r="IQV53" s="354"/>
      <c r="IQW53" s="354"/>
      <c r="IQX53" s="354"/>
      <c r="IQY53" s="354"/>
      <c r="IQZ53" s="354"/>
      <c r="IRA53" s="354"/>
      <c r="IRB53" s="354"/>
      <c r="IRC53" s="354"/>
      <c r="IRD53" s="354"/>
      <c r="IRE53" s="354"/>
      <c r="IRF53" s="354"/>
      <c r="IRG53" s="354"/>
      <c r="IRH53" s="354"/>
      <c r="IRI53" s="354"/>
      <c r="IRJ53" s="354"/>
      <c r="IRK53" s="354"/>
      <c r="IRL53" s="354"/>
      <c r="IRM53" s="354"/>
      <c r="IRN53" s="354"/>
      <c r="IRO53" s="354"/>
      <c r="IRP53" s="354"/>
      <c r="IRQ53" s="354"/>
      <c r="IRR53" s="354"/>
      <c r="IRS53" s="354"/>
      <c r="IRT53" s="354"/>
      <c r="IRU53" s="354"/>
      <c r="IRV53" s="354"/>
      <c r="IRW53" s="354"/>
      <c r="IRX53" s="354"/>
      <c r="IRY53" s="354"/>
      <c r="IRZ53" s="354"/>
      <c r="ISA53" s="354"/>
      <c r="ISB53" s="354"/>
      <c r="ISC53" s="354"/>
      <c r="ISD53" s="354"/>
      <c r="ISE53" s="354"/>
      <c r="ISF53" s="354"/>
      <c r="ISG53" s="354"/>
      <c r="ISH53" s="354"/>
      <c r="ISI53" s="354"/>
      <c r="ISJ53" s="354"/>
      <c r="ISK53" s="354"/>
      <c r="ISL53" s="354"/>
      <c r="ISM53" s="354"/>
      <c r="ISN53" s="354"/>
      <c r="ISO53" s="354"/>
      <c r="ISP53" s="354"/>
      <c r="ISQ53" s="354"/>
      <c r="ISR53" s="354"/>
      <c r="ISS53" s="354"/>
      <c r="IST53" s="354"/>
      <c r="ISU53" s="354"/>
      <c r="ISV53" s="354"/>
      <c r="ISW53" s="354"/>
      <c r="ISX53" s="354"/>
      <c r="ISY53" s="354"/>
      <c r="ISZ53" s="354"/>
      <c r="ITA53" s="354"/>
      <c r="ITB53" s="354"/>
      <c r="ITC53" s="354"/>
      <c r="ITD53" s="354"/>
      <c r="ITE53" s="354"/>
      <c r="ITF53" s="354"/>
      <c r="ITG53" s="354"/>
      <c r="ITH53" s="354"/>
      <c r="ITI53" s="354"/>
      <c r="ITJ53" s="354"/>
      <c r="ITK53" s="354"/>
      <c r="ITL53" s="354"/>
      <c r="ITM53" s="354"/>
      <c r="ITN53" s="354"/>
      <c r="ITO53" s="354"/>
      <c r="ITP53" s="354"/>
      <c r="ITQ53" s="354"/>
      <c r="ITR53" s="354"/>
      <c r="ITS53" s="354"/>
      <c r="ITT53" s="354"/>
      <c r="ITU53" s="354"/>
      <c r="ITV53" s="354"/>
      <c r="ITW53" s="354"/>
      <c r="ITX53" s="354"/>
      <c r="ITY53" s="354"/>
      <c r="ITZ53" s="354"/>
      <c r="IUA53" s="354"/>
      <c r="IUB53" s="354"/>
      <c r="IUC53" s="354"/>
      <c r="IUD53" s="354"/>
      <c r="IUE53" s="354"/>
      <c r="IUF53" s="354"/>
      <c r="IUG53" s="354"/>
      <c r="IUH53" s="354"/>
      <c r="IUI53" s="354"/>
      <c r="IUJ53" s="354"/>
      <c r="IUK53" s="354"/>
      <c r="IUL53" s="354"/>
      <c r="IUM53" s="354"/>
      <c r="IUN53" s="354"/>
      <c r="IUO53" s="354"/>
      <c r="IUP53" s="354"/>
      <c r="IUQ53" s="354"/>
      <c r="IUR53" s="354"/>
      <c r="IUS53" s="354"/>
      <c r="IUT53" s="354"/>
      <c r="IUU53" s="354"/>
      <c r="IUV53" s="354"/>
      <c r="IUW53" s="354"/>
      <c r="IUX53" s="354"/>
      <c r="IUY53" s="354"/>
      <c r="IUZ53" s="354"/>
      <c r="IVA53" s="354"/>
      <c r="IVB53" s="354"/>
      <c r="IVC53" s="354"/>
      <c r="IVD53" s="354"/>
      <c r="IVE53" s="354"/>
      <c r="IVF53" s="354"/>
      <c r="IVG53" s="354"/>
      <c r="IVH53" s="354"/>
      <c r="IVI53" s="354"/>
      <c r="IVJ53" s="354"/>
      <c r="IVK53" s="354"/>
      <c r="IVL53" s="354"/>
      <c r="IVM53" s="354"/>
      <c r="IVN53" s="354"/>
      <c r="IVO53" s="354"/>
      <c r="IVP53" s="354"/>
      <c r="IVQ53" s="354"/>
      <c r="IVR53" s="354"/>
      <c r="IVS53" s="354"/>
      <c r="IVT53" s="354"/>
      <c r="IVU53" s="354"/>
      <c r="IVV53" s="354"/>
      <c r="IVW53" s="354"/>
      <c r="IVX53" s="354"/>
      <c r="IVY53" s="354"/>
      <c r="IVZ53" s="354"/>
      <c r="IWA53" s="354"/>
      <c r="IWB53" s="354"/>
      <c r="IWC53" s="354"/>
      <c r="IWD53" s="354"/>
      <c r="IWE53" s="354"/>
      <c r="IWF53" s="354"/>
      <c r="IWG53" s="354"/>
      <c r="IWH53" s="354"/>
      <c r="IWI53" s="354"/>
      <c r="IWJ53" s="354"/>
      <c r="IWK53" s="354"/>
      <c r="IWL53" s="354"/>
      <c r="IWM53" s="354"/>
      <c r="IWN53" s="354"/>
      <c r="IWO53" s="354"/>
      <c r="IWP53" s="354"/>
      <c r="IWQ53" s="354"/>
      <c r="IWR53" s="354"/>
      <c r="IWS53" s="354"/>
      <c r="IWT53" s="354"/>
      <c r="IWU53" s="354"/>
      <c r="IWV53" s="354"/>
      <c r="IWW53" s="354"/>
      <c r="IWX53" s="354"/>
      <c r="IWY53" s="354"/>
      <c r="IWZ53" s="354"/>
      <c r="IXA53" s="354"/>
      <c r="IXB53" s="354"/>
      <c r="IXC53" s="354"/>
      <c r="IXD53" s="354"/>
      <c r="IXE53" s="354"/>
      <c r="IXF53" s="354"/>
      <c r="IXG53" s="354"/>
      <c r="IXH53" s="354"/>
      <c r="IXI53" s="354"/>
      <c r="IXJ53" s="354"/>
      <c r="IXK53" s="354"/>
      <c r="IXL53" s="354"/>
      <c r="IXM53" s="354"/>
      <c r="IXN53" s="354"/>
      <c r="IXO53" s="354"/>
      <c r="IXP53" s="354"/>
      <c r="IXQ53" s="354"/>
      <c r="IXR53" s="354"/>
      <c r="IXS53" s="354"/>
      <c r="IXT53" s="354"/>
      <c r="IXU53" s="354"/>
      <c r="IXV53" s="354"/>
      <c r="IXW53" s="354"/>
      <c r="IXX53" s="354"/>
      <c r="IXY53" s="354"/>
      <c r="IXZ53" s="354"/>
      <c r="IYA53" s="354"/>
      <c r="IYB53" s="354"/>
      <c r="IYC53" s="354"/>
      <c r="IYD53" s="354"/>
      <c r="IYE53" s="354"/>
      <c r="IYF53" s="354"/>
      <c r="IYG53" s="354"/>
      <c r="IYH53" s="354"/>
      <c r="IYI53" s="354"/>
      <c r="IYJ53" s="354"/>
      <c r="IYK53" s="354"/>
      <c r="IYL53" s="354"/>
      <c r="IYM53" s="354"/>
      <c r="IYN53" s="354"/>
      <c r="IYO53" s="354"/>
      <c r="IYP53" s="354"/>
      <c r="IYQ53" s="354"/>
      <c r="IYR53" s="354"/>
      <c r="IYS53" s="354"/>
      <c r="IYT53" s="354"/>
      <c r="IYU53" s="354"/>
      <c r="IYV53" s="354"/>
      <c r="IYW53" s="354"/>
      <c r="IYX53" s="354"/>
      <c r="IYY53" s="354"/>
      <c r="IYZ53" s="354"/>
      <c r="IZA53" s="354"/>
      <c r="IZB53" s="354"/>
      <c r="IZC53" s="354"/>
      <c r="IZD53" s="354"/>
      <c r="IZE53" s="354"/>
      <c r="IZF53" s="354"/>
      <c r="IZG53" s="354"/>
      <c r="IZH53" s="354"/>
      <c r="IZI53" s="354"/>
      <c r="IZJ53" s="354"/>
      <c r="IZK53" s="354"/>
      <c r="IZL53" s="354"/>
      <c r="IZM53" s="354"/>
      <c r="IZN53" s="354"/>
      <c r="IZO53" s="354"/>
      <c r="IZP53" s="354"/>
      <c r="IZQ53" s="354"/>
      <c r="IZR53" s="354"/>
      <c r="IZS53" s="354"/>
      <c r="IZT53" s="354"/>
      <c r="IZU53" s="354"/>
      <c r="IZV53" s="354"/>
      <c r="IZW53" s="354"/>
      <c r="IZX53" s="354"/>
      <c r="IZY53" s="354"/>
      <c r="IZZ53" s="354"/>
      <c r="JAA53" s="354"/>
      <c r="JAB53" s="354"/>
      <c r="JAC53" s="354"/>
      <c r="JAD53" s="354"/>
      <c r="JAE53" s="354"/>
      <c r="JAF53" s="354"/>
      <c r="JAG53" s="354"/>
      <c r="JAH53" s="354"/>
      <c r="JAI53" s="354"/>
      <c r="JAJ53" s="354"/>
      <c r="JAK53" s="354"/>
      <c r="JAL53" s="354"/>
      <c r="JAM53" s="354"/>
      <c r="JAN53" s="354"/>
      <c r="JAO53" s="354"/>
      <c r="JAP53" s="354"/>
      <c r="JAQ53" s="354"/>
      <c r="JAR53" s="354"/>
      <c r="JAS53" s="354"/>
      <c r="JAT53" s="354"/>
      <c r="JAU53" s="354"/>
      <c r="JAV53" s="354"/>
      <c r="JAW53" s="354"/>
      <c r="JAX53" s="354"/>
      <c r="JAY53" s="354"/>
      <c r="JAZ53" s="354"/>
      <c r="JBA53" s="354"/>
      <c r="JBB53" s="354"/>
      <c r="JBC53" s="354"/>
      <c r="JBD53" s="354"/>
      <c r="JBE53" s="354"/>
      <c r="JBF53" s="354"/>
      <c r="JBG53" s="354"/>
      <c r="JBH53" s="354"/>
      <c r="JBI53" s="354"/>
      <c r="JBJ53" s="354"/>
      <c r="JBK53" s="354"/>
      <c r="JBL53" s="354"/>
      <c r="JBM53" s="354"/>
      <c r="JBN53" s="354"/>
      <c r="JBO53" s="354"/>
      <c r="JBP53" s="354"/>
      <c r="JBQ53" s="354"/>
      <c r="JBR53" s="354"/>
      <c r="JBS53" s="354"/>
      <c r="JBT53" s="354"/>
      <c r="JBU53" s="354"/>
      <c r="JBV53" s="354"/>
      <c r="JBW53" s="354"/>
      <c r="JBX53" s="354"/>
      <c r="JBY53" s="354"/>
      <c r="JBZ53" s="354"/>
      <c r="JCA53" s="354"/>
      <c r="JCB53" s="354"/>
      <c r="JCC53" s="354"/>
      <c r="JCD53" s="354"/>
      <c r="JCE53" s="354"/>
      <c r="JCF53" s="354"/>
      <c r="JCG53" s="354"/>
      <c r="JCH53" s="354"/>
      <c r="JCI53" s="354"/>
      <c r="JCJ53" s="354"/>
      <c r="JCK53" s="354"/>
      <c r="JCL53" s="354"/>
      <c r="JCM53" s="354"/>
      <c r="JCN53" s="354"/>
      <c r="JCO53" s="354"/>
      <c r="JCP53" s="354"/>
      <c r="JCQ53" s="354"/>
      <c r="JCR53" s="354"/>
      <c r="JCS53" s="354"/>
      <c r="JCT53" s="354"/>
      <c r="JCU53" s="354"/>
      <c r="JCV53" s="354"/>
      <c r="JCW53" s="354"/>
      <c r="JCX53" s="354"/>
      <c r="JCY53" s="354"/>
      <c r="JCZ53" s="354"/>
      <c r="JDA53" s="354"/>
      <c r="JDB53" s="354"/>
      <c r="JDC53" s="354"/>
      <c r="JDD53" s="354"/>
      <c r="JDE53" s="354"/>
      <c r="JDF53" s="354"/>
      <c r="JDG53" s="354"/>
      <c r="JDH53" s="354"/>
      <c r="JDI53" s="354"/>
      <c r="JDJ53" s="354"/>
      <c r="JDK53" s="354"/>
      <c r="JDL53" s="354"/>
      <c r="JDM53" s="354"/>
      <c r="JDN53" s="354"/>
      <c r="JDO53" s="354"/>
      <c r="JDP53" s="354"/>
      <c r="JDQ53" s="354"/>
      <c r="JDR53" s="354"/>
      <c r="JDS53" s="354"/>
      <c r="JDT53" s="354"/>
      <c r="JDU53" s="354"/>
      <c r="JDV53" s="354"/>
      <c r="JDW53" s="354"/>
      <c r="JDX53" s="354"/>
      <c r="JDY53" s="354"/>
      <c r="JDZ53" s="354"/>
      <c r="JEA53" s="354"/>
      <c r="JEB53" s="354"/>
      <c r="JEC53" s="354"/>
      <c r="JED53" s="354"/>
      <c r="JEE53" s="354"/>
      <c r="JEF53" s="354"/>
      <c r="JEG53" s="354"/>
      <c r="JEH53" s="354"/>
      <c r="JEI53" s="354"/>
      <c r="JEJ53" s="354"/>
      <c r="JEK53" s="354"/>
      <c r="JEL53" s="354"/>
      <c r="JEM53" s="354"/>
      <c r="JEN53" s="354"/>
      <c r="JEO53" s="354"/>
      <c r="JEP53" s="354"/>
      <c r="JEQ53" s="354"/>
      <c r="JER53" s="354"/>
      <c r="JES53" s="354"/>
      <c r="JET53" s="354"/>
      <c r="JEU53" s="354"/>
      <c r="JEV53" s="354"/>
      <c r="JEW53" s="354"/>
      <c r="JEX53" s="354"/>
      <c r="JEY53" s="354"/>
      <c r="JEZ53" s="354"/>
      <c r="JFA53" s="354"/>
      <c r="JFB53" s="354"/>
      <c r="JFC53" s="354"/>
      <c r="JFD53" s="354"/>
      <c r="JFE53" s="354"/>
      <c r="JFF53" s="354"/>
      <c r="JFG53" s="354"/>
      <c r="JFH53" s="354"/>
      <c r="JFI53" s="354"/>
      <c r="JFJ53" s="354"/>
      <c r="JFK53" s="354"/>
      <c r="JFL53" s="354"/>
      <c r="JFM53" s="354"/>
      <c r="JFN53" s="354"/>
      <c r="JFO53" s="354"/>
      <c r="JFP53" s="354"/>
      <c r="JFQ53" s="354"/>
      <c r="JFR53" s="354"/>
      <c r="JFS53" s="354"/>
      <c r="JFT53" s="354"/>
      <c r="JFU53" s="354"/>
      <c r="JFV53" s="354"/>
      <c r="JFW53" s="354"/>
      <c r="JFX53" s="354"/>
      <c r="JFY53" s="354"/>
      <c r="JFZ53" s="354"/>
      <c r="JGA53" s="354"/>
      <c r="JGB53" s="354"/>
      <c r="JGC53" s="354"/>
      <c r="JGD53" s="354"/>
      <c r="JGE53" s="354"/>
      <c r="JGF53" s="354"/>
      <c r="JGG53" s="354"/>
      <c r="JGH53" s="354"/>
      <c r="JGI53" s="354"/>
      <c r="JGJ53" s="354"/>
      <c r="JGK53" s="354"/>
      <c r="JGL53" s="354"/>
      <c r="JGM53" s="354"/>
      <c r="JGN53" s="354"/>
      <c r="JGO53" s="354"/>
      <c r="JGP53" s="354"/>
      <c r="JGQ53" s="354"/>
      <c r="JGR53" s="354"/>
      <c r="JGS53" s="354"/>
      <c r="JGT53" s="354"/>
      <c r="JGU53" s="354"/>
      <c r="JGV53" s="354"/>
      <c r="JGW53" s="354"/>
      <c r="JGX53" s="354"/>
      <c r="JGY53" s="354"/>
      <c r="JGZ53" s="354"/>
      <c r="JHA53" s="354"/>
      <c r="JHB53" s="354"/>
      <c r="JHC53" s="354"/>
      <c r="JHD53" s="354"/>
      <c r="JHE53" s="354"/>
      <c r="JHF53" s="354"/>
      <c r="JHG53" s="354"/>
      <c r="JHH53" s="354"/>
      <c r="JHI53" s="354"/>
      <c r="JHJ53" s="354"/>
      <c r="JHK53" s="354"/>
      <c r="JHL53" s="354"/>
      <c r="JHM53" s="354"/>
      <c r="JHN53" s="354"/>
      <c r="JHO53" s="354"/>
      <c r="JHP53" s="354"/>
      <c r="JHQ53" s="354"/>
      <c r="JHR53" s="354"/>
      <c r="JHS53" s="354"/>
      <c r="JHT53" s="354"/>
      <c r="JHU53" s="354"/>
      <c r="JHV53" s="354"/>
      <c r="JHW53" s="354"/>
      <c r="JHX53" s="354"/>
      <c r="JHY53" s="354"/>
      <c r="JHZ53" s="354"/>
      <c r="JIA53" s="354"/>
      <c r="JIB53" s="354"/>
      <c r="JIC53" s="354"/>
      <c r="JID53" s="354"/>
      <c r="JIE53" s="354"/>
      <c r="JIF53" s="354"/>
      <c r="JIG53" s="354"/>
      <c r="JIH53" s="354"/>
      <c r="JII53" s="354"/>
      <c r="JIJ53" s="354"/>
      <c r="JIK53" s="354"/>
      <c r="JIL53" s="354"/>
      <c r="JIM53" s="354"/>
      <c r="JIN53" s="354"/>
      <c r="JIO53" s="354"/>
      <c r="JIP53" s="354"/>
      <c r="JIQ53" s="354"/>
      <c r="JIR53" s="354"/>
      <c r="JIS53" s="354"/>
      <c r="JIT53" s="354"/>
      <c r="JIU53" s="354"/>
      <c r="JIV53" s="354"/>
      <c r="JIW53" s="354"/>
      <c r="JIX53" s="354"/>
      <c r="JIY53" s="354"/>
      <c r="JIZ53" s="354"/>
      <c r="JJA53" s="354"/>
      <c r="JJB53" s="354"/>
      <c r="JJC53" s="354"/>
      <c r="JJD53" s="354"/>
      <c r="JJE53" s="354"/>
      <c r="JJF53" s="354"/>
      <c r="JJG53" s="354"/>
      <c r="JJH53" s="354"/>
      <c r="JJI53" s="354"/>
      <c r="JJJ53" s="354"/>
      <c r="JJK53" s="354"/>
      <c r="JJL53" s="354"/>
      <c r="JJM53" s="354"/>
      <c r="JJN53" s="354"/>
      <c r="JJO53" s="354"/>
      <c r="JJP53" s="354"/>
      <c r="JJQ53" s="354"/>
      <c r="JJR53" s="354"/>
      <c r="JJS53" s="354"/>
      <c r="JJT53" s="354"/>
      <c r="JJU53" s="354"/>
      <c r="JJV53" s="354"/>
      <c r="JJW53" s="354"/>
      <c r="JJX53" s="354"/>
      <c r="JJY53" s="354"/>
      <c r="JJZ53" s="354"/>
      <c r="JKA53" s="354"/>
      <c r="JKB53" s="354"/>
      <c r="JKC53" s="354"/>
      <c r="JKD53" s="354"/>
      <c r="JKE53" s="354"/>
      <c r="JKF53" s="354"/>
      <c r="JKG53" s="354"/>
      <c r="JKH53" s="354"/>
      <c r="JKI53" s="354"/>
      <c r="JKJ53" s="354"/>
      <c r="JKK53" s="354"/>
      <c r="JKL53" s="354"/>
      <c r="JKM53" s="354"/>
      <c r="JKN53" s="354"/>
      <c r="JKO53" s="354"/>
      <c r="JKP53" s="354"/>
      <c r="JKQ53" s="354"/>
      <c r="JKR53" s="354"/>
      <c r="JKS53" s="354"/>
      <c r="JKT53" s="354"/>
      <c r="JKU53" s="354"/>
      <c r="JKV53" s="354"/>
      <c r="JKW53" s="354"/>
      <c r="JKX53" s="354"/>
      <c r="JKY53" s="354"/>
      <c r="JKZ53" s="354"/>
      <c r="JLA53" s="354"/>
      <c r="JLB53" s="354"/>
      <c r="JLC53" s="354"/>
      <c r="JLD53" s="354"/>
      <c r="JLE53" s="354"/>
      <c r="JLF53" s="354"/>
      <c r="JLG53" s="354"/>
      <c r="JLH53" s="354"/>
      <c r="JLI53" s="354"/>
      <c r="JLJ53" s="354"/>
      <c r="JLK53" s="354"/>
      <c r="JLL53" s="354"/>
      <c r="JLM53" s="354"/>
      <c r="JLN53" s="354"/>
      <c r="JLO53" s="354"/>
      <c r="JLP53" s="354"/>
      <c r="JLQ53" s="354"/>
      <c r="JLR53" s="354"/>
      <c r="JLS53" s="354"/>
      <c r="JLT53" s="354"/>
      <c r="JLU53" s="354"/>
      <c r="JLV53" s="354"/>
      <c r="JLW53" s="354"/>
      <c r="JLX53" s="354"/>
      <c r="JLY53" s="354"/>
      <c r="JLZ53" s="354"/>
      <c r="JMA53" s="354"/>
      <c r="JMB53" s="354"/>
      <c r="JMC53" s="354"/>
      <c r="JMD53" s="354"/>
      <c r="JME53" s="354"/>
      <c r="JMF53" s="354"/>
      <c r="JMG53" s="354"/>
      <c r="JMH53" s="354"/>
      <c r="JMI53" s="354"/>
      <c r="JMJ53" s="354"/>
      <c r="JMK53" s="354"/>
      <c r="JML53" s="354"/>
      <c r="JMM53" s="354"/>
      <c r="JMN53" s="354"/>
      <c r="JMO53" s="354"/>
      <c r="JMP53" s="354"/>
      <c r="JMQ53" s="354"/>
      <c r="JMR53" s="354"/>
      <c r="JMS53" s="354"/>
      <c r="JMT53" s="354"/>
      <c r="JMU53" s="354"/>
      <c r="JMV53" s="354"/>
      <c r="JMW53" s="354"/>
      <c r="JMX53" s="354"/>
      <c r="JMY53" s="354"/>
      <c r="JMZ53" s="354"/>
      <c r="JNA53" s="354"/>
      <c r="JNB53" s="354"/>
      <c r="JNC53" s="354"/>
      <c r="JND53" s="354"/>
      <c r="JNE53" s="354"/>
      <c r="JNF53" s="354"/>
      <c r="JNG53" s="354"/>
      <c r="JNH53" s="354"/>
      <c r="JNI53" s="354"/>
      <c r="JNJ53" s="354"/>
      <c r="JNK53" s="354"/>
      <c r="JNL53" s="354"/>
      <c r="JNM53" s="354"/>
      <c r="JNN53" s="354"/>
      <c r="JNO53" s="354"/>
      <c r="JNP53" s="354"/>
      <c r="JNQ53" s="354"/>
      <c r="JNR53" s="354"/>
      <c r="JNS53" s="354"/>
      <c r="JNT53" s="354"/>
      <c r="JNU53" s="354"/>
      <c r="JNV53" s="354"/>
      <c r="JNW53" s="354"/>
      <c r="JNX53" s="354"/>
      <c r="JNY53" s="354"/>
      <c r="JNZ53" s="354"/>
      <c r="JOA53" s="354"/>
      <c r="JOB53" s="354"/>
      <c r="JOC53" s="354"/>
      <c r="JOD53" s="354"/>
      <c r="JOE53" s="354"/>
      <c r="JOF53" s="354"/>
      <c r="JOG53" s="354"/>
      <c r="JOH53" s="354"/>
      <c r="JOI53" s="354"/>
      <c r="JOJ53" s="354"/>
      <c r="JOK53" s="354"/>
      <c r="JOL53" s="354"/>
      <c r="JOM53" s="354"/>
      <c r="JON53" s="354"/>
      <c r="JOO53" s="354"/>
      <c r="JOP53" s="354"/>
      <c r="JOQ53" s="354"/>
      <c r="JOR53" s="354"/>
      <c r="JOS53" s="354"/>
      <c r="JOT53" s="354"/>
      <c r="JOU53" s="354"/>
      <c r="JOV53" s="354"/>
      <c r="JOW53" s="354"/>
      <c r="JOX53" s="354"/>
      <c r="JOY53" s="354"/>
      <c r="JOZ53" s="354"/>
      <c r="JPA53" s="354"/>
      <c r="JPB53" s="354"/>
      <c r="JPC53" s="354"/>
      <c r="JPD53" s="354"/>
      <c r="JPE53" s="354"/>
      <c r="JPF53" s="354"/>
      <c r="JPG53" s="354"/>
      <c r="JPH53" s="354"/>
      <c r="JPI53" s="354"/>
      <c r="JPJ53" s="354"/>
      <c r="JPK53" s="354"/>
      <c r="JPL53" s="354"/>
      <c r="JPM53" s="354"/>
      <c r="JPN53" s="354"/>
      <c r="JPO53" s="354"/>
      <c r="JPP53" s="354"/>
      <c r="JPQ53" s="354"/>
      <c r="JPR53" s="354"/>
      <c r="JPS53" s="354"/>
      <c r="JPT53" s="354"/>
      <c r="JPU53" s="354"/>
      <c r="JPV53" s="354"/>
      <c r="JPW53" s="354"/>
      <c r="JPX53" s="354"/>
      <c r="JPY53" s="354"/>
      <c r="JPZ53" s="354"/>
      <c r="JQA53" s="354"/>
      <c r="JQB53" s="354"/>
      <c r="JQC53" s="354"/>
      <c r="JQD53" s="354"/>
      <c r="JQE53" s="354"/>
      <c r="JQF53" s="354"/>
      <c r="JQG53" s="354"/>
      <c r="JQH53" s="354"/>
      <c r="JQI53" s="354"/>
      <c r="JQJ53" s="354"/>
      <c r="JQK53" s="354"/>
      <c r="JQL53" s="354"/>
      <c r="JQM53" s="354"/>
      <c r="JQN53" s="354"/>
      <c r="JQO53" s="354"/>
      <c r="JQP53" s="354"/>
      <c r="JQQ53" s="354"/>
      <c r="JQR53" s="354"/>
      <c r="JQS53" s="354"/>
      <c r="JQT53" s="354"/>
      <c r="JQU53" s="354"/>
      <c r="JQV53" s="354"/>
      <c r="JQW53" s="354"/>
      <c r="JQX53" s="354"/>
      <c r="JQY53" s="354"/>
      <c r="JQZ53" s="354"/>
      <c r="JRA53" s="354"/>
      <c r="JRB53" s="354"/>
      <c r="JRC53" s="354"/>
      <c r="JRD53" s="354"/>
      <c r="JRE53" s="354"/>
      <c r="JRF53" s="354"/>
      <c r="JRG53" s="354"/>
      <c r="JRH53" s="354"/>
      <c r="JRI53" s="354"/>
      <c r="JRJ53" s="354"/>
      <c r="JRK53" s="354"/>
      <c r="JRL53" s="354"/>
      <c r="JRM53" s="354"/>
      <c r="JRN53" s="354"/>
      <c r="JRO53" s="354"/>
      <c r="JRP53" s="354"/>
      <c r="JRQ53" s="354"/>
      <c r="JRR53" s="354"/>
      <c r="JRS53" s="354"/>
      <c r="JRT53" s="354"/>
      <c r="JRU53" s="354"/>
      <c r="JRV53" s="354"/>
      <c r="JRW53" s="354"/>
      <c r="JRX53" s="354"/>
      <c r="JRY53" s="354"/>
      <c r="JRZ53" s="354"/>
      <c r="JSA53" s="354"/>
      <c r="JSB53" s="354"/>
      <c r="JSC53" s="354"/>
      <c r="JSD53" s="354"/>
      <c r="JSE53" s="354"/>
      <c r="JSF53" s="354"/>
      <c r="JSG53" s="354"/>
      <c r="JSH53" s="354"/>
      <c r="JSI53" s="354"/>
      <c r="JSJ53" s="354"/>
      <c r="JSK53" s="354"/>
      <c r="JSL53" s="354"/>
      <c r="JSM53" s="354"/>
      <c r="JSN53" s="354"/>
      <c r="JSO53" s="354"/>
      <c r="JSP53" s="354"/>
      <c r="JSQ53" s="354"/>
      <c r="JSR53" s="354"/>
      <c r="JSS53" s="354"/>
      <c r="JST53" s="354"/>
      <c r="JSU53" s="354"/>
      <c r="JSV53" s="354"/>
      <c r="JSW53" s="354"/>
      <c r="JSX53" s="354"/>
      <c r="JSY53" s="354"/>
      <c r="JSZ53" s="354"/>
      <c r="JTA53" s="354"/>
      <c r="JTB53" s="354"/>
      <c r="JTC53" s="354"/>
      <c r="JTD53" s="354"/>
      <c r="JTE53" s="354"/>
      <c r="JTF53" s="354"/>
      <c r="JTG53" s="354"/>
      <c r="JTH53" s="354"/>
      <c r="JTI53" s="354"/>
      <c r="JTJ53" s="354"/>
      <c r="JTK53" s="354"/>
      <c r="JTL53" s="354"/>
      <c r="JTM53" s="354"/>
      <c r="JTN53" s="354"/>
      <c r="JTO53" s="354"/>
      <c r="JTP53" s="354"/>
      <c r="JTQ53" s="354"/>
      <c r="JTR53" s="354"/>
      <c r="JTS53" s="354"/>
      <c r="JTT53" s="354"/>
      <c r="JTU53" s="354"/>
      <c r="JTV53" s="354"/>
      <c r="JTW53" s="354"/>
      <c r="JTX53" s="354"/>
      <c r="JTY53" s="354"/>
      <c r="JTZ53" s="354"/>
      <c r="JUA53" s="354"/>
      <c r="JUB53" s="354"/>
      <c r="JUC53" s="354"/>
      <c r="JUD53" s="354"/>
      <c r="JUE53" s="354"/>
      <c r="JUF53" s="354"/>
      <c r="JUG53" s="354"/>
      <c r="JUH53" s="354"/>
      <c r="JUI53" s="354"/>
      <c r="JUJ53" s="354"/>
      <c r="JUK53" s="354"/>
      <c r="JUL53" s="354"/>
      <c r="JUM53" s="354"/>
      <c r="JUN53" s="354"/>
      <c r="JUO53" s="354"/>
      <c r="JUP53" s="354"/>
      <c r="JUQ53" s="354"/>
      <c r="JUR53" s="354"/>
      <c r="JUS53" s="354"/>
      <c r="JUT53" s="354"/>
      <c r="JUU53" s="354"/>
      <c r="JUV53" s="354"/>
      <c r="JUW53" s="354"/>
      <c r="JUX53" s="354"/>
      <c r="JUY53" s="354"/>
      <c r="JUZ53" s="354"/>
      <c r="JVA53" s="354"/>
      <c r="JVB53" s="354"/>
      <c r="JVC53" s="354"/>
      <c r="JVD53" s="354"/>
      <c r="JVE53" s="354"/>
      <c r="JVF53" s="354"/>
      <c r="JVG53" s="354"/>
      <c r="JVH53" s="354"/>
      <c r="JVI53" s="354"/>
      <c r="JVJ53" s="354"/>
      <c r="JVK53" s="354"/>
      <c r="JVL53" s="354"/>
      <c r="JVM53" s="354"/>
      <c r="JVN53" s="354"/>
      <c r="JVO53" s="354"/>
      <c r="JVP53" s="354"/>
      <c r="JVQ53" s="354"/>
      <c r="JVR53" s="354"/>
      <c r="JVS53" s="354"/>
      <c r="JVT53" s="354"/>
      <c r="JVU53" s="354"/>
      <c r="JVV53" s="354"/>
      <c r="JVW53" s="354"/>
      <c r="JVX53" s="354"/>
      <c r="JVY53" s="354"/>
      <c r="JVZ53" s="354"/>
      <c r="JWA53" s="354"/>
      <c r="JWB53" s="354"/>
      <c r="JWC53" s="354"/>
      <c r="JWD53" s="354"/>
      <c r="JWE53" s="354"/>
      <c r="JWF53" s="354"/>
      <c r="JWG53" s="354"/>
      <c r="JWH53" s="354"/>
      <c r="JWI53" s="354"/>
      <c r="JWJ53" s="354"/>
      <c r="JWK53" s="354"/>
      <c r="JWL53" s="354"/>
      <c r="JWM53" s="354"/>
      <c r="JWN53" s="354"/>
      <c r="JWO53" s="354"/>
      <c r="JWP53" s="354"/>
      <c r="JWQ53" s="354"/>
      <c r="JWR53" s="354"/>
      <c r="JWS53" s="354"/>
      <c r="JWT53" s="354"/>
      <c r="JWU53" s="354"/>
      <c r="JWV53" s="354"/>
      <c r="JWW53" s="354"/>
      <c r="JWX53" s="354"/>
      <c r="JWY53" s="354"/>
      <c r="JWZ53" s="354"/>
      <c r="JXA53" s="354"/>
      <c r="JXB53" s="354"/>
      <c r="JXC53" s="354"/>
      <c r="JXD53" s="354"/>
      <c r="JXE53" s="354"/>
      <c r="JXF53" s="354"/>
      <c r="JXG53" s="354"/>
      <c r="JXH53" s="354"/>
      <c r="JXI53" s="354"/>
      <c r="JXJ53" s="354"/>
      <c r="JXK53" s="354"/>
      <c r="JXL53" s="354"/>
      <c r="JXM53" s="354"/>
      <c r="JXN53" s="354"/>
      <c r="JXO53" s="354"/>
      <c r="JXP53" s="354"/>
      <c r="JXQ53" s="354"/>
      <c r="JXR53" s="354"/>
      <c r="JXS53" s="354"/>
      <c r="JXT53" s="354"/>
      <c r="JXU53" s="354"/>
      <c r="JXV53" s="354"/>
      <c r="JXW53" s="354"/>
      <c r="JXX53" s="354"/>
      <c r="JXY53" s="354"/>
      <c r="JXZ53" s="354"/>
      <c r="JYA53" s="354"/>
      <c r="JYB53" s="354"/>
      <c r="JYC53" s="354"/>
      <c r="JYD53" s="354"/>
      <c r="JYE53" s="354"/>
      <c r="JYF53" s="354"/>
      <c r="JYG53" s="354"/>
      <c r="JYH53" s="354"/>
      <c r="JYI53" s="354"/>
      <c r="JYJ53" s="354"/>
      <c r="JYK53" s="354"/>
      <c r="JYL53" s="354"/>
      <c r="JYM53" s="354"/>
      <c r="JYN53" s="354"/>
      <c r="JYO53" s="354"/>
      <c r="JYP53" s="354"/>
      <c r="JYQ53" s="354"/>
      <c r="JYR53" s="354"/>
      <c r="JYS53" s="354"/>
      <c r="JYT53" s="354"/>
      <c r="JYU53" s="354"/>
      <c r="JYV53" s="354"/>
      <c r="JYW53" s="354"/>
      <c r="JYX53" s="354"/>
      <c r="JYY53" s="354"/>
      <c r="JYZ53" s="354"/>
      <c r="JZA53" s="354"/>
      <c r="JZB53" s="354"/>
      <c r="JZC53" s="354"/>
      <c r="JZD53" s="354"/>
      <c r="JZE53" s="354"/>
      <c r="JZF53" s="354"/>
      <c r="JZG53" s="354"/>
      <c r="JZH53" s="354"/>
      <c r="JZI53" s="354"/>
      <c r="JZJ53" s="354"/>
      <c r="JZK53" s="354"/>
      <c r="JZL53" s="354"/>
      <c r="JZM53" s="354"/>
      <c r="JZN53" s="354"/>
      <c r="JZO53" s="354"/>
      <c r="JZP53" s="354"/>
      <c r="JZQ53" s="354"/>
      <c r="JZR53" s="354"/>
      <c r="JZS53" s="354"/>
      <c r="JZT53" s="354"/>
      <c r="JZU53" s="354"/>
      <c r="JZV53" s="354"/>
      <c r="JZW53" s="354"/>
      <c r="JZX53" s="354"/>
      <c r="JZY53" s="354"/>
      <c r="JZZ53" s="354"/>
      <c r="KAA53" s="354"/>
      <c r="KAB53" s="354"/>
      <c r="KAC53" s="354"/>
      <c r="KAD53" s="354"/>
      <c r="KAE53" s="354"/>
      <c r="KAF53" s="354"/>
      <c r="KAG53" s="354"/>
      <c r="KAH53" s="354"/>
      <c r="KAI53" s="354"/>
      <c r="KAJ53" s="354"/>
      <c r="KAK53" s="354"/>
      <c r="KAL53" s="354"/>
      <c r="KAM53" s="354"/>
      <c r="KAN53" s="354"/>
      <c r="KAO53" s="354"/>
      <c r="KAP53" s="354"/>
      <c r="KAQ53" s="354"/>
      <c r="KAR53" s="354"/>
      <c r="KAS53" s="354"/>
      <c r="KAT53" s="354"/>
      <c r="KAU53" s="354"/>
      <c r="KAV53" s="354"/>
      <c r="KAW53" s="354"/>
      <c r="KAX53" s="354"/>
      <c r="KAY53" s="354"/>
      <c r="KAZ53" s="354"/>
      <c r="KBA53" s="354"/>
      <c r="KBB53" s="354"/>
      <c r="KBC53" s="354"/>
      <c r="KBD53" s="354"/>
      <c r="KBE53" s="354"/>
      <c r="KBF53" s="354"/>
      <c r="KBG53" s="354"/>
      <c r="KBH53" s="354"/>
      <c r="KBI53" s="354"/>
      <c r="KBJ53" s="354"/>
      <c r="KBK53" s="354"/>
      <c r="KBL53" s="354"/>
      <c r="KBM53" s="354"/>
      <c r="KBN53" s="354"/>
      <c r="KBO53" s="354"/>
      <c r="KBP53" s="354"/>
      <c r="KBQ53" s="354"/>
      <c r="KBR53" s="354"/>
      <c r="KBS53" s="354"/>
      <c r="KBT53" s="354"/>
      <c r="KBU53" s="354"/>
      <c r="KBV53" s="354"/>
      <c r="KBW53" s="354"/>
      <c r="KBX53" s="354"/>
      <c r="KBY53" s="354"/>
      <c r="KBZ53" s="354"/>
      <c r="KCA53" s="354"/>
      <c r="KCB53" s="354"/>
      <c r="KCC53" s="354"/>
      <c r="KCD53" s="354"/>
      <c r="KCE53" s="354"/>
      <c r="KCF53" s="354"/>
      <c r="KCG53" s="354"/>
      <c r="KCH53" s="354"/>
      <c r="KCI53" s="354"/>
      <c r="KCJ53" s="354"/>
      <c r="KCK53" s="354"/>
      <c r="KCL53" s="354"/>
      <c r="KCM53" s="354"/>
      <c r="KCN53" s="354"/>
      <c r="KCO53" s="354"/>
      <c r="KCP53" s="354"/>
      <c r="KCQ53" s="354"/>
      <c r="KCR53" s="354"/>
      <c r="KCS53" s="354"/>
      <c r="KCT53" s="354"/>
      <c r="KCU53" s="354"/>
      <c r="KCV53" s="354"/>
      <c r="KCW53" s="354"/>
      <c r="KCX53" s="354"/>
      <c r="KCY53" s="354"/>
      <c r="KCZ53" s="354"/>
      <c r="KDA53" s="354"/>
      <c r="KDB53" s="354"/>
      <c r="KDC53" s="354"/>
      <c r="KDD53" s="354"/>
      <c r="KDE53" s="354"/>
      <c r="KDF53" s="354"/>
      <c r="KDG53" s="354"/>
      <c r="KDH53" s="354"/>
      <c r="KDI53" s="354"/>
      <c r="KDJ53" s="354"/>
      <c r="KDK53" s="354"/>
      <c r="KDL53" s="354"/>
      <c r="KDM53" s="354"/>
      <c r="KDN53" s="354"/>
      <c r="KDO53" s="354"/>
      <c r="KDP53" s="354"/>
      <c r="KDQ53" s="354"/>
      <c r="KDR53" s="354"/>
      <c r="KDS53" s="354"/>
      <c r="KDT53" s="354"/>
      <c r="KDU53" s="354"/>
      <c r="KDV53" s="354"/>
      <c r="KDW53" s="354"/>
      <c r="KDX53" s="354"/>
      <c r="KDY53" s="354"/>
      <c r="KDZ53" s="354"/>
      <c r="KEA53" s="354"/>
      <c r="KEB53" s="354"/>
      <c r="KEC53" s="354"/>
      <c r="KED53" s="354"/>
      <c r="KEE53" s="354"/>
      <c r="KEF53" s="354"/>
      <c r="KEG53" s="354"/>
      <c r="KEH53" s="354"/>
      <c r="KEI53" s="354"/>
      <c r="KEJ53" s="354"/>
      <c r="KEK53" s="354"/>
      <c r="KEL53" s="354"/>
      <c r="KEM53" s="354"/>
      <c r="KEN53" s="354"/>
      <c r="KEO53" s="354"/>
      <c r="KEP53" s="354"/>
      <c r="KEQ53" s="354"/>
      <c r="KER53" s="354"/>
      <c r="KES53" s="354"/>
      <c r="KET53" s="354"/>
      <c r="KEU53" s="354"/>
      <c r="KEV53" s="354"/>
      <c r="KEW53" s="354"/>
      <c r="KEX53" s="354"/>
      <c r="KEY53" s="354"/>
      <c r="KEZ53" s="354"/>
      <c r="KFA53" s="354"/>
      <c r="KFB53" s="354"/>
      <c r="KFC53" s="354"/>
      <c r="KFD53" s="354"/>
      <c r="KFE53" s="354"/>
      <c r="KFF53" s="354"/>
      <c r="KFG53" s="354"/>
      <c r="KFH53" s="354"/>
      <c r="KFI53" s="354"/>
      <c r="KFJ53" s="354"/>
      <c r="KFK53" s="354"/>
      <c r="KFL53" s="354"/>
      <c r="KFM53" s="354"/>
      <c r="KFN53" s="354"/>
      <c r="KFO53" s="354"/>
      <c r="KFP53" s="354"/>
      <c r="KFQ53" s="354"/>
      <c r="KFR53" s="354"/>
      <c r="KFS53" s="354"/>
      <c r="KFT53" s="354"/>
      <c r="KFU53" s="354"/>
      <c r="KFV53" s="354"/>
      <c r="KFW53" s="354"/>
      <c r="KFX53" s="354"/>
      <c r="KFY53" s="354"/>
      <c r="KFZ53" s="354"/>
      <c r="KGA53" s="354"/>
      <c r="KGB53" s="354"/>
      <c r="KGC53" s="354"/>
      <c r="KGD53" s="354"/>
      <c r="KGE53" s="354"/>
      <c r="KGF53" s="354"/>
      <c r="KGG53" s="354"/>
      <c r="KGH53" s="354"/>
      <c r="KGI53" s="354"/>
      <c r="KGJ53" s="354"/>
      <c r="KGK53" s="354"/>
      <c r="KGL53" s="354"/>
      <c r="KGM53" s="354"/>
      <c r="KGN53" s="354"/>
      <c r="KGO53" s="354"/>
      <c r="KGP53" s="354"/>
      <c r="KGQ53" s="354"/>
      <c r="KGR53" s="354"/>
      <c r="KGS53" s="354"/>
      <c r="KGT53" s="354"/>
      <c r="KGU53" s="354"/>
      <c r="KGV53" s="354"/>
      <c r="KGW53" s="354"/>
      <c r="KGX53" s="354"/>
      <c r="KGY53" s="354"/>
      <c r="KGZ53" s="354"/>
      <c r="KHA53" s="354"/>
      <c r="KHB53" s="354"/>
      <c r="KHC53" s="354"/>
      <c r="KHD53" s="354"/>
      <c r="KHE53" s="354"/>
      <c r="KHF53" s="354"/>
      <c r="KHG53" s="354"/>
      <c r="KHH53" s="354"/>
      <c r="KHI53" s="354"/>
      <c r="KHJ53" s="354"/>
      <c r="KHK53" s="354"/>
      <c r="KHL53" s="354"/>
      <c r="KHM53" s="354"/>
      <c r="KHN53" s="354"/>
      <c r="KHO53" s="354"/>
      <c r="KHP53" s="354"/>
      <c r="KHQ53" s="354"/>
      <c r="KHR53" s="354"/>
      <c r="KHS53" s="354"/>
      <c r="KHT53" s="354"/>
      <c r="KHU53" s="354"/>
      <c r="KHV53" s="354"/>
      <c r="KHW53" s="354"/>
      <c r="KHX53" s="354"/>
      <c r="KHY53" s="354"/>
      <c r="KHZ53" s="354"/>
      <c r="KIA53" s="354"/>
      <c r="KIB53" s="354"/>
      <c r="KIC53" s="354"/>
      <c r="KID53" s="354"/>
      <c r="KIE53" s="354"/>
      <c r="KIF53" s="354"/>
      <c r="KIG53" s="354"/>
      <c r="KIH53" s="354"/>
      <c r="KII53" s="354"/>
      <c r="KIJ53" s="354"/>
      <c r="KIK53" s="354"/>
      <c r="KIL53" s="354"/>
      <c r="KIM53" s="354"/>
      <c r="KIN53" s="354"/>
      <c r="KIO53" s="354"/>
      <c r="KIP53" s="354"/>
      <c r="KIQ53" s="354"/>
      <c r="KIR53" s="354"/>
      <c r="KIS53" s="354"/>
      <c r="KIT53" s="354"/>
      <c r="KIU53" s="354"/>
      <c r="KIV53" s="354"/>
      <c r="KIW53" s="354"/>
      <c r="KIX53" s="354"/>
      <c r="KIY53" s="354"/>
      <c r="KIZ53" s="354"/>
      <c r="KJA53" s="354"/>
      <c r="KJB53" s="354"/>
      <c r="KJC53" s="354"/>
      <c r="KJD53" s="354"/>
      <c r="KJE53" s="354"/>
      <c r="KJF53" s="354"/>
      <c r="KJG53" s="354"/>
      <c r="KJH53" s="354"/>
      <c r="KJI53" s="354"/>
      <c r="KJJ53" s="354"/>
      <c r="KJK53" s="354"/>
      <c r="KJL53" s="354"/>
      <c r="KJM53" s="354"/>
      <c r="KJN53" s="354"/>
      <c r="KJO53" s="354"/>
      <c r="KJP53" s="354"/>
      <c r="KJQ53" s="354"/>
      <c r="KJR53" s="354"/>
      <c r="KJS53" s="354"/>
      <c r="KJT53" s="354"/>
      <c r="KJU53" s="354"/>
      <c r="KJV53" s="354"/>
      <c r="KJW53" s="354"/>
      <c r="KJX53" s="354"/>
      <c r="KJY53" s="354"/>
      <c r="KJZ53" s="354"/>
      <c r="KKA53" s="354"/>
      <c r="KKB53" s="354"/>
      <c r="KKC53" s="354"/>
      <c r="KKD53" s="354"/>
      <c r="KKE53" s="354"/>
      <c r="KKF53" s="354"/>
      <c r="KKG53" s="354"/>
      <c r="KKH53" s="354"/>
      <c r="KKI53" s="354"/>
      <c r="KKJ53" s="354"/>
      <c r="KKK53" s="354"/>
      <c r="KKL53" s="354"/>
      <c r="KKM53" s="354"/>
      <c r="KKN53" s="354"/>
      <c r="KKO53" s="354"/>
      <c r="KKP53" s="354"/>
      <c r="KKQ53" s="354"/>
      <c r="KKR53" s="354"/>
      <c r="KKS53" s="354"/>
      <c r="KKT53" s="354"/>
      <c r="KKU53" s="354"/>
      <c r="KKV53" s="354"/>
      <c r="KKW53" s="354"/>
      <c r="KKX53" s="354"/>
      <c r="KKY53" s="354"/>
      <c r="KKZ53" s="354"/>
      <c r="KLA53" s="354"/>
      <c r="KLB53" s="354"/>
      <c r="KLC53" s="354"/>
      <c r="KLD53" s="354"/>
      <c r="KLE53" s="354"/>
      <c r="KLF53" s="354"/>
      <c r="KLG53" s="354"/>
      <c r="KLH53" s="354"/>
      <c r="KLI53" s="354"/>
      <c r="KLJ53" s="354"/>
      <c r="KLK53" s="354"/>
      <c r="KLL53" s="354"/>
      <c r="KLM53" s="354"/>
      <c r="KLN53" s="354"/>
      <c r="KLO53" s="354"/>
      <c r="KLP53" s="354"/>
      <c r="KLQ53" s="354"/>
      <c r="KLR53" s="354"/>
      <c r="KLS53" s="354"/>
      <c r="KLT53" s="354"/>
      <c r="KLU53" s="354"/>
      <c r="KLV53" s="354"/>
      <c r="KLW53" s="354"/>
      <c r="KLX53" s="354"/>
      <c r="KLY53" s="354"/>
      <c r="KLZ53" s="354"/>
      <c r="KMA53" s="354"/>
      <c r="KMB53" s="354"/>
      <c r="KMC53" s="354"/>
      <c r="KMD53" s="354"/>
      <c r="KME53" s="354"/>
      <c r="KMF53" s="354"/>
      <c r="KMG53" s="354"/>
      <c r="KMH53" s="354"/>
      <c r="KMI53" s="354"/>
      <c r="KMJ53" s="354"/>
      <c r="KMK53" s="354"/>
      <c r="KML53" s="354"/>
      <c r="KMM53" s="354"/>
      <c r="KMN53" s="354"/>
      <c r="KMO53" s="354"/>
      <c r="KMP53" s="354"/>
      <c r="KMQ53" s="354"/>
      <c r="KMR53" s="354"/>
      <c r="KMS53" s="354"/>
      <c r="KMT53" s="354"/>
      <c r="KMU53" s="354"/>
      <c r="KMV53" s="354"/>
      <c r="KMW53" s="354"/>
      <c r="KMX53" s="354"/>
      <c r="KMY53" s="354"/>
      <c r="KMZ53" s="354"/>
      <c r="KNA53" s="354"/>
      <c r="KNB53" s="354"/>
      <c r="KNC53" s="354"/>
      <c r="KND53" s="354"/>
      <c r="KNE53" s="354"/>
      <c r="KNF53" s="354"/>
      <c r="KNG53" s="354"/>
      <c r="KNH53" s="354"/>
      <c r="KNI53" s="354"/>
      <c r="KNJ53" s="354"/>
      <c r="KNK53" s="354"/>
      <c r="KNL53" s="354"/>
      <c r="KNM53" s="354"/>
      <c r="KNN53" s="354"/>
      <c r="KNO53" s="354"/>
      <c r="KNP53" s="354"/>
      <c r="KNQ53" s="354"/>
      <c r="KNR53" s="354"/>
      <c r="KNS53" s="354"/>
      <c r="KNT53" s="354"/>
      <c r="KNU53" s="354"/>
      <c r="KNV53" s="354"/>
      <c r="KNW53" s="354"/>
      <c r="KNX53" s="354"/>
      <c r="KNY53" s="354"/>
      <c r="KNZ53" s="354"/>
      <c r="KOA53" s="354"/>
      <c r="KOB53" s="354"/>
      <c r="KOC53" s="354"/>
      <c r="KOD53" s="354"/>
      <c r="KOE53" s="354"/>
      <c r="KOF53" s="354"/>
      <c r="KOG53" s="354"/>
      <c r="KOH53" s="354"/>
      <c r="KOI53" s="354"/>
      <c r="KOJ53" s="354"/>
      <c r="KOK53" s="354"/>
      <c r="KOL53" s="354"/>
      <c r="KOM53" s="354"/>
      <c r="KON53" s="354"/>
      <c r="KOO53" s="354"/>
      <c r="KOP53" s="354"/>
      <c r="KOQ53" s="354"/>
      <c r="KOR53" s="354"/>
      <c r="KOS53" s="354"/>
      <c r="KOT53" s="354"/>
      <c r="KOU53" s="354"/>
      <c r="KOV53" s="354"/>
      <c r="KOW53" s="354"/>
      <c r="KOX53" s="354"/>
      <c r="KOY53" s="354"/>
      <c r="KOZ53" s="354"/>
      <c r="KPA53" s="354"/>
      <c r="KPB53" s="354"/>
      <c r="KPC53" s="354"/>
      <c r="KPD53" s="354"/>
      <c r="KPE53" s="354"/>
      <c r="KPF53" s="354"/>
      <c r="KPG53" s="354"/>
      <c r="KPH53" s="354"/>
      <c r="KPI53" s="354"/>
      <c r="KPJ53" s="354"/>
      <c r="KPK53" s="354"/>
      <c r="KPL53" s="354"/>
      <c r="KPM53" s="354"/>
      <c r="KPN53" s="354"/>
      <c r="KPO53" s="354"/>
      <c r="KPP53" s="354"/>
      <c r="KPQ53" s="354"/>
      <c r="KPR53" s="354"/>
      <c r="KPS53" s="354"/>
      <c r="KPT53" s="354"/>
      <c r="KPU53" s="354"/>
      <c r="KPV53" s="354"/>
      <c r="KPW53" s="354"/>
      <c r="KPX53" s="354"/>
      <c r="KPY53" s="354"/>
      <c r="KPZ53" s="354"/>
      <c r="KQA53" s="354"/>
      <c r="KQB53" s="354"/>
      <c r="KQC53" s="354"/>
      <c r="KQD53" s="354"/>
      <c r="KQE53" s="354"/>
      <c r="KQF53" s="354"/>
      <c r="KQG53" s="354"/>
      <c r="KQH53" s="354"/>
      <c r="KQI53" s="354"/>
      <c r="KQJ53" s="354"/>
      <c r="KQK53" s="354"/>
      <c r="KQL53" s="354"/>
      <c r="KQM53" s="354"/>
      <c r="KQN53" s="354"/>
      <c r="KQO53" s="354"/>
      <c r="KQP53" s="354"/>
      <c r="KQQ53" s="354"/>
      <c r="KQR53" s="354"/>
      <c r="KQS53" s="354"/>
      <c r="KQT53" s="354"/>
      <c r="KQU53" s="354"/>
      <c r="KQV53" s="354"/>
      <c r="KQW53" s="354"/>
      <c r="KQX53" s="354"/>
      <c r="KQY53" s="354"/>
      <c r="KQZ53" s="354"/>
      <c r="KRA53" s="354"/>
      <c r="KRB53" s="354"/>
      <c r="KRC53" s="354"/>
      <c r="KRD53" s="354"/>
      <c r="KRE53" s="354"/>
      <c r="KRF53" s="354"/>
      <c r="KRG53" s="354"/>
      <c r="KRH53" s="354"/>
      <c r="KRI53" s="354"/>
      <c r="KRJ53" s="354"/>
      <c r="KRK53" s="354"/>
      <c r="KRL53" s="354"/>
      <c r="KRM53" s="354"/>
      <c r="KRN53" s="354"/>
      <c r="KRO53" s="354"/>
      <c r="KRP53" s="354"/>
      <c r="KRQ53" s="354"/>
      <c r="KRR53" s="354"/>
      <c r="KRS53" s="354"/>
      <c r="KRT53" s="354"/>
      <c r="KRU53" s="354"/>
      <c r="KRV53" s="354"/>
      <c r="KRW53" s="354"/>
      <c r="KRX53" s="354"/>
      <c r="KRY53" s="354"/>
      <c r="KRZ53" s="354"/>
      <c r="KSA53" s="354"/>
      <c r="KSB53" s="354"/>
      <c r="KSC53" s="354"/>
      <c r="KSD53" s="354"/>
      <c r="KSE53" s="354"/>
      <c r="KSF53" s="354"/>
      <c r="KSG53" s="354"/>
      <c r="KSH53" s="354"/>
      <c r="KSI53" s="354"/>
      <c r="KSJ53" s="354"/>
      <c r="KSK53" s="354"/>
      <c r="KSL53" s="354"/>
      <c r="KSM53" s="354"/>
      <c r="KSN53" s="354"/>
      <c r="KSO53" s="354"/>
      <c r="KSP53" s="354"/>
      <c r="KSQ53" s="354"/>
      <c r="KSR53" s="354"/>
      <c r="KSS53" s="354"/>
      <c r="KST53" s="354"/>
      <c r="KSU53" s="354"/>
      <c r="KSV53" s="354"/>
      <c r="KSW53" s="354"/>
      <c r="KSX53" s="354"/>
      <c r="KSY53" s="354"/>
      <c r="KSZ53" s="354"/>
      <c r="KTA53" s="354"/>
      <c r="KTB53" s="354"/>
      <c r="KTC53" s="354"/>
      <c r="KTD53" s="354"/>
      <c r="KTE53" s="354"/>
      <c r="KTF53" s="354"/>
      <c r="KTG53" s="354"/>
      <c r="KTH53" s="354"/>
      <c r="KTI53" s="354"/>
      <c r="KTJ53" s="354"/>
      <c r="KTK53" s="354"/>
      <c r="KTL53" s="354"/>
      <c r="KTM53" s="354"/>
      <c r="KTN53" s="354"/>
      <c r="KTO53" s="354"/>
      <c r="KTP53" s="354"/>
      <c r="KTQ53" s="354"/>
      <c r="KTR53" s="354"/>
      <c r="KTS53" s="354"/>
      <c r="KTT53" s="354"/>
      <c r="KTU53" s="354"/>
      <c r="KTV53" s="354"/>
      <c r="KTW53" s="354"/>
      <c r="KTX53" s="354"/>
      <c r="KTY53" s="354"/>
      <c r="KTZ53" s="354"/>
      <c r="KUA53" s="354"/>
      <c r="KUB53" s="354"/>
      <c r="KUC53" s="354"/>
      <c r="KUD53" s="354"/>
      <c r="KUE53" s="354"/>
      <c r="KUF53" s="354"/>
      <c r="KUG53" s="354"/>
      <c r="KUH53" s="354"/>
      <c r="KUI53" s="354"/>
      <c r="KUJ53" s="354"/>
      <c r="KUK53" s="354"/>
      <c r="KUL53" s="354"/>
      <c r="KUM53" s="354"/>
      <c r="KUN53" s="354"/>
      <c r="KUO53" s="354"/>
      <c r="KUP53" s="354"/>
      <c r="KUQ53" s="354"/>
      <c r="KUR53" s="354"/>
      <c r="KUS53" s="354"/>
      <c r="KUT53" s="354"/>
      <c r="KUU53" s="354"/>
      <c r="KUV53" s="354"/>
      <c r="KUW53" s="354"/>
      <c r="KUX53" s="354"/>
      <c r="KUY53" s="354"/>
      <c r="KUZ53" s="354"/>
      <c r="KVA53" s="354"/>
      <c r="KVB53" s="354"/>
      <c r="KVC53" s="354"/>
      <c r="KVD53" s="354"/>
      <c r="KVE53" s="354"/>
      <c r="KVF53" s="354"/>
      <c r="KVG53" s="354"/>
      <c r="KVH53" s="354"/>
      <c r="KVI53" s="354"/>
      <c r="KVJ53" s="354"/>
      <c r="KVK53" s="354"/>
      <c r="KVL53" s="354"/>
      <c r="KVM53" s="354"/>
      <c r="KVN53" s="354"/>
      <c r="KVO53" s="354"/>
      <c r="KVP53" s="354"/>
      <c r="KVQ53" s="354"/>
      <c r="KVR53" s="354"/>
      <c r="KVS53" s="354"/>
      <c r="KVT53" s="354"/>
      <c r="KVU53" s="354"/>
      <c r="KVV53" s="354"/>
      <c r="KVW53" s="354"/>
      <c r="KVX53" s="354"/>
      <c r="KVY53" s="354"/>
      <c r="KVZ53" s="354"/>
      <c r="KWA53" s="354"/>
      <c r="KWB53" s="354"/>
      <c r="KWC53" s="354"/>
      <c r="KWD53" s="354"/>
      <c r="KWE53" s="354"/>
      <c r="KWF53" s="354"/>
      <c r="KWG53" s="354"/>
      <c r="KWH53" s="354"/>
      <c r="KWI53" s="354"/>
      <c r="KWJ53" s="354"/>
      <c r="KWK53" s="354"/>
      <c r="KWL53" s="354"/>
      <c r="KWM53" s="354"/>
      <c r="KWN53" s="354"/>
      <c r="KWO53" s="354"/>
      <c r="KWP53" s="354"/>
      <c r="KWQ53" s="354"/>
      <c r="KWR53" s="354"/>
      <c r="KWS53" s="354"/>
      <c r="KWT53" s="354"/>
      <c r="KWU53" s="354"/>
      <c r="KWV53" s="354"/>
      <c r="KWW53" s="354"/>
      <c r="KWX53" s="354"/>
      <c r="KWY53" s="354"/>
      <c r="KWZ53" s="354"/>
      <c r="KXA53" s="354"/>
      <c r="KXB53" s="354"/>
      <c r="KXC53" s="354"/>
      <c r="KXD53" s="354"/>
      <c r="KXE53" s="354"/>
      <c r="KXF53" s="354"/>
      <c r="KXG53" s="354"/>
      <c r="KXH53" s="354"/>
      <c r="KXI53" s="354"/>
      <c r="KXJ53" s="354"/>
      <c r="KXK53" s="354"/>
      <c r="KXL53" s="354"/>
      <c r="KXM53" s="354"/>
      <c r="KXN53" s="354"/>
      <c r="KXO53" s="354"/>
      <c r="KXP53" s="354"/>
      <c r="KXQ53" s="354"/>
      <c r="KXR53" s="354"/>
      <c r="KXS53" s="354"/>
      <c r="KXT53" s="354"/>
      <c r="KXU53" s="354"/>
      <c r="KXV53" s="354"/>
      <c r="KXW53" s="354"/>
      <c r="KXX53" s="354"/>
      <c r="KXY53" s="354"/>
      <c r="KXZ53" s="354"/>
      <c r="KYA53" s="354"/>
      <c r="KYB53" s="354"/>
      <c r="KYC53" s="354"/>
      <c r="KYD53" s="354"/>
      <c r="KYE53" s="354"/>
      <c r="KYF53" s="354"/>
      <c r="KYG53" s="354"/>
      <c r="KYH53" s="354"/>
      <c r="KYI53" s="354"/>
      <c r="KYJ53" s="354"/>
      <c r="KYK53" s="354"/>
      <c r="KYL53" s="354"/>
      <c r="KYM53" s="354"/>
      <c r="KYN53" s="354"/>
      <c r="KYO53" s="354"/>
      <c r="KYP53" s="354"/>
      <c r="KYQ53" s="354"/>
      <c r="KYR53" s="354"/>
      <c r="KYS53" s="354"/>
      <c r="KYT53" s="354"/>
      <c r="KYU53" s="354"/>
      <c r="KYV53" s="354"/>
      <c r="KYW53" s="354"/>
      <c r="KYX53" s="354"/>
      <c r="KYY53" s="354"/>
      <c r="KYZ53" s="354"/>
      <c r="KZA53" s="354"/>
      <c r="KZB53" s="354"/>
      <c r="KZC53" s="354"/>
      <c r="KZD53" s="354"/>
      <c r="KZE53" s="354"/>
      <c r="KZF53" s="354"/>
      <c r="KZG53" s="354"/>
      <c r="KZH53" s="354"/>
      <c r="KZI53" s="354"/>
      <c r="KZJ53" s="354"/>
      <c r="KZK53" s="354"/>
      <c r="KZL53" s="354"/>
      <c r="KZM53" s="354"/>
      <c r="KZN53" s="354"/>
      <c r="KZO53" s="354"/>
      <c r="KZP53" s="354"/>
      <c r="KZQ53" s="354"/>
      <c r="KZR53" s="354"/>
      <c r="KZS53" s="354"/>
      <c r="KZT53" s="354"/>
      <c r="KZU53" s="354"/>
      <c r="KZV53" s="354"/>
      <c r="KZW53" s="354"/>
      <c r="KZX53" s="354"/>
      <c r="KZY53" s="354"/>
      <c r="KZZ53" s="354"/>
      <c r="LAA53" s="354"/>
      <c r="LAB53" s="354"/>
      <c r="LAC53" s="354"/>
      <c r="LAD53" s="354"/>
      <c r="LAE53" s="354"/>
      <c r="LAF53" s="354"/>
      <c r="LAG53" s="354"/>
      <c r="LAH53" s="354"/>
      <c r="LAI53" s="354"/>
      <c r="LAJ53" s="354"/>
      <c r="LAK53" s="354"/>
      <c r="LAL53" s="354"/>
      <c r="LAM53" s="354"/>
      <c r="LAN53" s="354"/>
      <c r="LAO53" s="354"/>
      <c r="LAP53" s="354"/>
      <c r="LAQ53" s="354"/>
      <c r="LAR53" s="354"/>
      <c r="LAS53" s="354"/>
      <c r="LAT53" s="354"/>
      <c r="LAU53" s="354"/>
      <c r="LAV53" s="354"/>
      <c r="LAW53" s="354"/>
      <c r="LAX53" s="354"/>
      <c r="LAY53" s="354"/>
      <c r="LAZ53" s="354"/>
      <c r="LBA53" s="354"/>
      <c r="LBB53" s="354"/>
      <c r="LBC53" s="354"/>
      <c r="LBD53" s="354"/>
      <c r="LBE53" s="354"/>
      <c r="LBF53" s="354"/>
      <c r="LBG53" s="354"/>
      <c r="LBH53" s="354"/>
      <c r="LBI53" s="354"/>
      <c r="LBJ53" s="354"/>
      <c r="LBK53" s="354"/>
      <c r="LBL53" s="354"/>
      <c r="LBM53" s="354"/>
      <c r="LBN53" s="354"/>
      <c r="LBO53" s="354"/>
      <c r="LBP53" s="354"/>
      <c r="LBQ53" s="354"/>
      <c r="LBR53" s="354"/>
      <c r="LBS53" s="354"/>
      <c r="LBT53" s="354"/>
      <c r="LBU53" s="354"/>
      <c r="LBV53" s="354"/>
      <c r="LBW53" s="354"/>
      <c r="LBX53" s="354"/>
      <c r="LBY53" s="354"/>
      <c r="LBZ53" s="354"/>
      <c r="LCA53" s="354"/>
      <c r="LCB53" s="354"/>
      <c r="LCC53" s="354"/>
      <c r="LCD53" s="354"/>
      <c r="LCE53" s="354"/>
      <c r="LCF53" s="354"/>
      <c r="LCG53" s="354"/>
      <c r="LCH53" s="354"/>
      <c r="LCI53" s="354"/>
      <c r="LCJ53" s="354"/>
      <c r="LCK53" s="354"/>
      <c r="LCL53" s="354"/>
      <c r="LCM53" s="354"/>
      <c r="LCN53" s="354"/>
      <c r="LCO53" s="354"/>
      <c r="LCP53" s="354"/>
      <c r="LCQ53" s="354"/>
      <c r="LCR53" s="354"/>
      <c r="LCS53" s="354"/>
      <c r="LCT53" s="354"/>
      <c r="LCU53" s="354"/>
      <c r="LCV53" s="354"/>
      <c r="LCW53" s="354"/>
      <c r="LCX53" s="354"/>
      <c r="LCY53" s="354"/>
      <c r="LCZ53" s="354"/>
      <c r="LDA53" s="354"/>
      <c r="LDB53" s="354"/>
      <c r="LDC53" s="354"/>
      <c r="LDD53" s="354"/>
      <c r="LDE53" s="354"/>
      <c r="LDF53" s="354"/>
      <c r="LDG53" s="354"/>
      <c r="LDH53" s="354"/>
      <c r="LDI53" s="354"/>
      <c r="LDJ53" s="354"/>
      <c r="LDK53" s="354"/>
      <c r="LDL53" s="354"/>
      <c r="LDM53" s="354"/>
      <c r="LDN53" s="354"/>
      <c r="LDO53" s="354"/>
      <c r="LDP53" s="354"/>
      <c r="LDQ53" s="354"/>
      <c r="LDR53" s="354"/>
      <c r="LDS53" s="354"/>
      <c r="LDT53" s="354"/>
      <c r="LDU53" s="354"/>
      <c r="LDV53" s="354"/>
      <c r="LDW53" s="354"/>
      <c r="LDX53" s="354"/>
      <c r="LDY53" s="354"/>
      <c r="LDZ53" s="354"/>
      <c r="LEA53" s="354"/>
      <c r="LEB53" s="354"/>
      <c r="LEC53" s="354"/>
      <c r="LED53" s="354"/>
      <c r="LEE53" s="354"/>
      <c r="LEF53" s="354"/>
      <c r="LEG53" s="354"/>
      <c r="LEH53" s="354"/>
      <c r="LEI53" s="354"/>
      <c r="LEJ53" s="354"/>
      <c r="LEK53" s="354"/>
      <c r="LEL53" s="354"/>
      <c r="LEM53" s="354"/>
      <c r="LEN53" s="354"/>
      <c r="LEO53" s="354"/>
      <c r="LEP53" s="354"/>
      <c r="LEQ53" s="354"/>
      <c r="LER53" s="354"/>
      <c r="LES53" s="354"/>
      <c r="LET53" s="354"/>
      <c r="LEU53" s="354"/>
      <c r="LEV53" s="354"/>
      <c r="LEW53" s="354"/>
      <c r="LEX53" s="354"/>
      <c r="LEY53" s="354"/>
      <c r="LEZ53" s="354"/>
      <c r="LFA53" s="354"/>
      <c r="LFB53" s="354"/>
      <c r="LFC53" s="354"/>
      <c r="LFD53" s="354"/>
      <c r="LFE53" s="354"/>
      <c r="LFF53" s="354"/>
      <c r="LFG53" s="354"/>
      <c r="LFH53" s="354"/>
      <c r="LFI53" s="354"/>
      <c r="LFJ53" s="354"/>
      <c r="LFK53" s="354"/>
      <c r="LFL53" s="354"/>
      <c r="LFM53" s="354"/>
      <c r="LFN53" s="354"/>
      <c r="LFO53" s="354"/>
      <c r="LFP53" s="354"/>
      <c r="LFQ53" s="354"/>
      <c r="LFR53" s="354"/>
      <c r="LFS53" s="354"/>
      <c r="LFT53" s="354"/>
      <c r="LFU53" s="354"/>
      <c r="LFV53" s="354"/>
      <c r="LFW53" s="354"/>
      <c r="LFX53" s="354"/>
      <c r="LFY53" s="354"/>
      <c r="LFZ53" s="354"/>
      <c r="LGA53" s="354"/>
      <c r="LGB53" s="354"/>
      <c r="LGC53" s="354"/>
      <c r="LGD53" s="354"/>
      <c r="LGE53" s="354"/>
      <c r="LGF53" s="354"/>
      <c r="LGG53" s="354"/>
      <c r="LGH53" s="354"/>
      <c r="LGI53" s="354"/>
      <c r="LGJ53" s="354"/>
      <c r="LGK53" s="354"/>
      <c r="LGL53" s="354"/>
      <c r="LGM53" s="354"/>
      <c r="LGN53" s="354"/>
      <c r="LGO53" s="354"/>
      <c r="LGP53" s="354"/>
      <c r="LGQ53" s="354"/>
      <c r="LGR53" s="354"/>
      <c r="LGS53" s="354"/>
      <c r="LGT53" s="354"/>
      <c r="LGU53" s="354"/>
      <c r="LGV53" s="354"/>
      <c r="LGW53" s="354"/>
      <c r="LGX53" s="354"/>
      <c r="LGY53" s="354"/>
      <c r="LGZ53" s="354"/>
      <c r="LHA53" s="354"/>
      <c r="LHB53" s="354"/>
      <c r="LHC53" s="354"/>
      <c r="LHD53" s="354"/>
      <c r="LHE53" s="354"/>
      <c r="LHF53" s="354"/>
      <c r="LHG53" s="354"/>
      <c r="LHH53" s="354"/>
      <c r="LHI53" s="354"/>
      <c r="LHJ53" s="354"/>
      <c r="LHK53" s="354"/>
      <c r="LHL53" s="354"/>
      <c r="LHM53" s="354"/>
      <c r="LHN53" s="354"/>
      <c r="LHO53" s="354"/>
      <c r="LHP53" s="354"/>
      <c r="LHQ53" s="354"/>
      <c r="LHR53" s="354"/>
      <c r="LHS53" s="354"/>
      <c r="LHT53" s="354"/>
      <c r="LHU53" s="354"/>
      <c r="LHV53" s="354"/>
      <c r="LHW53" s="354"/>
      <c r="LHX53" s="354"/>
      <c r="LHY53" s="354"/>
      <c r="LHZ53" s="354"/>
      <c r="LIA53" s="354"/>
      <c r="LIB53" s="354"/>
      <c r="LIC53" s="354"/>
      <c r="LID53" s="354"/>
      <c r="LIE53" s="354"/>
      <c r="LIF53" s="354"/>
      <c r="LIG53" s="354"/>
      <c r="LIH53" s="354"/>
      <c r="LII53" s="354"/>
      <c r="LIJ53" s="354"/>
      <c r="LIK53" s="354"/>
      <c r="LIL53" s="354"/>
      <c r="LIM53" s="354"/>
      <c r="LIN53" s="354"/>
      <c r="LIO53" s="354"/>
      <c r="LIP53" s="354"/>
      <c r="LIQ53" s="354"/>
      <c r="LIR53" s="354"/>
      <c r="LIS53" s="354"/>
      <c r="LIT53" s="354"/>
      <c r="LIU53" s="354"/>
      <c r="LIV53" s="354"/>
      <c r="LIW53" s="354"/>
      <c r="LIX53" s="354"/>
      <c r="LIY53" s="354"/>
      <c r="LIZ53" s="354"/>
      <c r="LJA53" s="354"/>
      <c r="LJB53" s="354"/>
      <c r="LJC53" s="354"/>
      <c r="LJD53" s="354"/>
      <c r="LJE53" s="354"/>
      <c r="LJF53" s="354"/>
      <c r="LJG53" s="354"/>
      <c r="LJH53" s="354"/>
      <c r="LJI53" s="354"/>
      <c r="LJJ53" s="354"/>
      <c r="LJK53" s="354"/>
      <c r="LJL53" s="354"/>
      <c r="LJM53" s="354"/>
      <c r="LJN53" s="354"/>
      <c r="LJO53" s="354"/>
      <c r="LJP53" s="354"/>
      <c r="LJQ53" s="354"/>
      <c r="LJR53" s="354"/>
      <c r="LJS53" s="354"/>
      <c r="LJT53" s="354"/>
      <c r="LJU53" s="354"/>
      <c r="LJV53" s="354"/>
      <c r="LJW53" s="354"/>
      <c r="LJX53" s="354"/>
      <c r="LJY53" s="354"/>
      <c r="LJZ53" s="354"/>
      <c r="LKA53" s="354"/>
      <c r="LKB53" s="354"/>
      <c r="LKC53" s="354"/>
      <c r="LKD53" s="354"/>
      <c r="LKE53" s="354"/>
      <c r="LKF53" s="354"/>
      <c r="LKG53" s="354"/>
      <c r="LKH53" s="354"/>
      <c r="LKI53" s="354"/>
      <c r="LKJ53" s="354"/>
      <c r="LKK53" s="354"/>
      <c r="LKL53" s="354"/>
      <c r="LKM53" s="354"/>
      <c r="LKN53" s="354"/>
      <c r="LKO53" s="354"/>
      <c r="LKP53" s="354"/>
      <c r="LKQ53" s="354"/>
      <c r="LKR53" s="354"/>
      <c r="LKS53" s="354"/>
      <c r="LKT53" s="354"/>
      <c r="LKU53" s="354"/>
      <c r="LKV53" s="354"/>
      <c r="LKW53" s="354"/>
      <c r="LKX53" s="354"/>
      <c r="LKY53" s="354"/>
      <c r="LKZ53" s="354"/>
      <c r="LLA53" s="354"/>
      <c r="LLB53" s="354"/>
      <c r="LLC53" s="354"/>
      <c r="LLD53" s="354"/>
      <c r="LLE53" s="354"/>
      <c r="LLF53" s="354"/>
      <c r="LLG53" s="354"/>
      <c r="LLH53" s="354"/>
      <c r="LLI53" s="354"/>
      <c r="LLJ53" s="354"/>
      <c r="LLK53" s="354"/>
      <c r="LLL53" s="354"/>
      <c r="LLM53" s="354"/>
      <c r="LLN53" s="354"/>
      <c r="LLO53" s="354"/>
      <c r="LLP53" s="354"/>
      <c r="LLQ53" s="354"/>
      <c r="LLR53" s="354"/>
      <c r="LLS53" s="354"/>
      <c r="LLT53" s="354"/>
      <c r="LLU53" s="354"/>
      <c r="LLV53" s="354"/>
      <c r="LLW53" s="354"/>
      <c r="LLX53" s="354"/>
      <c r="LLY53" s="354"/>
      <c r="LLZ53" s="354"/>
      <c r="LMA53" s="354"/>
      <c r="LMB53" s="354"/>
      <c r="LMC53" s="354"/>
      <c r="LMD53" s="354"/>
      <c r="LME53" s="354"/>
      <c r="LMF53" s="354"/>
      <c r="LMG53" s="354"/>
      <c r="LMH53" s="354"/>
      <c r="LMI53" s="354"/>
      <c r="LMJ53" s="354"/>
      <c r="LMK53" s="354"/>
      <c r="LML53" s="354"/>
      <c r="LMM53" s="354"/>
      <c r="LMN53" s="354"/>
      <c r="LMO53" s="354"/>
      <c r="LMP53" s="354"/>
      <c r="LMQ53" s="354"/>
      <c r="LMR53" s="354"/>
      <c r="LMS53" s="354"/>
      <c r="LMT53" s="354"/>
      <c r="LMU53" s="354"/>
      <c r="LMV53" s="354"/>
      <c r="LMW53" s="354"/>
      <c r="LMX53" s="354"/>
      <c r="LMY53" s="354"/>
      <c r="LMZ53" s="354"/>
      <c r="LNA53" s="354"/>
      <c r="LNB53" s="354"/>
      <c r="LNC53" s="354"/>
      <c r="LND53" s="354"/>
      <c r="LNE53" s="354"/>
      <c r="LNF53" s="354"/>
      <c r="LNG53" s="354"/>
      <c r="LNH53" s="354"/>
      <c r="LNI53" s="354"/>
      <c r="LNJ53" s="354"/>
      <c r="LNK53" s="354"/>
      <c r="LNL53" s="354"/>
      <c r="LNM53" s="354"/>
      <c r="LNN53" s="354"/>
      <c r="LNO53" s="354"/>
      <c r="LNP53" s="354"/>
      <c r="LNQ53" s="354"/>
      <c r="LNR53" s="354"/>
      <c r="LNS53" s="354"/>
      <c r="LNT53" s="354"/>
      <c r="LNU53" s="354"/>
      <c r="LNV53" s="354"/>
      <c r="LNW53" s="354"/>
      <c r="LNX53" s="354"/>
      <c r="LNY53" s="354"/>
      <c r="LNZ53" s="354"/>
      <c r="LOA53" s="354"/>
      <c r="LOB53" s="354"/>
      <c r="LOC53" s="354"/>
      <c r="LOD53" s="354"/>
      <c r="LOE53" s="354"/>
      <c r="LOF53" s="354"/>
      <c r="LOG53" s="354"/>
      <c r="LOH53" s="354"/>
      <c r="LOI53" s="354"/>
      <c r="LOJ53" s="354"/>
      <c r="LOK53" s="354"/>
      <c r="LOL53" s="354"/>
      <c r="LOM53" s="354"/>
      <c r="LON53" s="354"/>
      <c r="LOO53" s="354"/>
      <c r="LOP53" s="354"/>
      <c r="LOQ53" s="354"/>
      <c r="LOR53" s="354"/>
      <c r="LOS53" s="354"/>
      <c r="LOT53" s="354"/>
      <c r="LOU53" s="354"/>
      <c r="LOV53" s="354"/>
      <c r="LOW53" s="354"/>
      <c r="LOX53" s="354"/>
      <c r="LOY53" s="354"/>
      <c r="LOZ53" s="354"/>
      <c r="LPA53" s="354"/>
      <c r="LPB53" s="354"/>
      <c r="LPC53" s="354"/>
      <c r="LPD53" s="354"/>
      <c r="LPE53" s="354"/>
      <c r="LPF53" s="354"/>
      <c r="LPG53" s="354"/>
      <c r="LPH53" s="354"/>
      <c r="LPI53" s="354"/>
      <c r="LPJ53" s="354"/>
      <c r="LPK53" s="354"/>
      <c r="LPL53" s="354"/>
      <c r="LPM53" s="354"/>
      <c r="LPN53" s="354"/>
      <c r="LPO53" s="354"/>
      <c r="LPP53" s="354"/>
      <c r="LPQ53" s="354"/>
      <c r="LPR53" s="354"/>
      <c r="LPS53" s="354"/>
      <c r="LPT53" s="354"/>
      <c r="LPU53" s="354"/>
      <c r="LPV53" s="354"/>
      <c r="LPW53" s="354"/>
      <c r="LPX53" s="354"/>
      <c r="LPY53" s="354"/>
      <c r="LPZ53" s="354"/>
      <c r="LQA53" s="354"/>
      <c r="LQB53" s="354"/>
      <c r="LQC53" s="354"/>
      <c r="LQD53" s="354"/>
      <c r="LQE53" s="354"/>
      <c r="LQF53" s="354"/>
      <c r="LQG53" s="354"/>
      <c r="LQH53" s="354"/>
      <c r="LQI53" s="354"/>
      <c r="LQJ53" s="354"/>
      <c r="LQK53" s="354"/>
      <c r="LQL53" s="354"/>
      <c r="LQM53" s="354"/>
      <c r="LQN53" s="354"/>
      <c r="LQO53" s="354"/>
      <c r="LQP53" s="354"/>
      <c r="LQQ53" s="354"/>
      <c r="LQR53" s="354"/>
      <c r="LQS53" s="354"/>
      <c r="LQT53" s="354"/>
      <c r="LQU53" s="354"/>
      <c r="LQV53" s="354"/>
      <c r="LQW53" s="354"/>
      <c r="LQX53" s="354"/>
      <c r="LQY53" s="354"/>
      <c r="LQZ53" s="354"/>
      <c r="LRA53" s="354"/>
      <c r="LRB53" s="354"/>
      <c r="LRC53" s="354"/>
      <c r="LRD53" s="354"/>
      <c r="LRE53" s="354"/>
      <c r="LRF53" s="354"/>
      <c r="LRG53" s="354"/>
      <c r="LRH53" s="354"/>
      <c r="LRI53" s="354"/>
      <c r="LRJ53" s="354"/>
      <c r="LRK53" s="354"/>
      <c r="LRL53" s="354"/>
      <c r="LRM53" s="354"/>
      <c r="LRN53" s="354"/>
      <c r="LRO53" s="354"/>
      <c r="LRP53" s="354"/>
      <c r="LRQ53" s="354"/>
      <c r="LRR53" s="354"/>
      <c r="LRS53" s="354"/>
      <c r="LRT53" s="354"/>
      <c r="LRU53" s="354"/>
      <c r="LRV53" s="354"/>
      <c r="LRW53" s="354"/>
      <c r="LRX53" s="354"/>
      <c r="LRY53" s="354"/>
      <c r="LRZ53" s="354"/>
      <c r="LSA53" s="354"/>
      <c r="LSB53" s="354"/>
      <c r="LSC53" s="354"/>
      <c r="LSD53" s="354"/>
      <c r="LSE53" s="354"/>
      <c r="LSF53" s="354"/>
      <c r="LSG53" s="354"/>
      <c r="LSH53" s="354"/>
      <c r="LSI53" s="354"/>
      <c r="LSJ53" s="354"/>
      <c r="LSK53" s="354"/>
      <c r="LSL53" s="354"/>
      <c r="LSM53" s="354"/>
      <c r="LSN53" s="354"/>
      <c r="LSO53" s="354"/>
      <c r="LSP53" s="354"/>
      <c r="LSQ53" s="354"/>
      <c r="LSR53" s="354"/>
      <c r="LSS53" s="354"/>
      <c r="LST53" s="354"/>
      <c r="LSU53" s="354"/>
      <c r="LSV53" s="354"/>
      <c r="LSW53" s="354"/>
      <c r="LSX53" s="354"/>
      <c r="LSY53" s="354"/>
      <c r="LSZ53" s="354"/>
      <c r="LTA53" s="354"/>
      <c r="LTB53" s="354"/>
      <c r="LTC53" s="354"/>
      <c r="LTD53" s="354"/>
      <c r="LTE53" s="354"/>
      <c r="LTF53" s="354"/>
      <c r="LTG53" s="354"/>
      <c r="LTH53" s="354"/>
      <c r="LTI53" s="354"/>
      <c r="LTJ53" s="354"/>
      <c r="LTK53" s="354"/>
      <c r="LTL53" s="354"/>
      <c r="LTM53" s="354"/>
      <c r="LTN53" s="354"/>
      <c r="LTO53" s="354"/>
      <c r="LTP53" s="354"/>
      <c r="LTQ53" s="354"/>
      <c r="LTR53" s="354"/>
      <c r="LTS53" s="354"/>
      <c r="LTT53" s="354"/>
      <c r="LTU53" s="354"/>
      <c r="LTV53" s="354"/>
      <c r="LTW53" s="354"/>
      <c r="LTX53" s="354"/>
      <c r="LTY53" s="354"/>
      <c r="LTZ53" s="354"/>
      <c r="LUA53" s="354"/>
      <c r="LUB53" s="354"/>
      <c r="LUC53" s="354"/>
      <c r="LUD53" s="354"/>
      <c r="LUE53" s="354"/>
      <c r="LUF53" s="354"/>
      <c r="LUG53" s="354"/>
      <c r="LUH53" s="354"/>
      <c r="LUI53" s="354"/>
      <c r="LUJ53" s="354"/>
      <c r="LUK53" s="354"/>
      <c r="LUL53" s="354"/>
      <c r="LUM53" s="354"/>
      <c r="LUN53" s="354"/>
      <c r="LUO53" s="354"/>
      <c r="LUP53" s="354"/>
      <c r="LUQ53" s="354"/>
      <c r="LUR53" s="354"/>
      <c r="LUS53" s="354"/>
      <c r="LUT53" s="354"/>
      <c r="LUU53" s="354"/>
      <c r="LUV53" s="354"/>
      <c r="LUW53" s="354"/>
      <c r="LUX53" s="354"/>
      <c r="LUY53" s="354"/>
      <c r="LUZ53" s="354"/>
      <c r="LVA53" s="354"/>
      <c r="LVB53" s="354"/>
      <c r="LVC53" s="354"/>
      <c r="LVD53" s="354"/>
      <c r="LVE53" s="354"/>
      <c r="LVF53" s="354"/>
      <c r="LVG53" s="354"/>
      <c r="LVH53" s="354"/>
      <c r="LVI53" s="354"/>
      <c r="LVJ53" s="354"/>
      <c r="LVK53" s="354"/>
      <c r="LVL53" s="354"/>
      <c r="LVM53" s="354"/>
      <c r="LVN53" s="354"/>
      <c r="LVO53" s="354"/>
      <c r="LVP53" s="354"/>
      <c r="LVQ53" s="354"/>
      <c r="LVR53" s="354"/>
      <c r="LVS53" s="354"/>
      <c r="LVT53" s="354"/>
      <c r="LVU53" s="354"/>
      <c r="LVV53" s="354"/>
      <c r="LVW53" s="354"/>
      <c r="LVX53" s="354"/>
      <c r="LVY53" s="354"/>
      <c r="LVZ53" s="354"/>
      <c r="LWA53" s="354"/>
      <c r="LWB53" s="354"/>
      <c r="LWC53" s="354"/>
      <c r="LWD53" s="354"/>
      <c r="LWE53" s="354"/>
      <c r="LWF53" s="354"/>
      <c r="LWG53" s="354"/>
      <c r="LWH53" s="354"/>
      <c r="LWI53" s="354"/>
      <c r="LWJ53" s="354"/>
      <c r="LWK53" s="354"/>
      <c r="LWL53" s="354"/>
      <c r="LWM53" s="354"/>
      <c r="LWN53" s="354"/>
      <c r="LWO53" s="354"/>
      <c r="LWP53" s="354"/>
      <c r="LWQ53" s="354"/>
      <c r="LWR53" s="354"/>
      <c r="LWS53" s="354"/>
      <c r="LWT53" s="354"/>
      <c r="LWU53" s="354"/>
      <c r="LWV53" s="354"/>
      <c r="LWW53" s="354"/>
      <c r="LWX53" s="354"/>
      <c r="LWY53" s="354"/>
      <c r="LWZ53" s="354"/>
      <c r="LXA53" s="354"/>
      <c r="LXB53" s="354"/>
      <c r="LXC53" s="354"/>
      <c r="LXD53" s="354"/>
      <c r="LXE53" s="354"/>
      <c r="LXF53" s="354"/>
      <c r="LXG53" s="354"/>
      <c r="LXH53" s="354"/>
      <c r="LXI53" s="354"/>
      <c r="LXJ53" s="354"/>
      <c r="LXK53" s="354"/>
      <c r="LXL53" s="354"/>
      <c r="LXM53" s="354"/>
      <c r="LXN53" s="354"/>
      <c r="LXO53" s="354"/>
      <c r="LXP53" s="354"/>
      <c r="LXQ53" s="354"/>
      <c r="LXR53" s="354"/>
      <c r="LXS53" s="354"/>
      <c r="LXT53" s="354"/>
      <c r="LXU53" s="354"/>
      <c r="LXV53" s="354"/>
      <c r="LXW53" s="354"/>
      <c r="LXX53" s="354"/>
      <c r="LXY53" s="354"/>
      <c r="LXZ53" s="354"/>
      <c r="LYA53" s="354"/>
      <c r="LYB53" s="354"/>
      <c r="LYC53" s="354"/>
      <c r="LYD53" s="354"/>
      <c r="LYE53" s="354"/>
      <c r="LYF53" s="354"/>
      <c r="LYG53" s="354"/>
      <c r="LYH53" s="354"/>
      <c r="LYI53" s="354"/>
      <c r="LYJ53" s="354"/>
      <c r="LYK53" s="354"/>
      <c r="LYL53" s="354"/>
      <c r="LYM53" s="354"/>
      <c r="LYN53" s="354"/>
      <c r="LYO53" s="354"/>
      <c r="LYP53" s="354"/>
      <c r="LYQ53" s="354"/>
      <c r="LYR53" s="354"/>
      <c r="LYS53" s="354"/>
      <c r="LYT53" s="354"/>
      <c r="LYU53" s="354"/>
      <c r="LYV53" s="354"/>
      <c r="LYW53" s="354"/>
      <c r="LYX53" s="354"/>
      <c r="LYY53" s="354"/>
      <c r="LYZ53" s="354"/>
      <c r="LZA53" s="354"/>
      <c r="LZB53" s="354"/>
      <c r="LZC53" s="354"/>
      <c r="LZD53" s="354"/>
      <c r="LZE53" s="354"/>
      <c r="LZF53" s="354"/>
      <c r="LZG53" s="354"/>
      <c r="LZH53" s="354"/>
      <c r="LZI53" s="354"/>
      <c r="LZJ53" s="354"/>
      <c r="LZK53" s="354"/>
      <c r="LZL53" s="354"/>
      <c r="LZM53" s="354"/>
      <c r="LZN53" s="354"/>
      <c r="LZO53" s="354"/>
      <c r="LZP53" s="354"/>
      <c r="LZQ53" s="354"/>
      <c r="LZR53" s="354"/>
      <c r="LZS53" s="354"/>
      <c r="LZT53" s="354"/>
      <c r="LZU53" s="354"/>
      <c r="LZV53" s="354"/>
      <c r="LZW53" s="354"/>
      <c r="LZX53" s="354"/>
      <c r="LZY53" s="354"/>
      <c r="LZZ53" s="354"/>
      <c r="MAA53" s="354"/>
      <c r="MAB53" s="354"/>
      <c r="MAC53" s="354"/>
      <c r="MAD53" s="354"/>
      <c r="MAE53" s="354"/>
      <c r="MAF53" s="354"/>
      <c r="MAG53" s="354"/>
      <c r="MAH53" s="354"/>
      <c r="MAI53" s="354"/>
      <c r="MAJ53" s="354"/>
      <c r="MAK53" s="354"/>
      <c r="MAL53" s="354"/>
      <c r="MAM53" s="354"/>
      <c r="MAN53" s="354"/>
      <c r="MAO53" s="354"/>
      <c r="MAP53" s="354"/>
      <c r="MAQ53" s="354"/>
      <c r="MAR53" s="354"/>
      <c r="MAS53" s="354"/>
      <c r="MAT53" s="354"/>
      <c r="MAU53" s="354"/>
      <c r="MAV53" s="354"/>
      <c r="MAW53" s="354"/>
      <c r="MAX53" s="354"/>
      <c r="MAY53" s="354"/>
      <c r="MAZ53" s="354"/>
      <c r="MBA53" s="354"/>
      <c r="MBB53" s="354"/>
      <c r="MBC53" s="354"/>
      <c r="MBD53" s="354"/>
      <c r="MBE53" s="354"/>
      <c r="MBF53" s="354"/>
      <c r="MBG53" s="354"/>
      <c r="MBH53" s="354"/>
      <c r="MBI53" s="354"/>
      <c r="MBJ53" s="354"/>
      <c r="MBK53" s="354"/>
      <c r="MBL53" s="354"/>
      <c r="MBM53" s="354"/>
      <c r="MBN53" s="354"/>
      <c r="MBO53" s="354"/>
      <c r="MBP53" s="354"/>
      <c r="MBQ53" s="354"/>
      <c r="MBR53" s="354"/>
      <c r="MBS53" s="354"/>
      <c r="MBT53" s="354"/>
      <c r="MBU53" s="354"/>
      <c r="MBV53" s="354"/>
      <c r="MBW53" s="354"/>
      <c r="MBX53" s="354"/>
      <c r="MBY53" s="354"/>
      <c r="MBZ53" s="354"/>
      <c r="MCA53" s="354"/>
      <c r="MCB53" s="354"/>
      <c r="MCC53" s="354"/>
      <c r="MCD53" s="354"/>
      <c r="MCE53" s="354"/>
      <c r="MCF53" s="354"/>
      <c r="MCG53" s="354"/>
      <c r="MCH53" s="354"/>
      <c r="MCI53" s="354"/>
      <c r="MCJ53" s="354"/>
      <c r="MCK53" s="354"/>
      <c r="MCL53" s="354"/>
      <c r="MCM53" s="354"/>
      <c r="MCN53" s="354"/>
      <c r="MCO53" s="354"/>
      <c r="MCP53" s="354"/>
      <c r="MCQ53" s="354"/>
      <c r="MCR53" s="354"/>
      <c r="MCS53" s="354"/>
      <c r="MCT53" s="354"/>
      <c r="MCU53" s="354"/>
      <c r="MCV53" s="354"/>
      <c r="MCW53" s="354"/>
      <c r="MCX53" s="354"/>
      <c r="MCY53" s="354"/>
      <c r="MCZ53" s="354"/>
      <c r="MDA53" s="354"/>
      <c r="MDB53" s="354"/>
      <c r="MDC53" s="354"/>
      <c r="MDD53" s="354"/>
      <c r="MDE53" s="354"/>
      <c r="MDF53" s="354"/>
      <c r="MDG53" s="354"/>
      <c r="MDH53" s="354"/>
      <c r="MDI53" s="354"/>
      <c r="MDJ53" s="354"/>
      <c r="MDK53" s="354"/>
      <c r="MDL53" s="354"/>
      <c r="MDM53" s="354"/>
      <c r="MDN53" s="354"/>
      <c r="MDO53" s="354"/>
      <c r="MDP53" s="354"/>
      <c r="MDQ53" s="354"/>
      <c r="MDR53" s="354"/>
      <c r="MDS53" s="354"/>
      <c r="MDT53" s="354"/>
      <c r="MDU53" s="354"/>
      <c r="MDV53" s="354"/>
      <c r="MDW53" s="354"/>
      <c r="MDX53" s="354"/>
      <c r="MDY53" s="354"/>
      <c r="MDZ53" s="354"/>
      <c r="MEA53" s="354"/>
      <c r="MEB53" s="354"/>
      <c r="MEC53" s="354"/>
      <c r="MED53" s="354"/>
      <c r="MEE53" s="354"/>
      <c r="MEF53" s="354"/>
      <c r="MEG53" s="354"/>
      <c r="MEH53" s="354"/>
      <c r="MEI53" s="354"/>
      <c r="MEJ53" s="354"/>
      <c r="MEK53" s="354"/>
      <c r="MEL53" s="354"/>
      <c r="MEM53" s="354"/>
      <c r="MEN53" s="354"/>
      <c r="MEO53" s="354"/>
      <c r="MEP53" s="354"/>
      <c r="MEQ53" s="354"/>
      <c r="MER53" s="354"/>
      <c r="MES53" s="354"/>
      <c r="MET53" s="354"/>
      <c r="MEU53" s="354"/>
      <c r="MEV53" s="354"/>
      <c r="MEW53" s="354"/>
      <c r="MEX53" s="354"/>
      <c r="MEY53" s="354"/>
      <c r="MEZ53" s="354"/>
      <c r="MFA53" s="354"/>
      <c r="MFB53" s="354"/>
      <c r="MFC53" s="354"/>
      <c r="MFD53" s="354"/>
      <c r="MFE53" s="354"/>
      <c r="MFF53" s="354"/>
      <c r="MFG53" s="354"/>
      <c r="MFH53" s="354"/>
      <c r="MFI53" s="354"/>
      <c r="MFJ53" s="354"/>
      <c r="MFK53" s="354"/>
      <c r="MFL53" s="354"/>
      <c r="MFM53" s="354"/>
      <c r="MFN53" s="354"/>
      <c r="MFO53" s="354"/>
      <c r="MFP53" s="354"/>
      <c r="MFQ53" s="354"/>
      <c r="MFR53" s="354"/>
      <c r="MFS53" s="354"/>
      <c r="MFT53" s="354"/>
      <c r="MFU53" s="354"/>
      <c r="MFV53" s="354"/>
      <c r="MFW53" s="354"/>
      <c r="MFX53" s="354"/>
      <c r="MFY53" s="354"/>
      <c r="MFZ53" s="354"/>
      <c r="MGA53" s="354"/>
      <c r="MGB53" s="354"/>
      <c r="MGC53" s="354"/>
      <c r="MGD53" s="354"/>
      <c r="MGE53" s="354"/>
      <c r="MGF53" s="354"/>
      <c r="MGG53" s="354"/>
      <c r="MGH53" s="354"/>
      <c r="MGI53" s="354"/>
      <c r="MGJ53" s="354"/>
      <c r="MGK53" s="354"/>
      <c r="MGL53" s="354"/>
      <c r="MGM53" s="354"/>
      <c r="MGN53" s="354"/>
      <c r="MGO53" s="354"/>
      <c r="MGP53" s="354"/>
      <c r="MGQ53" s="354"/>
      <c r="MGR53" s="354"/>
      <c r="MGS53" s="354"/>
      <c r="MGT53" s="354"/>
      <c r="MGU53" s="354"/>
      <c r="MGV53" s="354"/>
      <c r="MGW53" s="354"/>
      <c r="MGX53" s="354"/>
      <c r="MGY53" s="354"/>
      <c r="MGZ53" s="354"/>
      <c r="MHA53" s="354"/>
      <c r="MHB53" s="354"/>
      <c r="MHC53" s="354"/>
      <c r="MHD53" s="354"/>
      <c r="MHE53" s="354"/>
      <c r="MHF53" s="354"/>
      <c r="MHG53" s="354"/>
      <c r="MHH53" s="354"/>
      <c r="MHI53" s="354"/>
      <c r="MHJ53" s="354"/>
      <c r="MHK53" s="354"/>
      <c r="MHL53" s="354"/>
      <c r="MHM53" s="354"/>
      <c r="MHN53" s="354"/>
      <c r="MHO53" s="354"/>
      <c r="MHP53" s="354"/>
      <c r="MHQ53" s="354"/>
      <c r="MHR53" s="354"/>
      <c r="MHS53" s="354"/>
      <c r="MHT53" s="354"/>
      <c r="MHU53" s="354"/>
      <c r="MHV53" s="354"/>
      <c r="MHW53" s="354"/>
      <c r="MHX53" s="354"/>
      <c r="MHY53" s="354"/>
      <c r="MHZ53" s="354"/>
      <c r="MIA53" s="354"/>
      <c r="MIB53" s="354"/>
      <c r="MIC53" s="354"/>
      <c r="MID53" s="354"/>
      <c r="MIE53" s="354"/>
      <c r="MIF53" s="354"/>
      <c r="MIG53" s="354"/>
      <c r="MIH53" s="354"/>
      <c r="MII53" s="354"/>
      <c r="MIJ53" s="354"/>
      <c r="MIK53" s="354"/>
      <c r="MIL53" s="354"/>
      <c r="MIM53" s="354"/>
      <c r="MIN53" s="354"/>
      <c r="MIO53" s="354"/>
      <c r="MIP53" s="354"/>
      <c r="MIQ53" s="354"/>
      <c r="MIR53" s="354"/>
      <c r="MIS53" s="354"/>
      <c r="MIT53" s="354"/>
      <c r="MIU53" s="354"/>
      <c r="MIV53" s="354"/>
      <c r="MIW53" s="354"/>
      <c r="MIX53" s="354"/>
      <c r="MIY53" s="354"/>
      <c r="MIZ53" s="354"/>
      <c r="MJA53" s="354"/>
      <c r="MJB53" s="354"/>
      <c r="MJC53" s="354"/>
      <c r="MJD53" s="354"/>
      <c r="MJE53" s="354"/>
      <c r="MJF53" s="354"/>
      <c r="MJG53" s="354"/>
      <c r="MJH53" s="354"/>
      <c r="MJI53" s="354"/>
      <c r="MJJ53" s="354"/>
      <c r="MJK53" s="354"/>
      <c r="MJL53" s="354"/>
      <c r="MJM53" s="354"/>
      <c r="MJN53" s="354"/>
      <c r="MJO53" s="354"/>
      <c r="MJP53" s="354"/>
      <c r="MJQ53" s="354"/>
      <c r="MJR53" s="354"/>
      <c r="MJS53" s="354"/>
      <c r="MJT53" s="354"/>
      <c r="MJU53" s="354"/>
      <c r="MJV53" s="354"/>
      <c r="MJW53" s="354"/>
      <c r="MJX53" s="354"/>
      <c r="MJY53" s="354"/>
      <c r="MJZ53" s="354"/>
      <c r="MKA53" s="354"/>
      <c r="MKB53" s="354"/>
      <c r="MKC53" s="354"/>
      <c r="MKD53" s="354"/>
      <c r="MKE53" s="354"/>
      <c r="MKF53" s="354"/>
      <c r="MKG53" s="354"/>
      <c r="MKH53" s="354"/>
      <c r="MKI53" s="354"/>
      <c r="MKJ53" s="354"/>
      <c r="MKK53" s="354"/>
      <c r="MKL53" s="354"/>
      <c r="MKM53" s="354"/>
      <c r="MKN53" s="354"/>
      <c r="MKO53" s="354"/>
      <c r="MKP53" s="354"/>
      <c r="MKQ53" s="354"/>
      <c r="MKR53" s="354"/>
      <c r="MKS53" s="354"/>
      <c r="MKT53" s="354"/>
      <c r="MKU53" s="354"/>
      <c r="MKV53" s="354"/>
      <c r="MKW53" s="354"/>
      <c r="MKX53" s="354"/>
      <c r="MKY53" s="354"/>
      <c r="MKZ53" s="354"/>
      <c r="MLA53" s="354"/>
      <c r="MLB53" s="354"/>
      <c r="MLC53" s="354"/>
      <c r="MLD53" s="354"/>
      <c r="MLE53" s="354"/>
      <c r="MLF53" s="354"/>
      <c r="MLG53" s="354"/>
      <c r="MLH53" s="354"/>
      <c r="MLI53" s="354"/>
      <c r="MLJ53" s="354"/>
      <c r="MLK53" s="354"/>
      <c r="MLL53" s="354"/>
      <c r="MLM53" s="354"/>
      <c r="MLN53" s="354"/>
      <c r="MLO53" s="354"/>
      <c r="MLP53" s="354"/>
      <c r="MLQ53" s="354"/>
      <c r="MLR53" s="354"/>
      <c r="MLS53" s="354"/>
      <c r="MLT53" s="354"/>
      <c r="MLU53" s="354"/>
      <c r="MLV53" s="354"/>
      <c r="MLW53" s="354"/>
      <c r="MLX53" s="354"/>
      <c r="MLY53" s="354"/>
      <c r="MLZ53" s="354"/>
      <c r="MMA53" s="354"/>
      <c r="MMB53" s="354"/>
      <c r="MMC53" s="354"/>
      <c r="MMD53" s="354"/>
      <c r="MME53" s="354"/>
      <c r="MMF53" s="354"/>
      <c r="MMG53" s="354"/>
      <c r="MMH53" s="354"/>
      <c r="MMI53" s="354"/>
      <c r="MMJ53" s="354"/>
      <c r="MMK53" s="354"/>
      <c r="MML53" s="354"/>
      <c r="MMM53" s="354"/>
      <c r="MMN53" s="354"/>
      <c r="MMO53" s="354"/>
      <c r="MMP53" s="354"/>
      <c r="MMQ53" s="354"/>
      <c r="MMR53" s="354"/>
      <c r="MMS53" s="354"/>
      <c r="MMT53" s="354"/>
      <c r="MMU53" s="354"/>
      <c r="MMV53" s="354"/>
      <c r="MMW53" s="354"/>
      <c r="MMX53" s="354"/>
      <c r="MMY53" s="354"/>
      <c r="MMZ53" s="354"/>
      <c r="MNA53" s="354"/>
      <c r="MNB53" s="354"/>
      <c r="MNC53" s="354"/>
      <c r="MND53" s="354"/>
      <c r="MNE53" s="354"/>
      <c r="MNF53" s="354"/>
      <c r="MNG53" s="354"/>
      <c r="MNH53" s="354"/>
      <c r="MNI53" s="354"/>
      <c r="MNJ53" s="354"/>
      <c r="MNK53" s="354"/>
      <c r="MNL53" s="354"/>
      <c r="MNM53" s="354"/>
      <c r="MNN53" s="354"/>
      <c r="MNO53" s="354"/>
      <c r="MNP53" s="354"/>
      <c r="MNQ53" s="354"/>
      <c r="MNR53" s="354"/>
      <c r="MNS53" s="354"/>
      <c r="MNT53" s="354"/>
      <c r="MNU53" s="354"/>
      <c r="MNV53" s="354"/>
      <c r="MNW53" s="354"/>
      <c r="MNX53" s="354"/>
      <c r="MNY53" s="354"/>
      <c r="MNZ53" s="354"/>
      <c r="MOA53" s="354"/>
      <c r="MOB53" s="354"/>
      <c r="MOC53" s="354"/>
      <c r="MOD53" s="354"/>
      <c r="MOE53" s="354"/>
      <c r="MOF53" s="354"/>
      <c r="MOG53" s="354"/>
      <c r="MOH53" s="354"/>
      <c r="MOI53" s="354"/>
      <c r="MOJ53" s="354"/>
      <c r="MOK53" s="354"/>
      <c r="MOL53" s="354"/>
      <c r="MOM53" s="354"/>
      <c r="MON53" s="354"/>
      <c r="MOO53" s="354"/>
      <c r="MOP53" s="354"/>
      <c r="MOQ53" s="354"/>
      <c r="MOR53" s="354"/>
      <c r="MOS53" s="354"/>
      <c r="MOT53" s="354"/>
      <c r="MOU53" s="354"/>
      <c r="MOV53" s="354"/>
      <c r="MOW53" s="354"/>
      <c r="MOX53" s="354"/>
      <c r="MOY53" s="354"/>
      <c r="MOZ53" s="354"/>
      <c r="MPA53" s="354"/>
      <c r="MPB53" s="354"/>
      <c r="MPC53" s="354"/>
      <c r="MPD53" s="354"/>
      <c r="MPE53" s="354"/>
      <c r="MPF53" s="354"/>
      <c r="MPG53" s="354"/>
      <c r="MPH53" s="354"/>
      <c r="MPI53" s="354"/>
      <c r="MPJ53" s="354"/>
      <c r="MPK53" s="354"/>
      <c r="MPL53" s="354"/>
      <c r="MPM53" s="354"/>
      <c r="MPN53" s="354"/>
      <c r="MPO53" s="354"/>
      <c r="MPP53" s="354"/>
      <c r="MPQ53" s="354"/>
      <c r="MPR53" s="354"/>
      <c r="MPS53" s="354"/>
      <c r="MPT53" s="354"/>
      <c r="MPU53" s="354"/>
      <c r="MPV53" s="354"/>
      <c r="MPW53" s="354"/>
      <c r="MPX53" s="354"/>
      <c r="MPY53" s="354"/>
      <c r="MPZ53" s="354"/>
      <c r="MQA53" s="354"/>
      <c r="MQB53" s="354"/>
      <c r="MQC53" s="354"/>
      <c r="MQD53" s="354"/>
      <c r="MQE53" s="354"/>
      <c r="MQF53" s="354"/>
      <c r="MQG53" s="354"/>
      <c r="MQH53" s="354"/>
      <c r="MQI53" s="354"/>
      <c r="MQJ53" s="354"/>
      <c r="MQK53" s="354"/>
      <c r="MQL53" s="354"/>
      <c r="MQM53" s="354"/>
      <c r="MQN53" s="354"/>
      <c r="MQO53" s="354"/>
      <c r="MQP53" s="354"/>
      <c r="MQQ53" s="354"/>
      <c r="MQR53" s="354"/>
      <c r="MQS53" s="354"/>
      <c r="MQT53" s="354"/>
      <c r="MQU53" s="354"/>
      <c r="MQV53" s="354"/>
      <c r="MQW53" s="354"/>
      <c r="MQX53" s="354"/>
      <c r="MQY53" s="354"/>
      <c r="MQZ53" s="354"/>
      <c r="MRA53" s="354"/>
      <c r="MRB53" s="354"/>
      <c r="MRC53" s="354"/>
      <c r="MRD53" s="354"/>
      <c r="MRE53" s="354"/>
      <c r="MRF53" s="354"/>
      <c r="MRG53" s="354"/>
      <c r="MRH53" s="354"/>
      <c r="MRI53" s="354"/>
      <c r="MRJ53" s="354"/>
      <c r="MRK53" s="354"/>
      <c r="MRL53" s="354"/>
      <c r="MRM53" s="354"/>
      <c r="MRN53" s="354"/>
      <c r="MRO53" s="354"/>
      <c r="MRP53" s="354"/>
      <c r="MRQ53" s="354"/>
      <c r="MRR53" s="354"/>
      <c r="MRS53" s="354"/>
      <c r="MRT53" s="354"/>
      <c r="MRU53" s="354"/>
      <c r="MRV53" s="354"/>
      <c r="MRW53" s="354"/>
      <c r="MRX53" s="354"/>
      <c r="MRY53" s="354"/>
      <c r="MRZ53" s="354"/>
      <c r="MSA53" s="354"/>
      <c r="MSB53" s="354"/>
      <c r="MSC53" s="354"/>
      <c r="MSD53" s="354"/>
      <c r="MSE53" s="354"/>
      <c r="MSF53" s="354"/>
      <c r="MSG53" s="354"/>
      <c r="MSH53" s="354"/>
      <c r="MSI53" s="354"/>
      <c r="MSJ53" s="354"/>
      <c r="MSK53" s="354"/>
      <c r="MSL53" s="354"/>
      <c r="MSM53" s="354"/>
      <c r="MSN53" s="354"/>
      <c r="MSO53" s="354"/>
      <c r="MSP53" s="354"/>
      <c r="MSQ53" s="354"/>
      <c r="MSR53" s="354"/>
      <c r="MSS53" s="354"/>
      <c r="MST53" s="354"/>
      <c r="MSU53" s="354"/>
      <c r="MSV53" s="354"/>
      <c r="MSW53" s="354"/>
      <c r="MSX53" s="354"/>
      <c r="MSY53" s="354"/>
      <c r="MSZ53" s="354"/>
      <c r="MTA53" s="354"/>
      <c r="MTB53" s="354"/>
      <c r="MTC53" s="354"/>
      <c r="MTD53" s="354"/>
      <c r="MTE53" s="354"/>
      <c r="MTF53" s="354"/>
      <c r="MTG53" s="354"/>
      <c r="MTH53" s="354"/>
      <c r="MTI53" s="354"/>
      <c r="MTJ53" s="354"/>
      <c r="MTK53" s="354"/>
      <c r="MTL53" s="354"/>
      <c r="MTM53" s="354"/>
      <c r="MTN53" s="354"/>
      <c r="MTO53" s="354"/>
      <c r="MTP53" s="354"/>
      <c r="MTQ53" s="354"/>
      <c r="MTR53" s="354"/>
      <c r="MTS53" s="354"/>
      <c r="MTT53" s="354"/>
      <c r="MTU53" s="354"/>
      <c r="MTV53" s="354"/>
      <c r="MTW53" s="354"/>
      <c r="MTX53" s="354"/>
      <c r="MTY53" s="354"/>
      <c r="MTZ53" s="354"/>
      <c r="MUA53" s="354"/>
      <c r="MUB53" s="354"/>
      <c r="MUC53" s="354"/>
      <c r="MUD53" s="354"/>
      <c r="MUE53" s="354"/>
      <c r="MUF53" s="354"/>
      <c r="MUG53" s="354"/>
      <c r="MUH53" s="354"/>
      <c r="MUI53" s="354"/>
      <c r="MUJ53" s="354"/>
      <c r="MUK53" s="354"/>
      <c r="MUL53" s="354"/>
      <c r="MUM53" s="354"/>
      <c r="MUN53" s="354"/>
      <c r="MUO53" s="354"/>
      <c r="MUP53" s="354"/>
      <c r="MUQ53" s="354"/>
      <c r="MUR53" s="354"/>
      <c r="MUS53" s="354"/>
      <c r="MUT53" s="354"/>
      <c r="MUU53" s="354"/>
      <c r="MUV53" s="354"/>
      <c r="MUW53" s="354"/>
      <c r="MUX53" s="354"/>
      <c r="MUY53" s="354"/>
      <c r="MUZ53" s="354"/>
      <c r="MVA53" s="354"/>
      <c r="MVB53" s="354"/>
      <c r="MVC53" s="354"/>
      <c r="MVD53" s="354"/>
      <c r="MVE53" s="354"/>
      <c r="MVF53" s="354"/>
      <c r="MVG53" s="354"/>
      <c r="MVH53" s="354"/>
      <c r="MVI53" s="354"/>
      <c r="MVJ53" s="354"/>
      <c r="MVK53" s="354"/>
      <c r="MVL53" s="354"/>
      <c r="MVM53" s="354"/>
      <c r="MVN53" s="354"/>
      <c r="MVO53" s="354"/>
      <c r="MVP53" s="354"/>
      <c r="MVQ53" s="354"/>
      <c r="MVR53" s="354"/>
      <c r="MVS53" s="354"/>
      <c r="MVT53" s="354"/>
      <c r="MVU53" s="354"/>
      <c r="MVV53" s="354"/>
      <c r="MVW53" s="354"/>
      <c r="MVX53" s="354"/>
      <c r="MVY53" s="354"/>
      <c r="MVZ53" s="354"/>
      <c r="MWA53" s="354"/>
      <c r="MWB53" s="354"/>
      <c r="MWC53" s="354"/>
      <c r="MWD53" s="354"/>
      <c r="MWE53" s="354"/>
      <c r="MWF53" s="354"/>
      <c r="MWG53" s="354"/>
      <c r="MWH53" s="354"/>
      <c r="MWI53" s="354"/>
      <c r="MWJ53" s="354"/>
      <c r="MWK53" s="354"/>
      <c r="MWL53" s="354"/>
      <c r="MWM53" s="354"/>
      <c r="MWN53" s="354"/>
      <c r="MWO53" s="354"/>
      <c r="MWP53" s="354"/>
      <c r="MWQ53" s="354"/>
      <c r="MWR53" s="354"/>
      <c r="MWS53" s="354"/>
      <c r="MWT53" s="354"/>
      <c r="MWU53" s="354"/>
      <c r="MWV53" s="354"/>
      <c r="MWW53" s="354"/>
      <c r="MWX53" s="354"/>
      <c r="MWY53" s="354"/>
      <c r="MWZ53" s="354"/>
      <c r="MXA53" s="354"/>
      <c r="MXB53" s="354"/>
      <c r="MXC53" s="354"/>
      <c r="MXD53" s="354"/>
      <c r="MXE53" s="354"/>
      <c r="MXF53" s="354"/>
      <c r="MXG53" s="354"/>
      <c r="MXH53" s="354"/>
      <c r="MXI53" s="354"/>
      <c r="MXJ53" s="354"/>
      <c r="MXK53" s="354"/>
      <c r="MXL53" s="354"/>
      <c r="MXM53" s="354"/>
      <c r="MXN53" s="354"/>
      <c r="MXO53" s="354"/>
      <c r="MXP53" s="354"/>
      <c r="MXQ53" s="354"/>
      <c r="MXR53" s="354"/>
      <c r="MXS53" s="354"/>
      <c r="MXT53" s="354"/>
      <c r="MXU53" s="354"/>
      <c r="MXV53" s="354"/>
      <c r="MXW53" s="354"/>
      <c r="MXX53" s="354"/>
      <c r="MXY53" s="354"/>
      <c r="MXZ53" s="354"/>
      <c r="MYA53" s="354"/>
      <c r="MYB53" s="354"/>
      <c r="MYC53" s="354"/>
      <c r="MYD53" s="354"/>
      <c r="MYE53" s="354"/>
      <c r="MYF53" s="354"/>
      <c r="MYG53" s="354"/>
      <c r="MYH53" s="354"/>
      <c r="MYI53" s="354"/>
      <c r="MYJ53" s="354"/>
      <c r="MYK53" s="354"/>
      <c r="MYL53" s="354"/>
      <c r="MYM53" s="354"/>
      <c r="MYN53" s="354"/>
      <c r="MYO53" s="354"/>
      <c r="MYP53" s="354"/>
      <c r="MYQ53" s="354"/>
      <c r="MYR53" s="354"/>
      <c r="MYS53" s="354"/>
      <c r="MYT53" s="354"/>
      <c r="MYU53" s="354"/>
      <c r="MYV53" s="354"/>
      <c r="MYW53" s="354"/>
      <c r="MYX53" s="354"/>
      <c r="MYY53" s="354"/>
      <c r="MYZ53" s="354"/>
      <c r="MZA53" s="354"/>
      <c r="MZB53" s="354"/>
      <c r="MZC53" s="354"/>
      <c r="MZD53" s="354"/>
      <c r="MZE53" s="354"/>
      <c r="MZF53" s="354"/>
      <c r="MZG53" s="354"/>
      <c r="MZH53" s="354"/>
      <c r="MZI53" s="354"/>
      <c r="MZJ53" s="354"/>
      <c r="MZK53" s="354"/>
      <c r="MZL53" s="354"/>
      <c r="MZM53" s="354"/>
      <c r="MZN53" s="354"/>
      <c r="MZO53" s="354"/>
      <c r="MZP53" s="354"/>
      <c r="MZQ53" s="354"/>
      <c r="MZR53" s="354"/>
      <c r="MZS53" s="354"/>
      <c r="MZT53" s="354"/>
      <c r="MZU53" s="354"/>
      <c r="MZV53" s="354"/>
      <c r="MZW53" s="354"/>
      <c r="MZX53" s="354"/>
      <c r="MZY53" s="354"/>
      <c r="MZZ53" s="354"/>
      <c r="NAA53" s="354"/>
      <c r="NAB53" s="354"/>
      <c r="NAC53" s="354"/>
      <c r="NAD53" s="354"/>
      <c r="NAE53" s="354"/>
      <c r="NAF53" s="354"/>
      <c r="NAG53" s="354"/>
      <c r="NAH53" s="354"/>
      <c r="NAI53" s="354"/>
      <c r="NAJ53" s="354"/>
      <c r="NAK53" s="354"/>
      <c r="NAL53" s="354"/>
      <c r="NAM53" s="354"/>
      <c r="NAN53" s="354"/>
      <c r="NAO53" s="354"/>
      <c r="NAP53" s="354"/>
      <c r="NAQ53" s="354"/>
      <c r="NAR53" s="354"/>
      <c r="NAS53" s="354"/>
      <c r="NAT53" s="354"/>
      <c r="NAU53" s="354"/>
      <c r="NAV53" s="354"/>
      <c r="NAW53" s="354"/>
      <c r="NAX53" s="354"/>
      <c r="NAY53" s="354"/>
      <c r="NAZ53" s="354"/>
      <c r="NBA53" s="354"/>
      <c r="NBB53" s="354"/>
      <c r="NBC53" s="354"/>
      <c r="NBD53" s="354"/>
      <c r="NBE53" s="354"/>
      <c r="NBF53" s="354"/>
      <c r="NBG53" s="354"/>
      <c r="NBH53" s="354"/>
      <c r="NBI53" s="354"/>
      <c r="NBJ53" s="354"/>
      <c r="NBK53" s="354"/>
      <c r="NBL53" s="354"/>
      <c r="NBM53" s="354"/>
      <c r="NBN53" s="354"/>
      <c r="NBO53" s="354"/>
      <c r="NBP53" s="354"/>
      <c r="NBQ53" s="354"/>
      <c r="NBR53" s="354"/>
      <c r="NBS53" s="354"/>
      <c r="NBT53" s="354"/>
      <c r="NBU53" s="354"/>
      <c r="NBV53" s="354"/>
      <c r="NBW53" s="354"/>
      <c r="NBX53" s="354"/>
      <c r="NBY53" s="354"/>
      <c r="NBZ53" s="354"/>
      <c r="NCA53" s="354"/>
      <c r="NCB53" s="354"/>
      <c r="NCC53" s="354"/>
      <c r="NCD53" s="354"/>
      <c r="NCE53" s="354"/>
      <c r="NCF53" s="354"/>
      <c r="NCG53" s="354"/>
      <c r="NCH53" s="354"/>
      <c r="NCI53" s="354"/>
      <c r="NCJ53" s="354"/>
      <c r="NCK53" s="354"/>
      <c r="NCL53" s="354"/>
      <c r="NCM53" s="354"/>
      <c r="NCN53" s="354"/>
      <c r="NCO53" s="354"/>
      <c r="NCP53" s="354"/>
      <c r="NCQ53" s="354"/>
      <c r="NCR53" s="354"/>
      <c r="NCS53" s="354"/>
      <c r="NCT53" s="354"/>
      <c r="NCU53" s="354"/>
      <c r="NCV53" s="354"/>
      <c r="NCW53" s="354"/>
      <c r="NCX53" s="354"/>
      <c r="NCY53" s="354"/>
      <c r="NCZ53" s="354"/>
      <c r="NDA53" s="354"/>
      <c r="NDB53" s="354"/>
      <c r="NDC53" s="354"/>
      <c r="NDD53" s="354"/>
      <c r="NDE53" s="354"/>
      <c r="NDF53" s="354"/>
      <c r="NDG53" s="354"/>
      <c r="NDH53" s="354"/>
      <c r="NDI53" s="354"/>
      <c r="NDJ53" s="354"/>
      <c r="NDK53" s="354"/>
      <c r="NDL53" s="354"/>
      <c r="NDM53" s="354"/>
      <c r="NDN53" s="354"/>
      <c r="NDO53" s="354"/>
      <c r="NDP53" s="354"/>
      <c r="NDQ53" s="354"/>
      <c r="NDR53" s="354"/>
      <c r="NDS53" s="354"/>
      <c r="NDT53" s="354"/>
      <c r="NDU53" s="354"/>
      <c r="NDV53" s="354"/>
      <c r="NDW53" s="354"/>
      <c r="NDX53" s="354"/>
      <c r="NDY53" s="354"/>
      <c r="NDZ53" s="354"/>
      <c r="NEA53" s="354"/>
      <c r="NEB53" s="354"/>
      <c r="NEC53" s="354"/>
      <c r="NED53" s="354"/>
      <c r="NEE53" s="354"/>
      <c r="NEF53" s="354"/>
      <c r="NEG53" s="354"/>
      <c r="NEH53" s="354"/>
      <c r="NEI53" s="354"/>
      <c r="NEJ53" s="354"/>
      <c r="NEK53" s="354"/>
      <c r="NEL53" s="354"/>
      <c r="NEM53" s="354"/>
      <c r="NEN53" s="354"/>
      <c r="NEO53" s="354"/>
      <c r="NEP53" s="354"/>
      <c r="NEQ53" s="354"/>
      <c r="NER53" s="354"/>
      <c r="NES53" s="354"/>
      <c r="NET53" s="354"/>
      <c r="NEU53" s="354"/>
      <c r="NEV53" s="354"/>
      <c r="NEW53" s="354"/>
      <c r="NEX53" s="354"/>
      <c r="NEY53" s="354"/>
      <c r="NEZ53" s="354"/>
      <c r="NFA53" s="354"/>
      <c r="NFB53" s="354"/>
      <c r="NFC53" s="354"/>
      <c r="NFD53" s="354"/>
      <c r="NFE53" s="354"/>
      <c r="NFF53" s="354"/>
      <c r="NFG53" s="354"/>
      <c r="NFH53" s="354"/>
      <c r="NFI53" s="354"/>
      <c r="NFJ53" s="354"/>
      <c r="NFK53" s="354"/>
      <c r="NFL53" s="354"/>
      <c r="NFM53" s="354"/>
      <c r="NFN53" s="354"/>
      <c r="NFO53" s="354"/>
      <c r="NFP53" s="354"/>
      <c r="NFQ53" s="354"/>
      <c r="NFR53" s="354"/>
      <c r="NFS53" s="354"/>
      <c r="NFT53" s="354"/>
      <c r="NFU53" s="354"/>
      <c r="NFV53" s="354"/>
      <c r="NFW53" s="354"/>
      <c r="NFX53" s="354"/>
      <c r="NFY53" s="354"/>
      <c r="NFZ53" s="354"/>
      <c r="NGA53" s="354"/>
      <c r="NGB53" s="354"/>
      <c r="NGC53" s="354"/>
      <c r="NGD53" s="354"/>
      <c r="NGE53" s="354"/>
      <c r="NGF53" s="354"/>
      <c r="NGG53" s="354"/>
      <c r="NGH53" s="354"/>
      <c r="NGI53" s="354"/>
      <c r="NGJ53" s="354"/>
      <c r="NGK53" s="354"/>
      <c r="NGL53" s="354"/>
      <c r="NGM53" s="354"/>
      <c r="NGN53" s="354"/>
      <c r="NGO53" s="354"/>
      <c r="NGP53" s="354"/>
      <c r="NGQ53" s="354"/>
      <c r="NGR53" s="354"/>
      <c r="NGS53" s="354"/>
      <c r="NGT53" s="354"/>
      <c r="NGU53" s="354"/>
      <c r="NGV53" s="354"/>
      <c r="NGW53" s="354"/>
      <c r="NGX53" s="354"/>
      <c r="NGY53" s="354"/>
      <c r="NGZ53" s="354"/>
      <c r="NHA53" s="354"/>
      <c r="NHB53" s="354"/>
      <c r="NHC53" s="354"/>
      <c r="NHD53" s="354"/>
      <c r="NHE53" s="354"/>
      <c r="NHF53" s="354"/>
      <c r="NHG53" s="354"/>
      <c r="NHH53" s="354"/>
      <c r="NHI53" s="354"/>
      <c r="NHJ53" s="354"/>
      <c r="NHK53" s="354"/>
      <c r="NHL53" s="354"/>
      <c r="NHM53" s="354"/>
      <c r="NHN53" s="354"/>
      <c r="NHO53" s="354"/>
      <c r="NHP53" s="354"/>
      <c r="NHQ53" s="354"/>
      <c r="NHR53" s="354"/>
      <c r="NHS53" s="354"/>
      <c r="NHT53" s="354"/>
      <c r="NHU53" s="354"/>
      <c r="NHV53" s="354"/>
      <c r="NHW53" s="354"/>
      <c r="NHX53" s="354"/>
      <c r="NHY53" s="354"/>
      <c r="NHZ53" s="354"/>
      <c r="NIA53" s="354"/>
      <c r="NIB53" s="354"/>
      <c r="NIC53" s="354"/>
      <c r="NID53" s="354"/>
      <c r="NIE53" s="354"/>
      <c r="NIF53" s="354"/>
      <c r="NIG53" s="354"/>
      <c r="NIH53" s="354"/>
      <c r="NII53" s="354"/>
      <c r="NIJ53" s="354"/>
      <c r="NIK53" s="354"/>
      <c r="NIL53" s="354"/>
      <c r="NIM53" s="354"/>
      <c r="NIN53" s="354"/>
      <c r="NIO53" s="354"/>
      <c r="NIP53" s="354"/>
      <c r="NIQ53" s="354"/>
      <c r="NIR53" s="354"/>
      <c r="NIS53" s="354"/>
      <c r="NIT53" s="354"/>
      <c r="NIU53" s="354"/>
      <c r="NIV53" s="354"/>
      <c r="NIW53" s="354"/>
      <c r="NIX53" s="354"/>
      <c r="NIY53" s="354"/>
      <c r="NIZ53" s="354"/>
      <c r="NJA53" s="354"/>
      <c r="NJB53" s="354"/>
      <c r="NJC53" s="354"/>
      <c r="NJD53" s="354"/>
      <c r="NJE53" s="354"/>
      <c r="NJF53" s="354"/>
      <c r="NJG53" s="354"/>
      <c r="NJH53" s="354"/>
      <c r="NJI53" s="354"/>
      <c r="NJJ53" s="354"/>
      <c r="NJK53" s="354"/>
      <c r="NJL53" s="354"/>
      <c r="NJM53" s="354"/>
      <c r="NJN53" s="354"/>
      <c r="NJO53" s="354"/>
      <c r="NJP53" s="354"/>
      <c r="NJQ53" s="354"/>
      <c r="NJR53" s="354"/>
      <c r="NJS53" s="354"/>
      <c r="NJT53" s="354"/>
      <c r="NJU53" s="354"/>
      <c r="NJV53" s="354"/>
      <c r="NJW53" s="354"/>
      <c r="NJX53" s="354"/>
      <c r="NJY53" s="354"/>
      <c r="NJZ53" s="354"/>
      <c r="NKA53" s="354"/>
      <c r="NKB53" s="354"/>
      <c r="NKC53" s="354"/>
      <c r="NKD53" s="354"/>
      <c r="NKE53" s="354"/>
      <c r="NKF53" s="354"/>
      <c r="NKG53" s="354"/>
      <c r="NKH53" s="354"/>
      <c r="NKI53" s="354"/>
      <c r="NKJ53" s="354"/>
      <c r="NKK53" s="354"/>
      <c r="NKL53" s="354"/>
      <c r="NKM53" s="354"/>
      <c r="NKN53" s="354"/>
      <c r="NKO53" s="354"/>
      <c r="NKP53" s="354"/>
      <c r="NKQ53" s="354"/>
      <c r="NKR53" s="354"/>
      <c r="NKS53" s="354"/>
      <c r="NKT53" s="354"/>
      <c r="NKU53" s="354"/>
      <c r="NKV53" s="354"/>
      <c r="NKW53" s="354"/>
      <c r="NKX53" s="354"/>
      <c r="NKY53" s="354"/>
      <c r="NKZ53" s="354"/>
      <c r="NLA53" s="354"/>
      <c r="NLB53" s="354"/>
      <c r="NLC53" s="354"/>
      <c r="NLD53" s="354"/>
      <c r="NLE53" s="354"/>
      <c r="NLF53" s="354"/>
      <c r="NLG53" s="354"/>
      <c r="NLH53" s="354"/>
      <c r="NLI53" s="354"/>
      <c r="NLJ53" s="354"/>
      <c r="NLK53" s="354"/>
      <c r="NLL53" s="354"/>
      <c r="NLM53" s="354"/>
      <c r="NLN53" s="354"/>
      <c r="NLO53" s="354"/>
      <c r="NLP53" s="354"/>
      <c r="NLQ53" s="354"/>
      <c r="NLR53" s="354"/>
      <c r="NLS53" s="354"/>
      <c r="NLT53" s="354"/>
      <c r="NLU53" s="354"/>
      <c r="NLV53" s="354"/>
      <c r="NLW53" s="354"/>
      <c r="NLX53" s="354"/>
      <c r="NLY53" s="354"/>
      <c r="NLZ53" s="354"/>
      <c r="NMA53" s="354"/>
      <c r="NMB53" s="354"/>
      <c r="NMC53" s="354"/>
      <c r="NMD53" s="354"/>
      <c r="NME53" s="354"/>
      <c r="NMF53" s="354"/>
      <c r="NMG53" s="354"/>
      <c r="NMH53" s="354"/>
      <c r="NMI53" s="354"/>
      <c r="NMJ53" s="354"/>
      <c r="NMK53" s="354"/>
      <c r="NML53" s="354"/>
      <c r="NMM53" s="354"/>
      <c r="NMN53" s="354"/>
      <c r="NMO53" s="354"/>
      <c r="NMP53" s="354"/>
      <c r="NMQ53" s="354"/>
      <c r="NMR53" s="354"/>
      <c r="NMS53" s="354"/>
      <c r="NMT53" s="354"/>
      <c r="NMU53" s="354"/>
      <c r="NMV53" s="354"/>
      <c r="NMW53" s="354"/>
      <c r="NMX53" s="354"/>
      <c r="NMY53" s="354"/>
      <c r="NMZ53" s="354"/>
      <c r="NNA53" s="354"/>
      <c r="NNB53" s="354"/>
      <c r="NNC53" s="354"/>
      <c r="NND53" s="354"/>
      <c r="NNE53" s="354"/>
      <c r="NNF53" s="354"/>
      <c r="NNG53" s="354"/>
      <c r="NNH53" s="354"/>
      <c r="NNI53" s="354"/>
      <c r="NNJ53" s="354"/>
      <c r="NNK53" s="354"/>
      <c r="NNL53" s="354"/>
      <c r="NNM53" s="354"/>
      <c r="NNN53" s="354"/>
      <c r="NNO53" s="354"/>
      <c r="NNP53" s="354"/>
      <c r="NNQ53" s="354"/>
      <c r="NNR53" s="354"/>
      <c r="NNS53" s="354"/>
      <c r="NNT53" s="354"/>
      <c r="NNU53" s="354"/>
      <c r="NNV53" s="354"/>
      <c r="NNW53" s="354"/>
      <c r="NNX53" s="354"/>
      <c r="NNY53" s="354"/>
      <c r="NNZ53" s="354"/>
      <c r="NOA53" s="354"/>
      <c r="NOB53" s="354"/>
      <c r="NOC53" s="354"/>
      <c r="NOD53" s="354"/>
      <c r="NOE53" s="354"/>
      <c r="NOF53" s="354"/>
      <c r="NOG53" s="354"/>
      <c r="NOH53" s="354"/>
      <c r="NOI53" s="354"/>
      <c r="NOJ53" s="354"/>
      <c r="NOK53" s="354"/>
      <c r="NOL53" s="354"/>
      <c r="NOM53" s="354"/>
      <c r="NON53" s="354"/>
      <c r="NOO53" s="354"/>
      <c r="NOP53" s="354"/>
      <c r="NOQ53" s="354"/>
      <c r="NOR53" s="354"/>
      <c r="NOS53" s="354"/>
      <c r="NOT53" s="354"/>
      <c r="NOU53" s="354"/>
      <c r="NOV53" s="354"/>
      <c r="NOW53" s="354"/>
      <c r="NOX53" s="354"/>
      <c r="NOY53" s="354"/>
      <c r="NOZ53" s="354"/>
      <c r="NPA53" s="354"/>
      <c r="NPB53" s="354"/>
      <c r="NPC53" s="354"/>
      <c r="NPD53" s="354"/>
      <c r="NPE53" s="354"/>
      <c r="NPF53" s="354"/>
      <c r="NPG53" s="354"/>
      <c r="NPH53" s="354"/>
      <c r="NPI53" s="354"/>
      <c r="NPJ53" s="354"/>
      <c r="NPK53" s="354"/>
      <c r="NPL53" s="354"/>
      <c r="NPM53" s="354"/>
      <c r="NPN53" s="354"/>
      <c r="NPO53" s="354"/>
      <c r="NPP53" s="354"/>
      <c r="NPQ53" s="354"/>
      <c r="NPR53" s="354"/>
      <c r="NPS53" s="354"/>
      <c r="NPT53" s="354"/>
      <c r="NPU53" s="354"/>
      <c r="NPV53" s="354"/>
      <c r="NPW53" s="354"/>
      <c r="NPX53" s="354"/>
      <c r="NPY53" s="354"/>
      <c r="NPZ53" s="354"/>
      <c r="NQA53" s="354"/>
      <c r="NQB53" s="354"/>
      <c r="NQC53" s="354"/>
      <c r="NQD53" s="354"/>
      <c r="NQE53" s="354"/>
      <c r="NQF53" s="354"/>
      <c r="NQG53" s="354"/>
      <c r="NQH53" s="354"/>
      <c r="NQI53" s="354"/>
      <c r="NQJ53" s="354"/>
      <c r="NQK53" s="354"/>
      <c r="NQL53" s="354"/>
      <c r="NQM53" s="354"/>
      <c r="NQN53" s="354"/>
      <c r="NQO53" s="354"/>
      <c r="NQP53" s="354"/>
      <c r="NQQ53" s="354"/>
      <c r="NQR53" s="354"/>
      <c r="NQS53" s="354"/>
      <c r="NQT53" s="354"/>
      <c r="NQU53" s="354"/>
      <c r="NQV53" s="354"/>
      <c r="NQW53" s="354"/>
      <c r="NQX53" s="354"/>
      <c r="NQY53" s="354"/>
      <c r="NQZ53" s="354"/>
      <c r="NRA53" s="354"/>
      <c r="NRB53" s="354"/>
      <c r="NRC53" s="354"/>
      <c r="NRD53" s="354"/>
      <c r="NRE53" s="354"/>
      <c r="NRF53" s="354"/>
      <c r="NRG53" s="354"/>
      <c r="NRH53" s="354"/>
      <c r="NRI53" s="354"/>
      <c r="NRJ53" s="354"/>
      <c r="NRK53" s="354"/>
      <c r="NRL53" s="354"/>
      <c r="NRM53" s="354"/>
      <c r="NRN53" s="354"/>
      <c r="NRO53" s="354"/>
      <c r="NRP53" s="354"/>
      <c r="NRQ53" s="354"/>
      <c r="NRR53" s="354"/>
      <c r="NRS53" s="354"/>
      <c r="NRT53" s="354"/>
      <c r="NRU53" s="354"/>
      <c r="NRV53" s="354"/>
      <c r="NRW53" s="354"/>
      <c r="NRX53" s="354"/>
      <c r="NRY53" s="354"/>
      <c r="NRZ53" s="354"/>
      <c r="NSA53" s="354"/>
      <c r="NSB53" s="354"/>
      <c r="NSC53" s="354"/>
      <c r="NSD53" s="354"/>
      <c r="NSE53" s="354"/>
      <c r="NSF53" s="354"/>
      <c r="NSG53" s="354"/>
      <c r="NSH53" s="354"/>
      <c r="NSI53" s="354"/>
      <c r="NSJ53" s="354"/>
      <c r="NSK53" s="354"/>
      <c r="NSL53" s="354"/>
      <c r="NSM53" s="354"/>
      <c r="NSN53" s="354"/>
      <c r="NSO53" s="354"/>
      <c r="NSP53" s="354"/>
      <c r="NSQ53" s="354"/>
      <c r="NSR53" s="354"/>
      <c r="NSS53" s="354"/>
      <c r="NST53" s="354"/>
      <c r="NSU53" s="354"/>
      <c r="NSV53" s="354"/>
      <c r="NSW53" s="354"/>
      <c r="NSX53" s="354"/>
      <c r="NSY53" s="354"/>
      <c r="NSZ53" s="354"/>
      <c r="NTA53" s="354"/>
      <c r="NTB53" s="354"/>
      <c r="NTC53" s="354"/>
      <c r="NTD53" s="354"/>
      <c r="NTE53" s="354"/>
      <c r="NTF53" s="354"/>
      <c r="NTG53" s="354"/>
      <c r="NTH53" s="354"/>
      <c r="NTI53" s="354"/>
      <c r="NTJ53" s="354"/>
      <c r="NTK53" s="354"/>
      <c r="NTL53" s="354"/>
      <c r="NTM53" s="354"/>
      <c r="NTN53" s="354"/>
      <c r="NTO53" s="354"/>
      <c r="NTP53" s="354"/>
      <c r="NTQ53" s="354"/>
      <c r="NTR53" s="354"/>
      <c r="NTS53" s="354"/>
      <c r="NTT53" s="354"/>
      <c r="NTU53" s="354"/>
      <c r="NTV53" s="354"/>
      <c r="NTW53" s="354"/>
      <c r="NTX53" s="354"/>
      <c r="NTY53" s="354"/>
      <c r="NTZ53" s="354"/>
      <c r="NUA53" s="354"/>
      <c r="NUB53" s="354"/>
      <c r="NUC53" s="354"/>
      <c r="NUD53" s="354"/>
      <c r="NUE53" s="354"/>
      <c r="NUF53" s="354"/>
      <c r="NUG53" s="354"/>
      <c r="NUH53" s="354"/>
      <c r="NUI53" s="354"/>
      <c r="NUJ53" s="354"/>
      <c r="NUK53" s="354"/>
      <c r="NUL53" s="354"/>
      <c r="NUM53" s="354"/>
      <c r="NUN53" s="354"/>
      <c r="NUO53" s="354"/>
      <c r="NUP53" s="354"/>
      <c r="NUQ53" s="354"/>
      <c r="NUR53" s="354"/>
      <c r="NUS53" s="354"/>
      <c r="NUT53" s="354"/>
      <c r="NUU53" s="354"/>
      <c r="NUV53" s="354"/>
      <c r="NUW53" s="354"/>
      <c r="NUX53" s="354"/>
      <c r="NUY53" s="354"/>
      <c r="NUZ53" s="354"/>
      <c r="NVA53" s="354"/>
      <c r="NVB53" s="354"/>
      <c r="NVC53" s="354"/>
      <c r="NVD53" s="354"/>
      <c r="NVE53" s="354"/>
      <c r="NVF53" s="354"/>
      <c r="NVG53" s="354"/>
      <c r="NVH53" s="354"/>
      <c r="NVI53" s="354"/>
      <c r="NVJ53" s="354"/>
      <c r="NVK53" s="354"/>
      <c r="NVL53" s="354"/>
      <c r="NVM53" s="354"/>
      <c r="NVN53" s="354"/>
      <c r="NVO53" s="354"/>
      <c r="NVP53" s="354"/>
      <c r="NVQ53" s="354"/>
      <c r="NVR53" s="354"/>
      <c r="NVS53" s="354"/>
      <c r="NVT53" s="354"/>
      <c r="NVU53" s="354"/>
      <c r="NVV53" s="354"/>
      <c r="NVW53" s="354"/>
      <c r="NVX53" s="354"/>
      <c r="NVY53" s="354"/>
      <c r="NVZ53" s="354"/>
      <c r="NWA53" s="354"/>
      <c r="NWB53" s="354"/>
      <c r="NWC53" s="354"/>
      <c r="NWD53" s="354"/>
      <c r="NWE53" s="354"/>
      <c r="NWF53" s="354"/>
      <c r="NWG53" s="354"/>
      <c r="NWH53" s="354"/>
      <c r="NWI53" s="354"/>
      <c r="NWJ53" s="354"/>
      <c r="NWK53" s="354"/>
      <c r="NWL53" s="354"/>
      <c r="NWM53" s="354"/>
      <c r="NWN53" s="354"/>
      <c r="NWO53" s="354"/>
      <c r="NWP53" s="354"/>
      <c r="NWQ53" s="354"/>
      <c r="NWR53" s="354"/>
      <c r="NWS53" s="354"/>
      <c r="NWT53" s="354"/>
      <c r="NWU53" s="354"/>
      <c r="NWV53" s="354"/>
      <c r="NWW53" s="354"/>
      <c r="NWX53" s="354"/>
      <c r="NWY53" s="354"/>
      <c r="NWZ53" s="354"/>
      <c r="NXA53" s="354"/>
      <c r="NXB53" s="354"/>
      <c r="NXC53" s="354"/>
      <c r="NXD53" s="354"/>
      <c r="NXE53" s="354"/>
      <c r="NXF53" s="354"/>
      <c r="NXG53" s="354"/>
      <c r="NXH53" s="354"/>
      <c r="NXI53" s="354"/>
      <c r="NXJ53" s="354"/>
      <c r="NXK53" s="354"/>
      <c r="NXL53" s="354"/>
      <c r="NXM53" s="354"/>
      <c r="NXN53" s="354"/>
      <c r="NXO53" s="354"/>
      <c r="NXP53" s="354"/>
      <c r="NXQ53" s="354"/>
      <c r="NXR53" s="354"/>
      <c r="NXS53" s="354"/>
      <c r="NXT53" s="354"/>
      <c r="NXU53" s="354"/>
      <c r="NXV53" s="354"/>
      <c r="NXW53" s="354"/>
      <c r="NXX53" s="354"/>
      <c r="NXY53" s="354"/>
      <c r="NXZ53" s="354"/>
      <c r="NYA53" s="354"/>
      <c r="NYB53" s="354"/>
      <c r="NYC53" s="354"/>
      <c r="NYD53" s="354"/>
      <c r="NYE53" s="354"/>
      <c r="NYF53" s="354"/>
      <c r="NYG53" s="354"/>
      <c r="NYH53" s="354"/>
      <c r="NYI53" s="354"/>
      <c r="NYJ53" s="354"/>
      <c r="NYK53" s="354"/>
      <c r="NYL53" s="354"/>
      <c r="NYM53" s="354"/>
      <c r="NYN53" s="354"/>
      <c r="NYO53" s="354"/>
      <c r="NYP53" s="354"/>
      <c r="NYQ53" s="354"/>
      <c r="NYR53" s="354"/>
      <c r="NYS53" s="354"/>
      <c r="NYT53" s="354"/>
      <c r="NYU53" s="354"/>
      <c r="NYV53" s="354"/>
      <c r="NYW53" s="354"/>
      <c r="NYX53" s="354"/>
      <c r="NYY53" s="354"/>
      <c r="NYZ53" s="354"/>
      <c r="NZA53" s="354"/>
      <c r="NZB53" s="354"/>
      <c r="NZC53" s="354"/>
      <c r="NZD53" s="354"/>
      <c r="NZE53" s="354"/>
      <c r="NZF53" s="354"/>
      <c r="NZG53" s="354"/>
      <c r="NZH53" s="354"/>
      <c r="NZI53" s="354"/>
      <c r="NZJ53" s="354"/>
      <c r="NZK53" s="354"/>
      <c r="NZL53" s="354"/>
      <c r="NZM53" s="354"/>
      <c r="NZN53" s="354"/>
      <c r="NZO53" s="354"/>
      <c r="NZP53" s="354"/>
      <c r="NZQ53" s="354"/>
      <c r="NZR53" s="354"/>
      <c r="NZS53" s="354"/>
      <c r="NZT53" s="354"/>
      <c r="NZU53" s="354"/>
      <c r="NZV53" s="354"/>
      <c r="NZW53" s="354"/>
      <c r="NZX53" s="354"/>
      <c r="NZY53" s="354"/>
      <c r="NZZ53" s="354"/>
      <c r="OAA53" s="354"/>
      <c r="OAB53" s="354"/>
      <c r="OAC53" s="354"/>
      <c r="OAD53" s="354"/>
      <c r="OAE53" s="354"/>
      <c r="OAF53" s="354"/>
      <c r="OAG53" s="354"/>
      <c r="OAH53" s="354"/>
      <c r="OAI53" s="354"/>
      <c r="OAJ53" s="354"/>
      <c r="OAK53" s="354"/>
      <c r="OAL53" s="354"/>
      <c r="OAM53" s="354"/>
      <c r="OAN53" s="354"/>
      <c r="OAO53" s="354"/>
      <c r="OAP53" s="354"/>
      <c r="OAQ53" s="354"/>
      <c r="OAR53" s="354"/>
      <c r="OAS53" s="354"/>
      <c r="OAT53" s="354"/>
      <c r="OAU53" s="354"/>
      <c r="OAV53" s="354"/>
      <c r="OAW53" s="354"/>
      <c r="OAX53" s="354"/>
      <c r="OAY53" s="354"/>
      <c r="OAZ53" s="354"/>
      <c r="OBA53" s="354"/>
      <c r="OBB53" s="354"/>
      <c r="OBC53" s="354"/>
      <c r="OBD53" s="354"/>
      <c r="OBE53" s="354"/>
      <c r="OBF53" s="354"/>
      <c r="OBG53" s="354"/>
      <c r="OBH53" s="354"/>
      <c r="OBI53" s="354"/>
      <c r="OBJ53" s="354"/>
      <c r="OBK53" s="354"/>
      <c r="OBL53" s="354"/>
      <c r="OBM53" s="354"/>
      <c r="OBN53" s="354"/>
      <c r="OBO53" s="354"/>
      <c r="OBP53" s="354"/>
      <c r="OBQ53" s="354"/>
      <c r="OBR53" s="354"/>
      <c r="OBS53" s="354"/>
      <c r="OBT53" s="354"/>
      <c r="OBU53" s="354"/>
      <c r="OBV53" s="354"/>
      <c r="OBW53" s="354"/>
      <c r="OBX53" s="354"/>
      <c r="OBY53" s="354"/>
      <c r="OBZ53" s="354"/>
      <c r="OCA53" s="354"/>
      <c r="OCB53" s="354"/>
      <c r="OCC53" s="354"/>
      <c r="OCD53" s="354"/>
      <c r="OCE53" s="354"/>
      <c r="OCF53" s="354"/>
      <c r="OCG53" s="354"/>
      <c r="OCH53" s="354"/>
      <c r="OCI53" s="354"/>
      <c r="OCJ53" s="354"/>
      <c r="OCK53" s="354"/>
      <c r="OCL53" s="354"/>
      <c r="OCM53" s="354"/>
      <c r="OCN53" s="354"/>
      <c r="OCO53" s="354"/>
      <c r="OCP53" s="354"/>
      <c r="OCQ53" s="354"/>
      <c r="OCR53" s="354"/>
      <c r="OCS53" s="354"/>
      <c r="OCT53" s="354"/>
      <c r="OCU53" s="354"/>
      <c r="OCV53" s="354"/>
      <c r="OCW53" s="354"/>
      <c r="OCX53" s="354"/>
      <c r="OCY53" s="354"/>
      <c r="OCZ53" s="354"/>
      <c r="ODA53" s="354"/>
      <c r="ODB53" s="354"/>
      <c r="ODC53" s="354"/>
      <c r="ODD53" s="354"/>
      <c r="ODE53" s="354"/>
      <c r="ODF53" s="354"/>
      <c r="ODG53" s="354"/>
      <c r="ODH53" s="354"/>
      <c r="ODI53" s="354"/>
      <c r="ODJ53" s="354"/>
      <c r="ODK53" s="354"/>
      <c r="ODL53" s="354"/>
      <c r="ODM53" s="354"/>
      <c r="ODN53" s="354"/>
      <c r="ODO53" s="354"/>
      <c r="ODP53" s="354"/>
      <c r="ODQ53" s="354"/>
      <c r="ODR53" s="354"/>
      <c r="ODS53" s="354"/>
      <c r="ODT53" s="354"/>
      <c r="ODU53" s="354"/>
      <c r="ODV53" s="354"/>
      <c r="ODW53" s="354"/>
      <c r="ODX53" s="354"/>
      <c r="ODY53" s="354"/>
      <c r="ODZ53" s="354"/>
      <c r="OEA53" s="354"/>
      <c r="OEB53" s="354"/>
      <c r="OEC53" s="354"/>
      <c r="OED53" s="354"/>
      <c r="OEE53" s="354"/>
      <c r="OEF53" s="354"/>
      <c r="OEG53" s="354"/>
      <c r="OEH53" s="354"/>
      <c r="OEI53" s="354"/>
      <c r="OEJ53" s="354"/>
      <c r="OEK53" s="354"/>
      <c r="OEL53" s="354"/>
      <c r="OEM53" s="354"/>
      <c r="OEN53" s="354"/>
      <c r="OEO53" s="354"/>
      <c r="OEP53" s="354"/>
      <c r="OEQ53" s="354"/>
      <c r="OER53" s="354"/>
      <c r="OES53" s="354"/>
      <c r="OET53" s="354"/>
      <c r="OEU53" s="354"/>
      <c r="OEV53" s="354"/>
      <c r="OEW53" s="354"/>
      <c r="OEX53" s="354"/>
      <c r="OEY53" s="354"/>
      <c r="OEZ53" s="354"/>
      <c r="OFA53" s="354"/>
      <c r="OFB53" s="354"/>
      <c r="OFC53" s="354"/>
      <c r="OFD53" s="354"/>
      <c r="OFE53" s="354"/>
      <c r="OFF53" s="354"/>
      <c r="OFG53" s="354"/>
      <c r="OFH53" s="354"/>
      <c r="OFI53" s="354"/>
      <c r="OFJ53" s="354"/>
      <c r="OFK53" s="354"/>
      <c r="OFL53" s="354"/>
      <c r="OFM53" s="354"/>
      <c r="OFN53" s="354"/>
      <c r="OFO53" s="354"/>
      <c r="OFP53" s="354"/>
      <c r="OFQ53" s="354"/>
      <c r="OFR53" s="354"/>
      <c r="OFS53" s="354"/>
      <c r="OFT53" s="354"/>
      <c r="OFU53" s="354"/>
      <c r="OFV53" s="354"/>
      <c r="OFW53" s="354"/>
      <c r="OFX53" s="354"/>
      <c r="OFY53" s="354"/>
      <c r="OFZ53" s="354"/>
      <c r="OGA53" s="354"/>
      <c r="OGB53" s="354"/>
      <c r="OGC53" s="354"/>
      <c r="OGD53" s="354"/>
      <c r="OGE53" s="354"/>
      <c r="OGF53" s="354"/>
      <c r="OGG53" s="354"/>
      <c r="OGH53" s="354"/>
      <c r="OGI53" s="354"/>
      <c r="OGJ53" s="354"/>
      <c r="OGK53" s="354"/>
      <c r="OGL53" s="354"/>
      <c r="OGM53" s="354"/>
      <c r="OGN53" s="354"/>
      <c r="OGO53" s="354"/>
      <c r="OGP53" s="354"/>
      <c r="OGQ53" s="354"/>
      <c r="OGR53" s="354"/>
      <c r="OGS53" s="354"/>
      <c r="OGT53" s="354"/>
      <c r="OGU53" s="354"/>
      <c r="OGV53" s="354"/>
      <c r="OGW53" s="354"/>
      <c r="OGX53" s="354"/>
      <c r="OGY53" s="354"/>
      <c r="OGZ53" s="354"/>
      <c r="OHA53" s="354"/>
      <c r="OHB53" s="354"/>
      <c r="OHC53" s="354"/>
      <c r="OHD53" s="354"/>
      <c r="OHE53" s="354"/>
      <c r="OHF53" s="354"/>
      <c r="OHG53" s="354"/>
      <c r="OHH53" s="354"/>
      <c r="OHI53" s="354"/>
      <c r="OHJ53" s="354"/>
      <c r="OHK53" s="354"/>
      <c r="OHL53" s="354"/>
      <c r="OHM53" s="354"/>
      <c r="OHN53" s="354"/>
      <c r="OHO53" s="354"/>
      <c r="OHP53" s="354"/>
      <c r="OHQ53" s="354"/>
      <c r="OHR53" s="354"/>
      <c r="OHS53" s="354"/>
      <c r="OHT53" s="354"/>
      <c r="OHU53" s="354"/>
      <c r="OHV53" s="354"/>
      <c r="OHW53" s="354"/>
      <c r="OHX53" s="354"/>
      <c r="OHY53" s="354"/>
      <c r="OHZ53" s="354"/>
      <c r="OIA53" s="354"/>
      <c r="OIB53" s="354"/>
      <c r="OIC53" s="354"/>
      <c r="OID53" s="354"/>
      <c r="OIE53" s="354"/>
      <c r="OIF53" s="354"/>
      <c r="OIG53" s="354"/>
      <c r="OIH53" s="354"/>
      <c r="OII53" s="354"/>
      <c r="OIJ53" s="354"/>
      <c r="OIK53" s="354"/>
      <c r="OIL53" s="354"/>
      <c r="OIM53" s="354"/>
      <c r="OIN53" s="354"/>
      <c r="OIO53" s="354"/>
      <c r="OIP53" s="354"/>
      <c r="OIQ53" s="354"/>
      <c r="OIR53" s="354"/>
      <c r="OIS53" s="354"/>
      <c r="OIT53" s="354"/>
      <c r="OIU53" s="354"/>
      <c r="OIV53" s="354"/>
      <c r="OIW53" s="354"/>
      <c r="OIX53" s="354"/>
      <c r="OIY53" s="354"/>
      <c r="OIZ53" s="354"/>
      <c r="OJA53" s="354"/>
      <c r="OJB53" s="354"/>
      <c r="OJC53" s="354"/>
      <c r="OJD53" s="354"/>
      <c r="OJE53" s="354"/>
      <c r="OJF53" s="354"/>
      <c r="OJG53" s="354"/>
      <c r="OJH53" s="354"/>
      <c r="OJI53" s="354"/>
      <c r="OJJ53" s="354"/>
      <c r="OJK53" s="354"/>
      <c r="OJL53" s="354"/>
      <c r="OJM53" s="354"/>
      <c r="OJN53" s="354"/>
      <c r="OJO53" s="354"/>
      <c r="OJP53" s="354"/>
      <c r="OJQ53" s="354"/>
      <c r="OJR53" s="354"/>
      <c r="OJS53" s="354"/>
      <c r="OJT53" s="354"/>
      <c r="OJU53" s="354"/>
      <c r="OJV53" s="354"/>
      <c r="OJW53" s="354"/>
      <c r="OJX53" s="354"/>
      <c r="OJY53" s="354"/>
      <c r="OJZ53" s="354"/>
      <c r="OKA53" s="354"/>
      <c r="OKB53" s="354"/>
      <c r="OKC53" s="354"/>
      <c r="OKD53" s="354"/>
      <c r="OKE53" s="354"/>
      <c r="OKF53" s="354"/>
      <c r="OKG53" s="354"/>
      <c r="OKH53" s="354"/>
      <c r="OKI53" s="354"/>
      <c r="OKJ53" s="354"/>
      <c r="OKK53" s="354"/>
      <c r="OKL53" s="354"/>
      <c r="OKM53" s="354"/>
      <c r="OKN53" s="354"/>
      <c r="OKO53" s="354"/>
      <c r="OKP53" s="354"/>
      <c r="OKQ53" s="354"/>
      <c r="OKR53" s="354"/>
      <c r="OKS53" s="354"/>
      <c r="OKT53" s="354"/>
      <c r="OKU53" s="354"/>
      <c r="OKV53" s="354"/>
      <c r="OKW53" s="354"/>
      <c r="OKX53" s="354"/>
      <c r="OKY53" s="354"/>
      <c r="OKZ53" s="354"/>
      <c r="OLA53" s="354"/>
      <c r="OLB53" s="354"/>
      <c r="OLC53" s="354"/>
      <c r="OLD53" s="354"/>
      <c r="OLE53" s="354"/>
      <c r="OLF53" s="354"/>
      <c r="OLG53" s="354"/>
      <c r="OLH53" s="354"/>
      <c r="OLI53" s="354"/>
      <c r="OLJ53" s="354"/>
      <c r="OLK53" s="354"/>
      <c r="OLL53" s="354"/>
      <c r="OLM53" s="354"/>
      <c r="OLN53" s="354"/>
      <c r="OLO53" s="354"/>
      <c r="OLP53" s="354"/>
      <c r="OLQ53" s="354"/>
      <c r="OLR53" s="354"/>
      <c r="OLS53" s="354"/>
      <c r="OLT53" s="354"/>
      <c r="OLU53" s="354"/>
      <c r="OLV53" s="354"/>
      <c r="OLW53" s="354"/>
      <c r="OLX53" s="354"/>
      <c r="OLY53" s="354"/>
      <c r="OLZ53" s="354"/>
      <c r="OMA53" s="354"/>
      <c r="OMB53" s="354"/>
      <c r="OMC53" s="354"/>
      <c r="OMD53" s="354"/>
      <c r="OME53" s="354"/>
      <c r="OMF53" s="354"/>
      <c r="OMG53" s="354"/>
      <c r="OMH53" s="354"/>
      <c r="OMI53" s="354"/>
      <c r="OMJ53" s="354"/>
      <c r="OMK53" s="354"/>
      <c r="OML53" s="354"/>
      <c r="OMM53" s="354"/>
      <c r="OMN53" s="354"/>
      <c r="OMO53" s="354"/>
      <c r="OMP53" s="354"/>
      <c r="OMQ53" s="354"/>
      <c r="OMR53" s="354"/>
      <c r="OMS53" s="354"/>
      <c r="OMT53" s="354"/>
      <c r="OMU53" s="354"/>
      <c r="OMV53" s="354"/>
      <c r="OMW53" s="354"/>
      <c r="OMX53" s="354"/>
      <c r="OMY53" s="354"/>
      <c r="OMZ53" s="354"/>
      <c r="ONA53" s="354"/>
      <c r="ONB53" s="354"/>
      <c r="ONC53" s="354"/>
      <c r="OND53" s="354"/>
      <c r="ONE53" s="354"/>
      <c r="ONF53" s="354"/>
      <c r="ONG53" s="354"/>
      <c r="ONH53" s="354"/>
      <c r="ONI53" s="354"/>
      <c r="ONJ53" s="354"/>
      <c r="ONK53" s="354"/>
      <c r="ONL53" s="354"/>
      <c r="ONM53" s="354"/>
      <c r="ONN53" s="354"/>
      <c r="ONO53" s="354"/>
      <c r="ONP53" s="354"/>
      <c r="ONQ53" s="354"/>
      <c r="ONR53" s="354"/>
      <c r="ONS53" s="354"/>
      <c r="ONT53" s="354"/>
      <c r="ONU53" s="354"/>
      <c r="ONV53" s="354"/>
      <c r="ONW53" s="354"/>
      <c r="ONX53" s="354"/>
      <c r="ONY53" s="354"/>
      <c r="ONZ53" s="354"/>
      <c r="OOA53" s="354"/>
      <c r="OOB53" s="354"/>
      <c r="OOC53" s="354"/>
      <c r="OOD53" s="354"/>
      <c r="OOE53" s="354"/>
      <c r="OOF53" s="354"/>
      <c r="OOG53" s="354"/>
      <c r="OOH53" s="354"/>
      <c r="OOI53" s="354"/>
      <c r="OOJ53" s="354"/>
      <c r="OOK53" s="354"/>
      <c r="OOL53" s="354"/>
      <c r="OOM53" s="354"/>
      <c r="OON53" s="354"/>
      <c r="OOO53" s="354"/>
      <c r="OOP53" s="354"/>
      <c r="OOQ53" s="354"/>
      <c r="OOR53" s="354"/>
      <c r="OOS53" s="354"/>
      <c r="OOT53" s="354"/>
      <c r="OOU53" s="354"/>
      <c r="OOV53" s="354"/>
      <c r="OOW53" s="354"/>
      <c r="OOX53" s="354"/>
      <c r="OOY53" s="354"/>
      <c r="OOZ53" s="354"/>
      <c r="OPA53" s="354"/>
      <c r="OPB53" s="354"/>
      <c r="OPC53" s="354"/>
      <c r="OPD53" s="354"/>
      <c r="OPE53" s="354"/>
      <c r="OPF53" s="354"/>
      <c r="OPG53" s="354"/>
      <c r="OPH53" s="354"/>
      <c r="OPI53" s="354"/>
      <c r="OPJ53" s="354"/>
      <c r="OPK53" s="354"/>
      <c r="OPL53" s="354"/>
      <c r="OPM53" s="354"/>
      <c r="OPN53" s="354"/>
      <c r="OPO53" s="354"/>
      <c r="OPP53" s="354"/>
      <c r="OPQ53" s="354"/>
      <c r="OPR53" s="354"/>
      <c r="OPS53" s="354"/>
      <c r="OPT53" s="354"/>
      <c r="OPU53" s="354"/>
      <c r="OPV53" s="354"/>
      <c r="OPW53" s="354"/>
      <c r="OPX53" s="354"/>
      <c r="OPY53" s="354"/>
      <c r="OPZ53" s="354"/>
      <c r="OQA53" s="354"/>
      <c r="OQB53" s="354"/>
      <c r="OQC53" s="354"/>
      <c r="OQD53" s="354"/>
      <c r="OQE53" s="354"/>
      <c r="OQF53" s="354"/>
      <c r="OQG53" s="354"/>
      <c r="OQH53" s="354"/>
      <c r="OQI53" s="354"/>
      <c r="OQJ53" s="354"/>
      <c r="OQK53" s="354"/>
      <c r="OQL53" s="354"/>
      <c r="OQM53" s="354"/>
      <c r="OQN53" s="354"/>
      <c r="OQO53" s="354"/>
      <c r="OQP53" s="354"/>
      <c r="OQQ53" s="354"/>
      <c r="OQR53" s="354"/>
      <c r="OQS53" s="354"/>
      <c r="OQT53" s="354"/>
      <c r="OQU53" s="354"/>
      <c r="OQV53" s="354"/>
      <c r="OQW53" s="354"/>
      <c r="OQX53" s="354"/>
      <c r="OQY53" s="354"/>
      <c r="OQZ53" s="354"/>
      <c r="ORA53" s="354"/>
      <c r="ORB53" s="354"/>
      <c r="ORC53" s="354"/>
      <c r="ORD53" s="354"/>
      <c r="ORE53" s="354"/>
      <c r="ORF53" s="354"/>
      <c r="ORG53" s="354"/>
      <c r="ORH53" s="354"/>
      <c r="ORI53" s="354"/>
      <c r="ORJ53" s="354"/>
      <c r="ORK53" s="354"/>
      <c r="ORL53" s="354"/>
      <c r="ORM53" s="354"/>
      <c r="ORN53" s="354"/>
      <c r="ORO53" s="354"/>
      <c r="ORP53" s="354"/>
      <c r="ORQ53" s="354"/>
      <c r="ORR53" s="354"/>
      <c r="ORS53" s="354"/>
      <c r="ORT53" s="354"/>
      <c r="ORU53" s="354"/>
      <c r="ORV53" s="354"/>
      <c r="ORW53" s="354"/>
      <c r="ORX53" s="354"/>
      <c r="ORY53" s="354"/>
      <c r="ORZ53" s="354"/>
      <c r="OSA53" s="354"/>
      <c r="OSB53" s="354"/>
      <c r="OSC53" s="354"/>
      <c r="OSD53" s="354"/>
      <c r="OSE53" s="354"/>
      <c r="OSF53" s="354"/>
      <c r="OSG53" s="354"/>
      <c r="OSH53" s="354"/>
      <c r="OSI53" s="354"/>
      <c r="OSJ53" s="354"/>
      <c r="OSK53" s="354"/>
      <c r="OSL53" s="354"/>
      <c r="OSM53" s="354"/>
      <c r="OSN53" s="354"/>
      <c r="OSO53" s="354"/>
      <c r="OSP53" s="354"/>
      <c r="OSQ53" s="354"/>
      <c r="OSR53" s="354"/>
      <c r="OSS53" s="354"/>
      <c r="OST53" s="354"/>
      <c r="OSU53" s="354"/>
      <c r="OSV53" s="354"/>
      <c r="OSW53" s="354"/>
      <c r="OSX53" s="354"/>
      <c r="OSY53" s="354"/>
      <c r="OSZ53" s="354"/>
      <c r="OTA53" s="354"/>
      <c r="OTB53" s="354"/>
      <c r="OTC53" s="354"/>
      <c r="OTD53" s="354"/>
      <c r="OTE53" s="354"/>
      <c r="OTF53" s="354"/>
      <c r="OTG53" s="354"/>
      <c r="OTH53" s="354"/>
      <c r="OTI53" s="354"/>
      <c r="OTJ53" s="354"/>
      <c r="OTK53" s="354"/>
      <c r="OTL53" s="354"/>
      <c r="OTM53" s="354"/>
      <c r="OTN53" s="354"/>
      <c r="OTO53" s="354"/>
      <c r="OTP53" s="354"/>
      <c r="OTQ53" s="354"/>
      <c r="OTR53" s="354"/>
      <c r="OTS53" s="354"/>
      <c r="OTT53" s="354"/>
      <c r="OTU53" s="354"/>
      <c r="OTV53" s="354"/>
      <c r="OTW53" s="354"/>
      <c r="OTX53" s="354"/>
      <c r="OTY53" s="354"/>
      <c r="OTZ53" s="354"/>
      <c r="OUA53" s="354"/>
      <c r="OUB53" s="354"/>
      <c r="OUC53" s="354"/>
      <c r="OUD53" s="354"/>
      <c r="OUE53" s="354"/>
      <c r="OUF53" s="354"/>
      <c r="OUG53" s="354"/>
      <c r="OUH53" s="354"/>
      <c r="OUI53" s="354"/>
      <c r="OUJ53" s="354"/>
      <c r="OUK53" s="354"/>
      <c r="OUL53" s="354"/>
      <c r="OUM53" s="354"/>
      <c r="OUN53" s="354"/>
      <c r="OUO53" s="354"/>
      <c r="OUP53" s="354"/>
      <c r="OUQ53" s="354"/>
      <c r="OUR53" s="354"/>
      <c r="OUS53" s="354"/>
      <c r="OUT53" s="354"/>
      <c r="OUU53" s="354"/>
      <c r="OUV53" s="354"/>
      <c r="OUW53" s="354"/>
      <c r="OUX53" s="354"/>
      <c r="OUY53" s="354"/>
      <c r="OUZ53" s="354"/>
      <c r="OVA53" s="354"/>
      <c r="OVB53" s="354"/>
      <c r="OVC53" s="354"/>
      <c r="OVD53" s="354"/>
      <c r="OVE53" s="354"/>
      <c r="OVF53" s="354"/>
      <c r="OVG53" s="354"/>
      <c r="OVH53" s="354"/>
      <c r="OVI53" s="354"/>
      <c r="OVJ53" s="354"/>
      <c r="OVK53" s="354"/>
      <c r="OVL53" s="354"/>
      <c r="OVM53" s="354"/>
      <c r="OVN53" s="354"/>
      <c r="OVO53" s="354"/>
      <c r="OVP53" s="354"/>
      <c r="OVQ53" s="354"/>
      <c r="OVR53" s="354"/>
      <c r="OVS53" s="354"/>
      <c r="OVT53" s="354"/>
      <c r="OVU53" s="354"/>
      <c r="OVV53" s="354"/>
      <c r="OVW53" s="354"/>
      <c r="OVX53" s="354"/>
      <c r="OVY53" s="354"/>
      <c r="OVZ53" s="354"/>
      <c r="OWA53" s="354"/>
      <c r="OWB53" s="354"/>
      <c r="OWC53" s="354"/>
      <c r="OWD53" s="354"/>
      <c r="OWE53" s="354"/>
      <c r="OWF53" s="354"/>
      <c r="OWG53" s="354"/>
      <c r="OWH53" s="354"/>
      <c r="OWI53" s="354"/>
      <c r="OWJ53" s="354"/>
      <c r="OWK53" s="354"/>
      <c r="OWL53" s="354"/>
      <c r="OWM53" s="354"/>
      <c r="OWN53" s="354"/>
      <c r="OWO53" s="354"/>
      <c r="OWP53" s="354"/>
      <c r="OWQ53" s="354"/>
      <c r="OWR53" s="354"/>
      <c r="OWS53" s="354"/>
      <c r="OWT53" s="354"/>
      <c r="OWU53" s="354"/>
      <c r="OWV53" s="354"/>
      <c r="OWW53" s="354"/>
      <c r="OWX53" s="354"/>
      <c r="OWY53" s="354"/>
      <c r="OWZ53" s="354"/>
      <c r="OXA53" s="354"/>
      <c r="OXB53" s="354"/>
      <c r="OXC53" s="354"/>
      <c r="OXD53" s="354"/>
      <c r="OXE53" s="354"/>
      <c r="OXF53" s="354"/>
      <c r="OXG53" s="354"/>
      <c r="OXH53" s="354"/>
      <c r="OXI53" s="354"/>
      <c r="OXJ53" s="354"/>
      <c r="OXK53" s="354"/>
      <c r="OXL53" s="354"/>
      <c r="OXM53" s="354"/>
      <c r="OXN53" s="354"/>
      <c r="OXO53" s="354"/>
      <c r="OXP53" s="354"/>
      <c r="OXQ53" s="354"/>
      <c r="OXR53" s="354"/>
      <c r="OXS53" s="354"/>
      <c r="OXT53" s="354"/>
      <c r="OXU53" s="354"/>
      <c r="OXV53" s="354"/>
      <c r="OXW53" s="354"/>
      <c r="OXX53" s="354"/>
      <c r="OXY53" s="354"/>
      <c r="OXZ53" s="354"/>
      <c r="OYA53" s="354"/>
      <c r="OYB53" s="354"/>
      <c r="OYC53" s="354"/>
      <c r="OYD53" s="354"/>
      <c r="OYE53" s="354"/>
      <c r="OYF53" s="354"/>
      <c r="OYG53" s="354"/>
      <c r="OYH53" s="354"/>
      <c r="OYI53" s="354"/>
      <c r="OYJ53" s="354"/>
      <c r="OYK53" s="354"/>
      <c r="OYL53" s="354"/>
      <c r="OYM53" s="354"/>
      <c r="OYN53" s="354"/>
      <c r="OYO53" s="354"/>
      <c r="OYP53" s="354"/>
      <c r="OYQ53" s="354"/>
      <c r="OYR53" s="354"/>
      <c r="OYS53" s="354"/>
      <c r="OYT53" s="354"/>
      <c r="OYU53" s="354"/>
      <c r="OYV53" s="354"/>
      <c r="OYW53" s="354"/>
      <c r="OYX53" s="354"/>
      <c r="OYY53" s="354"/>
      <c r="OYZ53" s="354"/>
      <c r="OZA53" s="354"/>
      <c r="OZB53" s="354"/>
      <c r="OZC53" s="354"/>
      <c r="OZD53" s="354"/>
      <c r="OZE53" s="354"/>
      <c r="OZF53" s="354"/>
      <c r="OZG53" s="354"/>
      <c r="OZH53" s="354"/>
      <c r="OZI53" s="354"/>
      <c r="OZJ53" s="354"/>
      <c r="OZK53" s="354"/>
      <c r="OZL53" s="354"/>
      <c r="OZM53" s="354"/>
      <c r="OZN53" s="354"/>
      <c r="OZO53" s="354"/>
      <c r="OZP53" s="354"/>
      <c r="OZQ53" s="354"/>
      <c r="OZR53" s="354"/>
      <c r="OZS53" s="354"/>
      <c r="OZT53" s="354"/>
      <c r="OZU53" s="354"/>
      <c r="OZV53" s="354"/>
      <c r="OZW53" s="354"/>
      <c r="OZX53" s="354"/>
      <c r="OZY53" s="354"/>
      <c r="OZZ53" s="354"/>
      <c r="PAA53" s="354"/>
      <c r="PAB53" s="354"/>
      <c r="PAC53" s="354"/>
      <c r="PAD53" s="354"/>
      <c r="PAE53" s="354"/>
      <c r="PAF53" s="354"/>
      <c r="PAG53" s="354"/>
      <c r="PAH53" s="354"/>
      <c r="PAI53" s="354"/>
      <c r="PAJ53" s="354"/>
      <c r="PAK53" s="354"/>
      <c r="PAL53" s="354"/>
      <c r="PAM53" s="354"/>
      <c r="PAN53" s="354"/>
      <c r="PAO53" s="354"/>
      <c r="PAP53" s="354"/>
      <c r="PAQ53" s="354"/>
      <c r="PAR53" s="354"/>
      <c r="PAS53" s="354"/>
      <c r="PAT53" s="354"/>
      <c r="PAU53" s="354"/>
      <c r="PAV53" s="354"/>
      <c r="PAW53" s="354"/>
      <c r="PAX53" s="354"/>
      <c r="PAY53" s="354"/>
      <c r="PAZ53" s="354"/>
      <c r="PBA53" s="354"/>
      <c r="PBB53" s="354"/>
      <c r="PBC53" s="354"/>
      <c r="PBD53" s="354"/>
      <c r="PBE53" s="354"/>
      <c r="PBF53" s="354"/>
      <c r="PBG53" s="354"/>
      <c r="PBH53" s="354"/>
      <c r="PBI53" s="354"/>
      <c r="PBJ53" s="354"/>
      <c r="PBK53" s="354"/>
      <c r="PBL53" s="354"/>
      <c r="PBM53" s="354"/>
      <c r="PBN53" s="354"/>
      <c r="PBO53" s="354"/>
      <c r="PBP53" s="354"/>
      <c r="PBQ53" s="354"/>
      <c r="PBR53" s="354"/>
      <c r="PBS53" s="354"/>
      <c r="PBT53" s="354"/>
      <c r="PBU53" s="354"/>
      <c r="PBV53" s="354"/>
      <c r="PBW53" s="354"/>
      <c r="PBX53" s="354"/>
      <c r="PBY53" s="354"/>
      <c r="PBZ53" s="354"/>
      <c r="PCA53" s="354"/>
      <c r="PCB53" s="354"/>
      <c r="PCC53" s="354"/>
      <c r="PCD53" s="354"/>
      <c r="PCE53" s="354"/>
      <c r="PCF53" s="354"/>
      <c r="PCG53" s="354"/>
      <c r="PCH53" s="354"/>
      <c r="PCI53" s="354"/>
      <c r="PCJ53" s="354"/>
      <c r="PCK53" s="354"/>
      <c r="PCL53" s="354"/>
      <c r="PCM53" s="354"/>
      <c r="PCN53" s="354"/>
      <c r="PCO53" s="354"/>
      <c r="PCP53" s="354"/>
      <c r="PCQ53" s="354"/>
      <c r="PCR53" s="354"/>
      <c r="PCS53" s="354"/>
      <c r="PCT53" s="354"/>
      <c r="PCU53" s="354"/>
      <c r="PCV53" s="354"/>
      <c r="PCW53" s="354"/>
      <c r="PCX53" s="354"/>
      <c r="PCY53" s="354"/>
      <c r="PCZ53" s="354"/>
      <c r="PDA53" s="354"/>
      <c r="PDB53" s="354"/>
      <c r="PDC53" s="354"/>
      <c r="PDD53" s="354"/>
      <c r="PDE53" s="354"/>
      <c r="PDF53" s="354"/>
      <c r="PDG53" s="354"/>
      <c r="PDH53" s="354"/>
      <c r="PDI53" s="354"/>
      <c r="PDJ53" s="354"/>
      <c r="PDK53" s="354"/>
      <c r="PDL53" s="354"/>
      <c r="PDM53" s="354"/>
      <c r="PDN53" s="354"/>
      <c r="PDO53" s="354"/>
      <c r="PDP53" s="354"/>
      <c r="PDQ53" s="354"/>
      <c r="PDR53" s="354"/>
      <c r="PDS53" s="354"/>
      <c r="PDT53" s="354"/>
      <c r="PDU53" s="354"/>
      <c r="PDV53" s="354"/>
      <c r="PDW53" s="354"/>
      <c r="PDX53" s="354"/>
      <c r="PDY53" s="354"/>
      <c r="PDZ53" s="354"/>
      <c r="PEA53" s="354"/>
      <c r="PEB53" s="354"/>
      <c r="PEC53" s="354"/>
      <c r="PED53" s="354"/>
      <c r="PEE53" s="354"/>
      <c r="PEF53" s="354"/>
      <c r="PEG53" s="354"/>
      <c r="PEH53" s="354"/>
      <c r="PEI53" s="354"/>
      <c r="PEJ53" s="354"/>
      <c r="PEK53" s="354"/>
      <c r="PEL53" s="354"/>
      <c r="PEM53" s="354"/>
      <c r="PEN53" s="354"/>
      <c r="PEO53" s="354"/>
      <c r="PEP53" s="354"/>
      <c r="PEQ53" s="354"/>
      <c r="PER53" s="354"/>
      <c r="PES53" s="354"/>
      <c r="PET53" s="354"/>
      <c r="PEU53" s="354"/>
      <c r="PEV53" s="354"/>
      <c r="PEW53" s="354"/>
      <c r="PEX53" s="354"/>
      <c r="PEY53" s="354"/>
      <c r="PEZ53" s="354"/>
      <c r="PFA53" s="354"/>
      <c r="PFB53" s="354"/>
      <c r="PFC53" s="354"/>
      <c r="PFD53" s="354"/>
      <c r="PFE53" s="354"/>
      <c r="PFF53" s="354"/>
      <c r="PFG53" s="354"/>
      <c r="PFH53" s="354"/>
      <c r="PFI53" s="354"/>
      <c r="PFJ53" s="354"/>
      <c r="PFK53" s="354"/>
      <c r="PFL53" s="354"/>
      <c r="PFM53" s="354"/>
      <c r="PFN53" s="354"/>
      <c r="PFO53" s="354"/>
      <c r="PFP53" s="354"/>
      <c r="PFQ53" s="354"/>
      <c r="PFR53" s="354"/>
      <c r="PFS53" s="354"/>
      <c r="PFT53" s="354"/>
      <c r="PFU53" s="354"/>
      <c r="PFV53" s="354"/>
      <c r="PFW53" s="354"/>
      <c r="PFX53" s="354"/>
      <c r="PFY53" s="354"/>
      <c r="PFZ53" s="354"/>
      <c r="PGA53" s="354"/>
      <c r="PGB53" s="354"/>
      <c r="PGC53" s="354"/>
      <c r="PGD53" s="354"/>
      <c r="PGE53" s="354"/>
      <c r="PGF53" s="354"/>
      <c r="PGG53" s="354"/>
      <c r="PGH53" s="354"/>
      <c r="PGI53" s="354"/>
      <c r="PGJ53" s="354"/>
      <c r="PGK53" s="354"/>
      <c r="PGL53" s="354"/>
      <c r="PGM53" s="354"/>
      <c r="PGN53" s="354"/>
      <c r="PGO53" s="354"/>
      <c r="PGP53" s="354"/>
      <c r="PGQ53" s="354"/>
      <c r="PGR53" s="354"/>
      <c r="PGS53" s="354"/>
      <c r="PGT53" s="354"/>
      <c r="PGU53" s="354"/>
      <c r="PGV53" s="354"/>
      <c r="PGW53" s="354"/>
      <c r="PGX53" s="354"/>
      <c r="PGY53" s="354"/>
      <c r="PGZ53" s="354"/>
      <c r="PHA53" s="354"/>
      <c r="PHB53" s="354"/>
      <c r="PHC53" s="354"/>
      <c r="PHD53" s="354"/>
      <c r="PHE53" s="354"/>
      <c r="PHF53" s="354"/>
      <c r="PHG53" s="354"/>
      <c r="PHH53" s="354"/>
      <c r="PHI53" s="354"/>
      <c r="PHJ53" s="354"/>
      <c r="PHK53" s="354"/>
      <c r="PHL53" s="354"/>
      <c r="PHM53" s="354"/>
      <c r="PHN53" s="354"/>
      <c r="PHO53" s="354"/>
      <c r="PHP53" s="354"/>
      <c r="PHQ53" s="354"/>
      <c r="PHR53" s="354"/>
      <c r="PHS53" s="354"/>
      <c r="PHT53" s="354"/>
      <c r="PHU53" s="354"/>
      <c r="PHV53" s="354"/>
      <c r="PHW53" s="354"/>
      <c r="PHX53" s="354"/>
      <c r="PHY53" s="354"/>
      <c r="PHZ53" s="354"/>
      <c r="PIA53" s="354"/>
      <c r="PIB53" s="354"/>
      <c r="PIC53" s="354"/>
      <c r="PID53" s="354"/>
      <c r="PIE53" s="354"/>
      <c r="PIF53" s="354"/>
      <c r="PIG53" s="354"/>
      <c r="PIH53" s="354"/>
      <c r="PII53" s="354"/>
      <c r="PIJ53" s="354"/>
      <c r="PIK53" s="354"/>
      <c r="PIL53" s="354"/>
      <c r="PIM53" s="354"/>
      <c r="PIN53" s="354"/>
      <c r="PIO53" s="354"/>
      <c r="PIP53" s="354"/>
      <c r="PIQ53" s="354"/>
      <c r="PIR53" s="354"/>
      <c r="PIS53" s="354"/>
      <c r="PIT53" s="354"/>
      <c r="PIU53" s="354"/>
      <c r="PIV53" s="354"/>
      <c r="PIW53" s="354"/>
      <c r="PIX53" s="354"/>
      <c r="PIY53" s="354"/>
      <c r="PIZ53" s="354"/>
      <c r="PJA53" s="354"/>
      <c r="PJB53" s="354"/>
      <c r="PJC53" s="354"/>
      <c r="PJD53" s="354"/>
      <c r="PJE53" s="354"/>
      <c r="PJF53" s="354"/>
      <c r="PJG53" s="354"/>
      <c r="PJH53" s="354"/>
      <c r="PJI53" s="354"/>
      <c r="PJJ53" s="354"/>
      <c r="PJK53" s="354"/>
      <c r="PJL53" s="354"/>
      <c r="PJM53" s="354"/>
      <c r="PJN53" s="354"/>
      <c r="PJO53" s="354"/>
      <c r="PJP53" s="354"/>
      <c r="PJQ53" s="354"/>
      <c r="PJR53" s="354"/>
      <c r="PJS53" s="354"/>
      <c r="PJT53" s="354"/>
      <c r="PJU53" s="354"/>
      <c r="PJV53" s="354"/>
      <c r="PJW53" s="354"/>
      <c r="PJX53" s="354"/>
      <c r="PJY53" s="354"/>
      <c r="PJZ53" s="354"/>
      <c r="PKA53" s="354"/>
      <c r="PKB53" s="354"/>
      <c r="PKC53" s="354"/>
      <c r="PKD53" s="354"/>
      <c r="PKE53" s="354"/>
      <c r="PKF53" s="354"/>
      <c r="PKG53" s="354"/>
      <c r="PKH53" s="354"/>
      <c r="PKI53" s="354"/>
      <c r="PKJ53" s="354"/>
      <c r="PKK53" s="354"/>
      <c r="PKL53" s="354"/>
      <c r="PKM53" s="354"/>
      <c r="PKN53" s="354"/>
      <c r="PKO53" s="354"/>
      <c r="PKP53" s="354"/>
      <c r="PKQ53" s="354"/>
      <c r="PKR53" s="354"/>
      <c r="PKS53" s="354"/>
      <c r="PKT53" s="354"/>
      <c r="PKU53" s="354"/>
      <c r="PKV53" s="354"/>
      <c r="PKW53" s="354"/>
      <c r="PKX53" s="354"/>
      <c r="PKY53" s="354"/>
      <c r="PKZ53" s="354"/>
      <c r="PLA53" s="354"/>
      <c r="PLB53" s="354"/>
      <c r="PLC53" s="354"/>
      <c r="PLD53" s="354"/>
      <c r="PLE53" s="354"/>
      <c r="PLF53" s="354"/>
      <c r="PLG53" s="354"/>
      <c r="PLH53" s="354"/>
      <c r="PLI53" s="354"/>
      <c r="PLJ53" s="354"/>
      <c r="PLK53" s="354"/>
      <c r="PLL53" s="354"/>
      <c r="PLM53" s="354"/>
      <c r="PLN53" s="354"/>
      <c r="PLO53" s="354"/>
      <c r="PLP53" s="354"/>
      <c r="PLQ53" s="354"/>
      <c r="PLR53" s="354"/>
      <c r="PLS53" s="354"/>
      <c r="PLT53" s="354"/>
      <c r="PLU53" s="354"/>
      <c r="PLV53" s="354"/>
      <c r="PLW53" s="354"/>
      <c r="PLX53" s="354"/>
      <c r="PLY53" s="354"/>
      <c r="PLZ53" s="354"/>
      <c r="PMA53" s="354"/>
      <c r="PMB53" s="354"/>
      <c r="PMC53" s="354"/>
      <c r="PMD53" s="354"/>
      <c r="PME53" s="354"/>
      <c r="PMF53" s="354"/>
      <c r="PMG53" s="354"/>
      <c r="PMH53" s="354"/>
      <c r="PMI53" s="354"/>
      <c r="PMJ53" s="354"/>
      <c r="PMK53" s="354"/>
      <c r="PML53" s="354"/>
      <c r="PMM53" s="354"/>
      <c r="PMN53" s="354"/>
      <c r="PMO53" s="354"/>
      <c r="PMP53" s="354"/>
      <c r="PMQ53" s="354"/>
      <c r="PMR53" s="354"/>
      <c r="PMS53" s="354"/>
      <c r="PMT53" s="354"/>
      <c r="PMU53" s="354"/>
      <c r="PMV53" s="354"/>
      <c r="PMW53" s="354"/>
      <c r="PMX53" s="354"/>
      <c r="PMY53" s="354"/>
      <c r="PMZ53" s="354"/>
      <c r="PNA53" s="354"/>
      <c r="PNB53" s="354"/>
      <c r="PNC53" s="354"/>
      <c r="PND53" s="354"/>
      <c r="PNE53" s="354"/>
      <c r="PNF53" s="354"/>
      <c r="PNG53" s="354"/>
      <c r="PNH53" s="354"/>
      <c r="PNI53" s="354"/>
      <c r="PNJ53" s="354"/>
      <c r="PNK53" s="354"/>
      <c r="PNL53" s="354"/>
      <c r="PNM53" s="354"/>
      <c r="PNN53" s="354"/>
      <c r="PNO53" s="354"/>
      <c r="PNP53" s="354"/>
      <c r="PNQ53" s="354"/>
      <c r="PNR53" s="354"/>
      <c r="PNS53" s="354"/>
      <c r="PNT53" s="354"/>
      <c r="PNU53" s="354"/>
      <c r="PNV53" s="354"/>
      <c r="PNW53" s="354"/>
      <c r="PNX53" s="354"/>
      <c r="PNY53" s="354"/>
      <c r="PNZ53" s="354"/>
      <c r="POA53" s="354"/>
      <c r="POB53" s="354"/>
      <c r="POC53" s="354"/>
      <c r="POD53" s="354"/>
      <c r="POE53" s="354"/>
      <c r="POF53" s="354"/>
      <c r="POG53" s="354"/>
      <c r="POH53" s="354"/>
      <c r="POI53" s="354"/>
      <c r="POJ53" s="354"/>
      <c r="POK53" s="354"/>
      <c r="POL53" s="354"/>
      <c r="POM53" s="354"/>
      <c r="PON53" s="354"/>
      <c r="POO53" s="354"/>
      <c r="POP53" s="354"/>
      <c r="POQ53" s="354"/>
      <c r="POR53" s="354"/>
      <c r="POS53" s="354"/>
      <c r="POT53" s="354"/>
      <c r="POU53" s="354"/>
      <c r="POV53" s="354"/>
      <c r="POW53" s="354"/>
      <c r="POX53" s="354"/>
      <c r="POY53" s="354"/>
      <c r="POZ53" s="354"/>
      <c r="PPA53" s="354"/>
      <c r="PPB53" s="354"/>
      <c r="PPC53" s="354"/>
      <c r="PPD53" s="354"/>
      <c r="PPE53" s="354"/>
      <c r="PPF53" s="354"/>
      <c r="PPG53" s="354"/>
      <c r="PPH53" s="354"/>
      <c r="PPI53" s="354"/>
      <c r="PPJ53" s="354"/>
      <c r="PPK53" s="354"/>
      <c r="PPL53" s="354"/>
      <c r="PPM53" s="354"/>
      <c r="PPN53" s="354"/>
      <c r="PPO53" s="354"/>
      <c r="PPP53" s="354"/>
      <c r="PPQ53" s="354"/>
      <c r="PPR53" s="354"/>
      <c r="PPS53" s="354"/>
      <c r="PPT53" s="354"/>
      <c r="PPU53" s="354"/>
      <c r="PPV53" s="354"/>
      <c r="PPW53" s="354"/>
      <c r="PPX53" s="354"/>
      <c r="PPY53" s="354"/>
      <c r="PPZ53" s="354"/>
      <c r="PQA53" s="354"/>
      <c r="PQB53" s="354"/>
      <c r="PQC53" s="354"/>
      <c r="PQD53" s="354"/>
      <c r="PQE53" s="354"/>
      <c r="PQF53" s="354"/>
      <c r="PQG53" s="354"/>
      <c r="PQH53" s="354"/>
      <c r="PQI53" s="354"/>
      <c r="PQJ53" s="354"/>
      <c r="PQK53" s="354"/>
      <c r="PQL53" s="354"/>
      <c r="PQM53" s="354"/>
      <c r="PQN53" s="354"/>
      <c r="PQO53" s="354"/>
      <c r="PQP53" s="354"/>
      <c r="PQQ53" s="354"/>
      <c r="PQR53" s="354"/>
      <c r="PQS53" s="354"/>
      <c r="PQT53" s="354"/>
      <c r="PQU53" s="354"/>
      <c r="PQV53" s="354"/>
      <c r="PQW53" s="354"/>
      <c r="PQX53" s="354"/>
      <c r="PQY53" s="354"/>
      <c r="PQZ53" s="354"/>
      <c r="PRA53" s="354"/>
      <c r="PRB53" s="354"/>
      <c r="PRC53" s="354"/>
      <c r="PRD53" s="354"/>
      <c r="PRE53" s="354"/>
      <c r="PRF53" s="354"/>
      <c r="PRG53" s="354"/>
      <c r="PRH53" s="354"/>
      <c r="PRI53" s="354"/>
      <c r="PRJ53" s="354"/>
      <c r="PRK53" s="354"/>
      <c r="PRL53" s="354"/>
      <c r="PRM53" s="354"/>
      <c r="PRN53" s="354"/>
      <c r="PRO53" s="354"/>
      <c r="PRP53" s="354"/>
      <c r="PRQ53" s="354"/>
      <c r="PRR53" s="354"/>
      <c r="PRS53" s="354"/>
      <c r="PRT53" s="354"/>
      <c r="PRU53" s="354"/>
      <c r="PRV53" s="354"/>
      <c r="PRW53" s="354"/>
      <c r="PRX53" s="354"/>
      <c r="PRY53" s="354"/>
      <c r="PRZ53" s="354"/>
      <c r="PSA53" s="354"/>
      <c r="PSB53" s="354"/>
      <c r="PSC53" s="354"/>
      <c r="PSD53" s="354"/>
      <c r="PSE53" s="354"/>
      <c r="PSF53" s="354"/>
      <c r="PSG53" s="354"/>
      <c r="PSH53" s="354"/>
      <c r="PSI53" s="354"/>
      <c r="PSJ53" s="354"/>
      <c r="PSK53" s="354"/>
      <c r="PSL53" s="354"/>
      <c r="PSM53" s="354"/>
      <c r="PSN53" s="354"/>
      <c r="PSO53" s="354"/>
      <c r="PSP53" s="354"/>
      <c r="PSQ53" s="354"/>
      <c r="PSR53" s="354"/>
      <c r="PSS53" s="354"/>
      <c r="PST53" s="354"/>
      <c r="PSU53" s="354"/>
      <c r="PSV53" s="354"/>
      <c r="PSW53" s="354"/>
      <c r="PSX53" s="354"/>
      <c r="PSY53" s="354"/>
      <c r="PSZ53" s="354"/>
      <c r="PTA53" s="354"/>
      <c r="PTB53" s="354"/>
      <c r="PTC53" s="354"/>
      <c r="PTD53" s="354"/>
      <c r="PTE53" s="354"/>
      <c r="PTF53" s="354"/>
      <c r="PTG53" s="354"/>
      <c r="PTH53" s="354"/>
      <c r="PTI53" s="354"/>
      <c r="PTJ53" s="354"/>
      <c r="PTK53" s="354"/>
      <c r="PTL53" s="354"/>
      <c r="PTM53" s="354"/>
      <c r="PTN53" s="354"/>
      <c r="PTO53" s="354"/>
      <c r="PTP53" s="354"/>
      <c r="PTQ53" s="354"/>
      <c r="PTR53" s="354"/>
      <c r="PTS53" s="354"/>
      <c r="PTT53" s="354"/>
      <c r="PTU53" s="354"/>
      <c r="PTV53" s="354"/>
      <c r="PTW53" s="354"/>
      <c r="PTX53" s="354"/>
      <c r="PTY53" s="354"/>
      <c r="PTZ53" s="354"/>
      <c r="PUA53" s="354"/>
      <c r="PUB53" s="354"/>
      <c r="PUC53" s="354"/>
      <c r="PUD53" s="354"/>
      <c r="PUE53" s="354"/>
      <c r="PUF53" s="354"/>
      <c r="PUG53" s="354"/>
      <c r="PUH53" s="354"/>
      <c r="PUI53" s="354"/>
      <c r="PUJ53" s="354"/>
      <c r="PUK53" s="354"/>
      <c r="PUL53" s="354"/>
      <c r="PUM53" s="354"/>
      <c r="PUN53" s="354"/>
      <c r="PUO53" s="354"/>
      <c r="PUP53" s="354"/>
      <c r="PUQ53" s="354"/>
      <c r="PUR53" s="354"/>
      <c r="PUS53" s="354"/>
      <c r="PUT53" s="354"/>
      <c r="PUU53" s="354"/>
      <c r="PUV53" s="354"/>
      <c r="PUW53" s="354"/>
      <c r="PUX53" s="354"/>
      <c r="PUY53" s="354"/>
      <c r="PUZ53" s="354"/>
      <c r="PVA53" s="354"/>
      <c r="PVB53" s="354"/>
      <c r="PVC53" s="354"/>
      <c r="PVD53" s="354"/>
      <c r="PVE53" s="354"/>
      <c r="PVF53" s="354"/>
      <c r="PVG53" s="354"/>
      <c r="PVH53" s="354"/>
      <c r="PVI53" s="354"/>
      <c r="PVJ53" s="354"/>
      <c r="PVK53" s="354"/>
      <c r="PVL53" s="354"/>
      <c r="PVM53" s="354"/>
      <c r="PVN53" s="354"/>
      <c r="PVO53" s="354"/>
      <c r="PVP53" s="354"/>
      <c r="PVQ53" s="354"/>
      <c r="PVR53" s="354"/>
      <c r="PVS53" s="354"/>
      <c r="PVT53" s="354"/>
      <c r="PVU53" s="354"/>
      <c r="PVV53" s="354"/>
      <c r="PVW53" s="354"/>
      <c r="PVX53" s="354"/>
      <c r="PVY53" s="354"/>
      <c r="PVZ53" s="354"/>
      <c r="PWA53" s="354"/>
      <c r="PWB53" s="354"/>
      <c r="PWC53" s="354"/>
      <c r="PWD53" s="354"/>
      <c r="PWE53" s="354"/>
      <c r="PWF53" s="354"/>
      <c r="PWG53" s="354"/>
      <c r="PWH53" s="354"/>
      <c r="PWI53" s="354"/>
      <c r="PWJ53" s="354"/>
      <c r="PWK53" s="354"/>
      <c r="PWL53" s="354"/>
      <c r="PWM53" s="354"/>
      <c r="PWN53" s="354"/>
      <c r="PWO53" s="354"/>
      <c r="PWP53" s="354"/>
      <c r="PWQ53" s="354"/>
      <c r="PWR53" s="354"/>
      <c r="PWS53" s="354"/>
      <c r="PWT53" s="354"/>
      <c r="PWU53" s="354"/>
      <c r="PWV53" s="354"/>
      <c r="PWW53" s="354"/>
      <c r="PWX53" s="354"/>
      <c r="PWY53" s="354"/>
      <c r="PWZ53" s="354"/>
      <c r="PXA53" s="354"/>
      <c r="PXB53" s="354"/>
      <c r="PXC53" s="354"/>
      <c r="PXD53" s="354"/>
      <c r="PXE53" s="354"/>
      <c r="PXF53" s="354"/>
      <c r="PXG53" s="354"/>
      <c r="PXH53" s="354"/>
      <c r="PXI53" s="354"/>
      <c r="PXJ53" s="354"/>
      <c r="PXK53" s="354"/>
      <c r="PXL53" s="354"/>
      <c r="PXM53" s="354"/>
      <c r="PXN53" s="354"/>
      <c r="PXO53" s="354"/>
      <c r="PXP53" s="354"/>
      <c r="PXQ53" s="354"/>
      <c r="PXR53" s="354"/>
      <c r="PXS53" s="354"/>
      <c r="PXT53" s="354"/>
      <c r="PXU53" s="354"/>
      <c r="PXV53" s="354"/>
      <c r="PXW53" s="354"/>
      <c r="PXX53" s="354"/>
      <c r="PXY53" s="354"/>
      <c r="PXZ53" s="354"/>
      <c r="PYA53" s="354"/>
      <c r="PYB53" s="354"/>
      <c r="PYC53" s="354"/>
      <c r="PYD53" s="354"/>
      <c r="PYE53" s="354"/>
      <c r="PYF53" s="354"/>
      <c r="PYG53" s="354"/>
      <c r="PYH53" s="354"/>
      <c r="PYI53" s="354"/>
      <c r="PYJ53" s="354"/>
      <c r="PYK53" s="354"/>
      <c r="PYL53" s="354"/>
      <c r="PYM53" s="354"/>
      <c r="PYN53" s="354"/>
      <c r="PYO53" s="354"/>
      <c r="PYP53" s="354"/>
      <c r="PYQ53" s="354"/>
      <c r="PYR53" s="354"/>
      <c r="PYS53" s="354"/>
      <c r="PYT53" s="354"/>
      <c r="PYU53" s="354"/>
      <c r="PYV53" s="354"/>
      <c r="PYW53" s="354"/>
      <c r="PYX53" s="354"/>
      <c r="PYY53" s="354"/>
      <c r="PYZ53" s="354"/>
      <c r="PZA53" s="354"/>
      <c r="PZB53" s="354"/>
      <c r="PZC53" s="354"/>
      <c r="PZD53" s="354"/>
      <c r="PZE53" s="354"/>
      <c r="PZF53" s="354"/>
      <c r="PZG53" s="354"/>
      <c r="PZH53" s="354"/>
      <c r="PZI53" s="354"/>
      <c r="PZJ53" s="354"/>
      <c r="PZK53" s="354"/>
      <c r="PZL53" s="354"/>
      <c r="PZM53" s="354"/>
      <c r="PZN53" s="354"/>
      <c r="PZO53" s="354"/>
      <c r="PZP53" s="354"/>
      <c r="PZQ53" s="354"/>
      <c r="PZR53" s="354"/>
      <c r="PZS53" s="354"/>
      <c r="PZT53" s="354"/>
      <c r="PZU53" s="354"/>
      <c r="PZV53" s="354"/>
      <c r="PZW53" s="354"/>
      <c r="PZX53" s="354"/>
      <c r="PZY53" s="354"/>
      <c r="PZZ53" s="354"/>
      <c r="QAA53" s="354"/>
      <c r="QAB53" s="354"/>
      <c r="QAC53" s="354"/>
      <c r="QAD53" s="354"/>
      <c r="QAE53" s="354"/>
      <c r="QAF53" s="354"/>
      <c r="QAG53" s="354"/>
      <c r="QAH53" s="354"/>
      <c r="QAI53" s="354"/>
      <c r="QAJ53" s="354"/>
      <c r="QAK53" s="354"/>
      <c r="QAL53" s="354"/>
      <c r="QAM53" s="354"/>
      <c r="QAN53" s="354"/>
      <c r="QAO53" s="354"/>
      <c r="QAP53" s="354"/>
      <c r="QAQ53" s="354"/>
      <c r="QAR53" s="354"/>
      <c r="QAS53" s="354"/>
      <c r="QAT53" s="354"/>
      <c r="QAU53" s="354"/>
      <c r="QAV53" s="354"/>
      <c r="QAW53" s="354"/>
      <c r="QAX53" s="354"/>
      <c r="QAY53" s="354"/>
      <c r="QAZ53" s="354"/>
      <c r="QBA53" s="354"/>
      <c r="QBB53" s="354"/>
      <c r="QBC53" s="354"/>
      <c r="QBD53" s="354"/>
      <c r="QBE53" s="354"/>
      <c r="QBF53" s="354"/>
      <c r="QBG53" s="354"/>
      <c r="QBH53" s="354"/>
      <c r="QBI53" s="354"/>
      <c r="QBJ53" s="354"/>
      <c r="QBK53" s="354"/>
      <c r="QBL53" s="354"/>
      <c r="QBM53" s="354"/>
      <c r="QBN53" s="354"/>
      <c r="QBO53" s="354"/>
      <c r="QBP53" s="354"/>
      <c r="QBQ53" s="354"/>
      <c r="QBR53" s="354"/>
      <c r="QBS53" s="354"/>
      <c r="QBT53" s="354"/>
      <c r="QBU53" s="354"/>
      <c r="QBV53" s="354"/>
      <c r="QBW53" s="354"/>
      <c r="QBX53" s="354"/>
      <c r="QBY53" s="354"/>
      <c r="QBZ53" s="354"/>
      <c r="QCA53" s="354"/>
      <c r="QCB53" s="354"/>
      <c r="QCC53" s="354"/>
      <c r="QCD53" s="354"/>
      <c r="QCE53" s="354"/>
      <c r="QCF53" s="354"/>
      <c r="QCG53" s="354"/>
      <c r="QCH53" s="354"/>
      <c r="QCI53" s="354"/>
      <c r="QCJ53" s="354"/>
      <c r="QCK53" s="354"/>
      <c r="QCL53" s="354"/>
      <c r="QCM53" s="354"/>
      <c r="QCN53" s="354"/>
      <c r="QCO53" s="354"/>
      <c r="QCP53" s="354"/>
      <c r="QCQ53" s="354"/>
      <c r="QCR53" s="354"/>
      <c r="QCS53" s="354"/>
      <c r="QCT53" s="354"/>
      <c r="QCU53" s="354"/>
      <c r="QCV53" s="354"/>
      <c r="QCW53" s="354"/>
      <c r="QCX53" s="354"/>
      <c r="QCY53" s="354"/>
      <c r="QCZ53" s="354"/>
      <c r="QDA53" s="354"/>
      <c r="QDB53" s="354"/>
      <c r="QDC53" s="354"/>
      <c r="QDD53" s="354"/>
      <c r="QDE53" s="354"/>
      <c r="QDF53" s="354"/>
      <c r="QDG53" s="354"/>
      <c r="QDH53" s="354"/>
      <c r="QDI53" s="354"/>
      <c r="QDJ53" s="354"/>
      <c r="QDK53" s="354"/>
      <c r="QDL53" s="354"/>
      <c r="QDM53" s="354"/>
      <c r="QDN53" s="354"/>
      <c r="QDO53" s="354"/>
      <c r="QDP53" s="354"/>
      <c r="QDQ53" s="354"/>
      <c r="QDR53" s="354"/>
      <c r="QDS53" s="354"/>
      <c r="QDT53" s="354"/>
      <c r="QDU53" s="354"/>
      <c r="QDV53" s="354"/>
      <c r="QDW53" s="354"/>
      <c r="QDX53" s="354"/>
      <c r="QDY53" s="354"/>
      <c r="QDZ53" s="354"/>
      <c r="QEA53" s="354"/>
      <c r="QEB53" s="354"/>
      <c r="QEC53" s="354"/>
      <c r="QED53" s="354"/>
      <c r="QEE53" s="354"/>
      <c r="QEF53" s="354"/>
      <c r="QEG53" s="354"/>
      <c r="QEH53" s="354"/>
      <c r="QEI53" s="354"/>
      <c r="QEJ53" s="354"/>
      <c r="QEK53" s="354"/>
      <c r="QEL53" s="354"/>
      <c r="QEM53" s="354"/>
      <c r="QEN53" s="354"/>
      <c r="QEO53" s="354"/>
      <c r="QEP53" s="354"/>
      <c r="QEQ53" s="354"/>
      <c r="QER53" s="354"/>
      <c r="QES53" s="354"/>
      <c r="QET53" s="354"/>
      <c r="QEU53" s="354"/>
      <c r="QEV53" s="354"/>
      <c r="QEW53" s="354"/>
      <c r="QEX53" s="354"/>
      <c r="QEY53" s="354"/>
      <c r="QEZ53" s="354"/>
      <c r="QFA53" s="354"/>
      <c r="QFB53" s="354"/>
      <c r="QFC53" s="354"/>
      <c r="QFD53" s="354"/>
      <c r="QFE53" s="354"/>
      <c r="QFF53" s="354"/>
      <c r="QFG53" s="354"/>
      <c r="QFH53" s="354"/>
      <c r="QFI53" s="354"/>
      <c r="QFJ53" s="354"/>
      <c r="QFK53" s="354"/>
      <c r="QFL53" s="354"/>
      <c r="QFM53" s="354"/>
      <c r="QFN53" s="354"/>
      <c r="QFO53" s="354"/>
      <c r="QFP53" s="354"/>
      <c r="QFQ53" s="354"/>
      <c r="QFR53" s="354"/>
      <c r="QFS53" s="354"/>
      <c r="QFT53" s="354"/>
      <c r="QFU53" s="354"/>
      <c r="QFV53" s="354"/>
      <c r="QFW53" s="354"/>
      <c r="QFX53" s="354"/>
      <c r="QFY53" s="354"/>
      <c r="QFZ53" s="354"/>
      <c r="QGA53" s="354"/>
      <c r="QGB53" s="354"/>
      <c r="QGC53" s="354"/>
      <c r="QGD53" s="354"/>
      <c r="QGE53" s="354"/>
      <c r="QGF53" s="354"/>
      <c r="QGG53" s="354"/>
      <c r="QGH53" s="354"/>
      <c r="QGI53" s="354"/>
      <c r="QGJ53" s="354"/>
      <c r="QGK53" s="354"/>
      <c r="QGL53" s="354"/>
      <c r="QGM53" s="354"/>
      <c r="QGN53" s="354"/>
      <c r="QGO53" s="354"/>
      <c r="QGP53" s="354"/>
      <c r="QGQ53" s="354"/>
      <c r="QGR53" s="354"/>
      <c r="QGS53" s="354"/>
      <c r="QGT53" s="354"/>
      <c r="QGU53" s="354"/>
      <c r="QGV53" s="354"/>
      <c r="QGW53" s="354"/>
      <c r="QGX53" s="354"/>
      <c r="QGY53" s="354"/>
      <c r="QGZ53" s="354"/>
      <c r="QHA53" s="354"/>
      <c r="QHB53" s="354"/>
      <c r="QHC53" s="354"/>
      <c r="QHD53" s="354"/>
      <c r="QHE53" s="354"/>
      <c r="QHF53" s="354"/>
      <c r="QHG53" s="354"/>
      <c r="QHH53" s="354"/>
      <c r="QHI53" s="354"/>
      <c r="QHJ53" s="354"/>
      <c r="QHK53" s="354"/>
      <c r="QHL53" s="354"/>
      <c r="QHM53" s="354"/>
      <c r="QHN53" s="354"/>
      <c r="QHO53" s="354"/>
      <c r="QHP53" s="354"/>
      <c r="QHQ53" s="354"/>
      <c r="QHR53" s="354"/>
      <c r="QHS53" s="354"/>
      <c r="QHT53" s="354"/>
      <c r="QHU53" s="354"/>
      <c r="QHV53" s="354"/>
      <c r="QHW53" s="354"/>
      <c r="QHX53" s="354"/>
      <c r="QHY53" s="354"/>
      <c r="QHZ53" s="354"/>
      <c r="QIA53" s="354"/>
      <c r="QIB53" s="354"/>
      <c r="QIC53" s="354"/>
      <c r="QID53" s="354"/>
      <c r="QIE53" s="354"/>
      <c r="QIF53" s="354"/>
      <c r="QIG53" s="354"/>
      <c r="QIH53" s="354"/>
      <c r="QII53" s="354"/>
      <c r="QIJ53" s="354"/>
      <c r="QIK53" s="354"/>
      <c r="QIL53" s="354"/>
      <c r="QIM53" s="354"/>
      <c r="QIN53" s="354"/>
      <c r="QIO53" s="354"/>
      <c r="QIP53" s="354"/>
      <c r="QIQ53" s="354"/>
      <c r="QIR53" s="354"/>
      <c r="QIS53" s="354"/>
      <c r="QIT53" s="354"/>
      <c r="QIU53" s="354"/>
      <c r="QIV53" s="354"/>
      <c r="QIW53" s="354"/>
      <c r="QIX53" s="354"/>
      <c r="QIY53" s="354"/>
      <c r="QIZ53" s="354"/>
      <c r="QJA53" s="354"/>
      <c r="QJB53" s="354"/>
      <c r="QJC53" s="354"/>
      <c r="QJD53" s="354"/>
      <c r="QJE53" s="354"/>
      <c r="QJF53" s="354"/>
      <c r="QJG53" s="354"/>
      <c r="QJH53" s="354"/>
      <c r="QJI53" s="354"/>
      <c r="QJJ53" s="354"/>
      <c r="QJK53" s="354"/>
      <c r="QJL53" s="354"/>
      <c r="QJM53" s="354"/>
      <c r="QJN53" s="354"/>
      <c r="QJO53" s="354"/>
      <c r="QJP53" s="354"/>
      <c r="QJQ53" s="354"/>
      <c r="QJR53" s="354"/>
      <c r="QJS53" s="354"/>
      <c r="QJT53" s="354"/>
      <c r="QJU53" s="354"/>
      <c r="QJV53" s="354"/>
      <c r="QJW53" s="354"/>
      <c r="QJX53" s="354"/>
      <c r="QJY53" s="354"/>
      <c r="QJZ53" s="354"/>
      <c r="QKA53" s="354"/>
      <c r="QKB53" s="354"/>
      <c r="QKC53" s="354"/>
      <c r="QKD53" s="354"/>
      <c r="QKE53" s="354"/>
      <c r="QKF53" s="354"/>
      <c r="QKG53" s="354"/>
      <c r="QKH53" s="354"/>
      <c r="QKI53" s="354"/>
      <c r="QKJ53" s="354"/>
      <c r="QKK53" s="354"/>
      <c r="QKL53" s="354"/>
      <c r="QKM53" s="354"/>
      <c r="QKN53" s="354"/>
      <c r="QKO53" s="354"/>
      <c r="QKP53" s="354"/>
      <c r="QKQ53" s="354"/>
      <c r="QKR53" s="354"/>
      <c r="QKS53" s="354"/>
      <c r="QKT53" s="354"/>
      <c r="QKU53" s="354"/>
      <c r="QKV53" s="354"/>
      <c r="QKW53" s="354"/>
      <c r="QKX53" s="354"/>
      <c r="QKY53" s="354"/>
      <c r="QKZ53" s="354"/>
      <c r="QLA53" s="354"/>
      <c r="QLB53" s="354"/>
      <c r="QLC53" s="354"/>
      <c r="QLD53" s="354"/>
      <c r="QLE53" s="354"/>
      <c r="QLF53" s="354"/>
      <c r="QLG53" s="354"/>
      <c r="QLH53" s="354"/>
      <c r="QLI53" s="354"/>
      <c r="QLJ53" s="354"/>
      <c r="QLK53" s="354"/>
      <c r="QLL53" s="354"/>
      <c r="QLM53" s="354"/>
      <c r="QLN53" s="354"/>
      <c r="QLO53" s="354"/>
      <c r="QLP53" s="354"/>
      <c r="QLQ53" s="354"/>
      <c r="QLR53" s="354"/>
      <c r="QLS53" s="354"/>
      <c r="QLT53" s="354"/>
      <c r="QLU53" s="354"/>
      <c r="QLV53" s="354"/>
      <c r="QLW53" s="354"/>
      <c r="QLX53" s="354"/>
      <c r="QLY53" s="354"/>
      <c r="QLZ53" s="354"/>
      <c r="QMA53" s="354"/>
      <c r="QMB53" s="354"/>
      <c r="QMC53" s="354"/>
      <c r="QMD53" s="354"/>
      <c r="QME53" s="354"/>
      <c r="QMF53" s="354"/>
      <c r="QMG53" s="354"/>
      <c r="QMH53" s="354"/>
      <c r="QMI53" s="354"/>
      <c r="QMJ53" s="354"/>
      <c r="QMK53" s="354"/>
      <c r="QML53" s="354"/>
      <c r="QMM53" s="354"/>
      <c r="QMN53" s="354"/>
      <c r="QMO53" s="354"/>
      <c r="QMP53" s="354"/>
      <c r="QMQ53" s="354"/>
      <c r="QMR53" s="354"/>
      <c r="QMS53" s="354"/>
      <c r="QMT53" s="354"/>
      <c r="QMU53" s="354"/>
      <c r="QMV53" s="354"/>
      <c r="QMW53" s="354"/>
      <c r="QMX53" s="354"/>
      <c r="QMY53" s="354"/>
      <c r="QMZ53" s="354"/>
      <c r="QNA53" s="354"/>
      <c r="QNB53" s="354"/>
      <c r="QNC53" s="354"/>
      <c r="QND53" s="354"/>
      <c r="QNE53" s="354"/>
      <c r="QNF53" s="354"/>
      <c r="QNG53" s="354"/>
      <c r="QNH53" s="354"/>
      <c r="QNI53" s="354"/>
      <c r="QNJ53" s="354"/>
      <c r="QNK53" s="354"/>
      <c r="QNL53" s="354"/>
      <c r="QNM53" s="354"/>
      <c r="QNN53" s="354"/>
      <c r="QNO53" s="354"/>
      <c r="QNP53" s="354"/>
      <c r="QNQ53" s="354"/>
      <c r="QNR53" s="354"/>
      <c r="QNS53" s="354"/>
      <c r="QNT53" s="354"/>
      <c r="QNU53" s="354"/>
      <c r="QNV53" s="354"/>
      <c r="QNW53" s="354"/>
      <c r="QNX53" s="354"/>
      <c r="QNY53" s="354"/>
      <c r="QNZ53" s="354"/>
      <c r="QOA53" s="354"/>
      <c r="QOB53" s="354"/>
      <c r="QOC53" s="354"/>
      <c r="QOD53" s="354"/>
      <c r="QOE53" s="354"/>
      <c r="QOF53" s="354"/>
      <c r="QOG53" s="354"/>
      <c r="QOH53" s="354"/>
      <c r="QOI53" s="354"/>
      <c r="QOJ53" s="354"/>
      <c r="QOK53" s="354"/>
      <c r="QOL53" s="354"/>
      <c r="QOM53" s="354"/>
      <c r="QON53" s="354"/>
      <c r="QOO53" s="354"/>
      <c r="QOP53" s="354"/>
      <c r="QOQ53" s="354"/>
      <c r="QOR53" s="354"/>
      <c r="QOS53" s="354"/>
      <c r="QOT53" s="354"/>
      <c r="QOU53" s="354"/>
      <c r="QOV53" s="354"/>
      <c r="QOW53" s="354"/>
      <c r="QOX53" s="354"/>
      <c r="QOY53" s="354"/>
      <c r="QOZ53" s="354"/>
      <c r="QPA53" s="354"/>
      <c r="QPB53" s="354"/>
      <c r="QPC53" s="354"/>
      <c r="QPD53" s="354"/>
      <c r="QPE53" s="354"/>
      <c r="QPF53" s="354"/>
      <c r="QPG53" s="354"/>
      <c r="QPH53" s="354"/>
      <c r="QPI53" s="354"/>
      <c r="QPJ53" s="354"/>
      <c r="QPK53" s="354"/>
      <c r="QPL53" s="354"/>
      <c r="QPM53" s="354"/>
      <c r="QPN53" s="354"/>
      <c r="QPO53" s="354"/>
      <c r="QPP53" s="354"/>
      <c r="QPQ53" s="354"/>
      <c r="QPR53" s="354"/>
      <c r="QPS53" s="354"/>
      <c r="QPT53" s="354"/>
      <c r="QPU53" s="354"/>
      <c r="QPV53" s="354"/>
      <c r="QPW53" s="354"/>
      <c r="QPX53" s="354"/>
      <c r="QPY53" s="354"/>
      <c r="QPZ53" s="354"/>
      <c r="QQA53" s="354"/>
      <c r="QQB53" s="354"/>
      <c r="QQC53" s="354"/>
      <c r="QQD53" s="354"/>
      <c r="QQE53" s="354"/>
      <c r="QQF53" s="354"/>
      <c r="QQG53" s="354"/>
      <c r="QQH53" s="354"/>
      <c r="QQI53" s="354"/>
      <c r="QQJ53" s="354"/>
      <c r="QQK53" s="354"/>
      <c r="QQL53" s="354"/>
      <c r="QQM53" s="354"/>
      <c r="QQN53" s="354"/>
      <c r="QQO53" s="354"/>
      <c r="QQP53" s="354"/>
      <c r="QQQ53" s="354"/>
      <c r="QQR53" s="354"/>
      <c r="QQS53" s="354"/>
      <c r="QQT53" s="354"/>
      <c r="QQU53" s="354"/>
      <c r="QQV53" s="354"/>
      <c r="QQW53" s="354"/>
      <c r="QQX53" s="354"/>
      <c r="QQY53" s="354"/>
      <c r="QQZ53" s="354"/>
      <c r="QRA53" s="354"/>
      <c r="QRB53" s="354"/>
      <c r="QRC53" s="354"/>
      <c r="QRD53" s="354"/>
      <c r="QRE53" s="354"/>
      <c r="QRF53" s="354"/>
      <c r="QRG53" s="354"/>
      <c r="QRH53" s="354"/>
      <c r="QRI53" s="354"/>
      <c r="QRJ53" s="354"/>
      <c r="QRK53" s="354"/>
      <c r="QRL53" s="354"/>
      <c r="QRM53" s="354"/>
      <c r="QRN53" s="354"/>
      <c r="QRO53" s="354"/>
      <c r="QRP53" s="354"/>
      <c r="QRQ53" s="354"/>
      <c r="QRR53" s="354"/>
      <c r="QRS53" s="354"/>
      <c r="QRT53" s="354"/>
      <c r="QRU53" s="354"/>
      <c r="QRV53" s="354"/>
      <c r="QRW53" s="354"/>
      <c r="QRX53" s="354"/>
      <c r="QRY53" s="354"/>
      <c r="QRZ53" s="354"/>
      <c r="QSA53" s="354"/>
      <c r="QSB53" s="354"/>
      <c r="QSC53" s="354"/>
      <c r="QSD53" s="354"/>
      <c r="QSE53" s="354"/>
      <c r="QSF53" s="354"/>
      <c r="QSG53" s="354"/>
      <c r="QSH53" s="354"/>
      <c r="QSI53" s="354"/>
      <c r="QSJ53" s="354"/>
      <c r="QSK53" s="354"/>
      <c r="QSL53" s="354"/>
      <c r="QSM53" s="354"/>
      <c r="QSN53" s="354"/>
      <c r="QSO53" s="354"/>
      <c r="QSP53" s="354"/>
      <c r="QSQ53" s="354"/>
      <c r="QSR53" s="354"/>
      <c r="QSS53" s="354"/>
      <c r="QST53" s="354"/>
      <c r="QSU53" s="354"/>
      <c r="QSV53" s="354"/>
      <c r="QSW53" s="354"/>
      <c r="QSX53" s="354"/>
      <c r="QSY53" s="354"/>
      <c r="QSZ53" s="354"/>
      <c r="QTA53" s="354"/>
      <c r="QTB53" s="354"/>
      <c r="QTC53" s="354"/>
      <c r="QTD53" s="354"/>
      <c r="QTE53" s="354"/>
      <c r="QTF53" s="354"/>
      <c r="QTG53" s="354"/>
      <c r="QTH53" s="354"/>
      <c r="QTI53" s="354"/>
      <c r="QTJ53" s="354"/>
      <c r="QTK53" s="354"/>
      <c r="QTL53" s="354"/>
      <c r="QTM53" s="354"/>
      <c r="QTN53" s="354"/>
      <c r="QTO53" s="354"/>
      <c r="QTP53" s="354"/>
      <c r="QTQ53" s="354"/>
      <c r="QTR53" s="354"/>
      <c r="QTS53" s="354"/>
      <c r="QTT53" s="354"/>
      <c r="QTU53" s="354"/>
      <c r="QTV53" s="354"/>
      <c r="QTW53" s="354"/>
      <c r="QTX53" s="354"/>
      <c r="QTY53" s="354"/>
      <c r="QTZ53" s="354"/>
      <c r="QUA53" s="354"/>
      <c r="QUB53" s="354"/>
      <c r="QUC53" s="354"/>
      <c r="QUD53" s="354"/>
      <c r="QUE53" s="354"/>
      <c r="QUF53" s="354"/>
      <c r="QUG53" s="354"/>
      <c r="QUH53" s="354"/>
      <c r="QUI53" s="354"/>
      <c r="QUJ53" s="354"/>
      <c r="QUK53" s="354"/>
      <c r="QUL53" s="354"/>
      <c r="QUM53" s="354"/>
      <c r="QUN53" s="354"/>
      <c r="QUO53" s="354"/>
      <c r="QUP53" s="354"/>
      <c r="QUQ53" s="354"/>
      <c r="QUR53" s="354"/>
      <c r="QUS53" s="354"/>
      <c r="QUT53" s="354"/>
      <c r="QUU53" s="354"/>
      <c r="QUV53" s="354"/>
      <c r="QUW53" s="354"/>
      <c r="QUX53" s="354"/>
      <c r="QUY53" s="354"/>
      <c r="QUZ53" s="354"/>
      <c r="QVA53" s="354"/>
      <c r="QVB53" s="354"/>
      <c r="QVC53" s="354"/>
      <c r="QVD53" s="354"/>
      <c r="QVE53" s="354"/>
      <c r="QVF53" s="354"/>
      <c r="QVG53" s="354"/>
      <c r="QVH53" s="354"/>
      <c r="QVI53" s="354"/>
      <c r="QVJ53" s="354"/>
      <c r="QVK53" s="354"/>
      <c r="QVL53" s="354"/>
      <c r="QVM53" s="354"/>
      <c r="QVN53" s="354"/>
      <c r="QVO53" s="354"/>
      <c r="QVP53" s="354"/>
      <c r="QVQ53" s="354"/>
      <c r="QVR53" s="354"/>
      <c r="QVS53" s="354"/>
      <c r="QVT53" s="354"/>
      <c r="QVU53" s="354"/>
      <c r="QVV53" s="354"/>
      <c r="QVW53" s="354"/>
      <c r="QVX53" s="354"/>
      <c r="QVY53" s="354"/>
      <c r="QVZ53" s="354"/>
      <c r="QWA53" s="354"/>
      <c r="QWB53" s="354"/>
      <c r="QWC53" s="354"/>
      <c r="QWD53" s="354"/>
      <c r="QWE53" s="354"/>
      <c r="QWF53" s="354"/>
      <c r="QWG53" s="354"/>
      <c r="QWH53" s="354"/>
      <c r="QWI53" s="354"/>
      <c r="QWJ53" s="354"/>
      <c r="QWK53" s="354"/>
      <c r="QWL53" s="354"/>
      <c r="QWM53" s="354"/>
      <c r="QWN53" s="354"/>
      <c r="QWO53" s="354"/>
      <c r="QWP53" s="354"/>
      <c r="QWQ53" s="354"/>
      <c r="QWR53" s="354"/>
      <c r="QWS53" s="354"/>
      <c r="QWT53" s="354"/>
      <c r="QWU53" s="354"/>
      <c r="QWV53" s="354"/>
      <c r="QWW53" s="354"/>
      <c r="QWX53" s="354"/>
      <c r="QWY53" s="354"/>
      <c r="QWZ53" s="354"/>
      <c r="QXA53" s="354"/>
      <c r="QXB53" s="354"/>
      <c r="QXC53" s="354"/>
      <c r="QXD53" s="354"/>
      <c r="QXE53" s="354"/>
      <c r="QXF53" s="354"/>
      <c r="QXG53" s="354"/>
      <c r="QXH53" s="354"/>
      <c r="QXI53" s="354"/>
      <c r="QXJ53" s="354"/>
      <c r="QXK53" s="354"/>
      <c r="QXL53" s="354"/>
      <c r="QXM53" s="354"/>
      <c r="QXN53" s="354"/>
      <c r="QXO53" s="354"/>
      <c r="QXP53" s="354"/>
      <c r="QXQ53" s="354"/>
      <c r="QXR53" s="354"/>
      <c r="QXS53" s="354"/>
      <c r="QXT53" s="354"/>
      <c r="QXU53" s="354"/>
      <c r="QXV53" s="354"/>
      <c r="QXW53" s="354"/>
      <c r="QXX53" s="354"/>
      <c r="QXY53" s="354"/>
      <c r="QXZ53" s="354"/>
      <c r="QYA53" s="354"/>
      <c r="QYB53" s="354"/>
      <c r="QYC53" s="354"/>
      <c r="QYD53" s="354"/>
      <c r="QYE53" s="354"/>
      <c r="QYF53" s="354"/>
      <c r="QYG53" s="354"/>
      <c r="QYH53" s="354"/>
      <c r="QYI53" s="354"/>
      <c r="QYJ53" s="354"/>
      <c r="QYK53" s="354"/>
      <c r="QYL53" s="354"/>
      <c r="QYM53" s="354"/>
      <c r="QYN53" s="354"/>
      <c r="QYO53" s="354"/>
      <c r="QYP53" s="354"/>
      <c r="QYQ53" s="354"/>
      <c r="QYR53" s="354"/>
      <c r="QYS53" s="354"/>
      <c r="QYT53" s="354"/>
      <c r="QYU53" s="354"/>
      <c r="QYV53" s="354"/>
      <c r="QYW53" s="354"/>
      <c r="QYX53" s="354"/>
      <c r="QYY53" s="354"/>
      <c r="QYZ53" s="354"/>
      <c r="QZA53" s="354"/>
      <c r="QZB53" s="354"/>
      <c r="QZC53" s="354"/>
      <c r="QZD53" s="354"/>
      <c r="QZE53" s="354"/>
      <c r="QZF53" s="354"/>
      <c r="QZG53" s="354"/>
      <c r="QZH53" s="354"/>
      <c r="QZI53" s="354"/>
      <c r="QZJ53" s="354"/>
      <c r="QZK53" s="354"/>
      <c r="QZL53" s="354"/>
      <c r="QZM53" s="354"/>
      <c r="QZN53" s="354"/>
      <c r="QZO53" s="354"/>
      <c r="QZP53" s="354"/>
      <c r="QZQ53" s="354"/>
      <c r="QZR53" s="354"/>
      <c r="QZS53" s="354"/>
      <c r="QZT53" s="354"/>
      <c r="QZU53" s="354"/>
      <c r="QZV53" s="354"/>
      <c r="QZW53" s="354"/>
      <c r="QZX53" s="354"/>
      <c r="QZY53" s="354"/>
      <c r="QZZ53" s="354"/>
      <c r="RAA53" s="354"/>
      <c r="RAB53" s="354"/>
      <c r="RAC53" s="354"/>
      <c r="RAD53" s="354"/>
      <c r="RAE53" s="354"/>
      <c r="RAF53" s="354"/>
      <c r="RAG53" s="354"/>
      <c r="RAH53" s="354"/>
      <c r="RAI53" s="354"/>
      <c r="RAJ53" s="354"/>
      <c r="RAK53" s="354"/>
      <c r="RAL53" s="354"/>
      <c r="RAM53" s="354"/>
      <c r="RAN53" s="354"/>
      <c r="RAO53" s="354"/>
      <c r="RAP53" s="354"/>
      <c r="RAQ53" s="354"/>
      <c r="RAR53" s="354"/>
      <c r="RAS53" s="354"/>
      <c r="RAT53" s="354"/>
      <c r="RAU53" s="354"/>
      <c r="RAV53" s="354"/>
      <c r="RAW53" s="354"/>
      <c r="RAX53" s="354"/>
      <c r="RAY53" s="354"/>
      <c r="RAZ53" s="354"/>
      <c r="RBA53" s="354"/>
      <c r="RBB53" s="354"/>
      <c r="RBC53" s="354"/>
      <c r="RBD53" s="354"/>
      <c r="RBE53" s="354"/>
      <c r="RBF53" s="354"/>
      <c r="RBG53" s="354"/>
      <c r="RBH53" s="354"/>
      <c r="RBI53" s="354"/>
      <c r="RBJ53" s="354"/>
      <c r="RBK53" s="354"/>
      <c r="RBL53" s="354"/>
      <c r="RBM53" s="354"/>
      <c r="RBN53" s="354"/>
      <c r="RBO53" s="354"/>
      <c r="RBP53" s="354"/>
      <c r="RBQ53" s="354"/>
      <c r="RBR53" s="354"/>
      <c r="RBS53" s="354"/>
      <c r="RBT53" s="354"/>
      <c r="RBU53" s="354"/>
      <c r="RBV53" s="354"/>
      <c r="RBW53" s="354"/>
      <c r="RBX53" s="354"/>
      <c r="RBY53" s="354"/>
      <c r="RBZ53" s="354"/>
      <c r="RCA53" s="354"/>
      <c r="RCB53" s="354"/>
      <c r="RCC53" s="354"/>
      <c r="RCD53" s="354"/>
      <c r="RCE53" s="354"/>
      <c r="RCF53" s="354"/>
      <c r="RCG53" s="354"/>
      <c r="RCH53" s="354"/>
      <c r="RCI53" s="354"/>
      <c r="RCJ53" s="354"/>
      <c r="RCK53" s="354"/>
      <c r="RCL53" s="354"/>
      <c r="RCM53" s="354"/>
      <c r="RCN53" s="354"/>
      <c r="RCO53" s="354"/>
      <c r="RCP53" s="354"/>
      <c r="RCQ53" s="354"/>
      <c r="RCR53" s="354"/>
      <c r="RCS53" s="354"/>
      <c r="RCT53" s="354"/>
      <c r="RCU53" s="354"/>
      <c r="RCV53" s="354"/>
      <c r="RCW53" s="354"/>
      <c r="RCX53" s="354"/>
      <c r="RCY53" s="354"/>
      <c r="RCZ53" s="354"/>
      <c r="RDA53" s="354"/>
      <c r="RDB53" s="354"/>
      <c r="RDC53" s="354"/>
      <c r="RDD53" s="354"/>
      <c r="RDE53" s="354"/>
      <c r="RDF53" s="354"/>
      <c r="RDG53" s="354"/>
      <c r="RDH53" s="354"/>
      <c r="RDI53" s="354"/>
      <c r="RDJ53" s="354"/>
      <c r="RDK53" s="354"/>
      <c r="RDL53" s="354"/>
      <c r="RDM53" s="354"/>
      <c r="RDN53" s="354"/>
      <c r="RDO53" s="354"/>
      <c r="RDP53" s="354"/>
      <c r="RDQ53" s="354"/>
      <c r="RDR53" s="354"/>
      <c r="RDS53" s="354"/>
      <c r="RDT53" s="354"/>
      <c r="RDU53" s="354"/>
      <c r="RDV53" s="354"/>
      <c r="RDW53" s="354"/>
      <c r="RDX53" s="354"/>
      <c r="RDY53" s="354"/>
      <c r="RDZ53" s="354"/>
      <c r="REA53" s="354"/>
      <c r="REB53" s="354"/>
      <c r="REC53" s="354"/>
      <c r="RED53" s="354"/>
      <c r="REE53" s="354"/>
      <c r="REF53" s="354"/>
      <c r="REG53" s="354"/>
      <c r="REH53" s="354"/>
      <c r="REI53" s="354"/>
      <c r="REJ53" s="354"/>
      <c r="REK53" s="354"/>
      <c r="REL53" s="354"/>
      <c r="REM53" s="354"/>
      <c r="REN53" s="354"/>
      <c r="REO53" s="354"/>
      <c r="REP53" s="354"/>
      <c r="REQ53" s="354"/>
      <c r="RER53" s="354"/>
      <c r="RES53" s="354"/>
      <c r="RET53" s="354"/>
      <c r="REU53" s="354"/>
      <c r="REV53" s="354"/>
      <c r="REW53" s="354"/>
      <c r="REX53" s="354"/>
      <c r="REY53" s="354"/>
      <c r="REZ53" s="354"/>
      <c r="RFA53" s="354"/>
      <c r="RFB53" s="354"/>
      <c r="RFC53" s="354"/>
      <c r="RFD53" s="354"/>
      <c r="RFE53" s="354"/>
      <c r="RFF53" s="354"/>
      <c r="RFG53" s="354"/>
      <c r="RFH53" s="354"/>
      <c r="RFI53" s="354"/>
      <c r="RFJ53" s="354"/>
      <c r="RFK53" s="354"/>
      <c r="RFL53" s="354"/>
      <c r="RFM53" s="354"/>
      <c r="RFN53" s="354"/>
      <c r="RFO53" s="354"/>
      <c r="RFP53" s="354"/>
      <c r="RFQ53" s="354"/>
      <c r="RFR53" s="354"/>
      <c r="RFS53" s="354"/>
      <c r="RFT53" s="354"/>
      <c r="RFU53" s="354"/>
      <c r="RFV53" s="354"/>
      <c r="RFW53" s="354"/>
      <c r="RFX53" s="354"/>
      <c r="RFY53" s="354"/>
      <c r="RFZ53" s="354"/>
      <c r="RGA53" s="354"/>
      <c r="RGB53" s="354"/>
      <c r="RGC53" s="354"/>
      <c r="RGD53" s="354"/>
      <c r="RGE53" s="354"/>
      <c r="RGF53" s="354"/>
      <c r="RGG53" s="354"/>
      <c r="RGH53" s="354"/>
      <c r="RGI53" s="354"/>
      <c r="RGJ53" s="354"/>
      <c r="RGK53" s="354"/>
      <c r="RGL53" s="354"/>
      <c r="RGM53" s="354"/>
      <c r="RGN53" s="354"/>
      <c r="RGO53" s="354"/>
      <c r="RGP53" s="354"/>
      <c r="RGQ53" s="354"/>
      <c r="RGR53" s="354"/>
      <c r="RGS53" s="354"/>
      <c r="RGT53" s="354"/>
      <c r="RGU53" s="354"/>
      <c r="RGV53" s="354"/>
      <c r="RGW53" s="354"/>
      <c r="RGX53" s="354"/>
      <c r="RGY53" s="354"/>
      <c r="RGZ53" s="354"/>
      <c r="RHA53" s="354"/>
      <c r="RHB53" s="354"/>
      <c r="RHC53" s="354"/>
      <c r="RHD53" s="354"/>
      <c r="RHE53" s="354"/>
      <c r="RHF53" s="354"/>
      <c r="RHG53" s="354"/>
      <c r="RHH53" s="354"/>
      <c r="RHI53" s="354"/>
      <c r="RHJ53" s="354"/>
      <c r="RHK53" s="354"/>
      <c r="RHL53" s="354"/>
      <c r="RHM53" s="354"/>
      <c r="RHN53" s="354"/>
      <c r="RHO53" s="354"/>
      <c r="RHP53" s="354"/>
      <c r="RHQ53" s="354"/>
      <c r="RHR53" s="354"/>
      <c r="RHS53" s="354"/>
      <c r="RHT53" s="354"/>
      <c r="RHU53" s="354"/>
      <c r="RHV53" s="354"/>
      <c r="RHW53" s="354"/>
      <c r="RHX53" s="354"/>
      <c r="RHY53" s="354"/>
      <c r="RHZ53" s="354"/>
      <c r="RIA53" s="354"/>
      <c r="RIB53" s="354"/>
      <c r="RIC53" s="354"/>
      <c r="RID53" s="354"/>
      <c r="RIE53" s="354"/>
      <c r="RIF53" s="354"/>
      <c r="RIG53" s="354"/>
      <c r="RIH53" s="354"/>
      <c r="RII53" s="354"/>
      <c r="RIJ53" s="354"/>
      <c r="RIK53" s="354"/>
      <c r="RIL53" s="354"/>
      <c r="RIM53" s="354"/>
      <c r="RIN53" s="354"/>
      <c r="RIO53" s="354"/>
      <c r="RIP53" s="354"/>
      <c r="RIQ53" s="354"/>
      <c r="RIR53" s="354"/>
      <c r="RIS53" s="354"/>
      <c r="RIT53" s="354"/>
      <c r="RIU53" s="354"/>
      <c r="RIV53" s="354"/>
      <c r="RIW53" s="354"/>
      <c r="RIX53" s="354"/>
      <c r="RIY53" s="354"/>
      <c r="RIZ53" s="354"/>
      <c r="RJA53" s="354"/>
      <c r="RJB53" s="354"/>
      <c r="RJC53" s="354"/>
      <c r="RJD53" s="354"/>
      <c r="RJE53" s="354"/>
      <c r="RJF53" s="354"/>
      <c r="RJG53" s="354"/>
      <c r="RJH53" s="354"/>
      <c r="RJI53" s="354"/>
      <c r="RJJ53" s="354"/>
      <c r="RJK53" s="354"/>
      <c r="RJL53" s="354"/>
      <c r="RJM53" s="354"/>
      <c r="RJN53" s="354"/>
      <c r="RJO53" s="354"/>
      <c r="RJP53" s="354"/>
      <c r="RJQ53" s="354"/>
      <c r="RJR53" s="354"/>
      <c r="RJS53" s="354"/>
      <c r="RJT53" s="354"/>
      <c r="RJU53" s="354"/>
      <c r="RJV53" s="354"/>
      <c r="RJW53" s="354"/>
      <c r="RJX53" s="354"/>
      <c r="RJY53" s="354"/>
      <c r="RJZ53" s="354"/>
      <c r="RKA53" s="354"/>
      <c r="RKB53" s="354"/>
      <c r="RKC53" s="354"/>
      <c r="RKD53" s="354"/>
      <c r="RKE53" s="354"/>
      <c r="RKF53" s="354"/>
      <c r="RKG53" s="354"/>
      <c r="RKH53" s="354"/>
      <c r="RKI53" s="354"/>
      <c r="RKJ53" s="354"/>
      <c r="RKK53" s="354"/>
      <c r="RKL53" s="354"/>
      <c r="RKM53" s="354"/>
      <c r="RKN53" s="354"/>
      <c r="RKO53" s="354"/>
      <c r="RKP53" s="354"/>
      <c r="RKQ53" s="354"/>
      <c r="RKR53" s="354"/>
      <c r="RKS53" s="354"/>
      <c r="RKT53" s="354"/>
      <c r="RKU53" s="354"/>
      <c r="RKV53" s="354"/>
      <c r="RKW53" s="354"/>
      <c r="RKX53" s="354"/>
      <c r="RKY53" s="354"/>
      <c r="RKZ53" s="354"/>
      <c r="RLA53" s="354"/>
      <c r="RLB53" s="354"/>
      <c r="RLC53" s="354"/>
      <c r="RLD53" s="354"/>
      <c r="RLE53" s="354"/>
      <c r="RLF53" s="354"/>
      <c r="RLG53" s="354"/>
      <c r="RLH53" s="354"/>
      <c r="RLI53" s="354"/>
      <c r="RLJ53" s="354"/>
      <c r="RLK53" s="354"/>
      <c r="RLL53" s="354"/>
      <c r="RLM53" s="354"/>
      <c r="RLN53" s="354"/>
      <c r="RLO53" s="354"/>
      <c r="RLP53" s="354"/>
      <c r="RLQ53" s="354"/>
      <c r="RLR53" s="354"/>
      <c r="RLS53" s="354"/>
      <c r="RLT53" s="354"/>
      <c r="RLU53" s="354"/>
      <c r="RLV53" s="354"/>
      <c r="RLW53" s="354"/>
      <c r="RLX53" s="354"/>
      <c r="RLY53" s="354"/>
      <c r="RLZ53" s="354"/>
      <c r="RMA53" s="354"/>
      <c r="RMB53" s="354"/>
      <c r="RMC53" s="354"/>
      <c r="RMD53" s="354"/>
      <c r="RME53" s="354"/>
      <c r="RMF53" s="354"/>
      <c r="RMG53" s="354"/>
      <c r="RMH53" s="354"/>
      <c r="RMI53" s="354"/>
      <c r="RMJ53" s="354"/>
      <c r="RMK53" s="354"/>
      <c r="RML53" s="354"/>
      <c r="RMM53" s="354"/>
      <c r="RMN53" s="354"/>
      <c r="RMO53" s="354"/>
      <c r="RMP53" s="354"/>
      <c r="RMQ53" s="354"/>
      <c r="RMR53" s="354"/>
      <c r="RMS53" s="354"/>
      <c r="RMT53" s="354"/>
      <c r="RMU53" s="354"/>
      <c r="RMV53" s="354"/>
      <c r="RMW53" s="354"/>
      <c r="RMX53" s="354"/>
      <c r="RMY53" s="354"/>
      <c r="RMZ53" s="354"/>
      <c r="RNA53" s="354"/>
      <c r="RNB53" s="354"/>
      <c r="RNC53" s="354"/>
      <c r="RND53" s="354"/>
      <c r="RNE53" s="354"/>
      <c r="RNF53" s="354"/>
      <c r="RNG53" s="354"/>
      <c r="RNH53" s="354"/>
      <c r="RNI53" s="354"/>
      <c r="RNJ53" s="354"/>
      <c r="RNK53" s="354"/>
      <c r="RNL53" s="354"/>
      <c r="RNM53" s="354"/>
      <c r="RNN53" s="354"/>
      <c r="RNO53" s="354"/>
      <c r="RNP53" s="354"/>
      <c r="RNQ53" s="354"/>
      <c r="RNR53" s="354"/>
      <c r="RNS53" s="354"/>
      <c r="RNT53" s="354"/>
      <c r="RNU53" s="354"/>
      <c r="RNV53" s="354"/>
      <c r="RNW53" s="354"/>
      <c r="RNX53" s="354"/>
      <c r="RNY53" s="354"/>
      <c r="RNZ53" s="354"/>
      <c r="ROA53" s="354"/>
      <c r="ROB53" s="354"/>
      <c r="ROC53" s="354"/>
      <c r="ROD53" s="354"/>
      <c r="ROE53" s="354"/>
      <c r="ROF53" s="354"/>
      <c r="ROG53" s="354"/>
      <c r="ROH53" s="354"/>
      <c r="ROI53" s="354"/>
      <c r="ROJ53" s="354"/>
      <c r="ROK53" s="354"/>
      <c r="ROL53" s="354"/>
      <c r="ROM53" s="354"/>
      <c r="RON53" s="354"/>
      <c r="ROO53" s="354"/>
      <c r="ROP53" s="354"/>
      <c r="ROQ53" s="354"/>
      <c r="ROR53" s="354"/>
      <c r="ROS53" s="354"/>
      <c r="ROT53" s="354"/>
      <c r="ROU53" s="354"/>
      <c r="ROV53" s="354"/>
      <c r="ROW53" s="354"/>
      <c r="ROX53" s="354"/>
      <c r="ROY53" s="354"/>
      <c r="ROZ53" s="354"/>
      <c r="RPA53" s="354"/>
      <c r="RPB53" s="354"/>
      <c r="RPC53" s="354"/>
      <c r="RPD53" s="354"/>
      <c r="RPE53" s="354"/>
      <c r="RPF53" s="354"/>
      <c r="RPG53" s="354"/>
      <c r="RPH53" s="354"/>
      <c r="RPI53" s="354"/>
      <c r="RPJ53" s="354"/>
      <c r="RPK53" s="354"/>
      <c r="RPL53" s="354"/>
      <c r="RPM53" s="354"/>
      <c r="RPN53" s="354"/>
      <c r="RPO53" s="354"/>
      <c r="RPP53" s="354"/>
      <c r="RPQ53" s="354"/>
      <c r="RPR53" s="354"/>
      <c r="RPS53" s="354"/>
      <c r="RPT53" s="354"/>
      <c r="RPU53" s="354"/>
      <c r="RPV53" s="354"/>
      <c r="RPW53" s="354"/>
      <c r="RPX53" s="354"/>
      <c r="RPY53" s="354"/>
      <c r="RPZ53" s="354"/>
      <c r="RQA53" s="354"/>
      <c r="RQB53" s="354"/>
      <c r="RQC53" s="354"/>
      <c r="RQD53" s="354"/>
      <c r="RQE53" s="354"/>
      <c r="RQF53" s="354"/>
      <c r="RQG53" s="354"/>
      <c r="RQH53" s="354"/>
      <c r="RQI53" s="354"/>
      <c r="RQJ53" s="354"/>
      <c r="RQK53" s="354"/>
      <c r="RQL53" s="354"/>
      <c r="RQM53" s="354"/>
      <c r="RQN53" s="354"/>
      <c r="RQO53" s="354"/>
      <c r="RQP53" s="354"/>
      <c r="RQQ53" s="354"/>
      <c r="RQR53" s="354"/>
      <c r="RQS53" s="354"/>
      <c r="RQT53" s="354"/>
      <c r="RQU53" s="354"/>
      <c r="RQV53" s="354"/>
      <c r="RQW53" s="354"/>
      <c r="RQX53" s="354"/>
      <c r="RQY53" s="354"/>
      <c r="RQZ53" s="354"/>
      <c r="RRA53" s="354"/>
      <c r="RRB53" s="354"/>
      <c r="RRC53" s="354"/>
      <c r="RRD53" s="354"/>
      <c r="RRE53" s="354"/>
      <c r="RRF53" s="354"/>
      <c r="RRG53" s="354"/>
      <c r="RRH53" s="354"/>
      <c r="RRI53" s="354"/>
      <c r="RRJ53" s="354"/>
      <c r="RRK53" s="354"/>
      <c r="RRL53" s="354"/>
      <c r="RRM53" s="354"/>
      <c r="RRN53" s="354"/>
      <c r="RRO53" s="354"/>
      <c r="RRP53" s="354"/>
      <c r="RRQ53" s="354"/>
      <c r="RRR53" s="354"/>
      <c r="RRS53" s="354"/>
      <c r="RRT53" s="354"/>
      <c r="RRU53" s="354"/>
      <c r="RRV53" s="354"/>
      <c r="RRW53" s="354"/>
      <c r="RRX53" s="354"/>
      <c r="RRY53" s="354"/>
      <c r="RRZ53" s="354"/>
      <c r="RSA53" s="354"/>
      <c r="RSB53" s="354"/>
      <c r="RSC53" s="354"/>
      <c r="RSD53" s="354"/>
      <c r="RSE53" s="354"/>
      <c r="RSF53" s="354"/>
      <c r="RSG53" s="354"/>
      <c r="RSH53" s="354"/>
      <c r="RSI53" s="354"/>
      <c r="RSJ53" s="354"/>
      <c r="RSK53" s="354"/>
      <c r="RSL53" s="354"/>
      <c r="RSM53" s="354"/>
      <c r="RSN53" s="354"/>
      <c r="RSO53" s="354"/>
      <c r="RSP53" s="354"/>
      <c r="RSQ53" s="354"/>
      <c r="RSR53" s="354"/>
      <c r="RSS53" s="354"/>
      <c r="RST53" s="354"/>
      <c r="RSU53" s="354"/>
      <c r="RSV53" s="354"/>
      <c r="RSW53" s="354"/>
      <c r="RSX53" s="354"/>
      <c r="RSY53" s="354"/>
      <c r="RSZ53" s="354"/>
      <c r="RTA53" s="354"/>
      <c r="RTB53" s="354"/>
      <c r="RTC53" s="354"/>
      <c r="RTD53" s="354"/>
      <c r="RTE53" s="354"/>
      <c r="RTF53" s="354"/>
      <c r="RTG53" s="354"/>
      <c r="RTH53" s="354"/>
      <c r="RTI53" s="354"/>
      <c r="RTJ53" s="354"/>
      <c r="RTK53" s="354"/>
      <c r="RTL53" s="354"/>
      <c r="RTM53" s="354"/>
      <c r="RTN53" s="354"/>
      <c r="RTO53" s="354"/>
      <c r="RTP53" s="354"/>
      <c r="RTQ53" s="354"/>
      <c r="RTR53" s="354"/>
      <c r="RTS53" s="354"/>
      <c r="RTT53" s="354"/>
      <c r="RTU53" s="354"/>
      <c r="RTV53" s="354"/>
      <c r="RTW53" s="354"/>
      <c r="RTX53" s="354"/>
      <c r="RTY53" s="354"/>
      <c r="RTZ53" s="354"/>
      <c r="RUA53" s="354"/>
      <c r="RUB53" s="354"/>
      <c r="RUC53" s="354"/>
      <c r="RUD53" s="354"/>
      <c r="RUE53" s="354"/>
      <c r="RUF53" s="354"/>
      <c r="RUG53" s="354"/>
      <c r="RUH53" s="354"/>
      <c r="RUI53" s="354"/>
      <c r="RUJ53" s="354"/>
      <c r="RUK53" s="354"/>
      <c r="RUL53" s="354"/>
      <c r="RUM53" s="354"/>
      <c r="RUN53" s="354"/>
      <c r="RUO53" s="354"/>
      <c r="RUP53" s="354"/>
      <c r="RUQ53" s="354"/>
      <c r="RUR53" s="354"/>
      <c r="RUS53" s="354"/>
      <c r="RUT53" s="354"/>
      <c r="RUU53" s="354"/>
      <c r="RUV53" s="354"/>
      <c r="RUW53" s="354"/>
      <c r="RUX53" s="354"/>
      <c r="RUY53" s="354"/>
      <c r="RUZ53" s="354"/>
      <c r="RVA53" s="354"/>
      <c r="RVB53" s="354"/>
      <c r="RVC53" s="354"/>
      <c r="RVD53" s="354"/>
      <c r="RVE53" s="354"/>
      <c r="RVF53" s="354"/>
      <c r="RVG53" s="354"/>
      <c r="RVH53" s="354"/>
      <c r="RVI53" s="354"/>
      <c r="RVJ53" s="354"/>
      <c r="RVK53" s="354"/>
      <c r="RVL53" s="354"/>
      <c r="RVM53" s="354"/>
      <c r="RVN53" s="354"/>
      <c r="RVO53" s="354"/>
      <c r="RVP53" s="354"/>
      <c r="RVQ53" s="354"/>
      <c r="RVR53" s="354"/>
      <c r="RVS53" s="354"/>
      <c r="RVT53" s="354"/>
      <c r="RVU53" s="354"/>
      <c r="RVV53" s="354"/>
      <c r="RVW53" s="354"/>
      <c r="RVX53" s="354"/>
      <c r="RVY53" s="354"/>
      <c r="RVZ53" s="354"/>
      <c r="RWA53" s="354"/>
      <c r="RWB53" s="354"/>
      <c r="RWC53" s="354"/>
      <c r="RWD53" s="354"/>
      <c r="RWE53" s="354"/>
      <c r="RWF53" s="354"/>
      <c r="RWG53" s="354"/>
      <c r="RWH53" s="354"/>
      <c r="RWI53" s="354"/>
      <c r="RWJ53" s="354"/>
      <c r="RWK53" s="354"/>
      <c r="RWL53" s="354"/>
      <c r="RWM53" s="354"/>
      <c r="RWN53" s="354"/>
      <c r="RWO53" s="354"/>
      <c r="RWP53" s="354"/>
      <c r="RWQ53" s="354"/>
      <c r="RWR53" s="354"/>
      <c r="RWS53" s="354"/>
      <c r="RWT53" s="354"/>
      <c r="RWU53" s="354"/>
      <c r="RWV53" s="354"/>
      <c r="RWW53" s="354"/>
      <c r="RWX53" s="354"/>
      <c r="RWY53" s="354"/>
      <c r="RWZ53" s="354"/>
      <c r="RXA53" s="354"/>
      <c r="RXB53" s="354"/>
      <c r="RXC53" s="354"/>
      <c r="RXD53" s="354"/>
      <c r="RXE53" s="354"/>
      <c r="RXF53" s="354"/>
      <c r="RXG53" s="354"/>
      <c r="RXH53" s="354"/>
      <c r="RXI53" s="354"/>
      <c r="RXJ53" s="354"/>
      <c r="RXK53" s="354"/>
      <c r="RXL53" s="354"/>
      <c r="RXM53" s="354"/>
      <c r="RXN53" s="354"/>
      <c r="RXO53" s="354"/>
      <c r="RXP53" s="354"/>
      <c r="RXQ53" s="354"/>
      <c r="RXR53" s="354"/>
      <c r="RXS53" s="354"/>
      <c r="RXT53" s="354"/>
      <c r="RXU53" s="354"/>
      <c r="RXV53" s="354"/>
      <c r="RXW53" s="354"/>
      <c r="RXX53" s="354"/>
      <c r="RXY53" s="354"/>
      <c r="RXZ53" s="354"/>
      <c r="RYA53" s="354"/>
      <c r="RYB53" s="354"/>
      <c r="RYC53" s="354"/>
      <c r="RYD53" s="354"/>
      <c r="RYE53" s="354"/>
      <c r="RYF53" s="354"/>
      <c r="RYG53" s="354"/>
      <c r="RYH53" s="354"/>
      <c r="RYI53" s="354"/>
      <c r="RYJ53" s="354"/>
      <c r="RYK53" s="354"/>
      <c r="RYL53" s="354"/>
      <c r="RYM53" s="354"/>
      <c r="RYN53" s="354"/>
      <c r="RYO53" s="354"/>
      <c r="RYP53" s="354"/>
      <c r="RYQ53" s="354"/>
      <c r="RYR53" s="354"/>
      <c r="RYS53" s="354"/>
      <c r="RYT53" s="354"/>
      <c r="RYU53" s="354"/>
      <c r="RYV53" s="354"/>
      <c r="RYW53" s="354"/>
      <c r="RYX53" s="354"/>
      <c r="RYY53" s="354"/>
      <c r="RYZ53" s="354"/>
      <c r="RZA53" s="354"/>
      <c r="RZB53" s="354"/>
      <c r="RZC53" s="354"/>
      <c r="RZD53" s="354"/>
      <c r="RZE53" s="354"/>
      <c r="RZF53" s="354"/>
      <c r="RZG53" s="354"/>
      <c r="RZH53" s="354"/>
      <c r="RZI53" s="354"/>
      <c r="RZJ53" s="354"/>
      <c r="RZK53" s="354"/>
      <c r="RZL53" s="354"/>
      <c r="RZM53" s="354"/>
      <c r="RZN53" s="354"/>
      <c r="RZO53" s="354"/>
      <c r="RZP53" s="354"/>
      <c r="RZQ53" s="354"/>
      <c r="RZR53" s="354"/>
      <c r="RZS53" s="354"/>
      <c r="RZT53" s="354"/>
      <c r="RZU53" s="354"/>
      <c r="RZV53" s="354"/>
      <c r="RZW53" s="354"/>
      <c r="RZX53" s="354"/>
      <c r="RZY53" s="354"/>
      <c r="RZZ53" s="354"/>
      <c r="SAA53" s="354"/>
      <c r="SAB53" s="354"/>
      <c r="SAC53" s="354"/>
      <c r="SAD53" s="354"/>
      <c r="SAE53" s="354"/>
      <c r="SAF53" s="354"/>
      <c r="SAG53" s="354"/>
      <c r="SAH53" s="354"/>
      <c r="SAI53" s="354"/>
      <c r="SAJ53" s="354"/>
      <c r="SAK53" s="354"/>
      <c r="SAL53" s="354"/>
      <c r="SAM53" s="354"/>
      <c r="SAN53" s="354"/>
      <c r="SAO53" s="354"/>
      <c r="SAP53" s="354"/>
      <c r="SAQ53" s="354"/>
      <c r="SAR53" s="354"/>
      <c r="SAS53" s="354"/>
      <c r="SAT53" s="354"/>
      <c r="SAU53" s="354"/>
      <c r="SAV53" s="354"/>
      <c r="SAW53" s="354"/>
      <c r="SAX53" s="354"/>
      <c r="SAY53" s="354"/>
      <c r="SAZ53" s="354"/>
      <c r="SBA53" s="354"/>
      <c r="SBB53" s="354"/>
      <c r="SBC53" s="354"/>
      <c r="SBD53" s="354"/>
      <c r="SBE53" s="354"/>
      <c r="SBF53" s="354"/>
      <c r="SBG53" s="354"/>
      <c r="SBH53" s="354"/>
      <c r="SBI53" s="354"/>
      <c r="SBJ53" s="354"/>
      <c r="SBK53" s="354"/>
      <c r="SBL53" s="354"/>
      <c r="SBM53" s="354"/>
      <c r="SBN53" s="354"/>
      <c r="SBO53" s="354"/>
      <c r="SBP53" s="354"/>
      <c r="SBQ53" s="354"/>
      <c r="SBR53" s="354"/>
      <c r="SBS53" s="354"/>
      <c r="SBT53" s="354"/>
      <c r="SBU53" s="354"/>
      <c r="SBV53" s="354"/>
      <c r="SBW53" s="354"/>
      <c r="SBX53" s="354"/>
      <c r="SBY53" s="354"/>
      <c r="SBZ53" s="354"/>
      <c r="SCA53" s="354"/>
      <c r="SCB53" s="354"/>
      <c r="SCC53" s="354"/>
      <c r="SCD53" s="354"/>
      <c r="SCE53" s="354"/>
      <c r="SCF53" s="354"/>
      <c r="SCG53" s="354"/>
      <c r="SCH53" s="354"/>
      <c r="SCI53" s="354"/>
      <c r="SCJ53" s="354"/>
      <c r="SCK53" s="354"/>
      <c r="SCL53" s="354"/>
      <c r="SCM53" s="354"/>
      <c r="SCN53" s="354"/>
      <c r="SCO53" s="354"/>
      <c r="SCP53" s="354"/>
      <c r="SCQ53" s="354"/>
      <c r="SCR53" s="354"/>
      <c r="SCS53" s="354"/>
      <c r="SCT53" s="354"/>
      <c r="SCU53" s="354"/>
      <c r="SCV53" s="354"/>
      <c r="SCW53" s="354"/>
      <c r="SCX53" s="354"/>
      <c r="SCY53" s="354"/>
      <c r="SCZ53" s="354"/>
      <c r="SDA53" s="354"/>
      <c r="SDB53" s="354"/>
      <c r="SDC53" s="354"/>
      <c r="SDD53" s="354"/>
      <c r="SDE53" s="354"/>
      <c r="SDF53" s="354"/>
      <c r="SDG53" s="354"/>
      <c r="SDH53" s="354"/>
      <c r="SDI53" s="354"/>
      <c r="SDJ53" s="354"/>
      <c r="SDK53" s="354"/>
      <c r="SDL53" s="354"/>
      <c r="SDM53" s="354"/>
      <c r="SDN53" s="354"/>
      <c r="SDO53" s="354"/>
      <c r="SDP53" s="354"/>
      <c r="SDQ53" s="354"/>
      <c r="SDR53" s="354"/>
      <c r="SDS53" s="354"/>
      <c r="SDT53" s="354"/>
      <c r="SDU53" s="354"/>
      <c r="SDV53" s="354"/>
      <c r="SDW53" s="354"/>
      <c r="SDX53" s="354"/>
      <c r="SDY53" s="354"/>
      <c r="SDZ53" s="354"/>
      <c r="SEA53" s="354"/>
      <c r="SEB53" s="354"/>
      <c r="SEC53" s="354"/>
      <c r="SED53" s="354"/>
      <c r="SEE53" s="354"/>
      <c r="SEF53" s="354"/>
      <c r="SEG53" s="354"/>
      <c r="SEH53" s="354"/>
      <c r="SEI53" s="354"/>
      <c r="SEJ53" s="354"/>
      <c r="SEK53" s="354"/>
      <c r="SEL53" s="354"/>
      <c r="SEM53" s="354"/>
      <c r="SEN53" s="354"/>
      <c r="SEO53" s="354"/>
      <c r="SEP53" s="354"/>
      <c r="SEQ53" s="354"/>
      <c r="SER53" s="354"/>
      <c r="SES53" s="354"/>
      <c r="SET53" s="354"/>
      <c r="SEU53" s="354"/>
      <c r="SEV53" s="354"/>
      <c r="SEW53" s="354"/>
      <c r="SEX53" s="354"/>
      <c r="SEY53" s="354"/>
      <c r="SEZ53" s="354"/>
      <c r="SFA53" s="354"/>
      <c r="SFB53" s="354"/>
      <c r="SFC53" s="354"/>
      <c r="SFD53" s="354"/>
      <c r="SFE53" s="354"/>
      <c r="SFF53" s="354"/>
      <c r="SFG53" s="354"/>
      <c r="SFH53" s="354"/>
      <c r="SFI53" s="354"/>
      <c r="SFJ53" s="354"/>
      <c r="SFK53" s="354"/>
      <c r="SFL53" s="354"/>
      <c r="SFM53" s="354"/>
      <c r="SFN53" s="354"/>
      <c r="SFO53" s="354"/>
      <c r="SFP53" s="354"/>
      <c r="SFQ53" s="354"/>
      <c r="SFR53" s="354"/>
      <c r="SFS53" s="354"/>
      <c r="SFT53" s="354"/>
      <c r="SFU53" s="354"/>
      <c r="SFV53" s="354"/>
      <c r="SFW53" s="354"/>
      <c r="SFX53" s="354"/>
      <c r="SFY53" s="354"/>
      <c r="SFZ53" s="354"/>
      <c r="SGA53" s="354"/>
      <c r="SGB53" s="354"/>
      <c r="SGC53" s="354"/>
      <c r="SGD53" s="354"/>
      <c r="SGE53" s="354"/>
      <c r="SGF53" s="354"/>
      <c r="SGG53" s="354"/>
      <c r="SGH53" s="354"/>
      <c r="SGI53" s="354"/>
      <c r="SGJ53" s="354"/>
      <c r="SGK53" s="354"/>
      <c r="SGL53" s="354"/>
      <c r="SGM53" s="354"/>
      <c r="SGN53" s="354"/>
      <c r="SGO53" s="354"/>
      <c r="SGP53" s="354"/>
      <c r="SGQ53" s="354"/>
      <c r="SGR53" s="354"/>
      <c r="SGS53" s="354"/>
      <c r="SGT53" s="354"/>
      <c r="SGU53" s="354"/>
      <c r="SGV53" s="354"/>
      <c r="SGW53" s="354"/>
      <c r="SGX53" s="354"/>
      <c r="SGY53" s="354"/>
      <c r="SGZ53" s="354"/>
      <c r="SHA53" s="354"/>
      <c r="SHB53" s="354"/>
      <c r="SHC53" s="354"/>
      <c r="SHD53" s="354"/>
      <c r="SHE53" s="354"/>
      <c r="SHF53" s="354"/>
      <c r="SHG53" s="354"/>
      <c r="SHH53" s="354"/>
      <c r="SHI53" s="354"/>
      <c r="SHJ53" s="354"/>
      <c r="SHK53" s="354"/>
      <c r="SHL53" s="354"/>
      <c r="SHM53" s="354"/>
      <c r="SHN53" s="354"/>
      <c r="SHO53" s="354"/>
      <c r="SHP53" s="354"/>
      <c r="SHQ53" s="354"/>
      <c r="SHR53" s="354"/>
      <c r="SHS53" s="354"/>
      <c r="SHT53" s="354"/>
      <c r="SHU53" s="354"/>
      <c r="SHV53" s="354"/>
      <c r="SHW53" s="354"/>
      <c r="SHX53" s="354"/>
      <c r="SHY53" s="354"/>
      <c r="SHZ53" s="354"/>
      <c r="SIA53" s="354"/>
      <c r="SIB53" s="354"/>
      <c r="SIC53" s="354"/>
      <c r="SID53" s="354"/>
      <c r="SIE53" s="354"/>
      <c r="SIF53" s="354"/>
      <c r="SIG53" s="354"/>
      <c r="SIH53" s="354"/>
      <c r="SII53" s="354"/>
      <c r="SIJ53" s="354"/>
      <c r="SIK53" s="354"/>
      <c r="SIL53" s="354"/>
      <c r="SIM53" s="354"/>
      <c r="SIN53" s="354"/>
      <c r="SIO53" s="354"/>
      <c r="SIP53" s="354"/>
      <c r="SIQ53" s="354"/>
      <c r="SIR53" s="354"/>
      <c r="SIS53" s="354"/>
      <c r="SIT53" s="354"/>
      <c r="SIU53" s="354"/>
      <c r="SIV53" s="354"/>
      <c r="SIW53" s="354"/>
      <c r="SIX53" s="354"/>
      <c r="SIY53" s="354"/>
      <c r="SIZ53" s="354"/>
      <c r="SJA53" s="354"/>
      <c r="SJB53" s="354"/>
      <c r="SJC53" s="354"/>
      <c r="SJD53" s="354"/>
      <c r="SJE53" s="354"/>
      <c r="SJF53" s="354"/>
      <c r="SJG53" s="354"/>
      <c r="SJH53" s="354"/>
      <c r="SJI53" s="354"/>
      <c r="SJJ53" s="354"/>
      <c r="SJK53" s="354"/>
      <c r="SJL53" s="354"/>
      <c r="SJM53" s="354"/>
      <c r="SJN53" s="354"/>
      <c r="SJO53" s="354"/>
      <c r="SJP53" s="354"/>
      <c r="SJQ53" s="354"/>
      <c r="SJR53" s="354"/>
      <c r="SJS53" s="354"/>
      <c r="SJT53" s="354"/>
      <c r="SJU53" s="354"/>
      <c r="SJV53" s="354"/>
      <c r="SJW53" s="354"/>
      <c r="SJX53" s="354"/>
      <c r="SJY53" s="354"/>
      <c r="SJZ53" s="354"/>
      <c r="SKA53" s="354"/>
      <c r="SKB53" s="354"/>
      <c r="SKC53" s="354"/>
      <c r="SKD53" s="354"/>
      <c r="SKE53" s="354"/>
      <c r="SKF53" s="354"/>
      <c r="SKG53" s="354"/>
      <c r="SKH53" s="354"/>
      <c r="SKI53" s="354"/>
      <c r="SKJ53" s="354"/>
      <c r="SKK53" s="354"/>
      <c r="SKL53" s="354"/>
      <c r="SKM53" s="354"/>
      <c r="SKN53" s="354"/>
      <c r="SKO53" s="354"/>
      <c r="SKP53" s="354"/>
      <c r="SKQ53" s="354"/>
      <c r="SKR53" s="354"/>
      <c r="SKS53" s="354"/>
      <c r="SKT53" s="354"/>
      <c r="SKU53" s="354"/>
      <c r="SKV53" s="354"/>
      <c r="SKW53" s="354"/>
      <c r="SKX53" s="354"/>
      <c r="SKY53" s="354"/>
      <c r="SKZ53" s="354"/>
      <c r="SLA53" s="354"/>
      <c r="SLB53" s="354"/>
      <c r="SLC53" s="354"/>
      <c r="SLD53" s="354"/>
      <c r="SLE53" s="354"/>
      <c r="SLF53" s="354"/>
      <c r="SLG53" s="354"/>
      <c r="SLH53" s="354"/>
      <c r="SLI53" s="354"/>
      <c r="SLJ53" s="354"/>
      <c r="SLK53" s="354"/>
      <c r="SLL53" s="354"/>
      <c r="SLM53" s="354"/>
      <c r="SLN53" s="354"/>
      <c r="SLO53" s="354"/>
      <c r="SLP53" s="354"/>
      <c r="SLQ53" s="354"/>
      <c r="SLR53" s="354"/>
      <c r="SLS53" s="354"/>
      <c r="SLT53" s="354"/>
      <c r="SLU53" s="354"/>
      <c r="SLV53" s="354"/>
      <c r="SLW53" s="354"/>
      <c r="SLX53" s="354"/>
      <c r="SLY53" s="354"/>
      <c r="SLZ53" s="354"/>
      <c r="SMA53" s="354"/>
      <c r="SMB53" s="354"/>
      <c r="SMC53" s="354"/>
      <c r="SMD53" s="354"/>
      <c r="SME53" s="354"/>
      <c r="SMF53" s="354"/>
      <c r="SMG53" s="354"/>
      <c r="SMH53" s="354"/>
      <c r="SMI53" s="354"/>
      <c r="SMJ53" s="354"/>
      <c r="SMK53" s="354"/>
      <c r="SML53" s="354"/>
      <c r="SMM53" s="354"/>
      <c r="SMN53" s="354"/>
      <c r="SMO53" s="354"/>
      <c r="SMP53" s="354"/>
      <c r="SMQ53" s="354"/>
      <c r="SMR53" s="354"/>
      <c r="SMS53" s="354"/>
      <c r="SMT53" s="354"/>
      <c r="SMU53" s="354"/>
      <c r="SMV53" s="354"/>
      <c r="SMW53" s="354"/>
      <c r="SMX53" s="354"/>
      <c r="SMY53" s="354"/>
      <c r="SMZ53" s="354"/>
      <c r="SNA53" s="354"/>
      <c r="SNB53" s="354"/>
      <c r="SNC53" s="354"/>
      <c r="SND53" s="354"/>
      <c r="SNE53" s="354"/>
      <c r="SNF53" s="354"/>
      <c r="SNG53" s="354"/>
      <c r="SNH53" s="354"/>
      <c r="SNI53" s="354"/>
      <c r="SNJ53" s="354"/>
      <c r="SNK53" s="354"/>
      <c r="SNL53" s="354"/>
      <c r="SNM53" s="354"/>
      <c r="SNN53" s="354"/>
      <c r="SNO53" s="354"/>
      <c r="SNP53" s="354"/>
      <c r="SNQ53" s="354"/>
      <c r="SNR53" s="354"/>
      <c r="SNS53" s="354"/>
      <c r="SNT53" s="354"/>
      <c r="SNU53" s="354"/>
      <c r="SNV53" s="354"/>
      <c r="SNW53" s="354"/>
      <c r="SNX53" s="354"/>
      <c r="SNY53" s="354"/>
      <c r="SNZ53" s="354"/>
      <c r="SOA53" s="354"/>
      <c r="SOB53" s="354"/>
      <c r="SOC53" s="354"/>
      <c r="SOD53" s="354"/>
      <c r="SOE53" s="354"/>
      <c r="SOF53" s="354"/>
      <c r="SOG53" s="354"/>
      <c r="SOH53" s="354"/>
      <c r="SOI53" s="354"/>
      <c r="SOJ53" s="354"/>
      <c r="SOK53" s="354"/>
      <c r="SOL53" s="354"/>
      <c r="SOM53" s="354"/>
      <c r="SON53" s="354"/>
      <c r="SOO53" s="354"/>
      <c r="SOP53" s="354"/>
      <c r="SOQ53" s="354"/>
      <c r="SOR53" s="354"/>
      <c r="SOS53" s="354"/>
      <c r="SOT53" s="354"/>
      <c r="SOU53" s="354"/>
      <c r="SOV53" s="354"/>
      <c r="SOW53" s="354"/>
      <c r="SOX53" s="354"/>
      <c r="SOY53" s="354"/>
      <c r="SOZ53" s="354"/>
      <c r="SPA53" s="354"/>
      <c r="SPB53" s="354"/>
      <c r="SPC53" s="354"/>
      <c r="SPD53" s="354"/>
      <c r="SPE53" s="354"/>
      <c r="SPF53" s="354"/>
      <c r="SPG53" s="354"/>
      <c r="SPH53" s="354"/>
      <c r="SPI53" s="354"/>
      <c r="SPJ53" s="354"/>
      <c r="SPK53" s="354"/>
      <c r="SPL53" s="354"/>
      <c r="SPM53" s="354"/>
      <c r="SPN53" s="354"/>
      <c r="SPO53" s="354"/>
      <c r="SPP53" s="354"/>
      <c r="SPQ53" s="354"/>
      <c r="SPR53" s="354"/>
      <c r="SPS53" s="354"/>
      <c r="SPT53" s="354"/>
      <c r="SPU53" s="354"/>
      <c r="SPV53" s="354"/>
      <c r="SPW53" s="354"/>
      <c r="SPX53" s="354"/>
      <c r="SPY53" s="354"/>
      <c r="SPZ53" s="354"/>
      <c r="SQA53" s="354"/>
      <c r="SQB53" s="354"/>
      <c r="SQC53" s="354"/>
      <c r="SQD53" s="354"/>
      <c r="SQE53" s="354"/>
      <c r="SQF53" s="354"/>
      <c r="SQG53" s="354"/>
      <c r="SQH53" s="354"/>
      <c r="SQI53" s="354"/>
      <c r="SQJ53" s="354"/>
      <c r="SQK53" s="354"/>
      <c r="SQL53" s="354"/>
      <c r="SQM53" s="354"/>
      <c r="SQN53" s="354"/>
      <c r="SQO53" s="354"/>
      <c r="SQP53" s="354"/>
      <c r="SQQ53" s="354"/>
      <c r="SQR53" s="354"/>
      <c r="SQS53" s="354"/>
      <c r="SQT53" s="354"/>
      <c r="SQU53" s="354"/>
      <c r="SQV53" s="354"/>
      <c r="SQW53" s="354"/>
      <c r="SQX53" s="354"/>
      <c r="SQY53" s="354"/>
      <c r="SQZ53" s="354"/>
      <c r="SRA53" s="354"/>
      <c r="SRB53" s="354"/>
      <c r="SRC53" s="354"/>
      <c r="SRD53" s="354"/>
      <c r="SRE53" s="354"/>
      <c r="SRF53" s="354"/>
      <c r="SRG53" s="354"/>
      <c r="SRH53" s="354"/>
      <c r="SRI53" s="354"/>
      <c r="SRJ53" s="354"/>
      <c r="SRK53" s="354"/>
      <c r="SRL53" s="354"/>
      <c r="SRM53" s="354"/>
      <c r="SRN53" s="354"/>
      <c r="SRO53" s="354"/>
      <c r="SRP53" s="354"/>
      <c r="SRQ53" s="354"/>
      <c r="SRR53" s="354"/>
      <c r="SRS53" s="354"/>
      <c r="SRT53" s="354"/>
      <c r="SRU53" s="354"/>
      <c r="SRV53" s="354"/>
      <c r="SRW53" s="354"/>
      <c r="SRX53" s="354"/>
      <c r="SRY53" s="354"/>
      <c r="SRZ53" s="354"/>
      <c r="SSA53" s="354"/>
      <c r="SSB53" s="354"/>
      <c r="SSC53" s="354"/>
      <c r="SSD53" s="354"/>
      <c r="SSE53" s="354"/>
      <c r="SSF53" s="354"/>
      <c r="SSG53" s="354"/>
      <c r="SSH53" s="354"/>
      <c r="SSI53" s="354"/>
      <c r="SSJ53" s="354"/>
      <c r="SSK53" s="354"/>
      <c r="SSL53" s="354"/>
      <c r="SSM53" s="354"/>
      <c r="SSN53" s="354"/>
      <c r="SSO53" s="354"/>
      <c r="SSP53" s="354"/>
      <c r="SSQ53" s="354"/>
      <c r="SSR53" s="354"/>
      <c r="SSS53" s="354"/>
      <c r="SST53" s="354"/>
      <c r="SSU53" s="354"/>
      <c r="SSV53" s="354"/>
      <c r="SSW53" s="354"/>
      <c r="SSX53" s="354"/>
      <c r="SSY53" s="354"/>
      <c r="SSZ53" s="354"/>
      <c r="STA53" s="354"/>
      <c r="STB53" s="354"/>
      <c r="STC53" s="354"/>
      <c r="STD53" s="354"/>
      <c r="STE53" s="354"/>
      <c r="STF53" s="354"/>
      <c r="STG53" s="354"/>
      <c r="STH53" s="354"/>
      <c r="STI53" s="354"/>
      <c r="STJ53" s="354"/>
      <c r="STK53" s="354"/>
      <c r="STL53" s="354"/>
      <c r="STM53" s="354"/>
      <c r="STN53" s="354"/>
      <c r="STO53" s="354"/>
      <c r="STP53" s="354"/>
      <c r="STQ53" s="354"/>
      <c r="STR53" s="354"/>
      <c r="STS53" s="354"/>
      <c r="STT53" s="354"/>
      <c r="STU53" s="354"/>
      <c r="STV53" s="354"/>
      <c r="STW53" s="354"/>
      <c r="STX53" s="354"/>
      <c r="STY53" s="354"/>
      <c r="STZ53" s="354"/>
      <c r="SUA53" s="354"/>
      <c r="SUB53" s="354"/>
      <c r="SUC53" s="354"/>
      <c r="SUD53" s="354"/>
      <c r="SUE53" s="354"/>
      <c r="SUF53" s="354"/>
      <c r="SUG53" s="354"/>
      <c r="SUH53" s="354"/>
      <c r="SUI53" s="354"/>
      <c r="SUJ53" s="354"/>
      <c r="SUK53" s="354"/>
      <c r="SUL53" s="354"/>
      <c r="SUM53" s="354"/>
      <c r="SUN53" s="354"/>
      <c r="SUO53" s="354"/>
      <c r="SUP53" s="354"/>
      <c r="SUQ53" s="354"/>
      <c r="SUR53" s="354"/>
      <c r="SUS53" s="354"/>
      <c r="SUT53" s="354"/>
      <c r="SUU53" s="354"/>
      <c r="SUV53" s="354"/>
      <c r="SUW53" s="354"/>
      <c r="SUX53" s="354"/>
      <c r="SUY53" s="354"/>
      <c r="SUZ53" s="354"/>
      <c r="SVA53" s="354"/>
      <c r="SVB53" s="354"/>
      <c r="SVC53" s="354"/>
      <c r="SVD53" s="354"/>
      <c r="SVE53" s="354"/>
      <c r="SVF53" s="354"/>
      <c r="SVG53" s="354"/>
      <c r="SVH53" s="354"/>
      <c r="SVI53" s="354"/>
      <c r="SVJ53" s="354"/>
      <c r="SVK53" s="354"/>
      <c r="SVL53" s="354"/>
      <c r="SVM53" s="354"/>
      <c r="SVN53" s="354"/>
      <c r="SVO53" s="354"/>
      <c r="SVP53" s="354"/>
      <c r="SVQ53" s="354"/>
      <c r="SVR53" s="354"/>
      <c r="SVS53" s="354"/>
      <c r="SVT53" s="354"/>
      <c r="SVU53" s="354"/>
      <c r="SVV53" s="354"/>
      <c r="SVW53" s="354"/>
      <c r="SVX53" s="354"/>
      <c r="SVY53" s="354"/>
      <c r="SVZ53" s="354"/>
      <c r="SWA53" s="354"/>
      <c r="SWB53" s="354"/>
      <c r="SWC53" s="354"/>
      <c r="SWD53" s="354"/>
      <c r="SWE53" s="354"/>
      <c r="SWF53" s="354"/>
      <c r="SWG53" s="354"/>
      <c r="SWH53" s="354"/>
      <c r="SWI53" s="354"/>
      <c r="SWJ53" s="354"/>
      <c r="SWK53" s="354"/>
      <c r="SWL53" s="354"/>
      <c r="SWM53" s="354"/>
      <c r="SWN53" s="354"/>
      <c r="SWO53" s="354"/>
      <c r="SWP53" s="354"/>
      <c r="SWQ53" s="354"/>
      <c r="SWR53" s="354"/>
      <c r="SWS53" s="354"/>
      <c r="SWT53" s="354"/>
      <c r="SWU53" s="354"/>
      <c r="SWV53" s="354"/>
      <c r="SWW53" s="354"/>
      <c r="SWX53" s="354"/>
      <c r="SWY53" s="354"/>
      <c r="SWZ53" s="354"/>
      <c r="SXA53" s="354"/>
      <c r="SXB53" s="354"/>
      <c r="SXC53" s="354"/>
      <c r="SXD53" s="354"/>
      <c r="SXE53" s="354"/>
      <c r="SXF53" s="354"/>
      <c r="SXG53" s="354"/>
      <c r="SXH53" s="354"/>
      <c r="SXI53" s="354"/>
      <c r="SXJ53" s="354"/>
      <c r="SXK53" s="354"/>
      <c r="SXL53" s="354"/>
      <c r="SXM53" s="354"/>
      <c r="SXN53" s="354"/>
      <c r="SXO53" s="354"/>
      <c r="SXP53" s="354"/>
      <c r="SXQ53" s="354"/>
      <c r="SXR53" s="354"/>
      <c r="SXS53" s="354"/>
      <c r="SXT53" s="354"/>
      <c r="SXU53" s="354"/>
      <c r="SXV53" s="354"/>
      <c r="SXW53" s="354"/>
      <c r="SXX53" s="354"/>
      <c r="SXY53" s="354"/>
      <c r="SXZ53" s="354"/>
      <c r="SYA53" s="354"/>
      <c r="SYB53" s="354"/>
      <c r="SYC53" s="354"/>
      <c r="SYD53" s="354"/>
      <c r="SYE53" s="354"/>
      <c r="SYF53" s="354"/>
      <c r="SYG53" s="354"/>
      <c r="SYH53" s="354"/>
      <c r="SYI53" s="354"/>
      <c r="SYJ53" s="354"/>
      <c r="SYK53" s="354"/>
      <c r="SYL53" s="354"/>
      <c r="SYM53" s="354"/>
      <c r="SYN53" s="354"/>
      <c r="SYO53" s="354"/>
      <c r="SYP53" s="354"/>
      <c r="SYQ53" s="354"/>
      <c r="SYR53" s="354"/>
      <c r="SYS53" s="354"/>
      <c r="SYT53" s="354"/>
      <c r="SYU53" s="354"/>
      <c r="SYV53" s="354"/>
      <c r="SYW53" s="354"/>
      <c r="SYX53" s="354"/>
      <c r="SYY53" s="354"/>
      <c r="SYZ53" s="354"/>
      <c r="SZA53" s="354"/>
      <c r="SZB53" s="354"/>
      <c r="SZC53" s="354"/>
      <c r="SZD53" s="354"/>
      <c r="SZE53" s="354"/>
      <c r="SZF53" s="354"/>
      <c r="SZG53" s="354"/>
      <c r="SZH53" s="354"/>
      <c r="SZI53" s="354"/>
      <c r="SZJ53" s="354"/>
      <c r="SZK53" s="354"/>
      <c r="SZL53" s="354"/>
      <c r="SZM53" s="354"/>
      <c r="SZN53" s="354"/>
      <c r="SZO53" s="354"/>
      <c r="SZP53" s="354"/>
      <c r="SZQ53" s="354"/>
      <c r="SZR53" s="354"/>
      <c r="SZS53" s="354"/>
      <c r="SZT53" s="354"/>
      <c r="SZU53" s="354"/>
      <c r="SZV53" s="354"/>
      <c r="SZW53" s="354"/>
      <c r="SZX53" s="354"/>
      <c r="SZY53" s="354"/>
      <c r="SZZ53" s="354"/>
      <c r="TAA53" s="354"/>
      <c r="TAB53" s="354"/>
      <c r="TAC53" s="354"/>
      <c r="TAD53" s="354"/>
      <c r="TAE53" s="354"/>
      <c r="TAF53" s="354"/>
      <c r="TAG53" s="354"/>
      <c r="TAH53" s="354"/>
      <c r="TAI53" s="354"/>
      <c r="TAJ53" s="354"/>
      <c r="TAK53" s="354"/>
      <c r="TAL53" s="354"/>
      <c r="TAM53" s="354"/>
      <c r="TAN53" s="354"/>
      <c r="TAO53" s="354"/>
      <c r="TAP53" s="354"/>
      <c r="TAQ53" s="354"/>
      <c r="TAR53" s="354"/>
      <c r="TAS53" s="354"/>
      <c r="TAT53" s="354"/>
      <c r="TAU53" s="354"/>
      <c r="TAV53" s="354"/>
      <c r="TAW53" s="354"/>
      <c r="TAX53" s="354"/>
      <c r="TAY53" s="354"/>
      <c r="TAZ53" s="354"/>
      <c r="TBA53" s="354"/>
      <c r="TBB53" s="354"/>
      <c r="TBC53" s="354"/>
      <c r="TBD53" s="354"/>
      <c r="TBE53" s="354"/>
      <c r="TBF53" s="354"/>
      <c r="TBG53" s="354"/>
      <c r="TBH53" s="354"/>
      <c r="TBI53" s="354"/>
      <c r="TBJ53" s="354"/>
      <c r="TBK53" s="354"/>
      <c r="TBL53" s="354"/>
      <c r="TBM53" s="354"/>
      <c r="TBN53" s="354"/>
      <c r="TBO53" s="354"/>
      <c r="TBP53" s="354"/>
      <c r="TBQ53" s="354"/>
      <c r="TBR53" s="354"/>
      <c r="TBS53" s="354"/>
      <c r="TBT53" s="354"/>
      <c r="TBU53" s="354"/>
      <c r="TBV53" s="354"/>
      <c r="TBW53" s="354"/>
      <c r="TBX53" s="354"/>
      <c r="TBY53" s="354"/>
      <c r="TBZ53" s="354"/>
      <c r="TCA53" s="354"/>
      <c r="TCB53" s="354"/>
      <c r="TCC53" s="354"/>
      <c r="TCD53" s="354"/>
      <c r="TCE53" s="354"/>
      <c r="TCF53" s="354"/>
      <c r="TCG53" s="354"/>
      <c r="TCH53" s="354"/>
      <c r="TCI53" s="354"/>
      <c r="TCJ53" s="354"/>
      <c r="TCK53" s="354"/>
      <c r="TCL53" s="354"/>
      <c r="TCM53" s="354"/>
      <c r="TCN53" s="354"/>
      <c r="TCO53" s="354"/>
      <c r="TCP53" s="354"/>
      <c r="TCQ53" s="354"/>
      <c r="TCR53" s="354"/>
      <c r="TCS53" s="354"/>
      <c r="TCT53" s="354"/>
      <c r="TCU53" s="354"/>
      <c r="TCV53" s="354"/>
      <c r="TCW53" s="354"/>
      <c r="TCX53" s="354"/>
      <c r="TCY53" s="354"/>
      <c r="TCZ53" s="354"/>
      <c r="TDA53" s="354"/>
      <c r="TDB53" s="354"/>
      <c r="TDC53" s="354"/>
      <c r="TDD53" s="354"/>
      <c r="TDE53" s="354"/>
      <c r="TDF53" s="354"/>
      <c r="TDG53" s="354"/>
      <c r="TDH53" s="354"/>
      <c r="TDI53" s="354"/>
      <c r="TDJ53" s="354"/>
      <c r="TDK53" s="354"/>
      <c r="TDL53" s="354"/>
      <c r="TDM53" s="354"/>
      <c r="TDN53" s="354"/>
      <c r="TDO53" s="354"/>
      <c r="TDP53" s="354"/>
      <c r="TDQ53" s="354"/>
      <c r="TDR53" s="354"/>
      <c r="TDS53" s="354"/>
      <c r="TDT53" s="354"/>
      <c r="TDU53" s="354"/>
      <c r="TDV53" s="354"/>
      <c r="TDW53" s="354"/>
      <c r="TDX53" s="354"/>
      <c r="TDY53" s="354"/>
      <c r="TDZ53" s="354"/>
      <c r="TEA53" s="354"/>
      <c r="TEB53" s="354"/>
      <c r="TEC53" s="354"/>
      <c r="TED53" s="354"/>
      <c r="TEE53" s="354"/>
      <c r="TEF53" s="354"/>
      <c r="TEG53" s="354"/>
      <c r="TEH53" s="354"/>
      <c r="TEI53" s="354"/>
      <c r="TEJ53" s="354"/>
      <c r="TEK53" s="354"/>
      <c r="TEL53" s="354"/>
      <c r="TEM53" s="354"/>
      <c r="TEN53" s="354"/>
      <c r="TEO53" s="354"/>
      <c r="TEP53" s="354"/>
      <c r="TEQ53" s="354"/>
      <c r="TER53" s="354"/>
      <c r="TES53" s="354"/>
      <c r="TET53" s="354"/>
      <c r="TEU53" s="354"/>
      <c r="TEV53" s="354"/>
      <c r="TEW53" s="354"/>
      <c r="TEX53" s="354"/>
      <c r="TEY53" s="354"/>
      <c r="TEZ53" s="354"/>
      <c r="TFA53" s="354"/>
      <c r="TFB53" s="354"/>
      <c r="TFC53" s="354"/>
      <c r="TFD53" s="354"/>
      <c r="TFE53" s="354"/>
      <c r="TFF53" s="354"/>
      <c r="TFG53" s="354"/>
      <c r="TFH53" s="354"/>
      <c r="TFI53" s="354"/>
      <c r="TFJ53" s="354"/>
      <c r="TFK53" s="354"/>
      <c r="TFL53" s="354"/>
      <c r="TFM53" s="354"/>
      <c r="TFN53" s="354"/>
      <c r="TFO53" s="354"/>
      <c r="TFP53" s="354"/>
      <c r="TFQ53" s="354"/>
      <c r="TFR53" s="354"/>
      <c r="TFS53" s="354"/>
      <c r="TFT53" s="354"/>
      <c r="TFU53" s="354"/>
      <c r="TFV53" s="354"/>
      <c r="TFW53" s="354"/>
      <c r="TFX53" s="354"/>
      <c r="TFY53" s="354"/>
      <c r="TFZ53" s="354"/>
      <c r="TGA53" s="354"/>
      <c r="TGB53" s="354"/>
      <c r="TGC53" s="354"/>
      <c r="TGD53" s="354"/>
      <c r="TGE53" s="354"/>
      <c r="TGF53" s="354"/>
      <c r="TGG53" s="354"/>
      <c r="TGH53" s="354"/>
      <c r="TGI53" s="354"/>
      <c r="TGJ53" s="354"/>
      <c r="TGK53" s="354"/>
      <c r="TGL53" s="354"/>
      <c r="TGM53" s="354"/>
      <c r="TGN53" s="354"/>
      <c r="TGO53" s="354"/>
      <c r="TGP53" s="354"/>
      <c r="TGQ53" s="354"/>
      <c r="TGR53" s="354"/>
      <c r="TGS53" s="354"/>
      <c r="TGT53" s="354"/>
      <c r="TGU53" s="354"/>
      <c r="TGV53" s="354"/>
      <c r="TGW53" s="354"/>
      <c r="TGX53" s="354"/>
      <c r="TGY53" s="354"/>
      <c r="TGZ53" s="354"/>
      <c r="THA53" s="354"/>
      <c r="THB53" s="354"/>
      <c r="THC53" s="354"/>
      <c r="THD53" s="354"/>
      <c r="THE53" s="354"/>
      <c r="THF53" s="354"/>
      <c r="THG53" s="354"/>
      <c r="THH53" s="354"/>
      <c r="THI53" s="354"/>
      <c r="THJ53" s="354"/>
      <c r="THK53" s="354"/>
      <c r="THL53" s="354"/>
      <c r="THM53" s="354"/>
      <c r="THN53" s="354"/>
      <c r="THO53" s="354"/>
      <c r="THP53" s="354"/>
      <c r="THQ53" s="354"/>
      <c r="THR53" s="354"/>
      <c r="THS53" s="354"/>
      <c r="THT53" s="354"/>
      <c r="THU53" s="354"/>
      <c r="THV53" s="354"/>
      <c r="THW53" s="354"/>
      <c r="THX53" s="354"/>
      <c r="THY53" s="354"/>
      <c r="THZ53" s="354"/>
      <c r="TIA53" s="354"/>
      <c r="TIB53" s="354"/>
      <c r="TIC53" s="354"/>
      <c r="TID53" s="354"/>
      <c r="TIE53" s="354"/>
      <c r="TIF53" s="354"/>
      <c r="TIG53" s="354"/>
      <c r="TIH53" s="354"/>
      <c r="TII53" s="354"/>
      <c r="TIJ53" s="354"/>
      <c r="TIK53" s="354"/>
      <c r="TIL53" s="354"/>
      <c r="TIM53" s="354"/>
      <c r="TIN53" s="354"/>
      <c r="TIO53" s="354"/>
      <c r="TIP53" s="354"/>
      <c r="TIQ53" s="354"/>
      <c r="TIR53" s="354"/>
      <c r="TIS53" s="354"/>
      <c r="TIT53" s="354"/>
      <c r="TIU53" s="354"/>
      <c r="TIV53" s="354"/>
      <c r="TIW53" s="354"/>
      <c r="TIX53" s="354"/>
      <c r="TIY53" s="354"/>
      <c r="TIZ53" s="354"/>
      <c r="TJA53" s="354"/>
      <c r="TJB53" s="354"/>
      <c r="TJC53" s="354"/>
      <c r="TJD53" s="354"/>
      <c r="TJE53" s="354"/>
      <c r="TJF53" s="354"/>
      <c r="TJG53" s="354"/>
      <c r="TJH53" s="354"/>
      <c r="TJI53" s="354"/>
      <c r="TJJ53" s="354"/>
      <c r="TJK53" s="354"/>
      <c r="TJL53" s="354"/>
      <c r="TJM53" s="354"/>
      <c r="TJN53" s="354"/>
      <c r="TJO53" s="354"/>
      <c r="TJP53" s="354"/>
      <c r="TJQ53" s="354"/>
      <c r="TJR53" s="354"/>
      <c r="TJS53" s="354"/>
      <c r="TJT53" s="354"/>
      <c r="TJU53" s="354"/>
      <c r="TJV53" s="354"/>
      <c r="TJW53" s="354"/>
      <c r="TJX53" s="354"/>
      <c r="TJY53" s="354"/>
      <c r="TJZ53" s="354"/>
      <c r="TKA53" s="354"/>
      <c r="TKB53" s="354"/>
      <c r="TKC53" s="354"/>
      <c r="TKD53" s="354"/>
      <c r="TKE53" s="354"/>
      <c r="TKF53" s="354"/>
      <c r="TKG53" s="354"/>
      <c r="TKH53" s="354"/>
      <c r="TKI53" s="354"/>
      <c r="TKJ53" s="354"/>
      <c r="TKK53" s="354"/>
      <c r="TKL53" s="354"/>
      <c r="TKM53" s="354"/>
      <c r="TKN53" s="354"/>
      <c r="TKO53" s="354"/>
      <c r="TKP53" s="354"/>
      <c r="TKQ53" s="354"/>
      <c r="TKR53" s="354"/>
      <c r="TKS53" s="354"/>
      <c r="TKT53" s="354"/>
      <c r="TKU53" s="354"/>
      <c r="TKV53" s="354"/>
      <c r="TKW53" s="354"/>
      <c r="TKX53" s="354"/>
      <c r="TKY53" s="354"/>
      <c r="TKZ53" s="354"/>
      <c r="TLA53" s="354"/>
      <c r="TLB53" s="354"/>
      <c r="TLC53" s="354"/>
      <c r="TLD53" s="354"/>
      <c r="TLE53" s="354"/>
      <c r="TLF53" s="354"/>
      <c r="TLG53" s="354"/>
      <c r="TLH53" s="354"/>
      <c r="TLI53" s="354"/>
      <c r="TLJ53" s="354"/>
      <c r="TLK53" s="354"/>
      <c r="TLL53" s="354"/>
      <c r="TLM53" s="354"/>
      <c r="TLN53" s="354"/>
      <c r="TLO53" s="354"/>
      <c r="TLP53" s="354"/>
      <c r="TLQ53" s="354"/>
      <c r="TLR53" s="354"/>
      <c r="TLS53" s="354"/>
      <c r="TLT53" s="354"/>
      <c r="TLU53" s="354"/>
      <c r="TLV53" s="354"/>
      <c r="TLW53" s="354"/>
      <c r="TLX53" s="354"/>
      <c r="TLY53" s="354"/>
      <c r="TLZ53" s="354"/>
      <c r="TMA53" s="354"/>
      <c r="TMB53" s="354"/>
      <c r="TMC53" s="354"/>
      <c r="TMD53" s="354"/>
      <c r="TME53" s="354"/>
      <c r="TMF53" s="354"/>
      <c r="TMG53" s="354"/>
      <c r="TMH53" s="354"/>
      <c r="TMI53" s="354"/>
      <c r="TMJ53" s="354"/>
      <c r="TMK53" s="354"/>
      <c r="TML53" s="354"/>
      <c r="TMM53" s="354"/>
      <c r="TMN53" s="354"/>
      <c r="TMO53" s="354"/>
      <c r="TMP53" s="354"/>
      <c r="TMQ53" s="354"/>
      <c r="TMR53" s="354"/>
      <c r="TMS53" s="354"/>
      <c r="TMT53" s="354"/>
      <c r="TMU53" s="354"/>
      <c r="TMV53" s="354"/>
      <c r="TMW53" s="354"/>
      <c r="TMX53" s="354"/>
      <c r="TMY53" s="354"/>
      <c r="TMZ53" s="354"/>
      <c r="TNA53" s="354"/>
      <c r="TNB53" s="354"/>
      <c r="TNC53" s="354"/>
      <c r="TND53" s="354"/>
      <c r="TNE53" s="354"/>
      <c r="TNF53" s="354"/>
      <c r="TNG53" s="354"/>
      <c r="TNH53" s="354"/>
      <c r="TNI53" s="354"/>
      <c r="TNJ53" s="354"/>
      <c r="TNK53" s="354"/>
      <c r="TNL53" s="354"/>
      <c r="TNM53" s="354"/>
      <c r="TNN53" s="354"/>
      <c r="TNO53" s="354"/>
      <c r="TNP53" s="354"/>
      <c r="TNQ53" s="354"/>
      <c r="TNR53" s="354"/>
      <c r="TNS53" s="354"/>
      <c r="TNT53" s="354"/>
      <c r="TNU53" s="354"/>
      <c r="TNV53" s="354"/>
      <c r="TNW53" s="354"/>
      <c r="TNX53" s="354"/>
      <c r="TNY53" s="354"/>
      <c r="TNZ53" s="354"/>
      <c r="TOA53" s="354"/>
      <c r="TOB53" s="354"/>
      <c r="TOC53" s="354"/>
      <c r="TOD53" s="354"/>
      <c r="TOE53" s="354"/>
      <c r="TOF53" s="354"/>
      <c r="TOG53" s="354"/>
      <c r="TOH53" s="354"/>
      <c r="TOI53" s="354"/>
      <c r="TOJ53" s="354"/>
      <c r="TOK53" s="354"/>
      <c r="TOL53" s="354"/>
      <c r="TOM53" s="354"/>
      <c r="TON53" s="354"/>
      <c r="TOO53" s="354"/>
      <c r="TOP53" s="354"/>
      <c r="TOQ53" s="354"/>
      <c r="TOR53" s="354"/>
      <c r="TOS53" s="354"/>
      <c r="TOT53" s="354"/>
      <c r="TOU53" s="354"/>
      <c r="TOV53" s="354"/>
      <c r="TOW53" s="354"/>
      <c r="TOX53" s="354"/>
      <c r="TOY53" s="354"/>
      <c r="TOZ53" s="354"/>
      <c r="TPA53" s="354"/>
      <c r="TPB53" s="354"/>
      <c r="TPC53" s="354"/>
      <c r="TPD53" s="354"/>
      <c r="TPE53" s="354"/>
      <c r="TPF53" s="354"/>
      <c r="TPG53" s="354"/>
      <c r="TPH53" s="354"/>
      <c r="TPI53" s="354"/>
      <c r="TPJ53" s="354"/>
      <c r="TPK53" s="354"/>
      <c r="TPL53" s="354"/>
      <c r="TPM53" s="354"/>
      <c r="TPN53" s="354"/>
      <c r="TPO53" s="354"/>
      <c r="TPP53" s="354"/>
      <c r="TPQ53" s="354"/>
      <c r="TPR53" s="354"/>
      <c r="TPS53" s="354"/>
      <c r="TPT53" s="354"/>
      <c r="TPU53" s="354"/>
      <c r="TPV53" s="354"/>
      <c r="TPW53" s="354"/>
      <c r="TPX53" s="354"/>
      <c r="TPY53" s="354"/>
      <c r="TPZ53" s="354"/>
      <c r="TQA53" s="354"/>
      <c r="TQB53" s="354"/>
      <c r="TQC53" s="354"/>
      <c r="TQD53" s="354"/>
      <c r="TQE53" s="354"/>
      <c r="TQF53" s="354"/>
      <c r="TQG53" s="354"/>
      <c r="TQH53" s="354"/>
      <c r="TQI53" s="354"/>
      <c r="TQJ53" s="354"/>
      <c r="TQK53" s="354"/>
      <c r="TQL53" s="354"/>
      <c r="TQM53" s="354"/>
      <c r="TQN53" s="354"/>
      <c r="TQO53" s="354"/>
      <c r="TQP53" s="354"/>
      <c r="TQQ53" s="354"/>
      <c r="TQR53" s="354"/>
      <c r="TQS53" s="354"/>
      <c r="TQT53" s="354"/>
      <c r="TQU53" s="354"/>
      <c r="TQV53" s="354"/>
      <c r="TQW53" s="354"/>
      <c r="TQX53" s="354"/>
      <c r="TQY53" s="354"/>
      <c r="TQZ53" s="354"/>
      <c r="TRA53" s="354"/>
      <c r="TRB53" s="354"/>
      <c r="TRC53" s="354"/>
      <c r="TRD53" s="354"/>
      <c r="TRE53" s="354"/>
      <c r="TRF53" s="354"/>
      <c r="TRG53" s="354"/>
      <c r="TRH53" s="354"/>
      <c r="TRI53" s="354"/>
      <c r="TRJ53" s="354"/>
      <c r="TRK53" s="354"/>
      <c r="TRL53" s="354"/>
      <c r="TRM53" s="354"/>
      <c r="TRN53" s="354"/>
      <c r="TRO53" s="354"/>
      <c r="TRP53" s="354"/>
      <c r="TRQ53" s="354"/>
      <c r="TRR53" s="354"/>
      <c r="TRS53" s="354"/>
      <c r="TRT53" s="354"/>
      <c r="TRU53" s="354"/>
      <c r="TRV53" s="354"/>
      <c r="TRW53" s="354"/>
      <c r="TRX53" s="354"/>
      <c r="TRY53" s="354"/>
      <c r="TRZ53" s="354"/>
      <c r="TSA53" s="354"/>
      <c r="TSB53" s="354"/>
      <c r="TSC53" s="354"/>
      <c r="TSD53" s="354"/>
      <c r="TSE53" s="354"/>
      <c r="TSF53" s="354"/>
      <c r="TSG53" s="354"/>
      <c r="TSH53" s="354"/>
      <c r="TSI53" s="354"/>
      <c r="TSJ53" s="354"/>
      <c r="TSK53" s="354"/>
      <c r="TSL53" s="354"/>
      <c r="TSM53" s="354"/>
      <c r="TSN53" s="354"/>
      <c r="TSO53" s="354"/>
      <c r="TSP53" s="354"/>
      <c r="TSQ53" s="354"/>
      <c r="TSR53" s="354"/>
      <c r="TSS53" s="354"/>
      <c r="TST53" s="354"/>
      <c r="TSU53" s="354"/>
      <c r="TSV53" s="354"/>
      <c r="TSW53" s="354"/>
      <c r="TSX53" s="354"/>
      <c r="TSY53" s="354"/>
      <c r="TSZ53" s="354"/>
      <c r="TTA53" s="354"/>
      <c r="TTB53" s="354"/>
      <c r="TTC53" s="354"/>
      <c r="TTD53" s="354"/>
      <c r="TTE53" s="354"/>
      <c r="TTF53" s="354"/>
      <c r="TTG53" s="354"/>
      <c r="TTH53" s="354"/>
      <c r="TTI53" s="354"/>
      <c r="TTJ53" s="354"/>
      <c r="TTK53" s="354"/>
      <c r="TTL53" s="354"/>
      <c r="TTM53" s="354"/>
      <c r="TTN53" s="354"/>
      <c r="TTO53" s="354"/>
      <c r="TTP53" s="354"/>
      <c r="TTQ53" s="354"/>
      <c r="TTR53" s="354"/>
      <c r="TTS53" s="354"/>
      <c r="TTT53" s="354"/>
      <c r="TTU53" s="354"/>
      <c r="TTV53" s="354"/>
      <c r="TTW53" s="354"/>
      <c r="TTX53" s="354"/>
      <c r="TTY53" s="354"/>
      <c r="TTZ53" s="354"/>
      <c r="TUA53" s="354"/>
      <c r="TUB53" s="354"/>
      <c r="TUC53" s="354"/>
      <c r="TUD53" s="354"/>
      <c r="TUE53" s="354"/>
      <c r="TUF53" s="354"/>
      <c r="TUG53" s="354"/>
      <c r="TUH53" s="354"/>
      <c r="TUI53" s="354"/>
      <c r="TUJ53" s="354"/>
      <c r="TUK53" s="354"/>
      <c r="TUL53" s="354"/>
      <c r="TUM53" s="354"/>
      <c r="TUN53" s="354"/>
      <c r="TUO53" s="354"/>
      <c r="TUP53" s="354"/>
      <c r="TUQ53" s="354"/>
      <c r="TUR53" s="354"/>
      <c r="TUS53" s="354"/>
      <c r="TUT53" s="354"/>
      <c r="TUU53" s="354"/>
      <c r="TUV53" s="354"/>
      <c r="TUW53" s="354"/>
      <c r="TUX53" s="354"/>
      <c r="TUY53" s="354"/>
      <c r="TUZ53" s="354"/>
      <c r="TVA53" s="354"/>
      <c r="TVB53" s="354"/>
      <c r="TVC53" s="354"/>
      <c r="TVD53" s="354"/>
      <c r="TVE53" s="354"/>
      <c r="TVF53" s="354"/>
      <c r="TVG53" s="354"/>
      <c r="TVH53" s="354"/>
      <c r="TVI53" s="354"/>
      <c r="TVJ53" s="354"/>
      <c r="TVK53" s="354"/>
      <c r="TVL53" s="354"/>
      <c r="TVM53" s="354"/>
      <c r="TVN53" s="354"/>
      <c r="TVO53" s="354"/>
      <c r="TVP53" s="354"/>
      <c r="TVQ53" s="354"/>
      <c r="TVR53" s="354"/>
      <c r="TVS53" s="354"/>
      <c r="TVT53" s="354"/>
      <c r="TVU53" s="354"/>
      <c r="TVV53" s="354"/>
      <c r="TVW53" s="354"/>
      <c r="TVX53" s="354"/>
      <c r="TVY53" s="354"/>
      <c r="TVZ53" s="354"/>
      <c r="TWA53" s="354"/>
      <c r="TWB53" s="354"/>
      <c r="TWC53" s="354"/>
      <c r="TWD53" s="354"/>
      <c r="TWE53" s="354"/>
      <c r="TWF53" s="354"/>
      <c r="TWG53" s="354"/>
      <c r="TWH53" s="354"/>
      <c r="TWI53" s="354"/>
      <c r="TWJ53" s="354"/>
      <c r="TWK53" s="354"/>
      <c r="TWL53" s="354"/>
      <c r="TWM53" s="354"/>
      <c r="TWN53" s="354"/>
      <c r="TWO53" s="354"/>
      <c r="TWP53" s="354"/>
      <c r="TWQ53" s="354"/>
      <c r="TWR53" s="354"/>
      <c r="TWS53" s="354"/>
      <c r="TWT53" s="354"/>
      <c r="TWU53" s="354"/>
      <c r="TWV53" s="354"/>
      <c r="TWW53" s="354"/>
      <c r="TWX53" s="354"/>
      <c r="TWY53" s="354"/>
      <c r="TWZ53" s="354"/>
      <c r="TXA53" s="354"/>
      <c r="TXB53" s="354"/>
      <c r="TXC53" s="354"/>
      <c r="TXD53" s="354"/>
      <c r="TXE53" s="354"/>
      <c r="TXF53" s="354"/>
      <c r="TXG53" s="354"/>
      <c r="TXH53" s="354"/>
      <c r="TXI53" s="354"/>
      <c r="TXJ53" s="354"/>
      <c r="TXK53" s="354"/>
      <c r="TXL53" s="354"/>
      <c r="TXM53" s="354"/>
      <c r="TXN53" s="354"/>
      <c r="TXO53" s="354"/>
      <c r="TXP53" s="354"/>
      <c r="TXQ53" s="354"/>
      <c r="TXR53" s="354"/>
      <c r="TXS53" s="354"/>
      <c r="TXT53" s="354"/>
      <c r="TXU53" s="354"/>
      <c r="TXV53" s="354"/>
      <c r="TXW53" s="354"/>
      <c r="TXX53" s="354"/>
      <c r="TXY53" s="354"/>
      <c r="TXZ53" s="354"/>
      <c r="TYA53" s="354"/>
      <c r="TYB53" s="354"/>
      <c r="TYC53" s="354"/>
      <c r="TYD53" s="354"/>
      <c r="TYE53" s="354"/>
      <c r="TYF53" s="354"/>
      <c r="TYG53" s="354"/>
      <c r="TYH53" s="354"/>
      <c r="TYI53" s="354"/>
      <c r="TYJ53" s="354"/>
      <c r="TYK53" s="354"/>
      <c r="TYL53" s="354"/>
      <c r="TYM53" s="354"/>
      <c r="TYN53" s="354"/>
      <c r="TYO53" s="354"/>
      <c r="TYP53" s="354"/>
      <c r="TYQ53" s="354"/>
      <c r="TYR53" s="354"/>
      <c r="TYS53" s="354"/>
      <c r="TYT53" s="354"/>
      <c r="TYU53" s="354"/>
      <c r="TYV53" s="354"/>
      <c r="TYW53" s="354"/>
      <c r="TYX53" s="354"/>
      <c r="TYY53" s="354"/>
      <c r="TYZ53" s="354"/>
      <c r="TZA53" s="354"/>
      <c r="TZB53" s="354"/>
      <c r="TZC53" s="354"/>
      <c r="TZD53" s="354"/>
      <c r="TZE53" s="354"/>
      <c r="TZF53" s="354"/>
      <c r="TZG53" s="354"/>
      <c r="TZH53" s="354"/>
      <c r="TZI53" s="354"/>
      <c r="TZJ53" s="354"/>
      <c r="TZK53" s="354"/>
      <c r="TZL53" s="354"/>
      <c r="TZM53" s="354"/>
      <c r="TZN53" s="354"/>
      <c r="TZO53" s="354"/>
      <c r="TZP53" s="354"/>
      <c r="TZQ53" s="354"/>
      <c r="TZR53" s="354"/>
      <c r="TZS53" s="354"/>
      <c r="TZT53" s="354"/>
      <c r="TZU53" s="354"/>
      <c r="TZV53" s="354"/>
      <c r="TZW53" s="354"/>
      <c r="TZX53" s="354"/>
      <c r="TZY53" s="354"/>
      <c r="TZZ53" s="354"/>
      <c r="UAA53" s="354"/>
      <c r="UAB53" s="354"/>
      <c r="UAC53" s="354"/>
      <c r="UAD53" s="354"/>
      <c r="UAE53" s="354"/>
      <c r="UAF53" s="354"/>
      <c r="UAG53" s="354"/>
      <c r="UAH53" s="354"/>
      <c r="UAI53" s="354"/>
      <c r="UAJ53" s="354"/>
      <c r="UAK53" s="354"/>
      <c r="UAL53" s="354"/>
      <c r="UAM53" s="354"/>
      <c r="UAN53" s="354"/>
      <c r="UAO53" s="354"/>
      <c r="UAP53" s="354"/>
      <c r="UAQ53" s="354"/>
      <c r="UAR53" s="354"/>
      <c r="UAS53" s="354"/>
      <c r="UAT53" s="354"/>
      <c r="UAU53" s="354"/>
      <c r="UAV53" s="354"/>
      <c r="UAW53" s="354"/>
      <c r="UAX53" s="354"/>
      <c r="UAY53" s="354"/>
      <c r="UAZ53" s="354"/>
      <c r="UBA53" s="354"/>
      <c r="UBB53" s="354"/>
      <c r="UBC53" s="354"/>
      <c r="UBD53" s="354"/>
      <c r="UBE53" s="354"/>
      <c r="UBF53" s="354"/>
      <c r="UBG53" s="354"/>
      <c r="UBH53" s="354"/>
      <c r="UBI53" s="354"/>
      <c r="UBJ53" s="354"/>
      <c r="UBK53" s="354"/>
      <c r="UBL53" s="354"/>
      <c r="UBM53" s="354"/>
      <c r="UBN53" s="354"/>
      <c r="UBO53" s="354"/>
      <c r="UBP53" s="354"/>
      <c r="UBQ53" s="354"/>
      <c r="UBR53" s="354"/>
      <c r="UBS53" s="354"/>
      <c r="UBT53" s="354"/>
      <c r="UBU53" s="354"/>
      <c r="UBV53" s="354"/>
      <c r="UBW53" s="354"/>
      <c r="UBX53" s="354"/>
      <c r="UBY53" s="354"/>
      <c r="UBZ53" s="354"/>
      <c r="UCA53" s="354"/>
      <c r="UCB53" s="354"/>
      <c r="UCC53" s="354"/>
      <c r="UCD53" s="354"/>
      <c r="UCE53" s="354"/>
      <c r="UCF53" s="354"/>
      <c r="UCG53" s="354"/>
      <c r="UCH53" s="354"/>
      <c r="UCI53" s="354"/>
      <c r="UCJ53" s="354"/>
      <c r="UCK53" s="354"/>
      <c r="UCL53" s="354"/>
      <c r="UCM53" s="354"/>
      <c r="UCN53" s="354"/>
      <c r="UCO53" s="354"/>
      <c r="UCP53" s="354"/>
      <c r="UCQ53" s="354"/>
      <c r="UCR53" s="354"/>
      <c r="UCS53" s="354"/>
      <c r="UCT53" s="354"/>
      <c r="UCU53" s="354"/>
      <c r="UCV53" s="354"/>
      <c r="UCW53" s="354"/>
      <c r="UCX53" s="354"/>
      <c r="UCY53" s="354"/>
      <c r="UCZ53" s="354"/>
      <c r="UDA53" s="354"/>
      <c r="UDB53" s="354"/>
      <c r="UDC53" s="354"/>
      <c r="UDD53" s="354"/>
      <c r="UDE53" s="354"/>
      <c r="UDF53" s="354"/>
      <c r="UDG53" s="354"/>
      <c r="UDH53" s="354"/>
      <c r="UDI53" s="354"/>
      <c r="UDJ53" s="354"/>
      <c r="UDK53" s="354"/>
      <c r="UDL53" s="354"/>
      <c r="UDM53" s="354"/>
      <c r="UDN53" s="354"/>
      <c r="UDO53" s="354"/>
      <c r="UDP53" s="354"/>
      <c r="UDQ53" s="354"/>
      <c r="UDR53" s="354"/>
      <c r="UDS53" s="354"/>
      <c r="UDT53" s="354"/>
      <c r="UDU53" s="354"/>
      <c r="UDV53" s="354"/>
      <c r="UDW53" s="354"/>
      <c r="UDX53" s="354"/>
      <c r="UDY53" s="354"/>
      <c r="UDZ53" s="354"/>
      <c r="UEA53" s="354"/>
      <c r="UEB53" s="354"/>
      <c r="UEC53" s="354"/>
      <c r="UED53" s="354"/>
      <c r="UEE53" s="354"/>
      <c r="UEF53" s="354"/>
      <c r="UEG53" s="354"/>
      <c r="UEH53" s="354"/>
      <c r="UEI53" s="354"/>
      <c r="UEJ53" s="354"/>
      <c r="UEK53" s="354"/>
      <c r="UEL53" s="354"/>
      <c r="UEM53" s="354"/>
      <c r="UEN53" s="354"/>
      <c r="UEO53" s="354"/>
      <c r="UEP53" s="354"/>
      <c r="UEQ53" s="354"/>
      <c r="UER53" s="354"/>
      <c r="UES53" s="354"/>
      <c r="UET53" s="354"/>
      <c r="UEU53" s="354"/>
      <c r="UEV53" s="354"/>
      <c r="UEW53" s="354"/>
      <c r="UEX53" s="354"/>
      <c r="UEY53" s="354"/>
      <c r="UEZ53" s="354"/>
      <c r="UFA53" s="354"/>
      <c r="UFB53" s="354"/>
      <c r="UFC53" s="354"/>
      <c r="UFD53" s="354"/>
      <c r="UFE53" s="354"/>
      <c r="UFF53" s="354"/>
      <c r="UFG53" s="354"/>
      <c r="UFH53" s="354"/>
      <c r="UFI53" s="354"/>
      <c r="UFJ53" s="354"/>
      <c r="UFK53" s="354"/>
      <c r="UFL53" s="354"/>
      <c r="UFM53" s="354"/>
      <c r="UFN53" s="354"/>
      <c r="UFO53" s="354"/>
      <c r="UFP53" s="354"/>
      <c r="UFQ53" s="354"/>
      <c r="UFR53" s="354"/>
      <c r="UFS53" s="354"/>
      <c r="UFT53" s="354"/>
      <c r="UFU53" s="354"/>
      <c r="UFV53" s="354"/>
      <c r="UFW53" s="354"/>
      <c r="UFX53" s="354"/>
      <c r="UFY53" s="354"/>
      <c r="UFZ53" s="354"/>
      <c r="UGA53" s="354"/>
      <c r="UGB53" s="354"/>
      <c r="UGC53" s="354"/>
      <c r="UGD53" s="354"/>
      <c r="UGE53" s="354"/>
      <c r="UGF53" s="354"/>
      <c r="UGG53" s="354"/>
      <c r="UGH53" s="354"/>
      <c r="UGI53" s="354"/>
      <c r="UGJ53" s="354"/>
      <c r="UGK53" s="354"/>
      <c r="UGL53" s="354"/>
      <c r="UGM53" s="354"/>
      <c r="UGN53" s="354"/>
      <c r="UGO53" s="354"/>
      <c r="UGP53" s="354"/>
      <c r="UGQ53" s="354"/>
      <c r="UGR53" s="354"/>
      <c r="UGS53" s="354"/>
      <c r="UGT53" s="354"/>
      <c r="UGU53" s="354"/>
      <c r="UGV53" s="354"/>
      <c r="UGW53" s="354"/>
      <c r="UGX53" s="354"/>
      <c r="UGY53" s="354"/>
      <c r="UGZ53" s="354"/>
      <c r="UHA53" s="354"/>
      <c r="UHB53" s="354"/>
      <c r="UHC53" s="354"/>
      <c r="UHD53" s="354"/>
      <c r="UHE53" s="354"/>
      <c r="UHF53" s="354"/>
      <c r="UHG53" s="354"/>
      <c r="UHH53" s="354"/>
      <c r="UHI53" s="354"/>
      <c r="UHJ53" s="354"/>
      <c r="UHK53" s="354"/>
      <c r="UHL53" s="354"/>
      <c r="UHM53" s="354"/>
      <c r="UHN53" s="354"/>
      <c r="UHO53" s="354"/>
      <c r="UHP53" s="354"/>
      <c r="UHQ53" s="354"/>
      <c r="UHR53" s="354"/>
      <c r="UHS53" s="354"/>
      <c r="UHT53" s="354"/>
      <c r="UHU53" s="354"/>
      <c r="UHV53" s="354"/>
      <c r="UHW53" s="354"/>
      <c r="UHX53" s="354"/>
      <c r="UHY53" s="354"/>
      <c r="UHZ53" s="354"/>
      <c r="UIA53" s="354"/>
      <c r="UIB53" s="354"/>
      <c r="UIC53" s="354"/>
      <c r="UID53" s="354"/>
      <c r="UIE53" s="354"/>
      <c r="UIF53" s="354"/>
      <c r="UIG53" s="354"/>
      <c r="UIH53" s="354"/>
      <c r="UII53" s="354"/>
      <c r="UIJ53" s="354"/>
      <c r="UIK53" s="354"/>
      <c r="UIL53" s="354"/>
      <c r="UIM53" s="354"/>
      <c r="UIN53" s="354"/>
      <c r="UIO53" s="354"/>
      <c r="UIP53" s="354"/>
      <c r="UIQ53" s="354"/>
      <c r="UIR53" s="354"/>
      <c r="UIS53" s="354"/>
      <c r="UIT53" s="354"/>
      <c r="UIU53" s="354"/>
      <c r="UIV53" s="354"/>
      <c r="UIW53" s="354"/>
      <c r="UIX53" s="354"/>
      <c r="UIY53" s="354"/>
      <c r="UIZ53" s="354"/>
      <c r="UJA53" s="354"/>
      <c r="UJB53" s="354"/>
      <c r="UJC53" s="354"/>
      <c r="UJD53" s="354"/>
      <c r="UJE53" s="354"/>
      <c r="UJF53" s="354"/>
      <c r="UJG53" s="354"/>
      <c r="UJH53" s="354"/>
      <c r="UJI53" s="354"/>
      <c r="UJJ53" s="354"/>
      <c r="UJK53" s="354"/>
      <c r="UJL53" s="354"/>
      <c r="UJM53" s="354"/>
      <c r="UJN53" s="354"/>
      <c r="UJO53" s="354"/>
      <c r="UJP53" s="354"/>
      <c r="UJQ53" s="354"/>
      <c r="UJR53" s="354"/>
      <c r="UJS53" s="354"/>
      <c r="UJT53" s="354"/>
      <c r="UJU53" s="354"/>
      <c r="UJV53" s="354"/>
      <c r="UJW53" s="354"/>
      <c r="UJX53" s="354"/>
      <c r="UJY53" s="354"/>
      <c r="UJZ53" s="354"/>
      <c r="UKA53" s="354"/>
      <c r="UKB53" s="354"/>
      <c r="UKC53" s="354"/>
      <c r="UKD53" s="354"/>
      <c r="UKE53" s="354"/>
      <c r="UKF53" s="354"/>
      <c r="UKG53" s="354"/>
      <c r="UKH53" s="354"/>
      <c r="UKI53" s="354"/>
      <c r="UKJ53" s="354"/>
      <c r="UKK53" s="354"/>
      <c r="UKL53" s="354"/>
      <c r="UKM53" s="354"/>
      <c r="UKN53" s="354"/>
      <c r="UKO53" s="354"/>
      <c r="UKP53" s="354"/>
      <c r="UKQ53" s="354"/>
      <c r="UKR53" s="354"/>
      <c r="UKS53" s="354"/>
      <c r="UKT53" s="354"/>
      <c r="UKU53" s="354"/>
      <c r="UKV53" s="354"/>
      <c r="UKW53" s="354"/>
      <c r="UKX53" s="354"/>
      <c r="UKY53" s="354"/>
      <c r="UKZ53" s="354"/>
      <c r="ULA53" s="354"/>
      <c r="ULB53" s="354"/>
      <c r="ULC53" s="354"/>
      <c r="ULD53" s="354"/>
      <c r="ULE53" s="354"/>
      <c r="ULF53" s="354"/>
      <c r="ULG53" s="354"/>
      <c r="ULH53" s="354"/>
      <c r="ULI53" s="354"/>
      <c r="ULJ53" s="354"/>
      <c r="ULK53" s="354"/>
      <c r="ULL53" s="354"/>
      <c r="ULM53" s="354"/>
      <c r="ULN53" s="354"/>
      <c r="ULO53" s="354"/>
      <c r="ULP53" s="354"/>
      <c r="ULQ53" s="354"/>
      <c r="ULR53" s="354"/>
      <c r="ULS53" s="354"/>
      <c r="ULT53" s="354"/>
      <c r="ULU53" s="354"/>
      <c r="ULV53" s="354"/>
      <c r="ULW53" s="354"/>
      <c r="ULX53" s="354"/>
      <c r="ULY53" s="354"/>
      <c r="ULZ53" s="354"/>
      <c r="UMA53" s="354"/>
      <c r="UMB53" s="354"/>
      <c r="UMC53" s="354"/>
      <c r="UMD53" s="354"/>
      <c r="UME53" s="354"/>
      <c r="UMF53" s="354"/>
      <c r="UMG53" s="354"/>
      <c r="UMH53" s="354"/>
      <c r="UMI53" s="354"/>
      <c r="UMJ53" s="354"/>
      <c r="UMK53" s="354"/>
      <c r="UML53" s="354"/>
      <c r="UMM53" s="354"/>
      <c r="UMN53" s="354"/>
      <c r="UMO53" s="354"/>
      <c r="UMP53" s="354"/>
      <c r="UMQ53" s="354"/>
      <c r="UMR53" s="354"/>
      <c r="UMS53" s="354"/>
      <c r="UMT53" s="354"/>
      <c r="UMU53" s="354"/>
      <c r="UMV53" s="354"/>
      <c r="UMW53" s="354"/>
      <c r="UMX53" s="354"/>
      <c r="UMY53" s="354"/>
      <c r="UMZ53" s="354"/>
      <c r="UNA53" s="354"/>
      <c r="UNB53" s="354"/>
      <c r="UNC53" s="354"/>
      <c r="UND53" s="354"/>
      <c r="UNE53" s="354"/>
      <c r="UNF53" s="354"/>
      <c r="UNG53" s="354"/>
      <c r="UNH53" s="354"/>
      <c r="UNI53" s="354"/>
      <c r="UNJ53" s="354"/>
      <c r="UNK53" s="354"/>
      <c r="UNL53" s="354"/>
      <c r="UNM53" s="354"/>
      <c r="UNN53" s="354"/>
      <c r="UNO53" s="354"/>
      <c r="UNP53" s="354"/>
      <c r="UNQ53" s="354"/>
      <c r="UNR53" s="354"/>
      <c r="UNS53" s="354"/>
      <c r="UNT53" s="354"/>
      <c r="UNU53" s="354"/>
      <c r="UNV53" s="354"/>
      <c r="UNW53" s="354"/>
      <c r="UNX53" s="354"/>
      <c r="UNY53" s="354"/>
      <c r="UNZ53" s="354"/>
      <c r="UOA53" s="354"/>
      <c r="UOB53" s="354"/>
      <c r="UOC53" s="354"/>
      <c r="UOD53" s="354"/>
      <c r="UOE53" s="354"/>
      <c r="UOF53" s="354"/>
      <c r="UOG53" s="354"/>
      <c r="UOH53" s="354"/>
      <c r="UOI53" s="354"/>
      <c r="UOJ53" s="354"/>
      <c r="UOK53" s="354"/>
      <c r="UOL53" s="354"/>
      <c r="UOM53" s="354"/>
      <c r="UON53" s="354"/>
      <c r="UOO53" s="354"/>
      <c r="UOP53" s="354"/>
      <c r="UOQ53" s="354"/>
      <c r="UOR53" s="354"/>
      <c r="UOS53" s="354"/>
      <c r="UOT53" s="354"/>
      <c r="UOU53" s="354"/>
      <c r="UOV53" s="354"/>
      <c r="UOW53" s="354"/>
      <c r="UOX53" s="354"/>
      <c r="UOY53" s="354"/>
      <c r="UOZ53" s="354"/>
      <c r="UPA53" s="354"/>
      <c r="UPB53" s="354"/>
      <c r="UPC53" s="354"/>
      <c r="UPD53" s="354"/>
      <c r="UPE53" s="354"/>
      <c r="UPF53" s="354"/>
      <c r="UPG53" s="354"/>
      <c r="UPH53" s="354"/>
      <c r="UPI53" s="354"/>
      <c r="UPJ53" s="354"/>
      <c r="UPK53" s="354"/>
      <c r="UPL53" s="354"/>
      <c r="UPM53" s="354"/>
      <c r="UPN53" s="354"/>
      <c r="UPO53" s="354"/>
      <c r="UPP53" s="354"/>
      <c r="UPQ53" s="354"/>
      <c r="UPR53" s="354"/>
      <c r="UPS53" s="354"/>
      <c r="UPT53" s="354"/>
      <c r="UPU53" s="354"/>
      <c r="UPV53" s="354"/>
      <c r="UPW53" s="354"/>
      <c r="UPX53" s="354"/>
      <c r="UPY53" s="354"/>
      <c r="UPZ53" s="354"/>
      <c r="UQA53" s="354"/>
      <c r="UQB53" s="354"/>
      <c r="UQC53" s="354"/>
      <c r="UQD53" s="354"/>
      <c r="UQE53" s="354"/>
      <c r="UQF53" s="354"/>
      <c r="UQG53" s="354"/>
      <c r="UQH53" s="354"/>
      <c r="UQI53" s="354"/>
      <c r="UQJ53" s="354"/>
      <c r="UQK53" s="354"/>
      <c r="UQL53" s="354"/>
      <c r="UQM53" s="354"/>
      <c r="UQN53" s="354"/>
      <c r="UQO53" s="354"/>
      <c r="UQP53" s="354"/>
      <c r="UQQ53" s="354"/>
      <c r="UQR53" s="354"/>
      <c r="UQS53" s="354"/>
      <c r="UQT53" s="354"/>
      <c r="UQU53" s="354"/>
      <c r="UQV53" s="354"/>
      <c r="UQW53" s="354"/>
      <c r="UQX53" s="354"/>
      <c r="UQY53" s="354"/>
      <c r="UQZ53" s="354"/>
      <c r="URA53" s="354"/>
      <c r="URB53" s="354"/>
      <c r="URC53" s="354"/>
      <c r="URD53" s="354"/>
      <c r="URE53" s="354"/>
      <c r="URF53" s="354"/>
      <c r="URG53" s="354"/>
      <c r="URH53" s="354"/>
      <c r="URI53" s="354"/>
      <c r="URJ53" s="354"/>
      <c r="URK53" s="354"/>
      <c r="URL53" s="354"/>
      <c r="URM53" s="354"/>
      <c r="URN53" s="354"/>
      <c r="URO53" s="354"/>
      <c r="URP53" s="354"/>
      <c r="URQ53" s="354"/>
      <c r="URR53" s="354"/>
      <c r="URS53" s="354"/>
      <c r="URT53" s="354"/>
      <c r="URU53" s="354"/>
      <c r="URV53" s="354"/>
      <c r="URW53" s="354"/>
      <c r="URX53" s="354"/>
      <c r="URY53" s="354"/>
      <c r="URZ53" s="354"/>
      <c r="USA53" s="354"/>
      <c r="USB53" s="354"/>
      <c r="USC53" s="354"/>
      <c r="USD53" s="354"/>
      <c r="USE53" s="354"/>
      <c r="USF53" s="354"/>
      <c r="USG53" s="354"/>
      <c r="USH53" s="354"/>
      <c r="USI53" s="354"/>
      <c r="USJ53" s="354"/>
      <c r="USK53" s="354"/>
      <c r="USL53" s="354"/>
      <c r="USM53" s="354"/>
      <c r="USN53" s="354"/>
      <c r="USO53" s="354"/>
      <c r="USP53" s="354"/>
      <c r="USQ53" s="354"/>
      <c r="USR53" s="354"/>
      <c r="USS53" s="354"/>
      <c r="UST53" s="354"/>
      <c r="USU53" s="354"/>
      <c r="USV53" s="354"/>
      <c r="USW53" s="354"/>
      <c r="USX53" s="354"/>
      <c r="USY53" s="354"/>
      <c r="USZ53" s="354"/>
      <c r="UTA53" s="354"/>
      <c r="UTB53" s="354"/>
      <c r="UTC53" s="354"/>
      <c r="UTD53" s="354"/>
      <c r="UTE53" s="354"/>
      <c r="UTF53" s="354"/>
      <c r="UTG53" s="354"/>
      <c r="UTH53" s="354"/>
      <c r="UTI53" s="354"/>
      <c r="UTJ53" s="354"/>
      <c r="UTK53" s="354"/>
      <c r="UTL53" s="354"/>
      <c r="UTM53" s="354"/>
      <c r="UTN53" s="354"/>
      <c r="UTO53" s="354"/>
      <c r="UTP53" s="354"/>
      <c r="UTQ53" s="354"/>
      <c r="UTR53" s="354"/>
      <c r="UTS53" s="354"/>
      <c r="UTT53" s="354"/>
      <c r="UTU53" s="354"/>
      <c r="UTV53" s="354"/>
      <c r="UTW53" s="354"/>
      <c r="UTX53" s="354"/>
      <c r="UTY53" s="354"/>
      <c r="UTZ53" s="354"/>
      <c r="UUA53" s="354"/>
      <c r="UUB53" s="354"/>
      <c r="UUC53" s="354"/>
      <c r="UUD53" s="354"/>
      <c r="UUE53" s="354"/>
      <c r="UUF53" s="354"/>
      <c r="UUG53" s="354"/>
      <c r="UUH53" s="354"/>
      <c r="UUI53" s="354"/>
      <c r="UUJ53" s="354"/>
      <c r="UUK53" s="354"/>
      <c r="UUL53" s="354"/>
      <c r="UUM53" s="354"/>
      <c r="UUN53" s="354"/>
      <c r="UUO53" s="354"/>
      <c r="UUP53" s="354"/>
      <c r="UUQ53" s="354"/>
      <c r="UUR53" s="354"/>
      <c r="UUS53" s="354"/>
      <c r="UUT53" s="354"/>
      <c r="UUU53" s="354"/>
      <c r="UUV53" s="354"/>
      <c r="UUW53" s="354"/>
      <c r="UUX53" s="354"/>
      <c r="UUY53" s="354"/>
      <c r="UUZ53" s="354"/>
      <c r="UVA53" s="354"/>
      <c r="UVB53" s="354"/>
      <c r="UVC53" s="354"/>
      <c r="UVD53" s="354"/>
      <c r="UVE53" s="354"/>
      <c r="UVF53" s="354"/>
      <c r="UVG53" s="354"/>
      <c r="UVH53" s="354"/>
      <c r="UVI53" s="354"/>
      <c r="UVJ53" s="354"/>
      <c r="UVK53" s="354"/>
      <c r="UVL53" s="354"/>
      <c r="UVM53" s="354"/>
      <c r="UVN53" s="354"/>
      <c r="UVO53" s="354"/>
      <c r="UVP53" s="354"/>
      <c r="UVQ53" s="354"/>
      <c r="UVR53" s="354"/>
      <c r="UVS53" s="354"/>
      <c r="UVT53" s="354"/>
      <c r="UVU53" s="354"/>
      <c r="UVV53" s="354"/>
      <c r="UVW53" s="354"/>
      <c r="UVX53" s="354"/>
      <c r="UVY53" s="354"/>
      <c r="UVZ53" s="354"/>
      <c r="UWA53" s="354"/>
      <c r="UWB53" s="354"/>
      <c r="UWC53" s="354"/>
      <c r="UWD53" s="354"/>
      <c r="UWE53" s="354"/>
      <c r="UWF53" s="354"/>
      <c r="UWG53" s="354"/>
      <c r="UWH53" s="354"/>
      <c r="UWI53" s="354"/>
      <c r="UWJ53" s="354"/>
      <c r="UWK53" s="354"/>
      <c r="UWL53" s="354"/>
      <c r="UWM53" s="354"/>
      <c r="UWN53" s="354"/>
      <c r="UWO53" s="354"/>
      <c r="UWP53" s="354"/>
      <c r="UWQ53" s="354"/>
      <c r="UWR53" s="354"/>
      <c r="UWS53" s="354"/>
      <c r="UWT53" s="354"/>
      <c r="UWU53" s="354"/>
      <c r="UWV53" s="354"/>
      <c r="UWW53" s="354"/>
      <c r="UWX53" s="354"/>
      <c r="UWY53" s="354"/>
      <c r="UWZ53" s="354"/>
      <c r="UXA53" s="354"/>
      <c r="UXB53" s="354"/>
      <c r="UXC53" s="354"/>
      <c r="UXD53" s="354"/>
      <c r="UXE53" s="354"/>
      <c r="UXF53" s="354"/>
      <c r="UXG53" s="354"/>
      <c r="UXH53" s="354"/>
      <c r="UXI53" s="354"/>
      <c r="UXJ53" s="354"/>
      <c r="UXK53" s="354"/>
      <c r="UXL53" s="354"/>
      <c r="UXM53" s="354"/>
      <c r="UXN53" s="354"/>
      <c r="UXO53" s="354"/>
      <c r="UXP53" s="354"/>
      <c r="UXQ53" s="354"/>
      <c r="UXR53" s="354"/>
      <c r="UXS53" s="354"/>
      <c r="UXT53" s="354"/>
      <c r="UXU53" s="354"/>
      <c r="UXV53" s="354"/>
      <c r="UXW53" s="354"/>
      <c r="UXX53" s="354"/>
      <c r="UXY53" s="354"/>
      <c r="UXZ53" s="354"/>
      <c r="UYA53" s="354"/>
      <c r="UYB53" s="354"/>
      <c r="UYC53" s="354"/>
      <c r="UYD53" s="354"/>
      <c r="UYE53" s="354"/>
      <c r="UYF53" s="354"/>
      <c r="UYG53" s="354"/>
      <c r="UYH53" s="354"/>
      <c r="UYI53" s="354"/>
      <c r="UYJ53" s="354"/>
      <c r="UYK53" s="354"/>
      <c r="UYL53" s="354"/>
      <c r="UYM53" s="354"/>
      <c r="UYN53" s="354"/>
      <c r="UYO53" s="354"/>
      <c r="UYP53" s="354"/>
      <c r="UYQ53" s="354"/>
      <c r="UYR53" s="354"/>
      <c r="UYS53" s="354"/>
      <c r="UYT53" s="354"/>
      <c r="UYU53" s="354"/>
      <c r="UYV53" s="354"/>
      <c r="UYW53" s="354"/>
      <c r="UYX53" s="354"/>
      <c r="UYY53" s="354"/>
      <c r="UYZ53" s="354"/>
      <c r="UZA53" s="354"/>
      <c r="UZB53" s="354"/>
      <c r="UZC53" s="354"/>
      <c r="UZD53" s="354"/>
      <c r="UZE53" s="354"/>
      <c r="UZF53" s="354"/>
      <c r="UZG53" s="354"/>
      <c r="UZH53" s="354"/>
      <c r="UZI53" s="354"/>
      <c r="UZJ53" s="354"/>
      <c r="UZK53" s="354"/>
      <c r="UZL53" s="354"/>
      <c r="UZM53" s="354"/>
      <c r="UZN53" s="354"/>
      <c r="UZO53" s="354"/>
      <c r="UZP53" s="354"/>
      <c r="UZQ53" s="354"/>
      <c r="UZR53" s="354"/>
      <c r="UZS53" s="354"/>
      <c r="UZT53" s="354"/>
      <c r="UZU53" s="354"/>
      <c r="UZV53" s="354"/>
      <c r="UZW53" s="354"/>
      <c r="UZX53" s="354"/>
      <c r="UZY53" s="354"/>
      <c r="UZZ53" s="354"/>
      <c r="VAA53" s="354"/>
      <c r="VAB53" s="354"/>
      <c r="VAC53" s="354"/>
      <c r="VAD53" s="354"/>
      <c r="VAE53" s="354"/>
      <c r="VAF53" s="354"/>
      <c r="VAG53" s="354"/>
      <c r="VAH53" s="354"/>
      <c r="VAI53" s="354"/>
      <c r="VAJ53" s="354"/>
      <c r="VAK53" s="354"/>
      <c r="VAL53" s="354"/>
      <c r="VAM53" s="354"/>
      <c r="VAN53" s="354"/>
      <c r="VAO53" s="354"/>
      <c r="VAP53" s="354"/>
      <c r="VAQ53" s="354"/>
      <c r="VAR53" s="354"/>
      <c r="VAS53" s="354"/>
      <c r="VAT53" s="354"/>
      <c r="VAU53" s="354"/>
      <c r="VAV53" s="354"/>
      <c r="VAW53" s="354"/>
      <c r="VAX53" s="354"/>
      <c r="VAY53" s="354"/>
      <c r="VAZ53" s="354"/>
      <c r="VBA53" s="354"/>
      <c r="VBB53" s="354"/>
      <c r="VBC53" s="354"/>
      <c r="VBD53" s="354"/>
      <c r="VBE53" s="354"/>
      <c r="VBF53" s="354"/>
      <c r="VBG53" s="354"/>
      <c r="VBH53" s="354"/>
      <c r="VBI53" s="354"/>
      <c r="VBJ53" s="354"/>
      <c r="VBK53" s="354"/>
      <c r="VBL53" s="354"/>
      <c r="VBM53" s="354"/>
      <c r="VBN53" s="354"/>
      <c r="VBO53" s="354"/>
      <c r="VBP53" s="354"/>
      <c r="VBQ53" s="354"/>
      <c r="VBR53" s="354"/>
      <c r="VBS53" s="354"/>
      <c r="VBT53" s="354"/>
      <c r="VBU53" s="354"/>
      <c r="VBV53" s="354"/>
      <c r="VBW53" s="354"/>
      <c r="VBX53" s="354"/>
      <c r="VBY53" s="354"/>
      <c r="VBZ53" s="354"/>
      <c r="VCA53" s="354"/>
      <c r="VCB53" s="354"/>
      <c r="VCC53" s="354"/>
      <c r="VCD53" s="354"/>
      <c r="VCE53" s="354"/>
      <c r="VCF53" s="354"/>
      <c r="VCG53" s="354"/>
      <c r="VCH53" s="354"/>
      <c r="VCI53" s="354"/>
      <c r="VCJ53" s="354"/>
      <c r="VCK53" s="354"/>
      <c r="VCL53" s="354"/>
      <c r="VCM53" s="354"/>
      <c r="VCN53" s="354"/>
      <c r="VCO53" s="354"/>
      <c r="VCP53" s="354"/>
      <c r="VCQ53" s="354"/>
      <c r="VCR53" s="354"/>
      <c r="VCS53" s="354"/>
      <c r="VCT53" s="354"/>
      <c r="VCU53" s="354"/>
      <c r="VCV53" s="354"/>
      <c r="VCW53" s="354"/>
      <c r="VCX53" s="354"/>
      <c r="VCY53" s="354"/>
      <c r="VCZ53" s="354"/>
      <c r="VDA53" s="354"/>
      <c r="VDB53" s="354"/>
      <c r="VDC53" s="354"/>
      <c r="VDD53" s="354"/>
      <c r="VDE53" s="354"/>
      <c r="VDF53" s="354"/>
      <c r="VDG53" s="354"/>
      <c r="VDH53" s="354"/>
      <c r="VDI53" s="354"/>
      <c r="VDJ53" s="354"/>
      <c r="VDK53" s="354"/>
      <c r="VDL53" s="354"/>
      <c r="VDM53" s="354"/>
      <c r="VDN53" s="354"/>
      <c r="VDO53" s="354"/>
      <c r="VDP53" s="354"/>
      <c r="VDQ53" s="354"/>
      <c r="VDR53" s="354"/>
      <c r="VDS53" s="354"/>
      <c r="VDT53" s="354"/>
      <c r="VDU53" s="354"/>
      <c r="VDV53" s="354"/>
      <c r="VDW53" s="354"/>
      <c r="VDX53" s="354"/>
      <c r="VDY53" s="354"/>
      <c r="VDZ53" s="354"/>
      <c r="VEA53" s="354"/>
      <c r="VEB53" s="354"/>
      <c r="VEC53" s="354"/>
      <c r="VED53" s="354"/>
      <c r="VEE53" s="354"/>
      <c r="VEF53" s="354"/>
      <c r="VEG53" s="354"/>
      <c r="VEH53" s="354"/>
      <c r="VEI53" s="354"/>
      <c r="VEJ53" s="354"/>
      <c r="VEK53" s="354"/>
      <c r="VEL53" s="354"/>
      <c r="VEM53" s="354"/>
      <c r="VEN53" s="354"/>
      <c r="VEO53" s="354"/>
      <c r="VEP53" s="354"/>
      <c r="VEQ53" s="354"/>
      <c r="VER53" s="354"/>
      <c r="VES53" s="354"/>
      <c r="VET53" s="354"/>
      <c r="VEU53" s="354"/>
      <c r="VEV53" s="354"/>
      <c r="VEW53" s="354"/>
      <c r="VEX53" s="354"/>
      <c r="VEY53" s="354"/>
      <c r="VEZ53" s="354"/>
      <c r="VFA53" s="354"/>
      <c r="VFB53" s="354"/>
      <c r="VFC53" s="354"/>
      <c r="VFD53" s="354"/>
      <c r="VFE53" s="354"/>
      <c r="VFF53" s="354"/>
      <c r="VFG53" s="354"/>
      <c r="VFH53" s="354"/>
      <c r="VFI53" s="354"/>
      <c r="VFJ53" s="354"/>
      <c r="VFK53" s="354"/>
      <c r="VFL53" s="354"/>
      <c r="VFM53" s="354"/>
      <c r="VFN53" s="354"/>
      <c r="VFO53" s="354"/>
      <c r="VFP53" s="354"/>
      <c r="VFQ53" s="354"/>
      <c r="VFR53" s="354"/>
      <c r="VFS53" s="354"/>
      <c r="VFT53" s="354"/>
      <c r="VFU53" s="354"/>
      <c r="VFV53" s="354"/>
      <c r="VFW53" s="354"/>
      <c r="VFX53" s="354"/>
      <c r="VFY53" s="354"/>
      <c r="VFZ53" s="354"/>
      <c r="VGA53" s="354"/>
      <c r="VGB53" s="354"/>
      <c r="VGC53" s="354"/>
      <c r="VGD53" s="354"/>
      <c r="VGE53" s="354"/>
      <c r="VGF53" s="354"/>
      <c r="VGG53" s="354"/>
      <c r="VGH53" s="354"/>
      <c r="VGI53" s="354"/>
      <c r="VGJ53" s="354"/>
      <c r="VGK53" s="354"/>
      <c r="VGL53" s="354"/>
      <c r="VGM53" s="354"/>
      <c r="VGN53" s="354"/>
      <c r="VGO53" s="354"/>
      <c r="VGP53" s="354"/>
      <c r="VGQ53" s="354"/>
      <c r="VGR53" s="354"/>
      <c r="VGS53" s="354"/>
      <c r="VGT53" s="354"/>
      <c r="VGU53" s="354"/>
      <c r="VGV53" s="354"/>
      <c r="VGW53" s="354"/>
      <c r="VGX53" s="354"/>
      <c r="VGY53" s="354"/>
      <c r="VGZ53" s="354"/>
      <c r="VHA53" s="354"/>
      <c r="VHB53" s="354"/>
      <c r="VHC53" s="354"/>
      <c r="VHD53" s="354"/>
      <c r="VHE53" s="354"/>
      <c r="VHF53" s="354"/>
      <c r="VHG53" s="354"/>
      <c r="VHH53" s="354"/>
      <c r="VHI53" s="354"/>
      <c r="VHJ53" s="354"/>
      <c r="VHK53" s="354"/>
      <c r="VHL53" s="354"/>
      <c r="VHM53" s="354"/>
      <c r="VHN53" s="354"/>
      <c r="VHO53" s="354"/>
      <c r="VHP53" s="354"/>
      <c r="VHQ53" s="354"/>
      <c r="VHR53" s="354"/>
      <c r="VHS53" s="354"/>
      <c r="VHT53" s="354"/>
      <c r="VHU53" s="354"/>
      <c r="VHV53" s="354"/>
      <c r="VHW53" s="354"/>
      <c r="VHX53" s="354"/>
      <c r="VHY53" s="354"/>
      <c r="VHZ53" s="354"/>
      <c r="VIA53" s="354"/>
      <c r="VIB53" s="354"/>
      <c r="VIC53" s="354"/>
      <c r="VID53" s="354"/>
      <c r="VIE53" s="354"/>
      <c r="VIF53" s="354"/>
      <c r="VIG53" s="354"/>
      <c r="VIH53" s="354"/>
      <c r="VII53" s="354"/>
      <c r="VIJ53" s="354"/>
      <c r="VIK53" s="354"/>
      <c r="VIL53" s="354"/>
      <c r="VIM53" s="354"/>
      <c r="VIN53" s="354"/>
      <c r="VIO53" s="354"/>
      <c r="VIP53" s="354"/>
      <c r="VIQ53" s="354"/>
      <c r="VIR53" s="354"/>
      <c r="VIS53" s="354"/>
      <c r="VIT53" s="354"/>
      <c r="VIU53" s="354"/>
      <c r="VIV53" s="354"/>
      <c r="VIW53" s="354"/>
      <c r="VIX53" s="354"/>
      <c r="VIY53" s="354"/>
      <c r="VIZ53" s="354"/>
      <c r="VJA53" s="354"/>
      <c r="VJB53" s="354"/>
      <c r="VJC53" s="354"/>
      <c r="VJD53" s="354"/>
      <c r="VJE53" s="354"/>
      <c r="VJF53" s="354"/>
      <c r="VJG53" s="354"/>
      <c r="VJH53" s="354"/>
      <c r="VJI53" s="354"/>
      <c r="VJJ53" s="354"/>
      <c r="VJK53" s="354"/>
      <c r="VJL53" s="354"/>
      <c r="VJM53" s="354"/>
      <c r="VJN53" s="354"/>
      <c r="VJO53" s="354"/>
      <c r="VJP53" s="354"/>
      <c r="VJQ53" s="354"/>
      <c r="VJR53" s="354"/>
      <c r="VJS53" s="354"/>
      <c r="VJT53" s="354"/>
      <c r="VJU53" s="354"/>
      <c r="VJV53" s="354"/>
      <c r="VJW53" s="354"/>
      <c r="VJX53" s="354"/>
      <c r="VJY53" s="354"/>
      <c r="VJZ53" s="354"/>
      <c r="VKA53" s="354"/>
      <c r="VKB53" s="354"/>
      <c r="VKC53" s="354"/>
      <c r="VKD53" s="354"/>
      <c r="VKE53" s="354"/>
      <c r="VKF53" s="354"/>
      <c r="VKG53" s="354"/>
      <c r="VKH53" s="354"/>
      <c r="VKI53" s="354"/>
      <c r="VKJ53" s="354"/>
      <c r="VKK53" s="354"/>
      <c r="VKL53" s="354"/>
      <c r="VKM53" s="354"/>
      <c r="VKN53" s="354"/>
      <c r="VKO53" s="354"/>
      <c r="VKP53" s="354"/>
      <c r="VKQ53" s="354"/>
      <c r="VKR53" s="354"/>
      <c r="VKS53" s="354"/>
      <c r="VKT53" s="354"/>
      <c r="VKU53" s="354"/>
      <c r="VKV53" s="354"/>
      <c r="VKW53" s="354"/>
      <c r="VKX53" s="354"/>
      <c r="VKY53" s="354"/>
      <c r="VKZ53" s="354"/>
      <c r="VLA53" s="354"/>
      <c r="VLB53" s="354"/>
      <c r="VLC53" s="354"/>
      <c r="VLD53" s="354"/>
      <c r="VLE53" s="354"/>
      <c r="VLF53" s="354"/>
      <c r="VLG53" s="354"/>
      <c r="VLH53" s="354"/>
      <c r="VLI53" s="354"/>
      <c r="VLJ53" s="354"/>
      <c r="VLK53" s="354"/>
      <c r="VLL53" s="354"/>
      <c r="VLM53" s="354"/>
      <c r="VLN53" s="354"/>
      <c r="VLO53" s="354"/>
      <c r="VLP53" s="354"/>
      <c r="VLQ53" s="354"/>
      <c r="VLR53" s="354"/>
      <c r="VLS53" s="354"/>
      <c r="VLT53" s="354"/>
      <c r="VLU53" s="354"/>
      <c r="VLV53" s="354"/>
      <c r="VLW53" s="354"/>
      <c r="VLX53" s="354"/>
      <c r="VLY53" s="354"/>
      <c r="VLZ53" s="354"/>
      <c r="VMA53" s="354"/>
      <c r="VMB53" s="354"/>
      <c r="VMC53" s="354"/>
      <c r="VMD53" s="354"/>
      <c r="VME53" s="354"/>
      <c r="VMF53" s="354"/>
      <c r="VMG53" s="354"/>
      <c r="VMH53" s="354"/>
      <c r="VMI53" s="354"/>
      <c r="VMJ53" s="354"/>
      <c r="VMK53" s="354"/>
      <c r="VML53" s="354"/>
      <c r="VMM53" s="354"/>
      <c r="VMN53" s="354"/>
      <c r="VMO53" s="354"/>
      <c r="VMP53" s="354"/>
      <c r="VMQ53" s="354"/>
      <c r="VMR53" s="354"/>
      <c r="VMS53" s="354"/>
      <c r="VMT53" s="354"/>
      <c r="VMU53" s="354"/>
      <c r="VMV53" s="354"/>
      <c r="VMW53" s="354"/>
      <c r="VMX53" s="354"/>
      <c r="VMY53" s="354"/>
      <c r="VMZ53" s="354"/>
      <c r="VNA53" s="354"/>
      <c r="VNB53" s="354"/>
      <c r="VNC53" s="354"/>
      <c r="VND53" s="354"/>
      <c r="VNE53" s="354"/>
      <c r="VNF53" s="354"/>
      <c r="VNG53" s="354"/>
      <c r="VNH53" s="354"/>
      <c r="VNI53" s="354"/>
      <c r="VNJ53" s="354"/>
      <c r="VNK53" s="354"/>
      <c r="VNL53" s="354"/>
      <c r="VNM53" s="354"/>
      <c r="VNN53" s="354"/>
      <c r="VNO53" s="354"/>
      <c r="VNP53" s="354"/>
      <c r="VNQ53" s="354"/>
      <c r="VNR53" s="354"/>
      <c r="VNS53" s="354"/>
      <c r="VNT53" s="354"/>
      <c r="VNU53" s="354"/>
      <c r="VNV53" s="354"/>
      <c r="VNW53" s="354"/>
      <c r="VNX53" s="354"/>
      <c r="VNY53" s="354"/>
      <c r="VNZ53" s="354"/>
      <c r="VOA53" s="354"/>
      <c r="VOB53" s="354"/>
      <c r="VOC53" s="354"/>
      <c r="VOD53" s="354"/>
      <c r="VOE53" s="354"/>
      <c r="VOF53" s="354"/>
      <c r="VOG53" s="354"/>
      <c r="VOH53" s="354"/>
      <c r="VOI53" s="354"/>
      <c r="VOJ53" s="354"/>
      <c r="VOK53" s="354"/>
      <c r="VOL53" s="354"/>
      <c r="VOM53" s="354"/>
      <c r="VON53" s="354"/>
      <c r="VOO53" s="354"/>
      <c r="VOP53" s="354"/>
      <c r="VOQ53" s="354"/>
      <c r="VOR53" s="354"/>
      <c r="VOS53" s="354"/>
      <c r="VOT53" s="354"/>
      <c r="VOU53" s="354"/>
      <c r="VOV53" s="354"/>
      <c r="VOW53" s="354"/>
      <c r="VOX53" s="354"/>
      <c r="VOY53" s="354"/>
      <c r="VOZ53" s="354"/>
      <c r="VPA53" s="354"/>
      <c r="VPB53" s="354"/>
      <c r="VPC53" s="354"/>
      <c r="VPD53" s="354"/>
      <c r="VPE53" s="354"/>
      <c r="VPF53" s="354"/>
      <c r="VPG53" s="354"/>
      <c r="VPH53" s="354"/>
      <c r="VPI53" s="354"/>
      <c r="VPJ53" s="354"/>
      <c r="VPK53" s="354"/>
      <c r="VPL53" s="354"/>
      <c r="VPM53" s="354"/>
      <c r="VPN53" s="354"/>
      <c r="VPO53" s="354"/>
      <c r="VPP53" s="354"/>
      <c r="VPQ53" s="354"/>
      <c r="VPR53" s="354"/>
      <c r="VPS53" s="354"/>
      <c r="VPT53" s="354"/>
      <c r="VPU53" s="354"/>
      <c r="VPV53" s="354"/>
      <c r="VPW53" s="354"/>
      <c r="VPX53" s="354"/>
      <c r="VPY53" s="354"/>
      <c r="VPZ53" s="354"/>
      <c r="VQA53" s="354"/>
      <c r="VQB53" s="354"/>
      <c r="VQC53" s="354"/>
      <c r="VQD53" s="354"/>
      <c r="VQE53" s="354"/>
      <c r="VQF53" s="354"/>
      <c r="VQG53" s="354"/>
      <c r="VQH53" s="354"/>
      <c r="VQI53" s="354"/>
      <c r="VQJ53" s="354"/>
      <c r="VQK53" s="354"/>
      <c r="VQL53" s="354"/>
      <c r="VQM53" s="354"/>
      <c r="VQN53" s="354"/>
      <c r="VQO53" s="354"/>
      <c r="VQP53" s="354"/>
      <c r="VQQ53" s="354"/>
      <c r="VQR53" s="354"/>
      <c r="VQS53" s="354"/>
      <c r="VQT53" s="354"/>
      <c r="VQU53" s="354"/>
      <c r="VQV53" s="354"/>
      <c r="VQW53" s="354"/>
      <c r="VQX53" s="354"/>
      <c r="VQY53" s="354"/>
      <c r="VQZ53" s="354"/>
      <c r="VRA53" s="354"/>
      <c r="VRB53" s="354"/>
      <c r="VRC53" s="354"/>
      <c r="VRD53" s="354"/>
      <c r="VRE53" s="354"/>
      <c r="VRF53" s="354"/>
      <c r="VRG53" s="354"/>
      <c r="VRH53" s="354"/>
      <c r="VRI53" s="354"/>
      <c r="VRJ53" s="354"/>
      <c r="VRK53" s="354"/>
      <c r="VRL53" s="354"/>
      <c r="VRM53" s="354"/>
      <c r="VRN53" s="354"/>
      <c r="VRO53" s="354"/>
      <c r="VRP53" s="354"/>
      <c r="VRQ53" s="354"/>
      <c r="VRR53" s="354"/>
      <c r="VRS53" s="354"/>
      <c r="VRT53" s="354"/>
      <c r="VRU53" s="354"/>
      <c r="VRV53" s="354"/>
      <c r="VRW53" s="354"/>
      <c r="VRX53" s="354"/>
      <c r="VRY53" s="354"/>
      <c r="VRZ53" s="354"/>
      <c r="VSA53" s="354"/>
      <c r="VSB53" s="354"/>
      <c r="VSC53" s="354"/>
      <c r="VSD53" s="354"/>
      <c r="VSE53" s="354"/>
      <c r="VSF53" s="354"/>
      <c r="VSG53" s="354"/>
      <c r="VSH53" s="354"/>
      <c r="VSI53" s="354"/>
      <c r="VSJ53" s="354"/>
      <c r="VSK53" s="354"/>
      <c r="VSL53" s="354"/>
      <c r="VSM53" s="354"/>
      <c r="VSN53" s="354"/>
      <c r="VSO53" s="354"/>
      <c r="VSP53" s="354"/>
      <c r="VSQ53" s="354"/>
      <c r="VSR53" s="354"/>
      <c r="VSS53" s="354"/>
      <c r="VST53" s="354"/>
      <c r="VSU53" s="354"/>
      <c r="VSV53" s="354"/>
      <c r="VSW53" s="354"/>
      <c r="VSX53" s="354"/>
      <c r="VSY53" s="354"/>
      <c r="VSZ53" s="354"/>
      <c r="VTA53" s="354"/>
      <c r="VTB53" s="354"/>
      <c r="VTC53" s="354"/>
      <c r="VTD53" s="354"/>
      <c r="VTE53" s="354"/>
      <c r="VTF53" s="354"/>
      <c r="VTG53" s="354"/>
      <c r="VTH53" s="354"/>
      <c r="VTI53" s="354"/>
      <c r="VTJ53" s="354"/>
      <c r="VTK53" s="354"/>
      <c r="VTL53" s="354"/>
      <c r="VTM53" s="354"/>
      <c r="VTN53" s="354"/>
      <c r="VTO53" s="354"/>
      <c r="VTP53" s="354"/>
      <c r="VTQ53" s="354"/>
      <c r="VTR53" s="354"/>
      <c r="VTS53" s="354"/>
      <c r="VTT53" s="354"/>
      <c r="VTU53" s="354"/>
      <c r="VTV53" s="354"/>
      <c r="VTW53" s="354"/>
      <c r="VTX53" s="354"/>
      <c r="VTY53" s="354"/>
      <c r="VTZ53" s="354"/>
      <c r="VUA53" s="354"/>
      <c r="VUB53" s="354"/>
      <c r="VUC53" s="354"/>
      <c r="VUD53" s="354"/>
      <c r="VUE53" s="354"/>
      <c r="VUF53" s="354"/>
      <c r="VUG53" s="354"/>
      <c r="VUH53" s="354"/>
      <c r="VUI53" s="354"/>
      <c r="VUJ53" s="354"/>
      <c r="VUK53" s="354"/>
      <c r="VUL53" s="354"/>
      <c r="VUM53" s="354"/>
      <c r="VUN53" s="354"/>
      <c r="VUO53" s="354"/>
      <c r="VUP53" s="354"/>
      <c r="VUQ53" s="354"/>
      <c r="VUR53" s="354"/>
      <c r="VUS53" s="354"/>
      <c r="VUT53" s="354"/>
      <c r="VUU53" s="354"/>
      <c r="VUV53" s="354"/>
      <c r="VUW53" s="354"/>
      <c r="VUX53" s="354"/>
      <c r="VUY53" s="354"/>
      <c r="VUZ53" s="354"/>
      <c r="VVA53" s="354"/>
      <c r="VVB53" s="354"/>
      <c r="VVC53" s="354"/>
      <c r="VVD53" s="354"/>
      <c r="VVE53" s="354"/>
      <c r="VVF53" s="354"/>
      <c r="VVG53" s="354"/>
      <c r="VVH53" s="354"/>
      <c r="VVI53" s="354"/>
      <c r="VVJ53" s="354"/>
      <c r="VVK53" s="354"/>
      <c r="VVL53" s="354"/>
      <c r="VVM53" s="354"/>
      <c r="VVN53" s="354"/>
      <c r="VVO53" s="354"/>
      <c r="VVP53" s="354"/>
      <c r="VVQ53" s="354"/>
      <c r="VVR53" s="354"/>
      <c r="VVS53" s="354"/>
      <c r="VVT53" s="354"/>
      <c r="VVU53" s="354"/>
      <c r="VVV53" s="354"/>
      <c r="VVW53" s="354"/>
      <c r="VVX53" s="354"/>
      <c r="VVY53" s="354"/>
      <c r="VVZ53" s="354"/>
      <c r="VWA53" s="354"/>
      <c r="VWB53" s="354"/>
      <c r="VWC53" s="354"/>
      <c r="VWD53" s="354"/>
      <c r="VWE53" s="354"/>
      <c r="VWF53" s="354"/>
      <c r="VWG53" s="354"/>
      <c r="VWH53" s="354"/>
      <c r="VWI53" s="354"/>
      <c r="VWJ53" s="354"/>
      <c r="VWK53" s="354"/>
      <c r="VWL53" s="354"/>
      <c r="VWM53" s="354"/>
      <c r="VWN53" s="354"/>
      <c r="VWO53" s="354"/>
      <c r="VWP53" s="354"/>
      <c r="VWQ53" s="354"/>
      <c r="VWR53" s="354"/>
      <c r="VWS53" s="354"/>
      <c r="VWT53" s="354"/>
      <c r="VWU53" s="354"/>
      <c r="VWV53" s="354"/>
      <c r="VWW53" s="354"/>
      <c r="VWX53" s="354"/>
      <c r="VWY53" s="354"/>
      <c r="VWZ53" s="354"/>
      <c r="VXA53" s="354"/>
      <c r="VXB53" s="354"/>
      <c r="VXC53" s="354"/>
      <c r="VXD53" s="354"/>
      <c r="VXE53" s="354"/>
      <c r="VXF53" s="354"/>
      <c r="VXG53" s="354"/>
      <c r="VXH53" s="354"/>
      <c r="VXI53" s="354"/>
      <c r="VXJ53" s="354"/>
      <c r="VXK53" s="354"/>
      <c r="VXL53" s="354"/>
      <c r="VXM53" s="354"/>
      <c r="VXN53" s="354"/>
      <c r="VXO53" s="354"/>
      <c r="VXP53" s="354"/>
      <c r="VXQ53" s="354"/>
      <c r="VXR53" s="354"/>
      <c r="VXS53" s="354"/>
      <c r="VXT53" s="354"/>
      <c r="VXU53" s="354"/>
      <c r="VXV53" s="354"/>
      <c r="VXW53" s="354"/>
      <c r="VXX53" s="354"/>
      <c r="VXY53" s="354"/>
      <c r="VXZ53" s="354"/>
      <c r="VYA53" s="354"/>
      <c r="VYB53" s="354"/>
      <c r="VYC53" s="354"/>
      <c r="VYD53" s="354"/>
      <c r="VYE53" s="354"/>
      <c r="VYF53" s="354"/>
      <c r="VYG53" s="354"/>
      <c r="VYH53" s="354"/>
      <c r="VYI53" s="354"/>
      <c r="VYJ53" s="354"/>
      <c r="VYK53" s="354"/>
      <c r="VYL53" s="354"/>
      <c r="VYM53" s="354"/>
      <c r="VYN53" s="354"/>
      <c r="VYO53" s="354"/>
      <c r="VYP53" s="354"/>
      <c r="VYQ53" s="354"/>
      <c r="VYR53" s="354"/>
      <c r="VYS53" s="354"/>
      <c r="VYT53" s="354"/>
      <c r="VYU53" s="354"/>
      <c r="VYV53" s="354"/>
      <c r="VYW53" s="354"/>
      <c r="VYX53" s="354"/>
      <c r="VYY53" s="354"/>
      <c r="VYZ53" s="354"/>
      <c r="VZA53" s="354"/>
      <c r="VZB53" s="354"/>
      <c r="VZC53" s="354"/>
      <c r="VZD53" s="354"/>
      <c r="VZE53" s="354"/>
      <c r="VZF53" s="354"/>
      <c r="VZG53" s="354"/>
      <c r="VZH53" s="354"/>
      <c r="VZI53" s="354"/>
      <c r="VZJ53" s="354"/>
      <c r="VZK53" s="354"/>
      <c r="VZL53" s="354"/>
      <c r="VZM53" s="354"/>
      <c r="VZN53" s="354"/>
      <c r="VZO53" s="354"/>
      <c r="VZP53" s="354"/>
      <c r="VZQ53" s="354"/>
      <c r="VZR53" s="354"/>
      <c r="VZS53" s="354"/>
      <c r="VZT53" s="354"/>
      <c r="VZU53" s="354"/>
      <c r="VZV53" s="354"/>
      <c r="VZW53" s="354"/>
      <c r="VZX53" s="354"/>
      <c r="VZY53" s="354"/>
      <c r="VZZ53" s="354"/>
      <c r="WAA53" s="354"/>
      <c r="WAB53" s="354"/>
      <c r="WAC53" s="354"/>
      <c r="WAD53" s="354"/>
      <c r="WAE53" s="354"/>
      <c r="WAF53" s="354"/>
      <c r="WAG53" s="354"/>
      <c r="WAH53" s="354"/>
      <c r="WAI53" s="354"/>
      <c r="WAJ53" s="354"/>
      <c r="WAK53" s="354"/>
      <c r="WAL53" s="354"/>
      <c r="WAM53" s="354"/>
      <c r="WAN53" s="354"/>
      <c r="WAO53" s="354"/>
      <c r="WAP53" s="354"/>
      <c r="WAQ53" s="354"/>
      <c r="WAR53" s="354"/>
      <c r="WAS53" s="354"/>
      <c r="WAT53" s="354"/>
      <c r="WAU53" s="354"/>
      <c r="WAV53" s="354"/>
      <c r="WAW53" s="354"/>
      <c r="WAX53" s="354"/>
      <c r="WAY53" s="354"/>
      <c r="WAZ53" s="354"/>
      <c r="WBA53" s="354"/>
      <c r="WBB53" s="354"/>
      <c r="WBC53" s="354"/>
      <c r="WBD53" s="354"/>
      <c r="WBE53" s="354"/>
      <c r="WBF53" s="354"/>
      <c r="WBG53" s="354"/>
      <c r="WBH53" s="354"/>
      <c r="WBI53" s="354"/>
      <c r="WBJ53" s="354"/>
      <c r="WBK53" s="354"/>
      <c r="WBL53" s="354"/>
      <c r="WBM53" s="354"/>
      <c r="WBN53" s="354"/>
      <c r="WBO53" s="354"/>
      <c r="WBP53" s="354"/>
      <c r="WBQ53" s="354"/>
      <c r="WBR53" s="354"/>
      <c r="WBS53" s="354"/>
      <c r="WBT53" s="354"/>
      <c r="WBU53" s="354"/>
      <c r="WBV53" s="354"/>
      <c r="WBW53" s="354"/>
      <c r="WBX53" s="354"/>
      <c r="WBY53" s="354"/>
      <c r="WBZ53" s="354"/>
      <c r="WCA53" s="354"/>
      <c r="WCB53" s="354"/>
      <c r="WCC53" s="354"/>
      <c r="WCD53" s="354"/>
      <c r="WCE53" s="354"/>
      <c r="WCF53" s="354"/>
      <c r="WCG53" s="354"/>
      <c r="WCH53" s="354"/>
      <c r="WCI53" s="354"/>
      <c r="WCJ53" s="354"/>
      <c r="WCK53" s="354"/>
      <c r="WCL53" s="354"/>
      <c r="WCM53" s="354"/>
      <c r="WCN53" s="354"/>
      <c r="WCO53" s="354"/>
      <c r="WCP53" s="354"/>
      <c r="WCQ53" s="354"/>
      <c r="WCR53" s="354"/>
      <c r="WCS53" s="354"/>
      <c r="WCT53" s="354"/>
      <c r="WCU53" s="354"/>
      <c r="WCV53" s="354"/>
      <c r="WCW53" s="354"/>
      <c r="WCX53" s="354"/>
      <c r="WCY53" s="354"/>
      <c r="WCZ53" s="354"/>
      <c r="WDA53" s="354"/>
      <c r="WDB53" s="354"/>
      <c r="WDC53" s="354"/>
      <c r="WDD53" s="354"/>
      <c r="WDE53" s="354"/>
      <c r="WDF53" s="354"/>
      <c r="WDG53" s="354"/>
      <c r="WDH53" s="354"/>
      <c r="WDI53" s="354"/>
      <c r="WDJ53" s="354"/>
      <c r="WDK53" s="354"/>
      <c r="WDL53" s="354"/>
      <c r="WDM53" s="354"/>
      <c r="WDN53" s="354"/>
      <c r="WDO53" s="354"/>
      <c r="WDP53" s="354"/>
      <c r="WDQ53" s="354"/>
      <c r="WDR53" s="354"/>
      <c r="WDS53" s="354"/>
      <c r="WDT53" s="354"/>
      <c r="WDU53" s="354"/>
      <c r="WDV53" s="354"/>
      <c r="WDW53" s="354"/>
      <c r="WDX53" s="354"/>
      <c r="WDY53" s="354"/>
      <c r="WDZ53" s="354"/>
      <c r="WEA53" s="354"/>
      <c r="WEB53" s="354"/>
      <c r="WEC53" s="354"/>
      <c r="WED53" s="354"/>
      <c r="WEE53" s="354"/>
      <c r="WEF53" s="354"/>
      <c r="WEG53" s="354"/>
      <c r="WEH53" s="354"/>
      <c r="WEI53" s="354"/>
      <c r="WEJ53" s="354"/>
      <c r="WEK53" s="354"/>
      <c r="WEL53" s="354"/>
      <c r="WEM53" s="354"/>
      <c r="WEN53" s="354"/>
      <c r="WEO53" s="354"/>
      <c r="WEP53" s="354"/>
      <c r="WEQ53" s="354"/>
      <c r="WER53" s="354"/>
      <c r="WES53" s="354"/>
      <c r="WET53" s="354"/>
      <c r="WEU53" s="354"/>
      <c r="WEV53" s="354"/>
      <c r="WEW53" s="354"/>
      <c r="WEX53" s="354"/>
      <c r="WEY53" s="354"/>
      <c r="WEZ53" s="354"/>
      <c r="WFA53" s="354"/>
      <c r="WFB53" s="354"/>
      <c r="WFC53" s="354"/>
      <c r="WFD53" s="354"/>
      <c r="WFE53" s="354"/>
      <c r="WFF53" s="354"/>
      <c r="WFG53" s="354"/>
      <c r="WFH53" s="354"/>
      <c r="WFI53" s="354"/>
      <c r="WFJ53" s="354"/>
      <c r="WFK53" s="354"/>
      <c r="WFL53" s="354"/>
      <c r="WFM53" s="354"/>
      <c r="WFN53" s="354"/>
      <c r="WFO53" s="354"/>
      <c r="WFP53" s="354"/>
      <c r="WFQ53" s="354"/>
      <c r="WFR53" s="354"/>
      <c r="WFS53" s="354"/>
      <c r="WFT53" s="354"/>
      <c r="WFU53" s="354"/>
      <c r="WFV53" s="354"/>
      <c r="WFW53" s="354"/>
      <c r="WFX53" s="354"/>
      <c r="WFY53" s="354"/>
      <c r="WFZ53" s="354"/>
      <c r="WGA53" s="354"/>
      <c r="WGB53" s="354"/>
      <c r="WGC53" s="354"/>
      <c r="WGD53" s="354"/>
      <c r="WGE53" s="354"/>
      <c r="WGF53" s="354"/>
      <c r="WGG53" s="354"/>
      <c r="WGH53" s="354"/>
      <c r="WGI53" s="354"/>
      <c r="WGJ53" s="354"/>
      <c r="WGK53" s="354"/>
      <c r="WGL53" s="354"/>
      <c r="WGM53" s="354"/>
      <c r="WGN53" s="354"/>
      <c r="WGO53" s="354"/>
      <c r="WGP53" s="354"/>
      <c r="WGQ53" s="354"/>
      <c r="WGR53" s="354"/>
      <c r="WGS53" s="354"/>
      <c r="WGT53" s="354"/>
      <c r="WGU53" s="354"/>
      <c r="WGV53" s="354"/>
      <c r="WGW53" s="354"/>
      <c r="WGX53" s="354"/>
      <c r="WGY53" s="354"/>
      <c r="WGZ53" s="354"/>
      <c r="WHA53" s="354"/>
      <c r="WHB53" s="354"/>
      <c r="WHC53" s="354"/>
      <c r="WHD53" s="354"/>
      <c r="WHE53" s="354"/>
      <c r="WHF53" s="354"/>
      <c r="WHG53" s="354"/>
      <c r="WHH53" s="354"/>
      <c r="WHI53" s="354"/>
      <c r="WHJ53" s="354"/>
      <c r="WHK53" s="354"/>
      <c r="WHL53" s="354"/>
      <c r="WHM53" s="354"/>
      <c r="WHN53" s="354"/>
      <c r="WHO53" s="354"/>
      <c r="WHP53" s="354"/>
      <c r="WHQ53" s="354"/>
      <c r="WHR53" s="354"/>
      <c r="WHS53" s="354"/>
      <c r="WHT53" s="354"/>
      <c r="WHU53" s="354"/>
      <c r="WHV53" s="354"/>
      <c r="WHW53" s="354"/>
      <c r="WHX53" s="354"/>
      <c r="WHY53" s="354"/>
      <c r="WHZ53" s="354"/>
      <c r="WIA53" s="354"/>
      <c r="WIB53" s="354"/>
      <c r="WIC53" s="354"/>
      <c r="WID53" s="354"/>
      <c r="WIE53" s="354"/>
      <c r="WIF53" s="354"/>
      <c r="WIG53" s="354"/>
      <c r="WIH53" s="354"/>
      <c r="WII53" s="354"/>
      <c r="WIJ53" s="354"/>
      <c r="WIK53" s="354"/>
      <c r="WIL53" s="354"/>
      <c r="WIM53" s="354"/>
      <c r="WIN53" s="354"/>
      <c r="WIO53" s="354"/>
      <c r="WIP53" s="354"/>
      <c r="WIQ53" s="354"/>
      <c r="WIR53" s="354"/>
      <c r="WIS53" s="354"/>
      <c r="WIT53" s="354"/>
      <c r="WIU53" s="354"/>
      <c r="WIV53" s="354"/>
      <c r="WIW53" s="354"/>
      <c r="WIX53" s="354"/>
      <c r="WIY53" s="354"/>
      <c r="WIZ53" s="354"/>
      <c r="WJA53" s="354"/>
      <c r="WJB53" s="354"/>
      <c r="WJC53" s="354"/>
      <c r="WJD53" s="354"/>
      <c r="WJE53" s="354"/>
      <c r="WJF53" s="354"/>
      <c r="WJG53" s="354"/>
      <c r="WJH53" s="354"/>
      <c r="WJI53" s="354"/>
      <c r="WJJ53" s="354"/>
      <c r="WJK53" s="354"/>
      <c r="WJL53" s="354"/>
      <c r="WJM53" s="354"/>
      <c r="WJN53" s="354"/>
      <c r="WJO53" s="354"/>
      <c r="WJP53" s="354"/>
      <c r="WJQ53" s="354"/>
      <c r="WJR53" s="354"/>
      <c r="WJS53" s="354"/>
      <c r="WJT53" s="354"/>
      <c r="WJU53" s="354"/>
      <c r="WJV53" s="354"/>
      <c r="WJW53" s="354"/>
      <c r="WJX53" s="354"/>
      <c r="WJY53" s="354"/>
      <c r="WJZ53" s="354"/>
      <c r="WKA53" s="354"/>
      <c r="WKB53" s="354"/>
      <c r="WKC53" s="354"/>
      <c r="WKD53" s="354"/>
      <c r="WKE53" s="354"/>
      <c r="WKF53" s="354"/>
      <c r="WKG53" s="354"/>
      <c r="WKH53" s="354"/>
      <c r="WKI53" s="354"/>
      <c r="WKJ53" s="354"/>
      <c r="WKK53" s="354"/>
      <c r="WKL53" s="354"/>
      <c r="WKM53" s="354"/>
      <c r="WKN53" s="354"/>
      <c r="WKO53" s="354"/>
      <c r="WKP53" s="354"/>
      <c r="WKQ53" s="354"/>
      <c r="WKR53" s="354"/>
      <c r="WKS53" s="354"/>
      <c r="WKT53" s="354"/>
      <c r="WKU53" s="354"/>
      <c r="WKV53" s="354"/>
      <c r="WKW53" s="354"/>
      <c r="WKX53" s="354"/>
      <c r="WKY53" s="354"/>
      <c r="WKZ53" s="354"/>
      <c r="WLA53" s="354"/>
      <c r="WLB53" s="354"/>
      <c r="WLC53" s="354"/>
      <c r="WLD53" s="354"/>
      <c r="WLE53" s="354"/>
      <c r="WLF53" s="354"/>
      <c r="WLG53" s="354"/>
      <c r="WLH53" s="354"/>
      <c r="WLI53" s="354"/>
      <c r="WLJ53" s="354"/>
      <c r="WLK53" s="354"/>
      <c r="WLL53" s="354"/>
      <c r="WLM53" s="354"/>
      <c r="WLN53" s="354"/>
      <c r="WLO53" s="354"/>
      <c r="WLP53" s="354"/>
      <c r="WLQ53" s="354"/>
      <c r="WLR53" s="354"/>
      <c r="WLS53" s="354"/>
      <c r="WLT53" s="354"/>
      <c r="WLU53" s="354"/>
      <c r="WLV53" s="354"/>
      <c r="WLW53" s="354"/>
      <c r="WLX53" s="354"/>
      <c r="WLY53" s="354"/>
      <c r="WLZ53" s="354"/>
      <c r="WMA53" s="354"/>
      <c r="WMB53" s="354"/>
      <c r="WMC53" s="354"/>
      <c r="WMD53" s="354"/>
      <c r="WME53" s="354"/>
      <c r="WMF53" s="354"/>
      <c r="WMG53" s="354"/>
      <c r="WMH53" s="354"/>
      <c r="WMI53" s="354"/>
      <c r="WMJ53" s="354"/>
      <c r="WMK53" s="354"/>
      <c r="WML53" s="354"/>
      <c r="WMM53" s="354"/>
      <c r="WMN53" s="354"/>
      <c r="WMO53" s="354"/>
      <c r="WMP53" s="354"/>
      <c r="WMQ53" s="354"/>
      <c r="WMR53" s="354"/>
      <c r="WMS53" s="354"/>
      <c r="WMT53" s="354"/>
      <c r="WMU53" s="354"/>
      <c r="WMV53" s="354"/>
      <c r="WMW53" s="354"/>
      <c r="WMX53" s="354"/>
      <c r="WMY53" s="354"/>
      <c r="WMZ53" s="354"/>
      <c r="WNA53" s="354"/>
      <c r="WNB53" s="354"/>
      <c r="WNC53" s="354"/>
      <c r="WND53" s="354"/>
      <c r="WNE53" s="354"/>
      <c r="WNF53" s="354"/>
      <c r="WNG53" s="354"/>
      <c r="WNH53" s="354"/>
      <c r="WNI53" s="354"/>
      <c r="WNJ53" s="354"/>
      <c r="WNK53" s="354"/>
      <c r="WNL53" s="354"/>
      <c r="WNM53" s="354"/>
      <c r="WNN53" s="354"/>
      <c r="WNO53" s="354"/>
      <c r="WNP53" s="354"/>
      <c r="WNQ53" s="354"/>
      <c r="WNR53" s="354"/>
      <c r="WNS53" s="354"/>
      <c r="WNT53" s="354"/>
      <c r="WNU53" s="354"/>
      <c r="WNV53" s="354"/>
      <c r="WNW53" s="354"/>
      <c r="WNX53" s="354"/>
      <c r="WNY53" s="354"/>
      <c r="WNZ53" s="354"/>
      <c r="WOA53" s="354"/>
      <c r="WOB53" s="354"/>
      <c r="WOC53" s="354"/>
      <c r="WOD53" s="354"/>
      <c r="WOE53" s="354"/>
      <c r="WOF53" s="354"/>
      <c r="WOG53" s="354"/>
      <c r="WOH53" s="354"/>
      <c r="WOI53" s="354"/>
      <c r="WOJ53" s="354"/>
      <c r="WOK53" s="354"/>
      <c r="WOL53" s="354"/>
      <c r="WOM53" s="354"/>
      <c r="WON53" s="354"/>
      <c r="WOO53" s="354"/>
      <c r="WOP53" s="354"/>
      <c r="WOQ53" s="354"/>
      <c r="WOR53" s="354"/>
      <c r="WOS53" s="354"/>
      <c r="WOT53" s="354"/>
      <c r="WOU53" s="354"/>
      <c r="WOV53" s="354"/>
      <c r="WOW53" s="354"/>
      <c r="WOX53" s="354"/>
      <c r="WOY53" s="354"/>
      <c r="WOZ53" s="354"/>
      <c r="WPA53" s="354"/>
      <c r="WPB53" s="354"/>
      <c r="WPC53" s="354"/>
      <c r="WPD53" s="354"/>
      <c r="WPE53" s="354"/>
      <c r="WPF53" s="354"/>
      <c r="WPG53" s="354"/>
      <c r="WPH53" s="354"/>
      <c r="WPI53" s="354"/>
      <c r="WPJ53" s="354"/>
      <c r="WPK53" s="354"/>
      <c r="WPL53" s="354"/>
      <c r="WPM53" s="354"/>
      <c r="WPN53" s="354"/>
      <c r="WPO53" s="354"/>
      <c r="WPP53" s="354"/>
      <c r="WPQ53" s="354"/>
      <c r="WPR53" s="354"/>
      <c r="WPS53" s="354"/>
      <c r="WPT53" s="354"/>
      <c r="WPU53" s="354"/>
      <c r="WPV53" s="354"/>
      <c r="WPW53" s="354"/>
      <c r="WPX53" s="354"/>
      <c r="WPY53" s="354"/>
      <c r="WPZ53" s="354"/>
      <c r="WQA53" s="354"/>
      <c r="WQB53" s="354"/>
      <c r="WQC53" s="354"/>
      <c r="WQD53" s="354"/>
      <c r="WQE53" s="354"/>
      <c r="WQF53" s="354"/>
      <c r="WQG53" s="354"/>
      <c r="WQH53" s="354"/>
      <c r="WQI53" s="354"/>
      <c r="WQJ53" s="354"/>
      <c r="WQK53" s="354"/>
      <c r="WQL53" s="354"/>
      <c r="WQM53" s="354"/>
      <c r="WQN53" s="354"/>
      <c r="WQO53" s="354"/>
      <c r="WQP53" s="354"/>
      <c r="WQQ53" s="354"/>
      <c r="WQR53" s="354"/>
      <c r="WQS53" s="354"/>
      <c r="WQT53" s="354"/>
      <c r="WQU53" s="354"/>
      <c r="WQV53" s="354"/>
      <c r="WQW53" s="354"/>
      <c r="WQX53" s="354"/>
      <c r="WQY53" s="354"/>
      <c r="WQZ53" s="354"/>
      <c r="WRA53" s="354"/>
      <c r="WRB53" s="354"/>
      <c r="WRC53" s="354"/>
      <c r="WRD53" s="354"/>
      <c r="WRE53" s="354"/>
      <c r="WRF53" s="354"/>
      <c r="WRG53" s="354"/>
      <c r="WRH53" s="354"/>
      <c r="WRI53" s="354"/>
      <c r="WRJ53" s="354"/>
      <c r="WRK53" s="354"/>
      <c r="WRL53" s="354"/>
      <c r="WRM53" s="354"/>
      <c r="WRN53" s="354"/>
      <c r="WRO53" s="354"/>
      <c r="WRP53" s="354"/>
      <c r="WRQ53" s="354"/>
      <c r="WRR53" s="354"/>
      <c r="WRS53" s="354"/>
      <c r="WRT53" s="354"/>
      <c r="WRU53" s="354"/>
      <c r="WRV53" s="354"/>
      <c r="WRW53" s="354"/>
      <c r="WRX53" s="354"/>
      <c r="WRY53" s="354"/>
      <c r="WRZ53" s="354"/>
      <c r="WSA53" s="354"/>
      <c r="WSB53" s="354"/>
      <c r="WSC53" s="354"/>
      <c r="WSD53" s="354"/>
      <c r="WSE53" s="354"/>
      <c r="WSF53" s="354"/>
      <c r="WSG53" s="354"/>
      <c r="WSH53" s="354"/>
      <c r="WSI53" s="354"/>
      <c r="WSJ53" s="354"/>
      <c r="WSK53" s="354"/>
      <c r="WSL53" s="354"/>
      <c r="WSM53" s="354"/>
      <c r="WSN53" s="354"/>
      <c r="WSO53" s="354"/>
      <c r="WSP53" s="354"/>
      <c r="WSQ53" s="354"/>
      <c r="WSR53" s="354"/>
      <c r="WSS53" s="354"/>
      <c r="WST53" s="354"/>
      <c r="WSU53" s="354"/>
      <c r="WSV53" s="354"/>
      <c r="WSW53" s="354"/>
      <c r="WSX53" s="354"/>
      <c r="WSY53" s="354"/>
      <c r="WSZ53" s="354"/>
      <c r="WTA53" s="354"/>
      <c r="WTB53" s="354"/>
      <c r="WTC53" s="354"/>
      <c r="WTD53" s="354"/>
      <c r="WTE53" s="354"/>
      <c r="WTF53" s="354"/>
      <c r="WTG53" s="354"/>
      <c r="WTH53" s="354"/>
      <c r="WTI53" s="354"/>
      <c r="WTJ53" s="354"/>
      <c r="WTK53" s="354"/>
      <c r="WTL53" s="354"/>
      <c r="WTM53" s="354"/>
      <c r="WTN53" s="354"/>
      <c r="WTO53" s="354"/>
      <c r="WTP53" s="354"/>
      <c r="WTQ53" s="354"/>
      <c r="WTR53" s="354"/>
      <c r="WTS53" s="354"/>
      <c r="WTT53" s="354"/>
      <c r="WTU53" s="354"/>
      <c r="WTV53" s="354"/>
      <c r="WTW53" s="354"/>
      <c r="WTX53" s="354"/>
      <c r="WTY53" s="354"/>
      <c r="WTZ53" s="354"/>
      <c r="WUA53" s="354"/>
      <c r="WUB53" s="354"/>
      <c r="WUC53" s="354"/>
      <c r="WUD53" s="354"/>
      <c r="WUE53" s="354"/>
      <c r="WUF53" s="354"/>
      <c r="WUG53" s="354"/>
      <c r="WUH53" s="354"/>
      <c r="WUI53" s="354"/>
      <c r="WUJ53" s="354"/>
      <c r="WUK53" s="354"/>
      <c r="WUL53" s="354"/>
      <c r="WUM53" s="354"/>
      <c r="WUN53" s="354"/>
      <c r="WUO53" s="354"/>
      <c r="WUP53" s="354"/>
      <c r="WUQ53" s="354"/>
      <c r="WUR53" s="354"/>
      <c r="WUS53" s="354"/>
      <c r="WUT53" s="354"/>
      <c r="WUU53" s="354"/>
      <c r="WUV53" s="354"/>
      <c r="WUW53" s="354"/>
      <c r="WUX53" s="354"/>
      <c r="WUY53" s="354"/>
      <c r="WUZ53" s="354"/>
      <c r="WVA53" s="354"/>
      <c r="WVB53" s="354"/>
      <c r="WVC53" s="354"/>
      <c r="WVD53" s="354"/>
      <c r="WVE53" s="354"/>
      <c r="WVF53" s="354"/>
      <c r="WVG53" s="354"/>
      <c r="WVH53" s="354"/>
      <c r="WVI53" s="354"/>
      <c r="WVJ53" s="354"/>
      <c r="WVK53" s="354"/>
      <c r="WVL53" s="354"/>
      <c r="WVM53" s="354"/>
      <c r="WVN53" s="354"/>
      <c r="WVO53" s="354"/>
      <c r="WVP53" s="354"/>
      <c r="WVQ53" s="354"/>
      <c r="WVR53" s="354"/>
      <c r="WVS53" s="354"/>
      <c r="WVT53" s="354"/>
      <c r="WVU53" s="354"/>
      <c r="WVV53" s="354"/>
      <c r="WVW53" s="354"/>
      <c r="WVX53" s="354"/>
      <c r="WVY53" s="354"/>
      <c r="WVZ53" s="354"/>
    </row>
    <row r="54" spans="1:16146" s="598" customFormat="1" x14ac:dyDescent="0.25">
      <c r="E54" s="399"/>
      <c r="F54" s="399"/>
      <c r="M54" s="624" t="s">
        <v>729</v>
      </c>
      <c r="N54" s="533">
        <v>24</v>
      </c>
      <c r="O54" s="534">
        <f>O7+O10+O11+O13+O14+O16+O17+O18+O19+O22</f>
        <v>273560.51</v>
      </c>
      <c r="P54" s="534">
        <f>P45+P44+P43+P42+P41+P40+P38+P36+P34+P28+P27+P26+P23+P22+P15+P7</f>
        <v>436121.11</v>
      </c>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4"/>
      <c r="BV54" s="354"/>
      <c r="BW54" s="354"/>
      <c r="BX54" s="354"/>
      <c r="BY54" s="354"/>
      <c r="BZ54" s="354"/>
      <c r="CA54" s="354"/>
      <c r="CB54" s="354"/>
      <c r="CC54" s="354"/>
      <c r="CD54" s="354"/>
      <c r="CE54" s="354"/>
      <c r="CF54" s="354"/>
      <c r="CG54" s="354"/>
      <c r="CH54" s="354"/>
      <c r="CI54" s="354"/>
      <c r="CJ54" s="354"/>
      <c r="CK54" s="354"/>
      <c r="CL54" s="354"/>
      <c r="CM54" s="354"/>
      <c r="CN54" s="354"/>
      <c r="CO54" s="354"/>
      <c r="CP54" s="354"/>
      <c r="CQ54" s="354"/>
      <c r="CR54" s="354"/>
      <c r="CS54" s="354"/>
      <c r="CT54" s="354"/>
      <c r="CU54" s="354"/>
      <c r="CV54" s="354"/>
      <c r="CW54" s="354"/>
      <c r="CX54" s="354"/>
      <c r="CY54" s="354"/>
      <c r="CZ54" s="354"/>
      <c r="DA54" s="354"/>
      <c r="DB54" s="354"/>
      <c r="DC54" s="354"/>
      <c r="DD54" s="354"/>
      <c r="DE54" s="354"/>
      <c r="DF54" s="354"/>
      <c r="DG54" s="354"/>
      <c r="DH54" s="354"/>
      <c r="DI54" s="354"/>
      <c r="DJ54" s="354"/>
      <c r="DK54" s="354"/>
      <c r="DL54" s="354"/>
      <c r="DM54" s="354"/>
      <c r="DN54" s="354"/>
      <c r="DO54" s="354"/>
      <c r="DP54" s="354"/>
      <c r="DQ54" s="354"/>
      <c r="DR54" s="354"/>
      <c r="DS54" s="354"/>
      <c r="DT54" s="354"/>
      <c r="DU54" s="354"/>
      <c r="DV54" s="354"/>
      <c r="DW54" s="354"/>
      <c r="DX54" s="354"/>
      <c r="DY54" s="354"/>
      <c r="DZ54" s="354"/>
      <c r="EA54" s="354"/>
      <c r="EB54" s="354"/>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354"/>
      <c r="EZ54" s="354"/>
      <c r="FA54" s="354"/>
      <c r="FB54" s="354"/>
      <c r="FC54" s="354"/>
      <c r="FD54" s="354"/>
      <c r="FE54" s="354"/>
      <c r="FF54" s="354"/>
      <c r="FG54" s="354"/>
      <c r="FH54" s="354"/>
      <c r="FI54" s="354"/>
      <c r="FJ54" s="354"/>
      <c r="FK54" s="354"/>
      <c r="FL54" s="354"/>
      <c r="FM54" s="354"/>
      <c r="FN54" s="354"/>
      <c r="FO54" s="354"/>
      <c r="FP54" s="354"/>
      <c r="FQ54" s="354"/>
      <c r="FR54" s="354"/>
      <c r="FS54" s="354"/>
      <c r="FT54" s="354"/>
      <c r="FU54" s="354"/>
      <c r="FV54" s="354"/>
      <c r="FW54" s="354"/>
      <c r="FX54" s="354"/>
      <c r="FY54" s="354"/>
      <c r="FZ54" s="354"/>
      <c r="GA54" s="354"/>
      <c r="GB54" s="354"/>
      <c r="GC54" s="354"/>
      <c r="GD54" s="354"/>
      <c r="GE54" s="354"/>
      <c r="GF54" s="354"/>
      <c r="GG54" s="354"/>
      <c r="GH54" s="354"/>
      <c r="GI54" s="354"/>
      <c r="GJ54" s="354"/>
      <c r="GK54" s="354"/>
      <c r="GL54" s="354"/>
      <c r="GM54" s="354"/>
      <c r="GN54" s="354"/>
      <c r="GO54" s="354"/>
      <c r="GP54" s="354"/>
      <c r="GQ54" s="354"/>
      <c r="GR54" s="354"/>
      <c r="GS54" s="354"/>
      <c r="GT54" s="354"/>
      <c r="GU54" s="354"/>
      <c r="GV54" s="354"/>
      <c r="GW54" s="354"/>
      <c r="GX54" s="354"/>
      <c r="GY54" s="354"/>
      <c r="GZ54" s="354"/>
      <c r="HA54" s="354"/>
      <c r="HB54" s="354"/>
      <c r="HC54" s="354"/>
      <c r="HD54" s="354"/>
      <c r="HE54" s="354"/>
      <c r="HF54" s="354"/>
      <c r="HG54" s="354"/>
      <c r="HH54" s="354"/>
      <c r="HI54" s="354"/>
      <c r="HJ54" s="354"/>
      <c r="HK54" s="354"/>
      <c r="HL54" s="354"/>
      <c r="HM54" s="354"/>
      <c r="HN54" s="354"/>
      <c r="HO54" s="354"/>
      <c r="HP54" s="354"/>
      <c r="HQ54" s="354"/>
      <c r="HR54" s="354"/>
      <c r="HS54" s="354"/>
      <c r="HT54" s="354"/>
      <c r="HU54" s="354"/>
      <c r="HV54" s="354"/>
      <c r="HW54" s="354"/>
      <c r="HX54" s="354"/>
      <c r="HY54" s="354"/>
      <c r="HZ54" s="354"/>
      <c r="IA54" s="354"/>
      <c r="IB54" s="354"/>
      <c r="IC54" s="354"/>
      <c r="ID54" s="354"/>
      <c r="IE54" s="354"/>
      <c r="IF54" s="354"/>
      <c r="IG54" s="354"/>
      <c r="IH54" s="354"/>
      <c r="II54" s="354"/>
      <c r="IJ54" s="354"/>
      <c r="IK54" s="354"/>
      <c r="IL54" s="354"/>
      <c r="IM54" s="354"/>
      <c r="IN54" s="354"/>
      <c r="IO54" s="354"/>
      <c r="IP54" s="354"/>
      <c r="IQ54" s="354"/>
      <c r="IR54" s="354"/>
      <c r="IS54" s="354"/>
      <c r="IT54" s="354"/>
      <c r="IU54" s="354"/>
      <c r="IV54" s="354"/>
      <c r="IW54" s="354"/>
      <c r="IX54" s="354"/>
      <c r="IY54" s="354"/>
      <c r="IZ54" s="354"/>
      <c r="JA54" s="354"/>
      <c r="JB54" s="354"/>
      <c r="JC54" s="354"/>
      <c r="JD54" s="354"/>
      <c r="JE54" s="354"/>
      <c r="JF54" s="354"/>
      <c r="JG54" s="354"/>
      <c r="JH54" s="354"/>
      <c r="JI54" s="354"/>
      <c r="JJ54" s="354"/>
      <c r="JK54" s="354"/>
      <c r="JL54" s="354"/>
      <c r="JM54" s="354"/>
      <c r="JN54" s="354"/>
      <c r="JO54" s="354"/>
      <c r="JP54" s="354"/>
      <c r="JQ54" s="354"/>
      <c r="JR54" s="354"/>
      <c r="JS54" s="354"/>
      <c r="JT54" s="354"/>
      <c r="JU54" s="354"/>
      <c r="JV54" s="354"/>
      <c r="JW54" s="354"/>
      <c r="JX54" s="354"/>
      <c r="JY54" s="354"/>
      <c r="JZ54" s="354"/>
      <c r="KA54" s="354"/>
      <c r="KB54" s="354"/>
      <c r="KC54" s="354"/>
      <c r="KD54" s="354"/>
      <c r="KE54" s="354"/>
      <c r="KF54" s="354"/>
      <c r="KG54" s="354"/>
      <c r="KH54" s="354"/>
      <c r="KI54" s="354"/>
      <c r="KJ54" s="354"/>
      <c r="KK54" s="354"/>
      <c r="KL54" s="354"/>
      <c r="KM54" s="354"/>
      <c r="KN54" s="354"/>
      <c r="KO54" s="354"/>
      <c r="KP54" s="354"/>
      <c r="KQ54" s="354"/>
      <c r="KR54" s="354"/>
      <c r="KS54" s="354"/>
      <c r="KT54" s="354"/>
      <c r="KU54" s="354"/>
      <c r="KV54" s="354"/>
      <c r="KW54" s="354"/>
      <c r="KX54" s="354"/>
      <c r="KY54" s="354"/>
      <c r="KZ54" s="354"/>
      <c r="LA54" s="354"/>
      <c r="LB54" s="354"/>
      <c r="LC54" s="354"/>
      <c r="LD54" s="354"/>
      <c r="LE54" s="354"/>
      <c r="LF54" s="354"/>
      <c r="LG54" s="354"/>
      <c r="LH54" s="354"/>
      <c r="LI54" s="354"/>
      <c r="LJ54" s="354"/>
      <c r="LK54" s="354"/>
      <c r="LL54" s="354"/>
      <c r="LM54" s="354"/>
      <c r="LN54" s="354"/>
      <c r="LO54" s="354"/>
      <c r="LP54" s="354"/>
      <c r="LQ54" s="354"/>
      <c r="LR54" s="354"/>
      <c r="LS54" s="354"/>
      <c r="LT54" s="354"/>
      <c r="LU54" s="354"/>
      <c r="LV54" s="354"/>
      <c r="LW54" s="354"/>
      <c r="LX54" s="354"/>
      <c r="LY54" s="354"/>
      <c r="LZ54" s="354"/>
      <c r="MA54" s="354"/>
      <c r="MB54" s="354"/>
      <c r="MC54" s="354"/>
      <c r="MD54" s="354"/>
      <c r="ME54" s="354"/>
      <c r="MF54" s="354"/>
      <c r="MG54" s="354"/>
      <c r="MH54" s="354"/>
      <c r="MI54" s="354"/>
      <c r="MJ54" s="354"/>
      <c r="MK54" s="354"/>
      <c r="ML54" s="354"/>
      <c r="MM54" s="354"/>
      <c r="MN54" s="354"/>
      <c r="MO54" s="354"/>
      <c r="MP54" s="354"/>
      <c r="MQ54" s="354"/>
      <c r="MR54" s="354"/>
      <c r="MS54" s="354"/>
      <c r="MT54" s="354"/>
      <c r="MU54" s="354"/>
      <c r="MV54" s="354"/>
      <c r="MW54" s="354"/>
      <c r="MX54" s="354"/>
      <c r="MY54" s="354"/>
      <c r="MZ54" s="354"/>
      <c r="NA54" s="354"/>
      <c r="NB54" s="354"/>
      <c r="NC54" s="354"/>
      <c r="ND54" s="354"/>
      <c r="NE54" s="354"/>
      <c r="NF54" s="354"/>
      <c r="NG54" s="354"/>
      <c r="NH54" s="354"/>
      <c r="NI54" s="354"/>
      <c r="NJ54" s="354"/>
      <c r="NK54" s="354"/>
      <c r="NL54" s="354"/>
      <c r="NM54" s="354"/>
      <c r="NN54" s="354"/>
      <c r="NO54" s="354"/>
      <c r="NP54" s="354"/>
      <c r="NQ54" s="354"/>
      <c r="NR54" s="354"/>
      <c r="NS54" s="354"/>
      <c r="NT54" s="354"/>
      <c r="NU54" s="354"/>
      <c r="NV54" s="354"/>
      <c r="NW54" s="354"/>
      <c r="NX54" s="354"/>
      <c r="NY54" s="354"/>
      <c r="NZ54" s="354"/>
      <c r="OA54" s="354"/>
      <c r="OB54" s="354"/>
      <c r="OC54" s="354"/>
      <c r="OD54" s="354"/>
      <c r="OE54" s="354"/>
      <c r="OF54" s="354"/>
      <c r="OG54" s="354"/>
      <c r="OH54" s="354"/>
      <c r="OI54" s="354"/>
      <c r="OJ54" s="354"/>
      <c r="OK54" s="354"/>
      <c r="OL54" s="354"/>
      <c r="OM54" s="354"/>
      <c r="ON54" s="354"/>
      <c r="OO54" s="354"/>
      <c r="OP54" s="354"/>
      <c r="OQ54" s="354"/>
      <c r="OR54" s="354"/>
      <c r="OS54" s="354"/>
      <c r="OT54" s="354"/>
      <c r="OU54" s="354"/>
      <c r="OV54" s="354"/>
      <c r="OW54" s="354"/>
      <c r="OX54" s="354"/>
      <c r="OY54" s="354"/>
      <c r="OZ54" s="354"/>
      <c r="PA54" s="354"/>
      <c r="PB54" s="354"/>
      <c r="PC54" s="354"/>
      <c r="PD54" s="354"/>
      <c r="PE54" s="354"/>
      <c r="PF54" s="354"/>
      <c r="PG54" s="354"/>
      <c r="PH54" s="354"/>
      <c r="PI54" s="354"/>
      <c r="PJ54" s="354"/>
      <c r="PK54" s="354"/>
      <c r="PL54" s="354"/>
      <c r="PM54" s="354"/>
      <c r="PN54" s="354"/>
      <c r="PO54" s="354"/>
      <c r="PP54" s="354"/>
      <c r="PQ54" s="354"/>
      <c r="PR54" s="354"/>
      <c r="PS54" s="354"/>
      <c r="PT54" s="354"/>
      <c r="PU54" s="354"/>
      <c r="PV54" s="354"/>
      <c r="PW54" s="354"/>
      <c r="PX54" s="354"/>
      <c r="PY54" s="354"/>
      <c r="PZ54" s="354"/>
      <c r="QA54" s="354"/>
      <c r="QB54" s="354"/>
      <c r="QC54" s="354"/>
      <c r="QD54" s="354"/>
      <c r="QE54" s="354"/>
      <c r="QF54" s="354"/>
      <c r="QG54" s="354"/>
      <c r="QH54" s="354"/>
      <c r="QI54" s="354"/>
      <c r="QJ54" s="354"/>
      <c r="QK54" s="354"/>
      <c r="QL54" s="354"/>
      <c r="QM54" s="354"/>
      <c r="QN54" s="354"/>
      <c r="QO54" s="354"/>
      <c r="QP54" s="354"/>
      <c r="QQ54" s="354"/>
      <c r="QR54" s="354"/>
      <c r="QS54" s="354"/>
      <c r="QT54" s="354"/>
      <c r="QU54" s="354"/>
      <c r="QV54" s="354"/>
      <c r="QW54" s="354"/>
      <c r="QX54" s="354"/>
      <c r="QY54" s="354"/>
      <c r="QZ54" s="354"/>
      <c r="RA54" s="354"/>
      <c r="RB54" s="354"/>
      <c r="RC54" s="354"/>
      <c r="RD54" s="354"/>
      <c r="RE54" s="354"/>
      <c r="RF54" s="354"/>
      <c r="RG54" s="354"/>
      <c r="RH54" s="354"/>
      <c r="RI54" s="354"/>
      <c r="RJ54" s="354"/>
      <c r="RK54" s="354"/>
      <c r="RL54" s="354"/>
      <c r="RM54" s="354"/>
      <c r="RN54" s="354"/>
      <c r="RO54" s="354"/>
      <c r="RP54" s="354"/>
      <c r="RQ54" s="354"/>
      <c r="RR54" s="354"/>
      <c r="RS54" s="354"/>
      <c r="RT54" s="354"/>
      <c r="RU54" s="354"/>
      <c r="RV54" s="354"/>
      <c r="RW54" s="354"/>
      <c r="RX54" s="354"/>
      <c r="RY54" s="354"/>
      <c r="RZ54" s="354"/>
      <c r="SA54" s="354"/>
      <c r="SB54" s="354"/>
      <c r="SC54" s="354"/>
      <c r="SD54" s="354"/>
      <c r="SE54" s="354"/>
      <c r="SF54" s="354"/>
      <c r="SG54" s="354"/>
      <c r="SH54" s="354"/>
      <c r="SI54" s="354"/>
      <c r="SJ54" s="354"/>
      <c r="SK54" s="354"/>
      <c r="SL54" s="354"/>
      <c r="SM54" s="354"/>
      <c r="SN54" s="354"/>
      <c r="SO54" s="354"/>
      <c r="SP54" s="354"/>
      <c r="SQ54" s="354"/>
      <c r="SR54" s="354"/>
      <c r="SS54" s="354"/>
      <c r="ST54" s="354"/>
      <c r="SU54" s="354"/>
      <c r="SV54" s="354"/>
      <c r="SW54" s="354"/>
      <c r="SX54" s="354"/>
      <c r="SY54" s="354"/>
      <c r="SZ54" s="354"/>
      <c r="TA54" s="354"/>
      <c r="TB54" s="354"/>
      <c r="TC54" s="354"/>
      <c r="TD54" s="354"/>
      <c r="TE54" s="354"/>
      <c r="TF54" s="354"/>
      <c r="TG54" s="354"/>
      <c r="TH54" s="354"/>
      <c r="TI54" s="354"/>
      <c r="TJ54" s="354"/>
      <c r="TK54" s="354"/>
      <c r="TL54" s="354"/>
      <c r="TM54" s="354"/>
      <c r="TN54" s="354"/>
      <c r="TO54" s="354"/>
      <c r="TP54" s="354"/>
      <c r="TQ54" s="354"/>
      <c r="TR54" s="354"/>
      <c r="TS54" s="354"/>
      <c r="TT54" s="354"/>
      <c r="TU54" s="354"/>
      <c r="TV54" s="354"/>
      <c r="TW54" s="354"/>
      <c r="TX54" s="354"/>
      <c r="TY54" s="354"/>
      <c r="TZ54" s="354"/>
      <c r="UA54" s="354"/>
      <c r="UB54" s="354"/>
      <c r="UC54" s="354"/>
      <c r="UD54" s="354"/>
      <c r="UE54" s="354"/>
      <c r="UF54" s="354"/>
      <c r="UG54" s="354"/>
      <c r="UH54" s="354"/>
      <c r="UI54" s="354"/>
      <c r="UJ54" s="354"/>
      <c r="UK54" s="354"/>
      <c r="UL54" s="354"/>
      <c r="UM54" s="354"/>
      <c r="UN54" s="354"/>
      <c r="UO54" s="354"/>
      <c r="UP54" s="354"/>
      <c r="UQ54" s="354"/>
      <c r="UR54" s="354"/>
      <c r="US54" s="354"/>
      <c r="UT54" s="354"/>
      <c r="UU54" s="354"/>
      <c r="UV54" s="354"/>
      <c r="UW54" s="354"/>
      <c r="UX54" s="354"/>
      <c r="UY54" s="354"/>
      <c r="UZ54" s="354"/>
      <c r="VA54" s="354"/>
      <c r="VB54" s="354"/>
      <c r="VC54" s="354"/>
      <c r="VD54" s="354"/>
      <c r="VE54" s="354"/>
      <c r="VF54" s="354"/>
      <c r="VG54" s="354"/>
      <c r="VH54" s="354"/>
      <c r="VI54" s="354"/>
      <c r="VJ54" s="354"/>
      <c r="VK54" s="354"/>
      <c r="VL54" s="354"/>
      <c r="VM54" s="354"/>
      <c r="VN54" s="354"/>
      <c r="VO54" s="354"/>
      <c r="VP54" s="354"/>
      <c r="VQ54" s="354"/>
      <c r="VR54" s="354"/>
      <c r="VS54" s="354"/>
      <c r="VT54" s="354"/>
      <c r="VU54" s="354"/>
      <c r="VV54" s="354"/>
      <c r="VW54" s="354"/>
      <c r="VX54" s="354"/>
      <c r="VY54" s="354"/>
      <c r="VZ54" s="354"/>
      <c r="WA54" s="354"/>
      <c r="WB54" s="354"/>
      <c r="WC54" s="354"/>
      <c r="WD54" s="354"/>
      <c r="WE54" s="354"/>
      <c r="WF54" s="354"/>
      <c r="WG54" s="354"/>
      <c r="WH54" s="354"/>
      <c r="WI54" s="354"/>
      <c r="WJ54" s="354"/>
      <c r="WK54" s="354"/>
      <c r="WL54" s="354"/>
      <c r="WM54" s="354"/>
      <c r="WN54" s="354"/>
      <c r="WO54" s="354"/>
      <c r="WP54" s="354"/>
      <c r="WQ54" s="354"/>
      <c r="WR54" s="354"/>
      <c r="WS54" s="354"/>
      <c r="WT54" s="354"/>
      <c r="WU54" s="354"/>
      <c r="WV54" s="354"/>
      <c r="WW54" s="354"/>
      <c r="WX54" s="354"/>
      <c r="WY54" s="354"/>
      <c r="WZ54" s="354"/>
      <c r="XA54" s="354"/>
      <c r="XB54" s="354"/>
      <c r="XC54" s="354"/>
      <c r="XD54" s="354"/>
      <c r="XE54" s="354"/>
      <c r="XF54" s="354"/>
      <c r="XG54" s="354"/>
      <c r="XH54" s="354"/>
      <c r="XI54" s="354"/>
      <c r="XJ54" s="354"/>
      <c r="XK54" s="354"/>
      <c r="XL54" s="354"/>
      <c r="XM54" s="354"/>
      <c r="XN54" s="354"/>
      <c r="XO54" s="354"/>
      <c r="XP54" s="354"/>
      <c r="XQ54" s="354"/>
      <c r="XR54" s="354"/>
      <c r="XS54" s="354"/>
      <c r="XT54" s="354"/>
      <c r="XU54" s="354"/>
      <c r="XV54" s="354"/>
      <c r="XW54" s="354"/>
      <c r="XX54" s="354"/>
      <c r="XY54" s="354"/>
      <c r="XZ54" s="354"/>
      <c r="YA54" s="354"/>
      <c r="YB54" s="354"/>
      <c r="YC54" s="354"/>
      <c r="YD54" s="354"/>
      <c r="YE54" s="354"/>
      <c r="YF54" s="354"/>
      <c r="YG54" s="354"/>
      <c r="YH54" s="354"/>
      <c r="YI54" s="354"/>
      <c r="YJ54" s="354"/>
      <c r="YK54" s="354"/>
      <c r="YL54" s="354"/>
      <c r="YM54" s="354"/>
      <c r="YN54" s="354"/>
      <c r="YO54" s="354"/>
      <c r="YP54" s="354"/>
      <c r="YQ54" s="354"/>
      <c r="YR54" s="354"/>
      <c r="YS54" s="354"/>
      <c r="YT54" s="354"/>
      <c r="YU54" s="354"/>
      <c r="YV54" s="354"/>
      <c r="YW54" s="354"/>
      <c r="YX54" s="354"/>
      <c r="YY54" s="354"/>
      <c r="YZ54" s="354"/>
      <c r="ZA54" s="354"/>
      <c r="ZB54" s="354"/>
      <c r="ZC54" s="354"/>
      <c r="ZD54" s="354"/>
      <c r="ZE54" s="354"/>
      <c r="ZF54" s="354"/>
      <c r="ZG54" s="354"/>
      <c r="ZH54" s="354"/>
      <c r="ZI54" s="354"/>
      <c r="ZJ54" s="354"/>
      <c r="ZK54" s="354"/>
      <c r="ZL54" s="354"/>
      <c r="ZM54" s="354"/>
      <c r="ZN54" s="354"/>
      <c r="ZO54" s="354"/>
      <c r="ZP54" s="354"/>
      <c r="ZQ54" s="354"/>
      <c r="ZR54" s="354"/>
      <c r="ZS54" s="354"/>
      <c r="ZT54" s="354"/>
      <c r="ZU54" s="354"/>
      <c r="ZV54" s="354"/>
      <c r="ZW54" s="354"/>
      <c r="ZX54" s="354"/>
      <c r="ZY54" s="354"/>
      <c r="ZZ54" s="354"/>
      <c r="AAA54" s="354"/>
      <c r="AAB54" s="354"/>
      <c r="AAC54" s="354"/>
      <c r="AAD54" s="354"/>
      <c r="AAE54" s="354"/>
      <c r="AAF54" s="354"/>
      <c r="AAG54" s="354"/>
      <c r="AAH54" s="354"/>
      <c r="AAI54" s="354"/>
      <c r="AAJ54" s="354"/>
      <c r="AAK54" s="354"/>
      <c r="AAL54" s="354"/>
      <c r="AAM54" s="354"/>
      <c r="AAN54" s="354"/>
      <c r="AAO54" s="354"/>
      <c r="AAP54" s="354"/>
      <c r="AAQ54" s="354"/>
      <c r="AAR54" s="354"/>
      <c r="AAS54" s="354"/>
      <c r="AAT54" s="354"/>
      <c r="AAU54" s="354"/>
      <c r="AAV54" s="354"/>
      <c r="AAW54" s="354"/>
      <c r="AAX54" s="354"/>
      <c r="AAY54" s="354"/>
      <c r="AAZ54" s="354"/>
      <c r="ABA54" s="354"/>
      <c r="ABB54" s="354"/>
      <c r="ABC54" s="354"/>
      <c r="ABD54" s="354"/>
      <c r="ABE54" s="354"/>
      <c r="ABF54" s="354"/>
      <c r="ABG54" s="354"/>
      <c r="ABH54" s="354"/>
      <c r="ABI54" s="354"/>
      <c r="ABJ54" s="354"/>
      <c r="ABK54" s="354"/>
      <c r="ABL54" s="354"/>
      <c r="ABM54" s="354"/>
      <c r="ABN54" s="354"/>
      <c r="ABO54" s="354"/>
      <c r="ABP54" s="354"/>
      <c r="ABQ54" s="354"/>
      <c r="ABR54" s="354"/>
      <c r="ABS54" s="354"/>
      <c r="ABT54" s="354"/>
      <c r="ABU54" s="354"/>
      <c r="ABV54" s="354"/>
      <c r="ABW54" s="354"/>
      <c r="ABX54" s="354"/>
      <c r="ABY54" s="354"/>
      <c r="ABZ54" s="354"/>
      <c r="ACA54" s="354"/>
      <c r="ACB54" s="354"/>
      <c r="ACC54" s="354"/>
      <c r="ACD54" s="354"/>
      <c r="ACE54" s="354"/>
      <c r="ACF54" s="354"/>
      <c r="ACG54" s="354"/>
      <c r="ACH54" s="354"/>
      <c r="ACI54" s="354"/>
      <c r="ACJ54" s="354"/>
      <c r="ACK54" s="354"/>
      <c r="ACL54" s="354"/>
      <c r="ACM54" s="354"/>
      <c r="ACN54" s="354"/>
      <c r="ACO54" s="354"/>
      <c r="ACP54" s="354"/>
      <c r="ACQ54" s="354"/>
      <c r="ACR54" s="354"/>
      <c r="ACS54" s="354"/>
      <c r="ACT54" s="354"/>
      <c r="ACU54" s="354"/>
      <c r="ACV54" s="354"/>
      <c r="ACW54" s="354"/>
      <c r="ACX54" s="354"/>
      <c r="ACY54" s="354"/>
      <c r="ACZ54" s="354"/>
      <c r="ADA54" s="354"/>
      <c r="ADB54" s="354"/>
      <c r="ADC54" s="354"/>
      <c r="ADD54" s="354"/>
      <c r="ADE54" s="354"/>
      <c r="ADF54" s="354"/>
      <c r="ADG54" s="354"/>
      <c r="ADH54" s="354"/>
      <c r="ADI54" s="354"/>
      <c r="ADJ54" s="354"/>
      <c r="ADK54" s="354"/>
      <c r="ADL54" s="354"/>
      <c r="ADM54" s="354"/>
      <c r="ADN54" s="354"/>
      <c r="ADO54" s="354"/>
      <c r="ADP54" s="354"/>
      <c r="ADQ54" s="354"/>
      <c r="ADR54" s="354"/>
      <c r="ADS54" s="354"/>
      <c r="ADT54" s="354"/>
      <c r="ADU54" s="354"/>
      <c r="ADV54" s="354"/>
      <c r="ADW54" s="354"/>
      <c r="ADX54" s="354"/>
      <c r="ADY54" s="354"/>
      <c r="ADZ54" s="354"/>
      <c r="AEA54" s="354"/>
      <c r="AEB54" s="354"/>
      <c r="AEC54" s="354"/>
      <c r="AED54" s="354"/>
      <c r="AEE54" s="354"/>
      <c r="AEF54" s="354"/>
      <c r="AEG54" s="354"/>
      <c r="AEH54" s="354"/>
      <c r="AEI54" s="354"/>
      <c r="AEJ54" s="354"/>
      <c r="AEK54" s="354"/>
      <c r="AEL54" s="354"/>
      <c r="AEM54" s="354"/>
      <c r="AEN54" s="354"/>
      <c r="AEO54" s="354"/>
      <c r="AEP54" s="354"/>
      <c r="AEQ54" s="354"/>
      <c r="AER54" s="354"/>
      <c r="AES54" s="354"/>
      <c r="AET54" s="354"/>
      <c r="AEU54" s="354"/>
      <c r="AEV54" s="354"/>
      <c r="AEW54" s="354"/>
      <c r="AEX54" s="354"/>
      <c r="AEY54" s="354"/>
      <c r="AEZ54" s="354"/>
      <c r="AFA54" s="354"/>
      <c r="AFB54" s="354"/>
      <c r="AFC54" s="354"/>
      <c r="AFD54" s="354"/>
      <c r="AFE54" s="354"/>
      <c r="AFF54" s="354"/>
      <c r="AFG54" s="354"/>
      <c r="AFH54" s="354"/>
      <c r="AFI54" s="354"/>
      <c r="AFJ54" s="354"/>
      <c r="AFK54" s="354"/>
      <c r="AFL54" s="354"/>
      <c r="AFM54" s="354"/>
      <c r="AFN54" s="354"/>
      <c r="AFO54" s="354"/>
      <c r="AFP54" s="354"/>
      <c r="AFQ54" s="354"/>
      <c r="AFR54" s="354"/>
      <c r="AFS54" s="354"/>
      <c r="AFT54" s="354"/>
      <c r="AFU54" s="354"/>
      <c r="AFV54" s="354"/>
      <c r="AFW54" s="354"/>
      <c r="AFX54" s="354"/>
      <c r="AFY54" s="354"/>
      <c r="AFZ54" s="354"/>
      <c r="AGA54" s="354"/>
      <c r="AGB54" s="354"/>
      <c r="AGC54" s="354"/>
      <c r="AGD54" s="354"/>
      <c r="AGE54" s="354"/>
      <c r="AGF54" s="354"/>
      <c r="AGG54" s="354"/>
      <c r="AGH54" s="354"/>
      <c r="AGI54" s="354"/>
      <c r="AGJ54" s="354"/>
      <c r="AGK54" s="354"/>
      <c r="AGL54" s="354"/>
      <c r="AGM54" s="354"/>
      <c r="AGN54" s="354"/>
      <c r="AGO54" s="354"/>
      <c r="AGP54" s="354"/>
      <c r="AGQ54" s="354"/>
      <c r="AGR54" s="354"/>
      <c r="AGS54" s="354"/>
      <c r="AGT54" s="354"/>
      <c r="AGU54" s="354"/>
      <c r="AGV54" s="354"/>
      <c r="AGW54" s="354"/>
      <c r="AGX54" s="354"/>
      <c r="AGY54" s="354"/>
      <c r="AGZ54" s="354"/>
      <c r="AHA54" s="354"/>
      <c r="AHB54" s="354"/>
      <c r="AHC54" s="354"/>
      <c r="AHD54" s="354"/>
      <c r="AHE54" s="354"/>
      <c r="AHF54" s="354"/>
      <c r="AHG54" s="354"/>
      <c r="AHH54" s="354"/>
      <c r="AHI54" s="354"/>
      <c r="AHJ54" s="354"/>
      <c r="AHK54" s="354"/>
      <c r="AHL54" s="354"/>
      <c r="AHM54" s="354"/>
      <c r="AHN54" s="354"/>
      <c r="AHO54" s="354"/>
      <c r="AHP54" s="354"/>
      <c r="AHQ54" s="354"/>
      <c r="AHR54" s="354"/>
      <c r="AHS54" s="354"/>
      <c r="AHT54" s="354"/>
      <c r="AHU54" s="354"/>
      <c r="AHV54" s="354"/>
      <c r="AHW54" s="354"/>
      <c r="AHX54" s="354"/>
      <c r="AHY54" s="354"/>
      <c r="AHZ54" s="354"/>
      <c r="AIA54" s="354"/>
      <c r="AIB54" s="354"/>
      <c r="AIC54" s="354"/>
      <c r="AID54" s="354"/>
      <c r="AIE54" s="354"/>
      <c r="AIF54" s="354"/>
      <c r="AIG54" s="354"/>
      <c r="AIH54" s="354"/>
      <c r="AII54" s="354"/>
      <c r="AIJ54" s="354"/>
      <c r="AIK54" s="354"/>
      <c r="AIL54" s="354"/>
      <c r="AIM54" s="354"/>
      <c r="AIN54" s="354"/>
      <c r="AIO54" s="354"/>
      <c r="AIP54" s="354"/>
      <c r="AIQ54" s="354"/>
      <c r="AIR54" s="354"/>
      <c r="AIS54" s="354"/>
      <c r="AIT54" s="354"/>
      <c r="AIU54" s="354"/>
      <c r="AIV54" s="354"/>
      <c r="AIW54" s="354"/>
      <c r="AIX54" s="354"/>
      <c r="AIY54" s="354"/>
      <c r="AIZ54" s="354"/>
      <c r="AJA54" s="354"/>
      <c r="AJB54" s="354"/>
      <c r="AJC54" s="354"/>
      <c r="AJD54" s="354"/>
      <c r="AJE54" s="354"/>
      <c r="AJF54" s="354"/>
      <c r="AJG54" s="354"/>
      <c r="AJH54" s="354"/>
      <c r="AJI54" s="354"/>
      <c r="AJJ54" s="354"/>
      <c r="AJK54" s="354"/>
      <c r="AJL54" s="354"/>
      <c r="AJM54" s="354"/>
      <c r="AJN54" s="354"/>
      <c r="AJO54" s="354"/>
      <c r="AJP54" s="354"/>
      <c r="AJQ54" s="354"/>
      <c r="AJR54" s="354"/>
      <c r="AJS54" s="354"/>
      <c r="AJT54" s="354"/>
      <c r="AJU54" s="354"/>
      <c r="AJV54" s="354"/>
      <c r="AJW54" s="354"/>
      <c r="AJX54" s="354"/>
      <c r="AJY54" s="354"/>
      <c r="AJZ54" s="354"/>
      <c r="AKA54" s="354"/>
      <c r="AKB54" s="354"/>
      <c r="AKC54" s="354"/>
      <c r="AKD54" s="354"/>
      <c r="AKE54" s="354"/>
      <c r="AKF54" s="354"/>
      <c r="AKG54" s="354"/>
      <c r="AKH54" s="354"/>
      <c r="AKI54" s="354"/>
      <c r="AKJ54" s="354"/>
      <c r="AKK54" s="354"/>
      <c r="AKL54" s="354"/>
      <c r="AKM54" s="354"/>
      <c r="AKN54" s="354"/>
      <c r="AKO54" s="354"/>
      <c r="AKP54" s="354"/>
      <c r="AKQ54" s="354"/>
      <c r="AKR54" s="354"/>
      <c r="AKS54" s="354"/>
      <c r="AKT54" s="354"/>
      <c r="AKU54" s="354"/>
      <c r="AKV54" s="354"/>
      <c r="AKW54" s="354"/>
      <c r="AKX54" s="354"/>
      <c r="AKY54" s="354"/>
      <c r="AKZ54" s="354"/>
      <c r="ALA54" s="354"/>
      <c r="ALB54" s="354"/>
      <c r="ALC54" s="354"/>
      <c r="ALD54" s="354"/>
      <c r="ALE54" s="354"/>
      <c r="ALF54" s="354"/>
      <c r="ALG54" s="354"/>
      <c r="ALH54" s="354"/>
      <c r="ALI54" s="354"/>
      <c r="ALJ54" s="354"/>
      <c r="ALK54" s="354"/>
      <c r="ALL54" s="354"/>
      <c r="ALM54" s="354"/>
      <c r="ALN54" s="354"/>
      <c r="ALO54" s="354"/>
      <c r="ALP54" s="354"/>
      <c r="ALQ54" s="354"/>
      <c r="ALR54" s="354"/>
      <c r="ALS54" s="354"/>
      <c r="ALT54" s="354"/>
      <c r="ALU54" s="354"/>
      <c r="ALV54" s="354"/>
      <c r="ALW54" s="354"/>
      <c r="ALX54" s="354"/>
      <c r="ALY54" s="354"/>
      <c r="ALZ54" s="354"/>
      <c r="AMA54" s="354"/>
      <c r="AMB54" s="354"/>
      <c r="AMC54" s="354"/>
      <c r="AMD54" s="354"/>
      <c r="AME54" s="354"/>
      <c r="AMF54" s="354"/>
      <c r="AMG54" s="354"/>
      <c r="AMH54" s="354"/>
      <c r="AMI54" s="354"/>
      <c r="AMJ54" s="354"/>
      <c r="AMK54" s="354"/>
      <c r="AML54" s="354"/>
      <c r="AMM54" s="354"/>
      <c r="AMN54" s="354"/>
      <c r="AMO54" s="354"/>
      <c r="AMP54" s="354"/>
      <c r="AMQ54" s="354"/>
      <c r="AMR54" s="354"/>
      <c r="AMS54" s="354"/>
      <c r="AMT54" s="354"/>
      <c r="AMU54" s="354"/>
      <c r="AMV54" s="354"/>
      <c r="AMW54" s="354"/>
      <c r="AMX54" s="354"/>
      <c r="AMY54" s="354"/>
      <c r="AMZ54" s="354"/>
      <c r="ANA54" s="354"/>
      <c r="ANB54" s="354"/>
      <c r="ANC54" s="354"/>
      <c r="AND54" s="354"/>
      <c r="ANE54" s="354"/>
      <c r="ANF54" s="354"/>
      <c r="ANG54" s="354"/>
      <c r="ANH54" s="354"/>
      <c r="ANI54" s="354"/>
      <c r="ANJ54" s="354"/>
      <c r="ANK54" s="354"/>
      <c r="ANL54" s="354"/>
      <c r="ANM54" s="354"/>
      <c r="ANN54" s="354"/>
      <c r="ANO54" s="354"/>
      <c r="ANP54" s="354"/>
      <c r="ANQ54" s="354"/>
      <c r="ANR54" s="354"/>
      <c r="ANS54" s="354"/>
      <c r="ANT54" s="354"/>
      <c r="ANU54" s="354"/>
      <c r="ANV54" s="354"/>
      <c r="ANW54" s="354"/>
      <c r="ANX54" s="354"/>
      <c r="ANY54" s="354"/>
      <c r="ANZ54" s="354"/>
      <c r="AOA54" s="354"/>
      <c r="AOB54" s="354"/>
      <c r="AOC54" s="354"/>
      <c r="AOD54" s="354"/>
      <c r="AOE54" s="354"/>
      <c r="AOF54" s="354"/>
      <c r="AOG54" s="354"/>
      <c r="AOH54" s="354"/>
      <c r="AOI54" s="354"/>
      <c r="AOJ54" s="354"/>
      <c r="AOK54" s="354"/>
      <c r="AOL54" s="354"/>
      <c r="AOM54" s="354"/>
      <c r="AON54" s="354"/>
      <c r="AOO54" s="354"/>
      <c r="AOP54" s="354"/>
      <c r="AOQ54" s="354"/>
      <c r="AOR54" s="354"/>
      <c r="AOS54" s="354"/>
      <c r="AOT54" s="354"/>
      <c r="AOU54" s="354"/>
      <c r="AOV54" s="354"/>
      <c r="AOW54" s="354"/>
      <c r="AOX54" s="354"/>
      <c r="AOY54" s="354"/>
      <c r="AOZ54" s="354"/>
      <c r="APA54" s="354"/>
      <c r="APB54" s="354"/>
      <c r="APC54" s="354"/>
      <c r="APD54" s="354"/>
      <c r="APE54" s="354"/>
      <c r="APF54" s="354"/>
      <c r="APG54" s="354"/>
      <c r="APH54" s="354"/>
      <c r="API54" s="354"/>
      <c r="APJ54" s="354"/>
      <c r="APK54" s="354"/>
      <c r="APL54" s="354"/>
      <c r="APM54" s="354"/>
      <c r="APN54" s="354"/>
      <c r="APO54" s="354"/>
      <c r="APP54" s="354"/>
      <c r="APQ54" s="354"/>
      <c r="APR54" s="354"/>
      <c r="APS54" s="354"/>
      <c r="APT54" s="354"/>
      <c r="APU54" s="354"/>
      <c r="APV54" s="354"/>
      <c r="APW54" s="354"/>
      <c r="APX54" s="354"/>
      <c r="APY54" s="354"/>
      <c r="APZ54" s="354"/>
      <c r="AQA54" s="354"/>
      <c r="AQB54" s="354"/>
      <c r="AQC54" s="354"/>
      <c r="AQD54" s="354"/>
      <c r="AQE54" s="354"/>
      <c r="AQF54" s="354"/>
      <c r="AQG54" s="354"/>
      <c r="AQH54" s="354"/>
      <c r="AQI54" s="354"/>
      <c r="AQJ54" s="354"/>
      <c r="AQK54" s="354"/>
      <c r="AQL54" s="354"/>
      <c r="AQM54" s="354"/>
      <c r="AQN54" s="354"/>
      <c r="AQO54" s="354"/>
      <c r="AQP54" s="354"/>
      <c r="AQQ54" s="354"/>
      <c r="AQR54" s="354"/>
      <c r="AQS54" s="354"/>
      <c r="AQT54" s="354"/>
      <c r="AQU54" s="354"/>
      <c r="AQV54" s="354"/>
      <c r="AQW54" s="354"/>
      <c r="AQX54" s="354"/>
      <c r="AQY54" s="354"/>
      <c r="AQZ54" s="354"/>
      <c r="ARA54" s="354"/>
      <c r="ARB54" s="354"/>
      <c r="ARC54" s="354"/>
      <c r="ARD54" s="354"/>
      <c r="ARE54" s="354"/>
      <c r="ARF54" s="354"/>
      <c r="ARG54" s="354"/>
      <c r="ARH54" s="354"/>
      <c r="ARI54" s="354"/>
      <c r="ARJ54" s="354"/>
      <c r="ARK54" s="354"/>
      <c r="ARL54" s="354"/>
      <c r="ARM54" s="354"/>
      <c r="ARN54" s="354"/>
      <c r="ARO54" s="354"/>
      <c r="ARP54" s="354"/>
      <c r="ARQ54" s="354"/>
      <c r="ARR54" s="354"/>
      <c r="ARS54" s="354"/>
      <c r="ART54" s="354"/>
      <c r="ARU54" s="354"/>
      <c r="ARV54" s="354"/>
      <c r="ARW54" s="354"/>
      <c r="ARX54" s="354"/>
      <c r="ARY54" s="354"/>
      <c r="ARZ54" s="354"/>
      <c r="ASA54" s="354"/>
      <c r="ASB54" s="354"/>
      <c r="ASC54" s="354"/>
      <c r="ASD54" s="354"/>
      <c r="ASE54" s="354"/>
      <c r="ASF54" s="354"/>
      <c r="ASG54" s="354"/>
      <c r="ASH54" s="354"/>
      <c r="ASI54" s="354"/>
      <c r="ASJ54" s="354"/>
      <c r="ASK54" s="354"/>
      <c r="ASL54" s="354"/>
      <c r="ASM54" s="354"/>
      <c r="ASN54" s="354"/>
      <c r="ASO54" s="354"/>
      <c r="ASP54" s="354"/>
      <c r="ASQ54" s="354"/>
      <c r="ASR54" s="354"/>
      <c r="ASS54" s="354"/>
      <c r="AST54" s="354"/>
      <c r="ASU54" s="354"/>
      <c r="ASV54" s="354"/>
      <c r="ASW54" s="354"/>
      <c r="ASX54" s="354"/>
      <c r="ASY54" s="354"/>
      <c r="ASZ54" s="354"/>
      <c r="ATA54" s="354"/>
      <c r="ATB54" s="354"/>
      <c r="ATC54" s="354"/>
      <c r="ATD54" s="354"/>
      <c r="ATE54" s="354"/>
      <c r="ATF54" s="354"/>
      <c r="ATG54" s="354"/>
      <c r="ATH54" s="354"/>
      <c r="ATI54" s="354"/>
      <c r="ATJ54" s="354"/>
      <c r="ATK54" s="354"/>
      <c r="ATL54" s="354"/>
      <c r="ATM54" s="354"/>
      <c r="ATN54" s="354"/>
      <c r="ATO54" s="354"/>
      <c r="ATP54" s="354"/>
      <c r="ATQ54" s="354"/>
      <c r="ATR54" s="354"/>
      <c r="ATS54" s="354"/>
      <c r="ATT54" s="354"/>
      <c r="ATU54" s="354"/>
      <c r="ATV54" s="354"/>
      <c r="ATW54" s="354"/>
      <c r="ATX54" s="354"/>
      <c r="ATY54" s="354"/>
      <c r="ATZ54" s="354"/>
      <c r="AUA54" s="354"/>
      <c r="AUB54" s="354"/>
      <c r="AUC54" s="354"/>
      <c r="AUD54" s="354"/>
      <c r="AUE54" s="354"/>
      <c r="AUF54" s="354"/>
      <c r="AUG54" s="354"/>
      <c r="AUH54" s="354"/>
      <c r="AUI54" s="354"/>
      <c r="AUJ54" s="354"/>
      <c r="AUK54" s="354"/>
      <c r="AUL54" s="354"/>
      <c r="AUM54" s="354"/>
      <c r="AUN54" s="354"/>
      <c r="AUO54" s="354"/>
      <c r="AUP54" s="354"/>
      <c r="AUQ54" s="354"/>
      <c r="AUR54" s="354"/>
      <c r="AUS54" s="354"/>
      <c r="AUT54" s="354"/>
      <c r="AUU54" s="354"/>
      <c r="AUV54" s="354"/>
      <c r="AUW54" s="354"/>
      <c r="AUX54" s="354"/>
      <c r="AUY54" s="354"/>
      <c r="AUZ54" s="354"/>
      <c r="AVA54" s="354"/>
      <c r="AVB54" s="354"/>
      <c r="AVC54" s="354"/>
      <c r="AVD54" s="354"/>
      <c r="AVE54" s="354"/>
      <c r="AVF54" s="354"/>
      <c r="AVG54" s="354"/>
      <c r="AVH54" s="354"/>
      <c r="AVI54" s="354"/>
      <c r="AVJ54" s="354"/>
      <c r="AVK54" s="354"/>
      <c r="AVL54" s="354"/>
      <c r="AVM54" s="354"/>
      <c r="AVN54" s="354"/>
      <c r="AVO54" s="354"/>
      <c r="AVP54" s="354"/>
      <c r="AVQ54" s="354"/>
      <c r="AVR54" s="354"/>
      <c r="AVS54" s="354"/>
      <c r="AVT54" s="354"/>
      <c r="AVU54" s="354"/>
      <c r="AVV54" s="354"/>
      <c r="AVW54" s="354"/>
      <c r="AVX54" s="354"/>
      <c r="AVY54" s="354"/>
      <c r="AVZ54" s="354"/>
      <c r="AWA54" s="354"/>
      <c r="AWB54" s="354"/>
      <c r="AWC54" s="354"/>
      <c r="AWD54" s="354"/>
      <c r="AWE54" s="354"/>
      <c r="AWF54" s="354"/>
      <c r="AWG54" s="354"/>
      <c r="AWH54" s="354"/>
      <c r="AWI54" s="354"/>
      <c r="AWJ54" s="354"/>
      <c r="AWK54" s="354"/>
      <c r="AWL54" s="354"/>
      <c r="AWM54" s="354"/>
      <c r="AWN54" s="354"/>
      <c r="AWO54" s="354"/>
      <c r="AWP54" s="354"/>
      <c r="AWQ54" s="354"/>
      <c r="AWR54" s="354"/>
      <c r="AWS54" s="354"/>
      <c r="AWT54" s="354"/>
      <c r="AWU54" s="354"/>
      <c r="AWV54" s="354"/>
      <c r="AWW54" s="354"/>
      <c r="AWX54" s="354"/>
      <c r="AWY54" s="354"/>
      <c r="AWZ54" s="354"/>
      <c r="AXA54" s="354"/>
      <c r="AXB54" s="354"/>
      <c r="AXC54" s="354"/>
      <c r="AXD54" s="354"/>
      <c r="AXE54" s="354"/>
      <c r="AXF54" s="354"/>
      <c r="AXG54" s="354"/>
      <c r="AXH54" s="354"/>
      <c r="AXI54" s="354"/>
      <c r="AXJ54" s="354"/>
      <c r="AXK54" s="354"/>
      <c r="AXL54" s="354"/>
      <c r="AXM54" s="354"/>
      <c r="AXN54" s="354"/>
      <c r="AXO54" s="354"/>
      <c r="AXP54" s="354"/>
      <c r="AXQ54" s="354"/>
      <c r="AXR54" s="354"/>
      <c r="AXS54" s="354"/>
      <c r="AXT54" s="354"/>
      <c r="AXU54" s="354"/>
      <c r="AXV54" s="354"/>
      <c r="AXW54" s="354"/>
      <c r="AXX54" s="354"/>
      <c r="AXY54" s="354"/>
      <c r="AXZ54" s="354"/>
      <c r="AYA54" s="354"/>
      <c r="AYB54" s="354"/>
      <c r="AYC54" s="354"/>
      <c r="AYD54" s="354"/>
      <c r="AYE54" s="354"/>
      <c r="AYF54" s="354"/>
      <c r="AYG54" s="354"/>
      <c r="AYH54" s="354"/>
      <c r="AYI54" s="354"/>
      <c r="AYJ54" s="354"/>
      <c r="AYK54" s="354"/>
      <c r="AYL54" s="354"/>
      <c r="AYM54" s="354"/>
      <c r="AYN54" s="354"/>
      <c r="AYO54" s="354"/>
      <c r="AYP54" s="354"/>
      <c r="AYQ54" s="354"/>
      <c r="AYR54" s="354"/>
      <c r="AYS54" s="354"/>
      <c r="AYT54" s="354"/>
      <c r="AYU54" s="354"/>
      <c r="AYV54" s="354"/>
      <c r="AYW54" s="354"/>
      <c r="AYX54" s="354"/>
      <c r="AYY54" s="354"/>
      <c r="AYZ54" s="354"/>
      <c r="AZA54" s="354"/>
      <c r="AZB54" s="354"/>
      <c r="AZC54" s="354"/>
      <c r="AZD54" s="354"/>
      <c r="AZE54" s="354"/>
      <c r="AZF54" s="354"/>
      <c r="AZG54" s="354"/>
      <c r="AZH54" s="354"/>
      <c r="AZI54" s="354"/>
      <c r="AZJ54" s="354"/>
      <c r="AZK54" s="354"/>
      <c r="AZL54" s="354"/>
      <c r="AZM54" s="354"/>
      <c r="AZN54" s="354"/>
      <c r="AZO54" s="354"/>
      <c r="AZP54" s="354"/>
      <c r="AZQ54" s="354"/>
      <c r="AZR54" s="354"/>
      <c r="AZS54" s="354"/>
      <c r="AZT54" s="354"/>
      <c r="AZU54" s="354"/>
      <c r="AZV54" s="354"/>
      <c r="AZW54" s="354"/>
      <c r="AZX54" s="354"/>
      <c r="AZY54" s="354"/>
      <c r="AZZ54" s="354"/>
      <c r="BAA54" s="354"/>
      <c r="BAB54" s="354"/>
      <c r="BAC54" s="354"/>
      <c r="BAD54" s="354"/>
      <c r="BAE54" s="354"/>
      <c r="BAF54" s="354"/>
      <c r="BAG54" s="354"/>
      <c r="BAH54" s="354"/>
      <c r="BAI54" s="354"/>
      <c r="BAJ54" s="354"/>
      <c r="BAK54" s="354"/>
      <c r="BAL54" s="354"/>
      <c r="BAM54" s="354"/>
      <c r="BAN54" s="354"/>
      <c r="BAO54" s="354"/>
      <c r="BAP54" s="354"/>
      <c r="BAQ54" s="354"/>
      <c r="BAR54" s="354"/>
      <c r="BAS54" s="354"/>
      <c r="BAT54" s="354"/>
      <c r="BAU54" s="354"/>
      <c r="BAV54" s="354"/>
      <c r="BAW54" s="354"/>
      <c r="BAX54" s="354"/>
      <c r="BAY54" s="354"/>
      <c r="BAZ54" s="354"/>
      <c r="BBA54" s="354"/>
      <c r="BBB54" s="354"/>
      <c r="BBC54" s="354"/>
      <c r="BBD54" s="354"/>
      <c r="BBE54" s="354"/>
      <c r="BBF54" s="354"/>
      <c r="BBG54" s="354"/>
      <c r="BBH54" s="354"/>
      <c r="BBI54" s="354"/>
      <c r="BBJ54" s="354"/>
      <c r="BBK54" s="354"/>
      <c r="BBL54" s="354"/>
      <c r="BBM54" s="354"/>
      <c r="BBN54" s="354"/>
      <c r="BBO54" s="354"/>
      <c r="BBP54" s="354"/>
      <c r="BBQ54" s="354"/>
      <c r="BBR54" s="354"/>
      <c r="BBS54" s="354"/>
      <c r="BBT54" s="354"/>
      <c r="BBU54" s="354"/>
      <c r="BBV54" s="354"/>
      <c r="BBW54" s="354"/>
      <c r="BBX54" s="354"/>
      <c r="BBY54" s="354"/>
      <c r="BBZ54" s="354"/>
      <c r="BCA54" s="354"/>
      <c r="BCB54" s="354"/>
      <c r="BCC54" s="354"/>
      <c r="BCD54" s="354"/>
      <c r="BCE54" s="354"/>
      <c r="BCF54" s="354"/>
      <c r="BCG54" s="354"/>
      <c r="BCH54" s="354"/>
      <c r="BCI54" s="354"/>
      <c r="BCJ54" s="354"/>
      <c r="BCK54" s="354"/>
      <c r="BCL54" s="354"/>
      <c r="BCM54" s="354"/>
      <c r="BCN54" s="354"/>
      <c r="BCO54" s="354"/>
      <c r="BCP54" s="354"/>
      <c r="BCQ54" s="354"/>
      <c r="BCR54" s="354"/>
      <c r="BCS54" s="354"/>
      <c r="BCT54" s="354"/>
      <c r="BCU54" s="354"/>
      <c r="BCV54" s="354"/>
      <c r="BCW54" s="354"/>
      <c r="BCX54" s="354"/>
      <c r="BCY54" s="354"/>
      <c r="BCZ54" s="354"/>
      <c r="BDA54" s="354"/>
      <c r="BDB54" s="354"/>
      <c r="BDC54" s="354"/>
      <c r="BDD54" s="354"/>
      <c r="BDE54" s="354"/>
      <c r="BDF54" s="354"/>
      <c r="BDG54" s="354"/>
      <c r="BDH54" s="354"/>
      <c r="BDI54" s="354"/>
      <c r="BDJ54" s="354"/>
      <c r="BDK54" s="354"/>
      <c r="BDL54" s="354"/>
      <c r="BDM54" s="354"/>
      <c r="BDN54" s="354"/>
      <c r="BDO54" s="354"/>
      <c r="BDP54" s="354"/>
      <c r="BDQ54" s="354"/>
      <c r="BDR54" s="354"/>
      <c r="BDS54" s="354"/>
      <c r="BDT54" s="354"/>
      <c r="BDU54" s="354"/>
      <c r="BDV54" s="354"/>
      <c r="BDW54" s="354"/>
      <c r="BDX54" s="354"/>
      <c r="BDY54" s="354"/>
      <c r="BDZ54" s="354"/>
      <c r="BEA54" s="354"/>
      <c r="BEB54" s="354"/>
      <c r="BEC54" s="354"/>
      <c r="BED54" s="354"/>
      <c r="BEE54" s="354"/>
      <c r="BEF54" s="354"/>
      <c r="BEG54" s="354"/>
      <c r="BEH54" s="354"/>
      <c r="BEI54" s="354"/>
      <c r="BEJ54" s="354"/>
      <c r="BEK54" s="354"/>
      <c r="BEL54" s="354"/>
      <c r="BEM54" s="354"/>
      <c r="BEN54" s="354"/>
      <c r="BEO54" s="354"/>
      <c r="BEP54" s="354"/>
      <c r="BEQ54" s="354"/>
      <c r="BER54" s="354"/>
      <c r="BES54" s="354"/>
      <c r="BET54" s="354"/>
      <c r="BEU54" s="354"/>
      <c r="BEV54" s="354"/>
      <c r="BEW54" s="354"/>
      <c r="BEX54" s="354"/>
      <c r="BEY54" s="354"/>
      <c r="BEZ54" s="354"/>
      <c r="BFA54" s="354"/>
      <c r="BFB54" s="354"/>
      <c r="BFC54" s="354"/>
      <c r="BFD54" s="354"/>
      <c r="BFE54" s="354"/>
      <c r="BFF54" s="354"/>
      <c r="BFG54" s="354"/>
      <c r="BFH54" s="354"/>
      <c r="BFI54" s="354"/>
      <c r="BFJ54" s="354"/>
      <c r="BFK54" s="354"/>
      <c r="BFL54" s="354"/>
      <c r="BFM54" s="354"/>
      <c r="BFN54" s="354"/>
      <c r="BFO54" s="354"/>
      <c r="BFP54" s="354"/>
      <c r="BFQ54" s="354"/>
      <c r="BFR54" s="354"/>
      <c r="BFS54" s="354"/>
      <c r="BFT54" s="354"/>
      <c r="BFU54" s="354"/>
      <c r="BFV54" s="354"/>
      <c r="BFW54" s="354"/>
      <c r="BFX54" s="354"/>
      <c r="BFY54" s="354"/>
      <c r="BFZ54" s="354"/>
      <c r="BGA54" s="354"/>
      <c r="BGB54" s="354"/>
      <c r="BGC54" s="354"/>
      <c r="BGD54" s="354"/>
      <c r="BGE54" s="354"/>
      <c r="BGF54" s="354"/>
      <c r="BGG54" s="354"/>
      <c r="BGH54" s="354"/>
      <c r="BGI54" s="354"/>
      <c r="BGJ54" s="354"/>
      <c r="BGK54" s="354"/>
      <c r="BGL54" s="354"/>
      <c r="BGM54" s="354"/>
      <c r="BGN54" s="354"/>
      <c r="BGO54" s="354"/>
      <c r="BGP54" s="354"/>
      <c r="BGQ54" s="354"/>
      <c r="BGR54" s="354"/>
      <c r="BGS54" s="354"/>
      <c r="BGT54" s="354"/>
      <c r="BGU54" s="354"/>
      <c r="BGV54" s="354"/>
      <c r="BGW54" s="354"/>
      <c r="BGX54" s="354"/>
      <c r="BGY54" s="354"/>
      <c r="BGZ54" s="354"/>
      <c r="BHA54" s="354"/>
      <c r="BHB54" s="354"/>
      <c r="BHC54" s="354"/>
      <c r="BHD54" s="354"/>
      <c r="BHE54" s="354"/>
      <c r="BHF54" s="354"/>
      <c r="BHG54" s="354"/>
      <c r="BHH54" s="354"/>
      <c r="BHI54" s="354"/>
      <c r="BHJ54" s="354"/>
      <c r="BHK54" s="354"/>
      <c r="BHL54" s="354"/>
      <c r="BHM54" s="354"/>
      <c r="BHN54" s="354"/>
      <c r="BHO54" s="354"/>
      <c r="BHP54" s="354"/>
      <c r="BHQ54" s="354"/>
      <c r="BHR54" s="354"/>
      <c r="BHS54" s="354"/>
      <c r="BHT54" s="354"/>
      <c r="BHU54" s="354"/>
      <c r="BHV54" s="354"/>
      <c r="BHW54" s="354"/>
      <c r="BHX54" s="354"/>
      <c r="BHY54" s="354"/>
      <c r="BHZ54" s="354"/>
      <c r="BIA54" s="354"/>
      <c r="BIB54" s="354"/>
      <c r="BIC54" s="354"/>
      <c r="BID54" s="354"/>
      <c r="BIE54" s="354"/>
      <c r="BIF54" s="354"/>
      <c r="BIG54" s="354"/>
      <c r="BIH54" s="354"/>
      <c r="BII54" s="354"/>
      <c r="BIJ54" s="354"/>
      <c r="BIK54" s="354"/>
      <c r="BIL54" s="354"/>
      <c r="BIM54" s="354"/>
      <c r="BIN54" s="354"/>
      <c r="BIO54" s="354"/>
      <c r="BIP54" s="354"/>
      <c r="BIQ54" s="354"/>
      <c r="BIR54" s="354"/>
      <c r="BIS54" s="354"/>
      <c r="BIT54" s="354"/>
      <c r="BIU54" s="354"/>
      <c r="BIV54" s="354"/>
      <c r="BIW54" s="354"/>
      <c r="BIX54" s="354"/>
      <c r="BIY54" s="354"/>
      <c r="BIZ54" s="354"/>
      <c r="BJA54" s="354"/>
      <c r="BJB54" s="354"/>
      <c r="BJC54" s="354"/>
      <c r="BJD54" s="354"/>
      <c r="BJE54" s="354"/>
      <c r="BJF54" s="354"/>
      <c r="BJG54" s="354"/>
      <c r="BJH54" s="354"/>
      <c r="BJI54" s="354"/>
      <c r="BJJ54" s="354"/>
      <c r="BJK54" s="354"/>
      <c r="BJL54" s="354"/>
      <c r="BJM54" s="354"/>
      <c r="BJN54" s="354"/>
      <c r="BJO54" s="354"/>
      <c r="BJP54" s="354"/>
      <c r="BJQ54" s="354"/>
      <c r="BJR54" s="354"/>
      <c r="BJS54" s="354"/>
      <c r="BJT54" s="354"/>
      <c r="BJU54" s="354"/>
      <c r="BJV54" s="354"/>
      <c r="BJW54" s="354"/>
      <c r="BJX54" s="354"/>
      <c r="BJY54" s="354"/>
      <c r="BJZ54" s="354"/>
      <c r="BKA54" s="354"/>
      <c r="BKB54" s="354"/>
      <c r="BKC54" s="354"/>
      <c r="BKD54" s="354"/>
      <c r="BKE54" s="354"/>
      <c r="BKF54" s="354"/>
      <c r="BKG54" s="354"/>
      <c r="BKH54" s="354"/>
      <c r="BKI54" s="354"/>
      <c r="BKJ54" s="354"/>
      <c r="BKK54" s="354"/>
      <c r="BKL54" s="354"/>
      <c r="BKM54" s="354"/>
      <c r="BKN54" s="354"/>
      <c r="BKO54" s="354"/>
      <c r="BKP54" s="354"/>
      <c r="BKQ54" s="354"/>
      <c r="BKR54" s="354"/>
      <c r="BKS54" s="354"/>
      <c r="BKT54" s="354"/>
      <c r="BKU54" s="354"/>
      <c r="BKV54" s="354"/>
      <c r="BKW54" s="354"/>
      <c r="BKX54" s="354"/>
      <c r="BKY54" s="354"/>
      <c r="BKZ54" s="354"/>
      <c r="BLA54" s="354"/>
      <c r="BLB54" s="354"/>
      <c r="BLC54" s="354"/>
      <c r="BLD54" s="354"/>
      <c r="BLE54" s="354"/>
      <c r="BLF54" s="354"/>
      <c r="BLG54" s="354"/>
      <c r="BLH54" s="354"/>
      <c r="BLI54" s="354"/>
      <c r="BLJ54" s="354"/>
      <c r="BLK54" s="354"/>
      <c r="BLL54" s="354"/>
      <c r="BLM54" s="354"/>
      <c r="BLN54" s="354"/>
      <c r="BLO54" s="354"/>
      <c r="BLP54" s="354"/>
      <c r="BLQ54" s="354"/>
      <c r="BLR54" s="354"/>
      <c r="BLS54" s="354"/>
      <c r="BLT54" s="354"/>
      <c r="BLU54" s="354"/>
      <c r="BLV54" s="354"/>
      <c r="BLW54" s="354"/>
      <c r="BLX54" s="354"/>
      <c r="BLY54" s="354"/>
      <c r="BLZ54" s="354"/>
      <c r="BMA54" s="354"/>
      <c r="BMB54" s="354"/>
      <c r="BMC54" s="354"/>
      <c r="BMD54" s="354"/>
      <c r="BME54" s="354"/>
      <c r="BMF54" s="354"/>
      <c r="BMG54" s="354"/>
      <c r="BMH54" s="354"/>
      <c r="BMI54" s="354"/>
      <c r="BMJ54" s="354"/>
      <c r="BMK54" s="354"/>
      <c r="BML54" s="354"/>
      <c r="BMM54" s="354"/>
      <c r="BMN54" s="354"/>
      <c r="BMO54" s="354"/>
      <c r="BMP54" s="354"/>
      <c r="BMQ54" s="354"/>
      <c r="BMR54" s="354"/>
      <c r="BMS54" s="354"/>
      <c r="BMT54" s="354"/>
      <c r="BMU54" s="354"/>
      <c r="BMV54" s="354"/>
      <c r="BMW54" s="354"/>
      <c r="BMX54" s="354"/>
      <c r="BMY54" s="354"/>
      <c r="BMZ54" s="354"/>
      <c r="BNA54" s="354"/>
      <c r="BNB54" s="354"/>
      <c r="BNC54" s="354"/>
      <c r="BND54" s="354"/>
      <c r="BNE54" s="354"/>
      <c r="BNF54" s="354"/>
      <c r="BNG54" s="354"/>
      <c r="BNH54" s="354"/>
      <c r="BNI54" s="354"/>
      <c r="BNJ54" s="354"/>
      <c r="BNK54" s="354"/>
      <c r="BNL54" s="354"/>
      <c r="BNM54" s="354"/>
      <c r="BNN54" s="354"/>
      <c r="BNO54" s="354"/>
      <c r="BNP54" s="354"/>
      <c r="BNQ54" s="354"/>
      <c r="BNR54" s="354"/>
      <c r="BNS54" s="354"/>
      <c r="BNT54" s="354"/>
      <c r="BNU54" s="354"/>
      <c r="BNV54" s="354"/>
      <c r="BNW54" s="354"/>
      <c r="BNX54" s="354"/>
      <c r="BNY54" s="354"/>
      <c r="BNZ54" s="354"/>
      <c r="BOA54" s="354"/>
      <c r="BOB54" s="354"/>
      <c r="BOC54" s="354"/>
      <c r="BOD54" s="354"/>
      <c r="BOE54" s="354"/>
      <c r="BOF54" s="354"/>
      <c r="BOG54" s="354"/>
      <c r="BOH54" s="354"/>
      <c r="BOI54" s="354"/>
      <c r="BOJ54" s="354"/>
      <c r="BOK54" s="354"/>
      <c r="BOL54" s="354"/>
      <c r="BOM54" s="354"/>
      <c r="BON54" s="354"/>
      <c r="BOO54" s="354"/>
      <c r="BOP54" s="354"/>
      <c r="BOQ54" s="354"/>
      <c r="BOR54" s="354"/>
      <c r="BOS54" s="354"/>
      <c r="BOT54" s="354"/>
      <c r="BOU54" s="354"/>
      <c r="BOV54" s="354"/>
      <c r="BOW54" s="354"/>
      <c r="BOX54" s="354"/>
      <c r="BOY54" s="354"/>
      <c r="BOZ54" s="354"/>
      <c r="BPA54" s="354"/>
      <c r="BPB54" s="354"/>
      <c r="BPC54" s="354"/>
      <c r="BPD54" s="354"/>
      <c r="BPE54" s="354"/>
      <c r="BPF54" s="354"/>
      <c r="BPG54" s="354"/>
      <c r="BPH54" s="354"/>
      <c r="BPI54" s="354"/>
      <c r="BPJ54" s="354"/>
      <c r="BPK54" s="354"/>
      <c r="BPL54" s="354"/>
      <c r="BPM54" s="354"/>
      <c r="BPN54" s="354"/>
      <c r="BPO54" s="354"/>
      <c r="BPP54" s="354"/>
      <c r="BPQ54" s="354"/>
      <c r="BPR54" s="354"/>
      <c r="BPS54" s="354"/>
      <c r="BPT54" s="354"/>
      <c r="BPU54" s="354"/>
      <c r="BPV54" s="354"/>
      <c r="BPW54" s="354"/>
      <c r="BPX54" s="354"/>
      <c r="BPY54" s="354"/>
      <c r="BPZ54" s="354"/>
      <c r="BQA54" s="354"/>
      <c r="BQB54" s="354"/>
      <c r="BQC54" s="354"/>
      <c r="BQD54" s="354"/>
      <c r="BQE54" s="354"/>
      <c r="BQF54" s="354"/>
      <c r="BQG54" s="354"/>
      <c r="BQH54" s="354"/>
      <c r="BQI54" s="354"/>
      <c r="BQJ54" s="354"/>
      <c r="BQK54" s="354"/>
      <c r="BQL54" s="354"/>
      <c r="BQM54" s="354"/>
      <c r="BQN54" s="354"/>
      <c r="BQO54" s="354"/>
      <c r="BQP54" s="354"/>
      <c r="BQQ54" s="354"/>
      <c r="BQR54" s="354"/>
      <c r="BQS54" s="354"/>
      <c r="BQT54" s="354"/>
      <c r="BQU54" s="354"/>
      <c r="BQV54" s="354"/>
      <c r="BQW54" s="354"/>
      <c r="BQX54" s="354"/>
      <c r="BQY54" s="354"/>
      <c r="BQZ54" s="354"/>
      <c r="BRA54" s="354"/>
      <c r="BRB54" s="354"/>
      <c r="BRC54" s="354"/>
      <c r="BRD54" s="354"/>
      <c r="BRE54" s="354"/>
      <c r="BRF54" s="354"/>
      <c r="BRG54" s="354"/>
      <c r="BRH54" s="354"/>
      <c r="BRI54" s="354"/>
      <c r="BRJ54" s="354"/>
      <c r="BRK54" s="354"/>
      <c r="BRL54" s="354"/>
      <c r="BRM54" s="354"/>
      <c r="BRN54" s="354"/>
      <c r="BRO54" s="354"/>
      <c r="BRP54" s="354"/>
      <c r="BRQ54" s="354"/>
      <c r="BRR54" s="354"/>
      <c r="BRS54" s="354"/>
      <c r="BRT54" s="354"/>
      <c r="BRU54" s="354"/>
      <c r="BRV54" s="354"/>
      <c r="BRW54" s="354"/>
      <c r="BRX54" s="354"/>
      <c r="BRY54" s="354"/>
      <c r="BRZ54" s="354"/>
      <c r="BSA54" s="354"/>
      <c r="BSB54" s="354"/>
      <c r="BSC54" s="354"/>
      <c r="BSD54" s="354"/>
      <c r="BSE54" s="354"/>
      <c r="BSF54" s="354"/>
      <c r="BSG54" s="354"/>
      <c r="BSH54" s="354"/>
      <c r="BSI54" s="354"/>
      <c r="BSJ54" s="354"/>
      <c r="BSK54" s="354"/>
      <c r="BSL54" s="354"/>
      <c r="BSM54" s="354"/>
      <c r="BSN54" s="354"/>
      <c r="BSO54" s="354"/>
      <c r="BSP54" s="354"/>
      <c r="BSQ54" s="354"/>
      <c r="BSR54" s="354"/>
      <c r="BSS54" s="354"/>
      <c r="BST54" s="354"/>
      <c r="BSU54" s="354"/>
      <c r="BSV54" s="354"/>
      <c r="BSW54" s="354"/>
      <c r="BSX54" s="354"/>
      <c r="BSY54" s="354"/>
      <c r="BSZ54" s="354"/>
      <c r="BTA54" s="354"/>
      <c r="BTB54" s="354"/>
      <c r="BTC54" s="354"/>
      <c r="BTD54" s="354"/>
      <c r="BTE54" s="354"/>
      <c r="BTF54" s="354"/>
      <c r="BTG54" s="354"/>
      <c r="BTH54" s="354"/>
      <c r="BTI54" s="354"/>
      <c r="BTJ54" s="354"/>
      <c r="BTK54" s="354"/>
      <c r="BTL54" s="354"/>
      <c r="BTM54" s="354"/>
      <c r="BTN54" s="354"/>
      <c r="BTO54" s="354"/>
      <c r="BTP54" s="354"/>
      <c r="BTQ54" s="354"/>
      <c r="BTR54" s="354"/>
      <c r="BTS54" s="354"/>
      <c r="BTT54" s="354"/>
      <c r="BTU54" s="354"/>
      <c r="BTV54" s="354"/>
      <c r="BTW54" s="354"/>
      <c r="BTX54" s="354"/>
      <c r="BTY54" s="354"/>
      <c r="BTZ54" s="354"/>
      <c r="BUA54" s="354"/>
      <c r="BUB54" s="354"/>
      <c r="BUC54" s="354"/>
      <c r="BUD54" s="354"/>
      <c r="BUE54" s="354"/>
      <c r="BUF54" s="354"/>
      <c r="BUG54" s="354"/>
      <c r="BUH54" s="354"/>
      <c r="BUI54" s="354"/>
      <c r="BUJ54" s="354"/>
      <c r="BUK54" s="354"/>
      <c r="BUL54" s="354"/>
      <c r="BUM54" s="354"/>
      <c r="BUN54" s="354"/>
      <c r="BUO54" s="354"/>
      <c r="BUP54" s="354"/>
      <c r="BUQ54" s="354"/>
      <c r="BUR54" s="354"/>
      <c r="BUS54" s="354"/>
      <c r="BUT54" s="354"/>
      <c r="BUU54" s="354"/>
      <c r="BUV54" s="354"/>
      <c r="BUW54" s="354"/>
      <c r="BUX54" s="354"/>
      <c r="BUY54" s="354"/>
      <c r="BUZ54" s="354"/>
      <c r="BVA54" s="354"/>
      <c r="BVB54" s="354"/>
      <c r="BVC54" s="354"/>
      <c r="BVD54" s="354"/>
      <c r="BVE54" s="354"/>
      <c r="BVF54" s="354"/>
      <c r="BVG54" s="354"/>
      <c r="BVH54" s="354"/>
      <c r="BVI54" s="354"/>
      <c r="BVJ54" s="354"/>
      <c r="BVK54" s="354"/>
      <c r="BVL54" s="354"/>
      <c r="BVM54" s="354"/>
      <c r="BVN54" s="354"/>
      <c r="BVO54" s="354"/>
      <c r="BVP54" s="354"/>
      <c r="BVQ54" s="354"/>
      <c r="BVR54" s="354"/>
      <c r="BVS54" s="354"/>
      <c r="BVT54" s="354"/>
      <c r="BVU54" s="354"/>
      <c r="BVV54" s="354"/>
      <c r="BVW54" s="354"/>
      <c r="BVX54" s="354"/>
      <c r="BVY54" s="354"/>
      <c r="BVZ54" s="354"/>
      <c r="BWA54" s="354"/>
      <c r="BWB54" s="354"/>
      <c r="BWC54" s="354"/>
      <c r="BWD54" s="354"/>
      <c r="BWE54" s="354"/>
      <c r="BWF54" s="354"/>
      <c r="BWG54" s="354"/>
      <c r="BWH54" s="354"/>
      <c r="BWI54" s="354"/>
      <c r="BWJ54" s="354"/>
      <c r="BWK54" s="354"/>
      <c r="BWL54" s="354"/>
      <c r="BWM54" s="354"/>
      <c r="BWN54" s="354"/>
      <c r="BWO54" s="354"/>
      <c r="BWP54" s="354"/>
      <c r="BWQ54" s="354"/>
      <c r="BWR54" s="354"/>
      <c r="BWS54" s="354"/>
      <c r="BWT54" s="354"/>
      <c r="BWU54" s="354"/>
      <c r="BWV54" s="354"/>
      <c r="BWW54" s="354"/>
      <c r="BWX54" s="354"/>
      <c r="BWY54" s="354"/>
      <c r="BWZ54" s="354"/>
      <c r="BXA54" s="354"/>
      <c r="BXB54" s="354"/>
      <c r="BXC54" s="354"/>
      <c r="BXD54" s="354"/>
      <c r="BXE54" s="354"/>
      <c r="BXF54" s="354"/>
      <c r="BXG54" s="354"/>
      <c r="BXH54" s="354"/>
      <c r="BXI54" s="354"/>
      <c r="BXJ54" s="354"/>
      <c r="BXK54" s="354"/>
      <c r="BXL54" s="354"/>
      <c r="BXM54" s="354"/>
      <c r="BXN54" s="354"/>
      <c r="BXO54" s="354"/>
      <c r="BXP54" s="354"/>
      <c r="BXQ54" s="354"/>
      <c r="BXR54" s="354"/>
      <c r="BXS54" s="354"/>
      <c r="BXT54" s="354"/>
      <c r="BXU54" s="354"/>
      <c r="BXV54" s="354"/>
      <c r="BXW54" s="354"/>
      <c r="BXX54" s="354"/>
      <c r="BXY54" s="354"/>
      <c r="BXZ54" s="354"/>
      <c r="BYA54" s="354"/>
      <c r="BYB54" s="354"/>
      <c r="BYC54" s="354"/>
      <c r="BYD54" s="354"/>
      <c r="BYE54" s="354"/>
      <c r="BYF54" s="354"/>
      <c r="BYG54" s="354"/>
      <c r="BYH54" s="354"/>
      <c r="BYI54" s="354"/>
      <c r="BYJ54" s="354"/>
      <c r="BYK54" s="354"/>
      <c r="BYL54" s="354"/>
      <c r="BYM54" s="354"/>
      <c r="BYN54" s="354"/>
      <c r="BYO54" s="354"/>
      <c r="BYP54" s="354"/>
      <c r="BYQ54" s="354"/>
      <c r="BYR54" s="354"/>
      <c r="BYS54" s="354"/>
      <c r="BYT54" s="354"/>
      <c r="BYU54" s="354"/>
      <c r="BYV54" s="354"/>
      <c r="BYW54" s="354"/>
      <c r="BYX54" s="354"/>
      <c r="BYY54" s="354"/>
      <c r="BYZ54" s="354"/>
      <c r="BZA54" s="354"/>
      <c r="BZB54" s="354"/>
      <c r="BZC54" s="354"/>
      <c r="BZD54" s="354"/>
      <c r="BZE54" s="354"/>
      <c r="BZF54" s="354"/>
      <c r="BZG54" s="354"/>
      <c r="BZH54" s="354"/>
      <c r="BZI54" s="354"/>
      <c r="BZJ54" s="354"/>
      <c r="BZK54" s="354"/>
      <c r="BZL54" s="354"/>
      <c r="BZM54" s="354"/>
      <c r="BZN54" s="354"/>
      <c r="BZO54" s="354"/>
      <c r="BZP54" s="354"/>
      <c r="BZQ54" s="354"/>
      <c r="BZR54" s="354"/>
      <c r="BZS54" s="354"/>
      <c r="BZT54" s="354"/>
      <c r="BZU54" s="354"/>
      <c r="BZV54" s="354"/>
      <c r="BZW54" s="354"/>
      <c r="BZX54" s="354"/>
      <c r="BZY54" s="354"/>
      <c r="BZZ54" s="354"/>
      <c r="CAA54" s="354"/>
      <c r="CAB54" s="354"/>
      <c r="CAC54" s="354"/>
      <c r="CAD54" s="354"/>
      <c r="CAE54" s="354"/>
      <c r="CAF54" s="354"/>
      <c r="CAG54" s="354"/>
      <c r="CAH54" s="354"/>
      <c r="CAI54" s="354"/>
      <c r="CAJ54" s="354"/>
      <c r="CAK54" s="354"/>
      <c r="CAL54" s="354"/>
      <c r="CAM54" s="354"/>
      <c r="CAN54" s="354"/>
      <c r="CAO54" s="354"/>
      <c r="CAP54" s="354"/>
      <c r="CAQ54" s="354"/>
      <c r="CAR54" s="354"/>
      <c r="CAS54" s="354"/>
      <c r="CAT54" s="354"/>
      <c r="CAU54" s="354"/>
      <c r="CAV54" s="354"/>
      <c r="CAW54" s="354"/>
      <c r="CAX54" s="354"/>
      <c r="CAY54" s="354"/>
      <c r="CAZ54" s="354"/>
      <c r="CBA54" s="354"/>
      <c r="CBB54" s="354"/>
      <c r="CBC54" s="354"/>
      <c r="CBD54" s="354"/>
      <c r="CBE54" s="354"/>
      <c r="CBF54" s="354"/>
      <c r="CBG54" s="354"/>
      <c r="CBH54" s="354"/>
      <c r="CBI54" s="354"/>
      <c r="CBJ54" s="354"/>
      <c r="CBK54" s="354"/>
      <c r="CBL54" s="354"/>
      <c r="CBM54" s="354"/>
      <c r="CBN54" s="354"/>
      <c r="CBO54" s="354"/>
      <c r="CBP54" s="354"/>
      <c r="CBQ54" s="354"/>
      <c r="CBR54" s="354"/>
      <c r="CBS54" s="354"/>
      <c r="CBT54" s="354"/>
      <c r="CBU54" s="354"/>
      <c r="CBV54" s="354"/>
      <c r="CBW54" s="354"/>
      <c r="CBX54" s="354"/>
      <c r="CBY54" s="354"/>
      <c r="CBZ54" s="354"/>
      <c r="CCA54" s="354"/>
      <c r="CCB54" s="354"/>
      <c r="CCC54" s="354"/>
      <c r="CCD54" s="354"/>
      <c r="CCE54" s="354"/>
      <c r="CCF54" s="354"/>
      <c r="CCG54" s="354"/>
      <c r="CCH54" s="354"/>
      <c r="CCI54" s="354"/>
      <c r="CCJ54" s="354"/>
      <c r="CCK54" s="354"/>
      <c r="CCL54" s="354"/>
      <c r="CCM54" s="354"/>
      <c r="CCN54" s="354"/>
      <c r="CCO54" s="354"/>
      <c r="CCP54" s="354"/>
      <c r="CCQ54" s="354"/>
      <c r="CCR54" s="354"/>
      <c r="CCS54" s="354"/>
      <c r="CCT54" s="354"/>
      <c r="CCU54" s="354"/>
      <c r="CCV54" s="354"/>
      <c r="CCW54" s="354"/>
      <c r="CCX54" s="354"/>
      <c r="CCY54" s="354"/>
      <c r="CCZ54" s="354"/>
      <c r="CDA54" s="354"/>
      <c r="CDB54" s="354"/>
      <c r="CDC54" s="354"/>
      <c r="CDD54" s="354"/>
      <c r="CDE54" s="354"/>
      <c r="CDF54" s="354"/>
      <c r="CDG54" s="354"/>
      <c r="CDH54" s="354"/>
      <c r="CDI54" s="354"/>
      <c r="CDJ54" s="354"/>
      <c r="CDK54" s="354"/>
      <c r="CDL54" s="354"/>
      <c r="CDM54" s="354"/>
      <c r="CDN54" s="354"/>
      <c r="CDO54" s="354"/>
      <c r="CDP54" s="354"/>
      <c r="CDQ54" s="354"/>
      <c r="CDR54" s="354"/>
      <c r="CDS54" s="354"/>
      <c r="CDT54" s="354"/>
      <c r="CDU54" s="354"/>
      <c r="CDV54" s="354"/>
      <c r="CDW54" s="354"/>
      <c r="CDX54" s="354"/>
      <c r="CDY54" s="354"/>
      <c r="CDZ54" s="354"/>
      <c r="CEA54" s="354"/>
      <c r="CEB54" s="354"/>
      <c r="CEC54" s="354"/>
      <c r="CED54" s="354"/>
      <c r="CEE54" s="354"/>
      <c r="CEF54" s="354"/>
      <c r="CEG54" s="354"/>
      <c r="CEH54" s="354"/>
      <c r="CEI54" s="354"/>
      <c r="CEJ54" s="354"/>
      <c r="CEK54" s="354"/>
      <c r="CEL54" s="354"/>
      <c r="CEM54" s="354"/>
      <c r="CEN54" s="354"/>
      <c r="CEO54" s="354"/>
      <c r="CEP54" s="354"/>
      <c r="CEQ54" s="354"/>
      <c r="CER54" s="354"/>
      <c r="CES54" s="354"/>
      <c r="CET54" s="354"/>
      <c r="CEU54" s="354"/>
      <c r="CEV54" s="354"/>
      <c r="CEW54" s="354"/>
      <c r="CEX54" s="354"/>
      <c r="CEY54" s="354"/>
      <c r="CEZ54" s="354"/>
      <c r="CFA54" s="354"/>
      <c r="CFB54" s="354"/>
      <c r="CFC54" s="354"/>
      <c r="CFD54" s="354"/>
      <c r="CFE54" s="354"/>
      <c r="CFF54" s="354"/>
      <c r="CFG54" s="354"/>
      <c r="CFH54" s="354"/>
      <c r="CFI54" s="354"/>
      <c r="CFJ54" s="354"/>
      <c r="CFK54" s="354"/>
      <c r="CFL54" s="354"/>
      <c r="CFM54" s="354"/>
      <c r="CFN54" s="354"/>
      <c r="CFO54" s="354"/>
      <c r="CFP54" s="354"/>
      <c r="CFQ54" s="354"/>
      <c r="CFR54" s="354"/>
      <c r="CFS54" s="354"/>
      <c r="CFT54" s="354"/>
      <c r="CFU54" s="354"/>
      <c r="CFV54" s="354"/>
      <c r="CFW54" s="354"/>
      <c r="CFX54" s="354"/>
      <c r="CFY54" s="354"/>
      <c r="CFZ54" s="354"/>
      <c r="CGA54" s="354"/>
      <c r="CGB54" s="354"/>
      <c r="CGC54" s="354"/>
      <c r="CGD54" s="354"/>
      <c r="CGE54" s="354"/>
      <c r="CGF54" s="354"/>
      <c r="CGG54" s="354"/>
      <c r="CGH54" s="354"/>
      <c r="CGI54" s="354"/>
      <c r="CGJ54" s="354"/>
      <c r="CGK54" s="354"/>
      <c r="CGL54" s="354"/>
      <c r="CGM54" s="354"/>
      <c r="CGN54" s="354"/>
      <c r="CGO54" s="354"/>
      <c r="CGP54" s="354"/>
      <c r="CGQ54" s="354"/>
      <c r="CGR54" s="354"/>
      <c r="CGS54" s="354"/>
      <c r="CGT54" s="354"/>
      <c r="CGU54" s="354"/>
      <c r="CGV54" s="354"/>
      <c r="CGW54" s="354"/>
      <c r="CGX54" s="354"/>
      <c r="CGY54" s="354"/>
      <c r="CGZ54" s="354"/>
      <c r="CHA54" s="354"/>
      <c r="CHB54" s="354"/>
      <c r="CHC54" s="354"/>
      <c r="CHD54" s="354"/>
      <c r="CHE54" s="354"/>
      <c r="CHF54" s="354"/>
      <c r="CHG54" s="354"/>
      <c r="CHH54" s="354"/>
      <c r="CHI54" s="354"/>
      <c r="CHJ54" s="354"/>
      <c r="CHK54" s="354"/>
      <c r="CHL54" s="354"/>
      <c r="CHM54" s="354"/>
      <c r="CHN54" s="354"/>
      <c r="CHO54" s="354"/>
      <c r="CHP54" s="354"/>
      <c r="CHQ54" s="354"/>
      <c r="CHR54" s="354"/>
      <c r="CHS54" s="354"/>
      <c r="CHT54" s="354"/>
      <c r="CHU54" s="354"/>
      <c r="CHV54" s="354"/>
      <c r="CHW54" s="354"/>
      <c r="CHX54" s="354"/>
      <c r="CHY54" s="354"/>
      <c r="CHZ54" s="354"/>
      <c r="CIA54" s="354"/>
      <c r="CIB54" s="354"/>
      <c r="CIC54" s="354"/>
      <c r="CID54" s="354"/>
      <c r="CIE54" s="354"/>
      <c r="CIF54" s="354"/>
      <c r="CIG54" s="354"/>
      <c r="CIH54" s="354"/>
      <c r="CII54" s="354"/>
      <c r="CIJ54" s="354"/>
      <c r="CIK54" s="354"/>
      <c r="CIL54" s="354"/>
      <c r="CIM54" s="354"/>
      <c r="CIN54" s="354"/>
      <c r="CIO54" s="354"/>
      <c r="CIP54" s="354"/>
      <c r="CIQ54" s="354"/>
      <c r="CIR54" s="354"/>
      <c r="CIS54" s="354"/>
      <c r="CIT54" s="354"/>
      <c r="CIU54" s="354"/>
      <c r="CIV54" s="354"/>
      <c r="CIW54" s="354"/>
      <c r="CIX54" s="354"/>
      <c r="CIY54" s="354"/>
      <c r="CIZ54" s="354"/>
      <c r="CJA54" s="354"/>
      <c r="CJB54" s="354"/>
      <c r="CJC54" s="354"/>
      <c r="CJD54" s="354"/>
      <c r="CJE54" s="354"/>
      <c r="CJF54" s="354"/>
      <c r="CJG54" s="354"/>
      <c r="CJH54" s="354"/>
      <c r="CJI54" s="354"/>
      <c r="CJJ54" s="354"/>
      <c r="CJK54" s="354"/>
      <c r="CJL54" s="354"/>
      <c r="CJM54" s="354"/>
      <c r="CJN54" s="354"/>
      <c r="CJO54" s="354"/>
      <c r="CJP54" s="354"/>
      <c r="CJQ54" s="354"/>
      <c r="CJR54" s="354"/>
      <c r="CJS54" s="354"/>
      <c r="CJT54" s="354"/>
      <c r="CJU54" s="354"/>
      <c r="CJV54" s="354"/>
      <c r="CJW54" s="354"/>
      <c r="CJX54" s="354"/>
      <c r="CJY54" s="354"/>
      <c r="CJZ54" s="354"/>
      <c r="CKA54" s="354"/>
      <c r="CKB54" s="354"/>
      <c r="CKC54" s="354"/>
      <c r="CKD54" s="354"/>
      <c r="CKE54" s="354"/>
      <c r="CKF54" s="354"/>
      <c r="CKG54" s="354"/>
      <c r="CKH54" s="354"/>
      <c r="CKI54" s="354"/>
      <c r="CKJ54" s="354"/>
      <c r="CKK54" s="354"/>
      <c r="CKL54" s="354"/>
      <c r="CKM54" s="354"/>
      <c r="CKN54" s="354"/>
      <c r="CKO54" s="354"/>
      <c r="CKP54" s="354"/>
      <c r="CKQ54" s="354"/>
      <c r="CKR54" s="354"/>
      <c r="CKS54" s="354"/>
      <c r="CKT54" s="354"/>
      <c r="CKU54" s="354"/>
      <c r="CKV54" s="354"/>
      <c r="CKW54" s="354"/>
      <c r="CKX54" s="354"/>
      <c r="CKY54" s="354"/>
      <c r="CKZ54" s="354"/>
      <c r="CLA54" s="354"/>
      <c r="CLB54" s="354"/>
      <c r="CLC54" s="354"/>
      <c r="CLD54" s="354"/>
      <c r="CLE54" s="354"/>
      <c r="CLF54" s="354"/>
      <c r="CLG54" s="354"/>
      <c r="CLH54" s="354"/>
      <c r="CLI54" s="354"/>
      <c r="CLJ54" s="354"/>
      <c r="CLK54" s="354"/>
      <c r="CLL54" s="354"/>
      <c r="CLM54" s="354"/>
      <c r="CLN54" s="354"/>
      <c r="CLO54" s="354"/>
      <c r="CLP54" s="354"/>
      <c r="CLQ54" s="354"/>
      <c r="CLR54" s="354"/>
      <c r="CLS54" s="354"/>
      <c r="CLT54" s="354"/>
      <c r="CLU54" s="354"/>
      <c r="CLV54" s="354"/>
      <c r="CLW54" s="354"/>
      <c r="CLX54" s="354"/>
      <c r="CLY54" s="354"/>
      <c r="CLZ54" s="354"/>
      <c r="CMA54" s="354"/>
      <c r="CMB54" s="354"/>
      <c r="CMC54" s="354"/>
      <c r="CMD54" s="354"/>
      <c r="CME54" s="354"/>
      <c r="CMF54" s="354"/>
      <c r="CMG54" s="354"/>
      <c r="CMH54" s="354"/>
      <c r="CMI54" s="354"/>
      <c r="CMJ54" s="354"/>
      <c r="CMK54" s="354"/>
      <c r="CML54" s="354"/>
      <c r="CMM54" s="354"/>
      <c r="CMN54" s="354"/>
      <c r="CMO54" s="354"/>
      <c r="CMP54" s="354"/>
      <c r="CMQ54" s="354"/>
      <c r="CMR54" s="354"/>
      <c r="CMS54" s="354"/>
      <c r="CMT54" s="354"/>
      <c r="CMU54" s="354"/>
      <c r="CMV54" s="354"/>
      <c r="CMW54" s="354"/>
      <c r="CMX54" s="354"/>
      <c r="CMY54" s="354"/>
      <c r="CMZ54" s="354"/>
      <c r="CNA54" s="354"/>
      <c r="CNB54" s="354"/>
      <c r="CNC54" s="354"/>
      <c r="CND54" s="354"/>
      <c r="CNE54" s="354"/>
      <c r="CNF54" s="354"/>
      <c r="CNG54" s="354"/>
      <c r="CNH54" s="354"/>
      <c r="CNI54" s="354"/>
      <c r="CNJ54" s="354"/>
      <c r="CNK54" s="354"/>
      <c r="CNL54" s="354"/>
      <c r="CNM54" s="354"/>
      <c r="CNN54" s="354"/>
      <c r="CNO54" s="354"/>
      <c r="CNP54" s="354"/>
      <c r="CNQ54" s="354"/>
      <c r="CNR54" s="354"/>
      <c r="CNS54" s="354"/>
      <c r="CNT54" s="354"/>
      <c r="CNU54" s="354"/>
      <c r="CNV54" s="354"/>
      <c r="CNW54" s="354"/>
      <c r="CNX54" s="354"/>
      <c r="CNY54" s="354"/>
      <c r="CNZ54" s="354"/>
      <c r="COA54" s="354"/>
      <c r="COB54" s="354"/>
      <c r="COC54" s="354"/>
      <c r="COD54" s="354"/>
      <c r="COE54" s="354"/>
      <c r="COF54" s="354"/>
      <c r="COG54" s="354"/>
      <c r="COH54" s="354"/>
      <c r="COI54" s="354"/>
      <c r="COJ54" s="354"/>
      <c r="COK54" s="354"/>
      <c r="COL54" s="354"/>
      <c r="COM54" s="354"/>
      <c r="CON54" s="354"/>
      <c r="COO54" s="354"/>
      <c r="COP54" s="354"/>
      <c r="COQ54" s="354"/>
      <c r="COR54" s="354"/>
      <c r="COS54" s="354"/>
      <c r="COT54" s="354"/>
      <c r="COU54" s="354"/>
      <c r="COV54" s="354"/>
      <c r="COW54" s="354"/>
      <c r="COX54" s="354"/>
      <c r="COY54" s="354"/>
      <c r="COZ54" s="354"/>
      <c r="CPA54" s="354"/>
      <c r="CPB54" s="354"/>
      <c r="CPC54" s="354"/>
      <c r="CPD54" s="354"/>
      <c r="CPE54" s="354"/>
      <c r="CPF54" s="354"/>
      <c r="CPG54" s="354"/>
      <c r="CPH54" s="354"/>
      <c r="CPI54" s="354"/>
      <c r="CPJ54" s="354"/>
      <c r="CPK54" s="354"/>
      <c r="CPL54" s="354"/>
      <c r="CPM54" s="354"/>
      <c r="CPN54" s="354"/>
      <c r="CPO54" s="354"/>
      <c r="CPP54" s="354"/>
      <c r="CPQ54" s="354"/>
      <c r="CPR54" s="354"/>
      <c r="CPS54" s="354"/>
      <c r="CPT54" s="354"/>
      <c r="CPU54" s="354"/>
      <c r="CPV54" s="354"/>
      <c r="CPW54" s="354"/>
      <c r="CPX54" s="354"/>
      <c r="CPY54" s="354"/>
      <c r="CPZ54" s="354"/>
      <c r="CQA54" s="354"/>
      <c r="CQB54" s="354"/>
      <c r="CQC54" s="354"/>
      <c r="CQD54" s="354"/>
      <c r="CQE54" s="354"/>
      <c r="CQF54" s="354"/>
      <c r="CQG54" s="354"/>
      <c r="CQH54" s="354"/>
      <c r="CQI54" s="354"/>
      <c r="CQJ54" s="354"/>
      <c r="CQK54" s="354"/>
      <c r="CQL54" s="354"/>
      <c r="CQM54" s="354"/>
      <c r="CQN54" s="354"/>
      <c r="CQO54" s="354"/>
      <c r="CQP54" s="354"/>
      <c r="CQQ54" s="354"/>
      <c r="CQR54" s="354"/>
      <c r="CQS54" s="354"/>
      <c r="CQT54" s="354"/>
      <c r="CQU54" s="354"/>
      <c r="CQV54" s="354"/>
      <c r="CQW54" s="354"/>
      <c r="CQX54" s="354"/>
      <c r="CQY54" s="354"/>
      <c r="CQZ54" s="354"/>
      <c r="CRA54" s="354"/>
      <c r="CRB54" s="354"/>
      <c r="CRC54" s="354"/>
      <c r="CRD54" s="354"/>
      <c r="CRE54" s="354"/>
      <c r="CRF54" s="354"/>
      <c r="CRG54" s="354"/>
      <c r="CRH54" s="354"/>
      <c r="CRI54" s="354"/>
      <c r="CRJ54" s="354"/>
      <c r="CRK54" s="354"/>
      <c r="CRL54" s="354"/>
      <c r="CRM54" s="354"/>
      <c r="CRN54" s="354"/>
      <c r="CRO54" s="354"/>
      <c r="CRP54" s="354"/>
      <c r="CRQ54" s="354"/>
      <c r="CRR54" s="354"/>
      <c r="CRS54" s="354"/>
      <c r="CRT54" s="354"/>
      <c r="CRU54" s="354"/>
      <c r="CRV54" s="354"/>
      <c r="CRW54" s="354"/>
      <c r="CRX54" s="354"/>
      <c r="CRY54" s="354"/>
      <c r="CRZ54" s="354"/>
      <c r="CSA54" s="354"/>
      <c r="CSB54" s="354"/>
      <c r="CSC54" s="354"/>
      <c r="CSD54" s="354"/>
      <c r="CSE54" s="354"/>
      <c r="CSF54" s="354"/>
      <c r="CSG54" s="354"/>
      <c r="CSH54" s="354"/>
      <c r="CSI54" s="354"/>
      <c r="CSJ54" s="354"/>
      <c r="CSK54" s="354"/>
      <c r="CSL54" s="354"/>
      <c r="CSM54" s="354"/>
      <c r="CSN54" s="354"/>
      <c r="CSO54" s="354"/>
      <c r="CSP54" s="354"/>
      <c r="CSQ54" s="354"/>
      <c r="CSR54" s="354"/>
      <c r="CSS54" s="354"/>
      <c r="CST54" s="354"/>
      <c r="CSU54" s="354"/>
      <c r="CSV54" s="354"/>
      <c r="CSW54" s="354"/>
      <c r="CSX54" s="354"/>
      <c r="CSY54" s="354"/>
      <c r="CSZ54" s="354"/>
      <c r="CTA54" s="354"/>
      <c r="CTB54" s="354"/>
      <c r="CTC54" s="354"/>
      <c r="CTD54" s="354"/>
      <c r="CTE54" s="354"/>
      <c r="CTF54" s="354"/>
      <c r="CTG54" s="354"/>
      <c r="CTH54" s="354"/>
      <c r="CTI54" s="354"/>
      <c r="CTJ54" s="354"/>
      <c r="CTK54" s="354"/>
      <c r="CTL54" s="354"/>
      <c r="CTM54" s="354"/>
      <c r="CTN54" s="354"/>
      <c r="CTO54" s="354"/>
      <c r="CTP54" s="354"/>
      <c r="CTQ54" s="354"/>
      <c r="CTR54" s="354"/>
      <c r="CTS54" s="354"/>
      <c r="CTT54" s="354"/>
      <c r="CTU54" s="354"/>
      <c r="CTV54" s="354"/>
      <c r="CTW54" s="354"/>
      <c r="CTX54" s="354"/>
      <c r="CTY54" s="354"/>
      <c r="CTZ54" s="354"/>
      <c r="CUA54" s="354"/>
      <c r="CUB54" s="354"/>
      <c r="CUC54" s="354"/>
      <c r="CUD54" s="354"/>
      <c r="CUE54" s="354"/>
      <c r="CUF54" s="354"/>
      <c r="CUG54" s="354"/>
      <c r="CUH54" s="354"/>
      <c r="CUI54" s="354"/>
      <c r="CUJ54" s="354"/>
      <c r="CUK54" s="354"/>
      <c r="CUL54" s="354"/>
      <c r="CUM54" s="354"/>
      <c r="CUN54" s="354"/>
      <c r="CUO54" s="354"/>
      <c r="CUP54" s="354"/>
      <c r="CUQ54" s="354"/>
      <c r="CUR54" s="354"/>
      <c r="CUS54" s="354"/>
      <c r="CUT54" s="354"/>
      <c r="CUU54" s="354"/>
      <c r="CUV54" s="354"/>
      <c r="CUW54" s="354"/>
      <c r="CUX54" s="354"/>
      <c r="CUY54" s="354"/>
      <c r="CUZ54" s="354"/>
      <c r="CVA54" s="354"/>
      <c r="CVB54" s="354"/>
      <c r="CVC54" s="354"/>
      <c r="CVD54" s="354"/>
      <c r="CVE54" s="354"/>
      <c r="CVF54" s="354"/>
      <c r="CVG54" s="354"/>
      <c r="CVH54" s="354"/>
      <c r="CVI54" s="354"/>
      <c r="CVJ54" s="354"/>
      <c r="CVK54" s="354"/>
      <c r="CVL54" s="354"/>
      <c r="CVM54" s="354"/>
      <c r="CVN54" s="354"/>
      <c r="CVO54" s="354"/>
      <c r="CVP54" s="354"/>
      <c r="CVQ54" s="354"/>
      <c r="CVR54" s="354"/>
      <c r="CVS54" s="354"/>
      <c r="CVT54" s="354"/>
      <c r="CVU54" s="354"/>
      <c r="CVV54" s="354"/>
      <c r="CVW54" s="354"/>
      <c r="CVX54" s="354"/>
      <c r="CVY54" s="354"/>
      <c r="CVZ54" s="354"/>
      <c r="CWA54" s="354"/>
      <c r="CWB54" s="354"/>
      <c r="CWC54" s="354"/>
      <c r="CWD54" s="354"/>
      <c r="CWE54" s="354"/>
      <c r="CWF54" s="354"/>
      <c r="CWG54" s="354"/>
      <c r="CWH54" s="354"/>
      <c r="CWI54" s="354"/>
      <c r="CWJ54" s="354"/>
      <c r="CWK54" s="354"/>
      <c r="CWL54" s="354"/>
      <c r="CWM54" s="354"/>
      <c r="CWN54" s="354"/>
      <c r="CWO54" s="354"/>
      <c r="CWP54" s="354"/>
      <c r="CWQ54" s="354"/>
      <c r="CWR54" s="354"/>
      <c r="CWS54" s="354"/>
      <c r="CWT54" s="354"/>
      <c r="CWU54" s="354"/>
      <c r="CWV54" s="354"/>
      <c r="CWW54" s="354"/>
      <c r="CWX54" s="354"/>
      <c r="CWY54" s="354"/>
      <c r="CWZ54" s="354"/>
      <c r="CXA54" s="354"/>
      <c r="CXB54" s="354"/>
      <c r="CXC54" s="354"/>
      <c r="CXD54" s="354"/>
      <c r="CXE54" s="354"/>
      <c r="CXF54" s="354"/>
      <c r="CXG54" s="354"/>
      <c r="CXH54" s="354"/>
      <c r="CXI54" s="354"/>
      <c r="CXJ54" s="354"/>
      <c r="CXK54" s="354"/>
      <c r="CXL54" s="354"/>
      <c r="CXM54" s="354"/>
      <c r="CXN54" s="354"/>
      <c r="CXO54" s="354"/>
      <c r="CXP54" s="354"/>
      <c r="CXQ54" s="354"/>
      <c r="CXR54" s="354"/>
      <c r="CXS54" s="354"/>
      <c r="CXT54" s="354"/>
      <c r="CXU54" s="354"/>
      <c r="CXV54" s="354"/>
      <c r="CXW54" s="354"/>
      <c r="CXX54" s="354"/>
      <c r="CXY54" s="354"/>
      <c r="CXZ54" s="354"/>
      <c r="CYA54" s="354"/>
      <c r="CYB54" s="354"/>
      <c r="CYC54" s="354"/>
      <c r="CYD54" s="354"/>
      <c r="CYE54" s="354"/>
      <c r="CYF54" s="354"/>
      <c r="CYG54" s="354"/>
      <c r="CYH54" s="354"/>
      <c r="CYI54" s="354"/>
      <c r="CYJ54" s="354"/>
      <c r="CYK54" s="354"/>
      <c r="CYL54" s="354"/>
      <c r="CYM54" s="354"/>
      <c r="CYN54" s="354"/>
      <c r="CYO54" s="354"/>
      <c r="CYP54" s="354"/>
      <c r="CYQ54" s="354"/>
      <c r="CYR54" s="354"/>
      <c r="CYS54" s="354"/>
      <c r="CYT54" s="354"/>
      <c r="CYU54" s="354"/>
      <c r="CYV54" s="354"/>
      <c r="CYW54" s="354"/>
      <c r="CYX54" s="354"/>
      <c r="CYY54" s="354"/>
      <c r="CYZ54" s="354"/>
      <c r="CZA54" s="354"/>
      <c r="CZB54" s="354"/>
      <c r="CZC54" s="354"/>
      <c r="CZD54" s="354"/>
      <c r="CZE54" s="354"/>
      <c r="CZF54" s="354"/>
      <c r="CZG54" s="354"/>
      <c r="CZH54" s="354"/>
      <c r="CZI54" s="354"/>
      <c r="CZJ54" s="354"/>
      <c r="CZK54" s="354"/>
      <c r="CZL54" s="354"/>
      <c r="CZM54" s="354"/>
      <c r="CZN54" s="354"/>
      <c r="CZO54" s="354"/>
      <c r="CZP54" s="354"/>
      <c r="CZQ54" s="354"/>
      <c r="CZR54" s="354"/>
      <c r="CZS54" s="354"/>
      <c r="CZT54" s="354"/>
      <c r="CZU54" s="354"/>
      <c r="CZV54" s="354"/>
      <c r="CZW54" s="354"/>
      <c r="CZX54" s="354"/>
      <c r="CZY54" s="354"/>
      <c r="CZZ54" s="354"/>
      <c r="DAA54" s="354"/>
      <c r="DAB54" s="354"/>
      <c r="DAC54" s="354"/>
      <c r="DAD54" s="354"/>
      <c r="DAE54" s="354"/>
      <c r="DAF54" s="354"/>
      <c r="DAG54" s="354"/>
      <c r="DAH54" s="354"/>
      <c r="DAI54" s="354"/>
      <c r="DAJ54" s="354"/>
      <c r="DAK54" s="354"/>
      <c r="DAL54" s="354"/>
      <c r="DAM54" s="354"/>
      <c r="DAN54" s="354"/>
      <c r="DAO54" s="354"/>
      <c r="DAP54" s="354"/>
      <c r="DAQ54" s="354"/>
      <c r="DAR54" s="354"/>
      <c r="DAS54" s="354"/>
      <c r="DAT54" s="354"/>
      <c r="DAU54" s="354"/>
      <c r="DAV54" s="354"/>
      <c r="DAW54" s="354"/>
      <c r="DAX54" s="354"/>
      <c r="DAY54" s="354"/>
      <c r="DAZ54" s="354"/>
      <c r="DBA54" s="354"/>
      <c r="DBB54" s="354"/>
      <c r="DBC54" s="354"/>
      <c r="DBD54" s="354"/>
      <c r="DBE54" s="354"/>
      <c r="DBF54" s="354"/>
      <c r="DBG54" s="354"/>
      <c r="DBH54" s="354"/>
      <c r="DBI54" s="354"/>
      <c r="DBJ54" s="354"/>
      <c r="DBK54" s="354"/>
      <c r="DBL54" s="354"/>
      <c r="DBM54" s="354"/>
      <c r="DBN54" s="354"/>
      <c r="DBO54" s="354"/>
      <c r="DBP54" s="354"/>
      <c r="DBQ54" s="354"/>
      <c r="DBR54" s="354"/>
      <c r="DBS54" s="354"/>
      <c r="DBT54" s="354"/>
      <c r="DBU54" s="354"/>
      <c r="DBV54" s="354"/>
      <c r="DBW54" s="354"/>
      <c r="DBX54" s="354"/>
      <c r="DBY54" s="354"/>
      <c r="DBZ54" s="354"/>
      <c r="DCA54" s="354"/>
      <c r="DCB54" s="354"/>
      <c r="DCC54" s="354"/>
      <c r="DCD54" s="354"/>
      <c r="DCE54" s="354"/>
      <c r="DCF54" s="354"/>
      <c r="DCG54" s="354"/>
      <c r="DCH54" s="354"/>
      <c r="DCI54" s="354"/>
      <c r="DCJ54" s="354"/>
      <c r="DCK54" s="354"/>
      <c r="DCL54" s="354"/>
      <c r="DCM54" s="354"/>
      <c r="DCN54" s="354"/>
      <c r="DCO54" s="354"/>
      <c r="DCP54" s="354"/>
      <c r="DCQ54" s="354"/>
      <c r="DCR54" s="354"/>
      <c r="DCS54" s="354"/>
      <c r="DCT54" s="354"/>
      <c r="DCU54" s="354"/>
      <c r="DCV54" s="354"/>
      <c r="DCW54" s="354"/>
      <c r="DCX54" s="354"/>
      <c r="DCY54" s="354"/>
      <c r="DCZ54" s="354"/>
      <c r="DDA54" s="354"/>
      <c r="DDB54" s="354"/>
      <c r="DDC54" s="354"/>
      <c r="DDD54" s="354"/>
      <c r="DDE54" s="354"/>
      <c r="DDF54" s="354"/>
      <c r="DDG54" s="354"/>
      <c r="DDH54" s="354"/>
      <c r="DDI54" s="354"/>
      <c r="DDJ54" s="354"/>
      <c r="DDK54" s="354"/>
      <c r="DDL54" s="354"/>
      <c r="DDM54" s="354"/>
      <c r="DDN54" s="354"/>
      <c r="DDO54" s="354"/>
      <c r="DDP54" s="354"/>
      <c r="DDQ54" s="354"/>
      <c r="DDR54" s="354"/>
      <c r="DDS54" s="354"/>
      <c r="DDT54" s="354"/>
      <c r="DDU54" s="354"/>
      <c r="DDV54" s="354"/>
      <c r="DDW54" s="354"/>
      <c r="DDX54" s="354"/>
      <c r="DDY54" s="354"/>
      <c r="DDZ54" s="354"/>
      <c r="DEA54" s="354"/>
      <c r="DEB54" s="354"/>
      <c r="DEC54" s="354"/>
      <c r="DED54" s="354"/>
      <c r="DEE54" s="354"/>
      <c r="DEF54" s="354"/>
      <c r="DEG54" s="354"/>
      <c r="DEH54" s="354"/>
      <c r="DEI54" s="354"/>
      <c r="DEJ54" s="354"/>
      <c r="DEK54" s="354"/>
      <c r="DEL54" s="354"/>
      <c r="DEM54" s="354"/>
      <c r="DEN54" s="354"/>
      <c r="DEO54" s="354"/>
      <c r="DEP54" s="354"/>
      <c r="DEQ54" s="354"/>
      <c r="DER54" s="354"/>
      <c r="DES54" s="354"/>
      <c r="DET54" s="354"/>
      <c r="DEU54" s="354"/>
      <c r="DEV54" s="354"/>
      <c r="DEW54" s="354"/>
      <c r="DEX54" s="354"/>
      <c r="DEY54" s="354"/>
      <c r="DEZ54" s="354"/>
      <c r="DFA54" s="354"/>
      <c r="DFB54" s="354"/>
      <c r="DFC54" s="354"/>
      <c r="DFD54" s="354"/>
      <c r="DFE54" s="354"/>
      <c r="DFF54" s="354"/>
      <c r="DFG54" s="354"/>
      <c r="DFH54" s="354"/>
      <c r="DFI54" s="354"/>
      <c r="DFJ54" s="354"/>
      <c r="DFK54" s="354"/>
      <c r="DFL54" s="354"/>
      <c r="DFM54" s="354"/>
      <c r="DFN54" s="354"/>
      <c r="DFO54" s="354"/>
      <c r="DFP54" s="354"/>
      <c r="DFQ54" s="354"/>
      <c r="DFR54" s="354"/>
      <c r="DFS54" s="354"/>
      <c r="DFT54" s="354"/>
      <c r="DFU54" s="354"/>
      <c r="DFV54" s="354"/>
      <c r="DFW54" s="354"/>
      <c r="DFX54" s="354"/>
      <c r="DFY54" s="354"/>
      <c r="DFZ54" s="354"/>
      <c r="DGA54" s="354"/>
      <c r="DGB54" s="354"/>
      <c r="DGC54" s="354"/>
      <c r="DGD54" s="354"/>
      <c r="DGE54" s="354"/>
      <c r="DGF54" s="354"/>
      <c r="DGG54" s="354"/>
      <c r="DGH54" s="354"/>
      <c r="DGI54" s="354"/>
      <c r="DGJ54" s="354"/>
      <c r="DGK54" s="354"/>
      <c r="DGL54" s="354"/>
      <c r="DGM54" s="354"/>
      <c r="DGN54" s="354"/>
      <c r="DGO54" s="354"/>
      <c r="DGP54" s="354"/>
      <c r="DGQ54" s="354"/>
      <c r="DGR54" s="354"/>
      <c r="DGS54" s="354"/>
      <c r="DGT54" s="354"/>
      <c r="DGU54" s="354"/>
      <c r="DGV54" s="354"/>
      <c r="DGW54" s="354"/>
      <c r="DGX54" s="354"/>
      <c r="DGY54" s="354"/>
      <c r="DGZ54" s="354"/>
      <c r="DHA54" s="354"/>
      <c r="DHB54" s="354"/>
      <c r="DHC54" s="354"/>
      <c r="DHD54" s="354"/>
      <c r="DHE54" s="354"/>
      <c r="DHF54" s="354"/>
      <c r="DHG54" s="354"/>
      <c r="DHH54" s="354"/>
      <c r="DHI54" s="354"/>
      <c r="DHJ54" s="354"/>
      <c r="DHK54" s="354"/>
      <c r="DHL54" s="354"/>
      <c r="DHM54" s="354"/>
      <c r="DHN54" s="354"/>
      <c r="DHO54" s="354"/>
      <c r="DHP54" s="354"/>
      <c r="DHQ54" s="354"/>
      <c r="DHR54" s="354"/>
      <c r="DHS54" s="354"/>
      <c r="DHT54" s="354"/>
      <c r="DHU54" s="354"/>
      <c r="DHV54" s="354"/>
      <c r="DHW54" s="354"/>
      <c r="DHX54" s="354"/>
      <c r="DHY54" s="354"/>
      <c r="DHZ54" s="354"/>
      <c r="DIA54" s="354"/>
      <c r="DIB54" s="354"/>
      <c r="DIC54" s="354"/>
      <c r="DID54" s="354"/>
      <c r="DIE54" s="354"/>
      <c r="DIF54" s="354"/>
      <c r="DIG54" s="354"/>
      <c r="DIH54" s="354"/>
      <c r="DII54" s="354"/>
      <c r="DIJ54" s="354"/>
      <c r="DIK54" s="354"/>
      <c r="DIL54" s="354"/>
      <c r="DIM54" s="354"/>
      <c r="DIN54" s="354"/>
      <c r="DIO54" s="354"/>
      <c r="DIP54" s="354"/>
      <c r="DIQ54" s="354"/>
      <c r="DIR54" s="354"/>
      <c r="DIS54" s="354"/>
      <c r="DIT54" s="354"/>
      <c r="DIU54" s="354"/>
      <c r="DIV54" s="354"/>
      <c r="DIW54" s="354"/>
      <c r="DIX54" s="354"/>
      <c r="DIY54" s="354"/>
      <c r="DIZ54" s="354"/>
      <c r="DJA54" s="354"/>
      <c r="DJB54" s="354"/>
      <c r="DJC54" s="354"/>
      <c r="DJD54" s="354"/>
      <c r="DJE54" s="354"/>
      <c r="DJF54" s="354"/>
      <c r="DJG54" s="354"/>
      <c r="DJH54" s="354"/>
      <c r="DJI54" s="354"/>
      <c r="DJJ54" s="354"/>
      <c r="DJK54" s="354"/>
      <c r="DJL54" s="354"/>
      <c r="DJM54" s="354"/>
      <c r="DJN54" s="354"/>
      <c r="DJO54" s="354"/>
      <c r="DJP54" s="354"/>
      <c r="DJQ54" s="354"/>
      <c r="DJR54" s="354"/>
      <c r="DJS54" s="354"/>
      <c r="DJT54" s="354"/>
      <c r="DJU54" s="354"/>
      <c r="DJV54" s="354"/>
      <c r="DJW54" s="354"/>
      <c r="DJX54" s="354"/>
      <c r="DJY54" s="354"/>
      <c r="DJZ54" s="354"/>
      <c r="DKA54" s="354"/>
      <c r="DKB54" s="354"/>
      <c r="DKC54" s="354"/>
      <c r="DKD54" s="354"/>
      <c r="DKE54" s="354"/>
      <c r="DKF54" s="354"/>
      <c r="DKG54" s="354"/>
      <c r="DKH54" s="354"/>
      <c r="DKI54" s="354"/>
      <c r="DKJ54" s="354"/>
      <c r="DKK54" s="354"/>
      <c r="DKL54" s="354"/>
      <c r="DKM54" s="354"/>
      <c r="DKN54" s="354"/>
      <c r="DKO54" s="354"/>
      <c r="DKP54" s="354"/>
      <c r="DKQ54" s="354"/>
      <c r="DKR54" s="354"/>
      <c r="DKS54" s="354"/>
      <c r="DKT54" s="354"/>
      <c r="DKU54" s="354"/>
      <c r="DKV54" s="354"/>
      <c r="DKW54" s="354"/>
      <c r="DKX54" s="354"/>
      <c r="DKY54" s="354"/>
      <c r="DKZ54" s="354"/>
      <c r="DLA54" s="354"/>
      <c r="DLB54" s="354"/>
      <c r="DLC54" s="354"/>
      <c r="DLD54" s="354"/>
      <c r="DLE54" s="354"/>
      <c r="DLF54" s="354"/>
      <c r="DLG54" s="354"/>
      <c r="DLH54" s="354"/>
      <c r="DLI54" s="354"/>
      <c r="DLJ54" s="354"/>
      <c r="DLK54" s="354"/>
      <c r="DLL54" s="354"/>
      <c r="DLM54" s="354"/>
      <c r="DLN54" s="354"/>
      <c r="DLO54" s="354"/>
      <c r="DLP54" s="354"/>
      <c r="DLQ54" s="354"/>
      <c r="DLR54" s="354"/>
      <c r="DLS54" s="354"/>
      <c r="DLT54" s="354"/>
      <c r="DLU54" s="354"/>
      <c r="DLV54" s="354"/>
      <c r="DLW54" s="354"/>
      <c r="DLX54" s="354"/>
      <c r="DLY54" s="354"/>
      <c r="DLZ54" s="354"/>
      <c r="DMA54" s="354"/>
      <c r="DMB54" s="354"/>
      <c r="DMC54" s="354"/>
      <c r="DMD54" s="354"/>
      <c r="DME54" s="354"/>
      <c r="DMF54" s="354"/>
      <c r="DMG54" s="354"/>
      <c r="DMH54" s="354"/>
      <c r="DMI54" s="354"/>
      <c r="DMJ54" s="354"/>
      <c r="DMK54" s="354"/>
      <c r="DML54" s="354"/>
      <c r="DMM54" s="354"/>
      <c r="DMN54" s="354"/>
      <c r="DMO54" s="354"/>
      <c r="DMP54" s="354"/>
      <c r="DMQ54" s="354"/>
      <c r="DMR54" s="354"/>
      <c r="DMS54" s="354"/>
      <c r="DMT54" s="354"/>
      <c r="DMU54" s="354"/>
      <c r="DMV54" s="354"/>
      <c r="DMW54" s="354"/>
      <c r="DMX54" s="354"/>
      <c r="DMY54" s="354"/>
      <c r="DMZ54" s="354"/>
      <c r="DNA54" s="354"/>
      <c r="DNB54" s="354"/>
      <c r="DNC54" s="354"/>
      <c r="DND54" s="354"/>
      <c r="DNE54" s="354"/>
      <c r="DNF54" s="354"/>
      <c r="DNG54" s="354"/>
      <c r="DNH54" s="354"/>
      <c r="DNI54" s="354"/>
      <c r="DNJ54" s="354"/>
      <c r="DNK54" s="354"/>
      <c r="DNL54" s="354"/>
      <c r="DNM54" s="354"/>
      <c r="DNN54" s="354"/>
      <c r="DNO54" s="354"/>
      <c r="DNP54" s="354"/>
      <c r="DNQ54" s="354"/>
      <c r="DNR54" s="354"/>
      <c r="DNS54" s="354"/>
      <c r="DNT54" s="354"/>
      <c r="DNU54" s="354"/>
      <c r="DNV54" s="354"/>
      <c r="DNW54" s="354"/>
      <c r="DNX54" s="354"/>
      <c r="DNY54" s="354"/>
      <c r="DNZ54" s="354"/>
      <c r="DOA54" s="354"/>
      <c r="DOB54" s="354"/>
      <c r="DOC54" s="354"/>
      <c r="DOD54" s="354"/>
      <c r="DOE54" s="354"/>
      <c r="DOF54" s="354"/>
      <c r="DOG54" s="354"/>
      <c r="DOH54" s="354"/>
      <c r="DOI54" s="354"/>
      <c r="DOJ54" s="354"/>
      <c r="DOK54" s="354"/>
      <c r="DOL54" s="354"/>
      <c r="DOM54" s="354"/>
      <c r="DON54" s="354"/>
      <c r="DOO54" s="354"/>
      <c r="DOP54" s="354"/>
      <c r="DOQ54" s="354"/>
      <c r="DOR54" s="354"/>
      <c r="DOS54" s="354"/>
      <c r="DOT54" s="354"/>
      <c r="DOU54" s="354"/>
      <c r="DOV54" s="354"/>
      <c r="DOW54" s="354"/>
      <c r="DOX54" s="354"/>
      <c r="DOY54" s="354"/>
      <c r="DOZ54" s="354"/>
      <c r="DPA54" s="354"/>
      <c r="DPB54" s="354"/>
      <c r="DPC54" s="354"/>
      <c r="DPD54" s="354"/>
      <c r="DPE54" s="354"/>
      <c r="DPF54" s="354"/>
      <c r="DPG54" s="354"/>
      <c r="DPH54" s="354"/>
      <c r="DPI54" s="354"/>
      <c r="DPJ54" s="354"/>
      <c r="DPK54" s="354"/>
      <c r="DPL54" s="354"/>
      <c r="DPM54" s="354"/>
      <c r="DPN54" s="354"/>
      <c r="DPO54" s="354"/>
      <c r="DPP54" s="354"/>
      <c r="DPQ54" s="354"/>
      <c r="DPR54" s="354"/>
      <c r="DPS54" s="354"/>
      <c r="DPT54" s="354"/>
      <c r="DPU54" s="354"/>
      <c r="DPV54" s="354"/>
      <c r="DPW54" s="354"/>
      <c r="DPX54" s="354"/>
      <c r="DPY54" s="354"/>
      <c r="DPZ54" s="354"/>
      <c r="DQA54" s="354"/>
      <c r="DQB54" s="354"/>
      <c r="DQC54" s="354"/>
      <c r="DQD54" s="354"/>
      <c r="DQE54" s="354"/>
      <c r="DQF54" s="354"/>
      <c r="DQG54" s="354"/>
      <c r="DQH54" s="354"/>
      <c r="DQI54" s="354"/>
      <c r="DQJ54" s="354"/>
      <c r="DQK54" s="354"/>
      <c r="DQL54" s="354"/>
      <c r="DQM54" s="354"/>
      <c r="DQN54" s="354"/>
      <c r="DQO54" s="354"/>
      <c r="DQP54" s="354"/>
      <c r="DQQ54" s="354"/>
      <c r="DQR54" s="354"/>
      <c r="DQS54" s="354"/>
      <c r="DQT54" s="354"/>
      <c r="DQU54" s="354"/>
      <c r="DQV54" s="354"/>
      <c r="DQW54" s="354"/>
      <c r="DQX54" s="354"/>
      <c r="DQY54" s="354"/>
      <c r="DQZ54" s="354"/>
      <c r="DRA54" s="354"/>
      <c r="DRB54" s="354"/>
      <c r="DRC54" s="354"/>
      <c r="DRD54" s="354"/>
      <c r="DRE54" s="354"/>
      <c r="DRF54" s="354"/>
      <c r="DRG54" s="354"/>
      <c r="DRH54" s="354"/>
      <c r="DRI54" s="354"/>
      <c r="DRJ54" s="354"/>
      <c r="DRK54" s="354"/>
      <c r="DRL54" s="354"/>
      <c r="DRM54" s="354"/>
      <c r="DRN54" s="354"/>
      <c r="DRO54" s="354"/>
      <c r="DRP54" s="354"/>
      <c r="DRQ54" s="354"/>
      <c r="DRR54" s="354"/>
      <c r="DRS54" s="354"/>
      <c r="DRT54" s="354"/>
      <c r="DRU54" s="354"/>
      <c r="DRV54" s="354"/>
      <c r="DRW54" s="354"/>
      <c r="DRX54" s="354"/>
      <c r="DRY54" s="354"/>
      <c r="DRZ54" s="354"/>
      <c r="DSA54" s="354"/>
      <c r="DSB54" s="354"/>
      <c r="DSC54" s="354"/>
      <c r="DSD54" s="354"/>
      <c r="DSE54" s="354"/>
      <c r="DSF54" s="354"/>
      <c r="DSG54" s="354"/>
      <c r="DSH54" s="354"/>
      <c r="DSI54" s="354"/>
      <c r="DSJ54" s="354"/>
      <c r="DSK54" s="354"/>
      <c r="DSL54" s="354"/>
      <c r="DSM54" s="354"/>
      <c r="DSN54" s="354"/>
      <c r="DSO54" s="354"/>
      <c r="DSP54" s="354"/>
      <c r="DSQ54" s="354"/>
      <c r="DSR54" s="354"/>
      <c r="DSS54" s="354"/>
      <c r="DST54" s="354"/>
      <c r="DSU54" s="354"/>
      <c r="DSV54" s="354"/>
      <c r="DSW54" s="354"/>
      <c r="DSX54" s="354"/>
      <c r="DSY54" s="354"/>
      <c r="DSZ54" s="354"/>
      <c r="DTA54" s="354"/>
      <c r="DTB54" s="354"/>
      <c r="DTC54" s="354"/>
      <c r="DTD54" s="354"/>
      <c r="DTE54" s="354"/>
      <c r="DTF54" s="354"/>
      <c r="DTG54" s="354"/>
      <c r="DTH54" s="354"/>
      <c r="DTI54" s="354"/>
      <c r="DTJ54" s="354"/>
      <c r="DTK54" s="354"/>
      <c r="DTL54" s="354"/>
      <c r="DTM54" s="354"/>
      <c r="DTN54" s="354"/>
      <c r="DTO54" s="354"/>
      <c r="DTP54" s="354"/>
      <c r="DTQ54" s="354"/>
      <c r="DTR54" s="354"/>
      <c r="DTS54" s="354"/>
      <c r="DTT54" s="354"/>
      <c r="DTU54" s="354"/>
      <c r="DTV54" s="354"/>
      <c r="DTW54" s="354"/>
      <c r="DTX54" s="354"/>
      <c r="DTY54" s="354"/>
      <c r="DTZ54" s="354"/>
      <c r="DUA54" s="354"/>
      <c r="DUB54" s="354"/>
      <c r="DUC54" s="354"/>
      <c r="DUD54" s="354"/>
      <c r="DUE54" s="354"/>
      <c r="DUF54" s="354"/>
      <c r="DUG54" s="354"/>
      <c r="DUH54" s="354"/>
      <c r="DUI54" s="354"/>
      <c r="DUJ54" s="354"/>
      <c r="DUK54" s="354"/>
      <c r="DUL54" s="354"/>
      <c r="DUM54" s="354"/>
      <c r="DUN54" s="354"/>
      <c r="DUO54" s="354"/>
      <c r="DUP54" s="354"/>
      <c r="DUQ54" s="354"/>
      <c r="DUR54" s="354"/>
      <c r="DUS54" s="354"/>
      <c r="DUT54" s="354"/>
      <c r="DUU54" s="354"/>
      <c r="DUV54" s="354"/>
      <c r="DUW54" s="354"/>
      <c r="DUX54" s="354"/>
      <c r="DUY54" s="354"/>
      <c r="DUZ54" s="354"/>
      <c r="DVA54" s="354"/>
      <c r="DVB54" s="354"/>
      <c r="DVC54" s="354"/>
      <c r="DVD54" s="354"/>
      <c r="DVE54" s="354"/>
      <c r="DVF54" s="354"/>
      <c r="DVG54" s="354"/>
      <c r="DVH54" s="354"/>
      <c r="DVI54" s="354"/>
      <c r="DVJ54" s="354"/>
      <c r="DVK54" s="354"/>
      <c r="DVL54" s="354"/>
      <c r="DVM54" s="354"/>
      <c r="DVN54" s="354"/>
      <c r="DVO54" s="354"/>
      <c r="DVP54" s="354"/>
      <c r="DVQ54" s="354"/>
      <c r="DVR54" s="354"/>
      <c r="DVS54" s="354"/>
      <c r="DVT54" s="354"/>
      <c r="DVU54" s="354"/>
      <c r="DVV54" s="354"/>
      <c r="DVW54" s="354"/>
      <c r="DVX54" s="354"/>
      <c r="DVY54" s="354"/>
      <c r="DVZ54" s="354"/>
      <c r="DWA54" s="354"/>
      <c r="DWB54" s="354"/>
      <c r="DWC54" s="354"/>
      <c r="DWD54" s="354"/>
      <c r="DWE54" s="354"/>
      <c r="DWF54" s="354"/>
      <c r="DWG54" s="354"/>
      <c r="DWH54" s="354"/>
      <c r="DWI54" s="354"/>
      <c r="DWJ54" s="354"/>
      <c r="DWK54" s="354"/>
      <c r="DWL54" s="354"/>
      <c r="DWM54" s="354"/>
      <c r="DWN54" s="354"/>
      <c r="DWO54" s="354"/>
      <c r="DWP54" s="354"/>
      <c r="DWQ54" s="354"/>
      <c r="DWR54" s="354"/>
      <c r="DWS54" s="354"/>
      <c r="DWT54" s="354"/>
      <c r="DWU54" s="354"/>
      <c r="DWV54" s="354"/>
      <c r="DWW54" s="354"/>
      <c r="DWX54" s="354"/>
      <c r="DWY54" s="354"/>
      <c r="DWZ54" s="354"/>
      <c r="DXA54" s="354"/>
      <c r="DXB54" s="354"/>
      <c r="DXC54" s="354"/>
      <c r="DXD54" s="354"/>
      <c r="DXE54" s="354"/>
      <c r="DXF54" s="354"/>
      <c r="DXG54" s="354"/>
      <c r="DXH54" s="354"/>
      <c r="DXI54" s="354"/>
      <c r="DXJ54" s="354"/>
      <c r="DXK54" s="354"/>
      <c r="DXL54" s="354"/>
      <c r="DXM54" s="354"/>
      <c r="DXN54" s="354"/>
      <c r="DXO54" s="354"/>
      <c r="DXP54" s="354"/>
      <c r="DXQ54" s="354"/>
      <c r="DXR54" s="354"/>
      <c r="DXS54" s="354"/>
      <c r="DXT54" s="354"/>
      <c r="DXU54" s="354"/>
      <c r="DXV54" s="354"/>
      <c r="DXW54" s="354"/>
      <c r="DXX54" s="354"/>
      <c r="DXY54" s="354"/>
      <c r="DXZ54" s="354"/>
      <c r="DYA54" s="354"/>
      <c r="DYB54" s="354"/>
      <c r="DYC54" s="354"/>
      <c r="DYD54" s="354"/>
      <c r="DYE54" s="354"/>
      <c r="DYF54" s="354"/>
      <c r="DYG54" s="354"/>
      <c r="DYH54" s="354"/>
      <c r="DYI54" s="354"/>
      <c r="DYJ54" s="354"/>
      <c r="DYK54" s="354"/>
      <c r="DYL54" s="354"/>
      <c r="DYM54" s="354"/>
      <c r="DYN54" s="354"/>
      <c r="DYO54" s="354"/>
      <c r="DYP54" s="354"/>
      <c r="DYQ54" s="354"/>
      <c r="DYR54" s="354"/>
      <c r="DYS54" s="354"/>
      <c r="DYT54" s="354"/>
      <c r="DYU54" s="354"/>
      <c r="DYV54" s="354"/>
      <c r="DYW54" s="354"/>
      <c r="DYX54" s="354"/>
      <c r="DYY54" s="354"/>
      <c r="DYZ54" s="354"/>
      <c r="DZA54" s="354"/>
      <c r="DZB54" s="354"/>
      <c r="DZC54" s="354"/>
      <c r="DZD54" s="354"/>
      <c r="DZE54" s="354"/>
      <c r="DZF54" s="354"/>
      <c r="DZG54" s="354"/>
      <c r="DZH54" s="354"/>
      <c r="DZI54" s="354"/>
      <c r="DZJ54" s="354"/>
      <c r="DZK54" s="354"/>
      <c r="DZL54" s="354"/>
      <c r="DZM54" s="354"/>
      <c r="DZN54" s="354"/>
      <c r="DZO54" s="354"/>
      <c r="DZP54" s="354"/>
      <c r="DZQ54" s="354"/>
      <c r="DZR54" s="354"/>
      <c r="DZS54" s="354"/>
      <c r="DZT54" s="354"/>
      <c r="DZU54" s="354"/>
      <c r="DZV54" s="354"/>
      <c r="DZW54" s="354"/>
      <c r="DZX54" s="354"/>
      <c r="DZY54" s="354"/>
      <c r="DZZ54" s="354"/>
      <c r="EAA54" s="354"/>
      <c r="EAB54" s="354"/>
      <c r="EAC54" s="354"/>
      <c r="EAD54" s="354"/>
      <c r="EAE54" s="354"/>
      <c r="EAF54" s="354"/>
      <c r="EAG54" s="354"/>
      <c r="EAH54" s="354"/>
      <c r="EAI54" s="354"/>
      <c r="EAJ54" s="354"/>
      <c r="EAK54" s="354"/>
      <c r="EAL54" s="354"/>
      <c r="EAM54" s="354"/>
      <c r="EAN54" s="354"/>
      <c r="EAO54" s="354"/>
      <c r="EAP54" s="354"/>
      <c r="EAQ54" s="354"/>
      <c r="EAR54" s="354"/>
      <c r="EAS54" s="354"/>
      <c r="EAT54" s="354"/>
      <c r="EAU54" s="354"/>
      <c r="EAV54" s="354"/>
      <c r="EAW54" s="354"/>
      <c r="EAX54" s="354"/>
      <c r="EAY54" s="354"/>
      <c r="EAZ54" s="354"/>
      <c r="EBA54" s="354"/>
      <c r="EBB54" s="354"/>
      <c r="EBC54" s="354"/>
      <c r="EBD54" s="354"/>
      <c r="EBE54" s="354"/>
      <c r="EBF54" s="354"/>
      <c r="EBG54" s="354"/>
      <c r="EBH54" s="354"/>
      <c r="EBI54" s="354"/>
      <c r="EBJ54" s="354"/>
      <c r="EBK54" s="354"/>
      <c r="EBL54" s="354"/>
      <c r="EBM54" s="354"/>
      <c r="EBN54" s="354"/>
      <c r="EBO54" s="354"/>
      <c r="EBP54" s="354"/>
      <c r="EBQ54" s="354"/>
      <c r="EBR54" s="354"/>
      <c r="EBS54" s="354"/>
      <c r="EBT54" s="354"/>
      <c r="EBU54" s="354"/>
      <c r="EBV54" s="354"/>
      <c r="EBW54" s="354"/>
      <c r="EBX54" s="354"/>
      <c r="EBY54" s="354"/>
      <c r="EBZ54" s="354"/>
      <c r="ECA54" s="354"/>
      <c r="ECB54" s="354"/>
      <c r="ECC54" s="354"/>
      <c r="ECD54" s="354"/>
      <c r="ECE54" s="354"/>
      <c r="ECF54" s="354"/>
      <c r="ECG54" s="354"/>
      <c r="ECH54" s="354"/>
      <c r="ECI54" s="354"/>
      <c r="ECJ54" s="354"/>
      <c r="ECK54" s="354"/>
      <c r="ECL54" s="354"/>
      <c r="ECM54" s="354"/>
      <c r="ECN54" s="354"/>
      <c r="ECO54" s="354"/>
      <c r="ECP54" s="354"/>
      <c r="ECQ54" s="354"/>
      <c r="ECR54" s="354"/>
      <c r="ECS54" s="354"/>
      <c r="ECT54" s="354"/>
      <c r="ECU54" s="354"/>
      <c r="ECV54" s="354"/>
      <c r="ECW54" s="354"/>
      <c r="ECX54" s="354"/>
      <c r="ECY54" s="354"/>
      <c r="ECZ54" s="354"/>
      <c r="EDA54" s="354"/>
      <c r="EDB54" s="354"/>
      <c r="EDC54" s="354"/>
      <c r="EDD54" s="354"/>
      <c r="EDE54" s="354"/>
      <c r="EDF54" s="354"/>
      <c r="EDG54" s="354"/>
      <c r="EDH54" s="354"/>
      <c r="EDI54" s="354"/>
      <c r="EDJ54" s="354"/>
      <c r="EDK54" s="354"/>
      <c r="EDL54" s="354"/>
      <c r="EDM54" s="354"/>
      <c r="EDN54" s="354"/>
      <c r="EDO54" s="354"/>
      <c r="EDP54" s="354"/>
      <c r="EDQ54" s="354"/>
      <c r="EDR54" s="354"/>
      <c r="EDS54" s="354"/>
      <c r="EDT54" s="354"/>
      <c r="EDU54" s="354"/>
      <c r="EDV54" s="354"/>
      <c r="EDW54" s="354"/>
      <c r="EDX54" s="354"/>
      <c r="EDY54" s="354"/>
      <c r="EDZ54" s="354"/>
      <c r="EEA54" s="354"/>
      <c r="EEB54" s="354"/>
      <c r="EEC54" s="354"/>
      <c r="EED54" s="354"/>
      <c r="EEE54" s="354"/>
      <c r="EEF54" s="354"/>
      <c r="EEG54" s="354"/>
      <c r="EEH54" s="354"/>
      <c r="EEI54" s="354"/>
      <c r="EEJ54" s="354"/>
      <c r="EEK54" s="354"/>
      <c r="EEL54" s="354"/>
      <c r="EEM54" s="354"/>
      <c r="EEN54" s="354"/>
      <c r="EEO54" s="354"/>
      <c r="EEP54" s="354"/>
      <c r="EEQ54" s="354"/>
      <c r="EER54" s="354"/>
      <c r="EES54" s="354"/>
      <c r="EET54" s="354"/>
      <c r="EEU54" s="354"/>
      <c r="EEV54" s="354"/>
      <c r="EEW54" s="354"/>
      <c r="EEX54" s="354"/>
      <c r="EEY54" s="354"/>
      <c r="EEZ54" s="354"/>
      <c r="EFA54" s="354"/>
      <c r="EFB54" s="354"/>
      <c r="EFC54" s="354"/>
      <c r="EFD54" s="354"/>
      <c r="EFE54" s="354"/>
      <c r="EFF54" s="354"/>
      <c r="EFG54" s="354"/>
      <c r="EFH54" s="354"/>
      <c r="EFI54" s="354"/>
      <c r="EFJ54" s="354"/>
      <c r="EFK54" s="354"/>
      <c r="EFL54" s="354"/>
      <c r="EFM54" s="354"/>
      <c r="EFN54" s="354"/>
      <c r="EFO54" s="354"/>
      <c r="EFP54" s="354"/>
      <c r="EFQ54" s="354"/>
      <c r="EFR54" s="354"/>
      <c r="EFS54" s="354"/>
      <c r="EFT54" s="354"/>
      <c r="EFU54" s="354"/>
      <c r="EFV54" s="354"/>
      <c r="EFW54" s="354"/>
      <c r="EFX54" s="354"/>
      <c r="EFY54" s="354"/>
      <c r="EFZ54" s="354"/>
      <c r="EGA54" s="354"/>
      <c r="EGB54" s="354"/>
      <c r="EGC54" s="354"/>
      <c r="EGD54" s="354"/>
      <c r="EGE54" s="354"/>
      <c r="EGF54" s="354"/>
      <c r="EGG54" s="354"/>
      <c r="EGH54" s="354"/>
      <c r="EGI54" s="354"/>
      <c r="EGJ54" s="354"/>
      <c r="EGK54" s="354"/>
      <c r="EGL54" s="354"/>
      <c r="EGM54" s="354"/>
      <c r="EGN54" s="354"/>
      <c r="EGO54" s="354"/>
      <c r="EGP54" s="354"/>
      <c r="EGQ54" s="354"/>
      <c r="EGR54" s="354"/>
      <c r="EGS54" s="354"/>
      <c r="EGT54" s="354"/>
      <c r="EGU54" s="354"/>
      <c r="EGV54" s="354"/>
      <c r="EGW54" s="354"/>
      <c r="EGX54" s="354"/>
      <c r="EGY54" s="354"/>
      <c r="EGZ54" s="354"/>
      <c r="EHA54" s="354"/>
      <c r="EHB54" s="354"/>
      <c r="EHC54" s="354"/>
      <c r="EHD54" s="354"/>
      <c r="EHE54" s="354"/>
      <c r="EHF54" s="354"/>
      <c r="EHG54" s="354"/>
      <c r="EHH54" s="354"/>
      <c r="EHI54" s="354"/>
      <c r="EHJ54" s="354"/>
      <c r="EHK54" s="354"/>
      <c r="EHL54" s="354"/>
      <c r="EHM54" s="354"/>
      <c r="EHN54" s="354"/>
      <c r="EHO54" s="354"/>
      <c r="EHP54" s="354"/>
      <c r="EHQ54" s="354"/>
      <c r="EHR54" s="354"/>
      <c r="EHS54" s="354"/>
      <c r="EHT54" s="354"/>
      <c r="EHU54" s="354"/>
      <c r="EHV54" s="354"/>
      <c r="EHW54" s="354"/>
      <c r="EHX54" s="354"/>
      <c r="EHY54" s="354"/>
      <c r="EHZ54" s="354"/>
      <c r="EIA54" s="354"/>
      <c r="EIB54" s="354"/>
      <c r="EIC54" s="354"/>
      <c r="EID54" s="354"/>
      <c r="EIE54" s="354"/>
      <c r="EIF54" s="354"/>
      <c r="EIG54" s="354"/>
      <c r="EIH54" s="354"/>
      <c r="EII54" s="354"/>
      <c r="EIJ54" s="354"/>
      <c r="EIK54" s="354"/>
      <c r="EIL54" s="354"/>
      <c r="EIM54" s="354"/>
      <c r="EIN54" s="354"/>
      <c r="EIO54" s="354"/>
      <c r="EIP54" s="354"/>
      <c r="EIQ54" s="354"/>
      <c r="EIR54" s="354"/>
      <c r="EIS54" s="354"/>
      <c r="EIT54" s="354"/>
      <c r="EIU54" s="354"/>
      <c r="EIV54" s="354"/>
      <c r="EIW54" s="354"/>
      <c r="EIX54" s="354"/>
      <c r="EIY54" s="354"/>
      <c r="EIZ54" s="354"/>
      <c r="EJA54" s="354"/>
      <c r="EJB54" s="354"/>
      <c r="EJC54" s="354"/>
      <c r="EJD54" s="354"/>
      <c r="EJE54" s="354"/>
      <c r="EJF54" s="354"/>
      <c r="EJG54" s="354"/>
      <c r="EJH54" s="354"/>
      <c r="EJI54" s="354"/>
      <c r="EJJ54" s="354"/>
      <c r="EJK54" s="354"/>
      <c r="EJL54" s="354"/>
      <c r="EJM54" s="354"/>
      <c r="EJN54" s="354"/>
      <c r="EJO54" s="354"/>
      <c r="EJP54" s="354"/>
      <c r="EJQ54" s="354"/>
      <c r="EJR54" s="354"/>
      <c r="EJS54" s="354"/>
      <c r="EJT54" s="354"/>
      <c r="EJU54" s="354"/>
      <c r="EJV54" s="354"/>
      <c r="EJW54" s="354"/>
      <c r="EJX54" s="354"/>
      <c r="EJY54" s="354"/>
      <c r="EJZ54" s="354"/>
      <c r="EKA54" s="354"/>
      <c r="EKB54" s="354"/>
      <c r="EKC54" s="354"/>
      <c r="EKD54" s="354"/>
      <c r="EKE54" s="354"/>
      <c r="EKF54" s="354"/>
      <c r="EKG54" s="354"/>
      <c r="EKH54" s="354"/>
      <c r="EKI54" s="354"/>
      <c r="EKJ54" s="354"/>
      <c r="EKK54" s="354"/>
      <c r="EKL54" s="354"/>
      <c r="EKM54" s="354"/>
      <c r="EKN54" s="354"/>
      <c r="EKO54" s="354"/>
      <c r="EKP54" s="354"/>
      <c r="EKQ54" s="354"/>
      <c r="EKR54" s="354"/>
      <c r="EKS54" s="354"/>
      <c r="EKT54" s="354"/>
      <c r="EKU54" s="354"/>
      <c r="EKV54" s="354"/>
      <c r="EKW54" s="354"/>
      <c r="EKX54" s="354"/>
      <c r="EKY54" s="354"/>
      <c r="EKZ54" s="354"/>
      <c r="ELA54" s="354"/>
      <c r="ELB54" s="354"/>
      <c r="ELC54" s="354"/>
      <c r="ELD54" s="354"/>
      <c r="ELE54" s="354"/>
      <c r="ELF54" s="354"/>
      <c r="ELG54" s="354"/>
      <c r="ELH54" s="354"/>
      <c r="ELI54" s="354"/>
      <c r="ELJ54" s="354"/>
      <c r="ELK54" s="354"/>
      <c r="ELL54" s="354"/>
      <c r="ELM54" s="354"/>
      <c r="ELN54" s="354"/>
      <c r="ELO54" s="354"/>
      <c r="ELP54" s="354"/>
      <c r="ELQ54" s="354"/>
      <c r="ELR54" s="354"/>
      <c r="ELS54" s="354"/>
      <c r="ELT54" s="354"/>
      <c r="ELU54" s="354"/>
      <c r="ELV54" s="354"/>
      <c r="ELW54" s="354"/>
      <c r="ELX54" s="354"/>
      <c r="ELY54" s="354"/>
      <c r="ELZ54" s="354"/>
      <c r="EMA54" s="354"/>
      <c r="EMB54" s="354"/>
      <c r="EMC54" s="354"/>
      <c r="EMD54" s="354"/>
      <c r="EME54" s="354"/>
      <c r="EMF54" s="354"/>
      <c r="EMG54" s="354"/>
      <c r="EMH54" s="354"/>
      <c r="EMI54" s="354"/>
      <c r="EMJ54" s="354"/>
      <c r="EMK54" s="354"/>
      <c r="EML54" s="354"/>
      <c r="EMM54" s="354"/>
      <c r="EMN54" s="354"/>
      <c r="EMO54" s="354"/>
      <c r="EMP54" s="354"/>
      <c r="EMQ54" s="354"/>
      <c r="EMR54" s="354"/>
      <c r="EMS54" s="354"/>
      <c r="EMT54" s="354"/>
      <c r="EMU54" s="354"/>
      <c r="EMV54" s="354"/>
      <c r="EMW54" s="354"/>
      <c r="EMX54" s="354"/>
      <c r="EMY54" s="354"/>
      <c r="EMZ54" s="354"/>
      <c r="ENA54" s="354"/>
      <c r="ENB54" s="354"/>
      <c r="ENC54" s="354"/>
      <c r="END54" s="354"/>
      <c r="ENE54" s="354"/>
      <c r="ENF54" s="354"/>
      <c r="ENG54" s="354"/>
      <c r="ENH54" s="354"/>
      <c r="ENI54" s="354"/>
      <c r="ENJ54" s="354"/>
      <c r="ENK54" s="354"/>
      <c r="ENL54" s="354"/>
      <c r="ENM54" s="354"/>
      <c r="ENN54" s="354"/>
      <c r="ENO54" s="354"/>
      <c r="ENP54" s="354"/>
      <c r="ENQ54" s="354"/>
      <c r="ENR54" s="354"/>
      <c r="ENS54" s="354"/>
      <c r="ENT54" s="354"/>
      <c r="ENU54" s="354"/>
      <c r="ENV54" s="354"/>
      <c r="ENW54" s="354"/>
      <c r="ENX54" s="354"/>
      <c r="ENY54" s="354"/>
      <c r="ENZ54" s="354"/>
      <c r="EOA54" s="354"/>
      <c r="EOB54" s="354"/>
      <c r="EOC54" s="354"/>
      <c r="EOD54" s="354"/>
      <c r="EOE54" s="354"/>
      <c r="EOF54" s="354"/>
      <c r="EOG54" s="354"/>
      <c r="EOH54" s="354"/>
      <c r="EOI54" s="354"/>
      <c r="EOJ54" s="354"/>
      <c r="EOK54" s="354"/>
      <c r="EOL54" s="354"/>
      <c r="EOM54" s="354"/>
      <c r="EON54" s="354"/>
      <c r="EOO54" s="354"/>
      <c r="EOP54" s="354"/>
      <c r="EOQ54" s="354"/>
      <c r="EOR54" s="354"/>
      <c r="EOS54" s="354"/>
      <c r="EOT54" s="354"/>
      <c r="EOU54" s="354"/>
      <c r="EOV54" s="354"/>
      <c r="EOW54" s="354"/>
      <c r="EOX54" s="354"/>
      <c r="EOY54" s="354"/>
      <c r="EOZ54" s="354"/>
      <c r="EPA54" s="354"/>
      <c r="EPB54" s="354"/>
      <c r="EPC54" s="354"/>
      <c r="EPD54" s="354"/>
      <c r="EPE54" s="354"/>
      <c r="EPF54" s="354"/>
      <c r="EPG54" s="354"/>
      <c r="EPH54" s="354"/>
      <c r="EPI54" s="354"/>
      <c r="EPJ54" s="354"/>
      <c r="EPK54" s="354"/>
      <c r="EPL54" s="354"/>
      <c r="EPM54" s="354"/>
      <c r="EPN54" s="354"/>
      <c r="EPO54" s="354"/>
      <c r="EPP54" s="354"/>
      <c r="EPQ54" s="354"/>
      <c r="EPR54" s="354"/>
      <c r="EPS54" s="354"/>
      <c r="EPT54" s="354"/>
      <c r="EPU54" s="354"/>
      <c r="EPV54" s="354"/>
      <c r="EPW54" s="354"/>
      <c r="EPX54" s="354"/>
      <c r="EPY54" s="354"/>
      <c r="EPZ54" s="354"/>
      <c r="EQA54" s="354"/>
      <c r="EQB54" s="354"/>
      <c r="EQC54" s="354"/>
      <c r="EQD54" s="354"/>
      <c r="EQE54" s="354"/>
      <c r="EQF54" s="354"/>
      <c r="EQG54" s="354"/>
      <c r="EQH54" s="354"/>
      <c r="EQI54" s="354"/>
      <c r="EQJ54" s="354"/>
      <c r="EQK54" s="354"/>
      <c r="EQL54" s="354"/>
      <c r="EQM54" s="354"/>
      <c r="EQN54" s="354"/>
      <c r="EQO54" s="354"/>
      <c r="EQP54" s="354"/>
      <c r="EQQ54" s="354"/>
      <c r="EQR54" s="354"/>
      <c r="EQS54" s="354"/>
      <c r="EQT54" s="354"/>
      <c r="EQU54" s="354"/>
      <c r="EQV54" s="354"/>
      <c r="EQW54" s="354"/>
      <c r="EQX54" s="354"/>
      <c r="EQY54" s="354"/>
      <c r="EQZ54" s="354"/>
      <c r="ERA54" s="354"/>
      <c r="ERB54" s="354"/>
      <c r="ERC54" s="354"/>
      <c r="ERD54" s="354"/>
      <c r="ERE54" s="354"/>
      <c r="ERF54" s="354"/>
      <c r="ERG54" s="354"/>
      <c r="ERH54" s="354"/>
      <c r="ERI54" s="354"/>
      <c r="ERJ54" s="354"/>
      <c r="ERK54" s="354"/>
      <c r="ERL54" s="354"/>
      <c r="ERM54" s="354"/>
      <c r="ERN54" s="354"/>
      <c r="ERO54" s="354"/>
      <c r="ERP54" s="354"/>
      <c r="ERQ54" s="354"/>
      <c r="ERR54" s="354"/>
      <c r="ERS54" s="354"/>
      <c r="ERT54" s="354"/>
      <c r="ERU54" s="354"/>
      <c r="ERV54" s="354"/>
      <c r="ERW54" s="354"/>
      <c r="ERX54" s="354"/>
      <c r="ERY54" s="354"/>
      <c r="ERZ54" s="354"/>
      <c r="ESA54" s="354"/>
      <c r="ESB54" s="354"/>
      <c r="ESC54" s="354"/>
      <c r="ESD54" s="354"/>
      <c r="ESE54" s="354"/>
      <c r="ESF54" s="354"/>
      <c r="ESG54" s="354"/>
      <c r="ESH54" s="354"/>
      <c r="ESI54" s="354"/>
      <c r="ESJ54" s="354"/>
      <c r="ESK54" s="354"/>
      <c r="ESL54" s="354"/>
      <c r="ESM54" s="354"/>
      <c r="ESN54" s="354"/>
      <c r="ESO54" s="354"/>
      <c r="ESP54" s="354"/>
      <c r="ESQ54" s="354"/>
      <c r="ESR54" s="354"/>
      <c r="ESS54" s="354"/>
      <c r="EST54" s="354"/>
      <c r="ESU54" s="354"/>
      <c r="ESV54" s="354"/>
      <c r="ESW54" s="354"/>
      <c r="ESX54" s="354"/>
      <c r="ESY54" s="354"/>
      <c r="ESZ54" s="354"/>
      <c r="ETA54" s="354"/>
      <c r="ETB54" s="354"/>
      <c r="ETC54" s="354"/>
      <c r="ETD54" s="354"/>
      <c r="ETE54" s="354"/>
      <c r="ETF54" s="354"/>
      <c r="ETG54" s="354"/>
      <c r="ETH54" s="354"/>
      <c r="ETI54" s="354"/>
      <c r="ETJ54" s="354"/>
      <c r="ETK54" s="354"/>
      <c r="ETL54" s="354"/>
      <c r="ETM54" s="354"/>
      <c r="ETN54" s="354"/>
      <c r="ETO54" s="354"/>
      <c r="ETP54" s="354"/>
      <c r="ETQ54" s="354"/>
      <c r="ETR54" s="354"/>
      <c r="ETS54" s="354"/>
      <c r="ETT54" s="354"/>
      <c r="ETU54" s="354"/>
      <c r="ETV54" s="354"/>
      <c r="ETW54" s="354"/>
      <c r="ETX54" s="354"/>
      <c r="ETY54" s="354"/>
      <c r="ETZ54" s="354"/>
      <c r="EUA54" s="354"/>
      <c r="EUB54" s="354"/>
      <c r="EUC54" s="354"/>
      <c r="EUD54" s="354"/>
      <c r="EUE54" s="354"/>
      <c r="EUF54" s="354"/>
      <c r="EUG54" s="354"/>
      <c r="EUH54" s="354"/>
      <c r="EUI54" s="354"/>
      <c r="EUJ54" s="354"/>
      <c r="EUK54" s="354"/>
      <c r="EUL54" s="354"/>
      <c r="EUM54" s="354"/>
      <c r="EUN54" s="354"/>
      <c r="EUO54" s="354"/>
      <c r="EUP54" s="354"/>
      <c r="EUQ54" s="354"/>
      <c r="EUR54" s="354"/>
      <c r="EUS54" s="354"/>
      <c r="EUT54" s="354"/>
      <c r="EUU54" s="354"/>
      <c r="EUV54" s="354"/>
      <c r="EUW54" s="354"/>
      <c r="EUX54" s="354"/>
      <c r="EUY54" s="354"/>
      <c r="EUZ54" s="354"/>
      <c r="EVA54" s="354"/>
      <c r="EVB54" s="354"/>
      <c r="EVC54" s="354"/>
      <c r="EVD54" s="354"/>
      <c r="EVE54" s="354"/>
      <c r="EVF54" s="354"/>
      <c r="EVG54" s="354"/>
      <c r="EVH54" s="354"/>
      <c r="EVI54" s="354"/>
      <c r="EVJ54" s="354"/>
      <c r="EVK54" s="354"/>
      <c r="EVL54" s="354"/>
      <c r="EVM54" s="354"/>
      <c r="EVN54" s="354"/>
      <c r="EVO54" s="354"/>
      <c r="EVP54" s="354"/>
      <c r="EVQ54" s="354"/>
      <c r="EVR54" s="354"/>
      <c r="EVS54" s="354"/>
      <c r="EVT54" s="354"/>
      <c r="EVU54" s="354"/>
      <c r="EVV54" s="354"/>
      <c r="EVW54" s="354"/>
      <c r="EVX54" s="354"/>
      <c r="EVY54" s="354"/>
      <c r="EVZ54" s="354"/>
      <c r="EWA54" s="354"/>
      <c r="EWB54" s="354"/>
      <c r="EWC54" s="354"/>
      <c r="EWD54" s="354"/>
      <c r="EWE54" s="354"/>
      <c r="EWF54" s="354"/>
      <c r="EWG54" s="354"/>
      <c r="EWH54" s="354"/>
      <c r="EWI54" s="354"/>
      <c r="EWJ54" s="354"/>
      <c r="EWK54" s="354"/>
      <c r="EWL54" s="354"/>
      <c r="EWM54" s="354"/>
      <c r="EWN54" s="354"/>
      <c r="EWO54" s="354"/>
      <c r="EWP54" s="354"/>
      <c r="EWQ54" s="354"/>
      <c r="EWR54" s="354"/>
      <c r="EWS54" s="354"/>
      <c r="EWT54" s="354"/>
      <c r="EWU54" s="354"/>
      <c r="EWV54" s="354"/>
      <c r="EWW54" s="354"/>
      <c r="EWX54" s="354"/>
      <c r="EWY54" s="354"/>
      <c r="EWZ54" s="354"/>
      <c r="EXA54" s="354"/>
      <c r="EXB54" s="354"/>
      <c r="EXC54" s="354"/>
      <c r="EXD54" s="354"/>
      <c r="EXE54" s="354"/>
      <c r="EXF54" s="354"/>
      <c r="EXG54" s="354"/>
      <c r="EXH54" s="354"/>
      <c r="EXI54" s="354"/>
      <c r="EXJ54" s="354"/>
      <c r="EXK54" s="354"/>
      <c r="EXL54" s="354"/>
      <c r="EXM54" s="354"/>
      <c r="EXN54" s="354"/>
      <c r="EXO54" s="354"/>
      <c r="EXP54" s="354"/>
      <c r="EXQ54" s="354"/>
      <c r="EXR54" s="354"/>
      <c r="EXS54" s="354"/>
      <c r="EXT54" s="354"/>
      <c r="EXU54" s="354"/>
      <c r="EXV54" s="354"/>
      <c r="EXW54" s="354"/>
      <c r="EXX54" s="354"/>
      <c r="EXY54" s="354"/>
      <c r="EXZ54" s="354"/>
      <c r="EYA54" s="354"/>
      <c r="EYB54" s="354"/>
      <c r="EYC54" s="354"/>
      <c r="EYD54" s="354"/>
      <c r="EYE54" s="354"/>
      <c r="EYF54" s="354"/>
      <c r="EYG54" s="354"/>
      <c r="EYH54" s="354"/>
      <c r="EYI54" s="354"/>
      <c r="EYJ54" s="354"/>
      <c r="EYK54" s="354"/>
      <c r="EYL54" s="354"/>
      <c r="EYM54" s="354"/>
      <c r="EYN54" s="354"/>
      <c r="EYO54" s="354"/>
      <c r="EYP54" s="354"/>
      <c r="EYQ54" s="354"/>
      <c r="EYR54" s="354"/>
      <c r="EYS54" s="354"/>
      <c r="EYT54" s="354"/>
      <c r="EYU54" s="354"/>
      <c r="EYV54" s="354"/>
      <c r="EYW54" s="354"/>
      <c r="EYX54" s="354"/>
      <c r="EYY54" s="354"/>
      <c r="EYZ54" s="354"/>
      <c r="EZA54" s="354"/>
      <c r="EZB54" s="354"/>
      <c r="EZC54" s="354"/>
      <c r="EZD54" s="354"/>
      <c r="EZE54" s="354"/>
      <c r="EZF54" s="354"/>
      <c r="EZG54" s="354"/>
      <c r="EZH54" s="354"/>
      <c r="EZI54" s="354"/>
      <c r="EZJ54" s="354"/>
      <c r="EZK54" s="354"/>
      <c r="EZL54" s="354"/>
      <c r="EZM54" s="354"/>
      <c r="EZN54" s="354"/>
      <c r="EZO54" s="354"/>
      <c r="EZP54" s="354"/>
      <c r="EZQ54" s="354"/>
      <c r="EZR54" s="354"/>
      <c r="EZS54" s="354"/>
      <c r="EZT54" s="354"/>
      <c r="EZU54" s="354"/>
      <c r="EZV54" s="354"/>
      <c r="EZW54" s="354"/>
      <c r="EZX54" s="354"/>
      <c r="EZY54" s="354"/>
      <c r="EZZ54" s="354"/>
      <c r="FAA54" s="354"/>
      <c r="FAB54" s="354"/>
      <c r="FAC54" s="354"/>
      <c r="FAD54" s="354"/>
      <c r="FAE54" s="354"/>
      <c r="FAF54" s="354"/>
      <c r="FAG54" s="354"/>
      <c r="FAH54" s="354"/>
      <c r="FAI54" s="354"/>
      <c r="FAJ54" s="354"/>
      <c r="FAK54" s="354"/>
      <c r="FAL54" s="354"/>
      <c r="FAM54" s="354"/>
      <c r="FAN54" s="354"/>
      <c r="FAO54" s="354"/>
      <c r="FAP54" s="354"/>
      <c r="FAQ54" s="354"/>
      <c r="FAR54" s="354"/>
      <c r="FAS54" s="354"/>
      <c r="FAT54" s="354"/>
      <c r="FAU54" s="354"/>
      <c r="FAV54" s="354"/>
      <c r="FAW54" s="354"/>
      <c r="FAX54" s="354"/>
      <c r="FAY54" s="354"/>
      <c r="FAZ54" s="354"/>
      <c r="FBA54" s="354"/>
      <c r="FBB54" s="354"/>
      <c r="FBC54" s="354"/>
      <c r="FBD54" s="354"/>
      <c r="FBE54" s="354"/>
      <c r="FBF54" s="354"/>
      <c r="FBG54" s="354"/>
      <c r="FBH54" s="354"/>
      <c r="FBI54" s="354"/>
      <c r="FBJ54" s="354"/>
      <c r="FBK54" s="354"/>
      <c r="FBL54" s="354"/>
      <c r="FBM54" s="354"/>
      <c r="FBN54" s="354"/>
      <c r="FBO54" s="354"/>
      <c r="FBP54" s="354"/>
      <c r="FBQ54" s="354"/>
      <c r="FBR54" s="354"/>
      <c r="FBS54" s="354"/>
      <c r="FBT54" s="354"/>
      <c r="FBU54" s="354"/>
      <c r="FBV54" s="354"/>
      <c r="FBW54" s="354"/>
      <c r="FBX54" s="354"/>
      <c r="FBY54" s="354"/>
      <c r="FBZ54" s="354"/>
      <c r="FCA54" s="354"/>
      <c r="FCB54" s="354"/>
      <c r="FCC54" s="354"/>
      <c r="FCD54" s="354"/>
      <c r="FCE54" s="354"/>
      <c r="FCF54" s="354"/>
      <c r="FCG54" s="354"/>
      <c r="FCH54" s="354"/>
      <c r="FCI54" s="354"/>
      <c r="FCJ54" s="354"/>
      <c r="FCK54" s="354"/>
      <c r="FCL54" s="354"/>
      <c r="FCM54" s="354"/>
      <c r="FCN54" s="354"/>
      <c r="FCO54" s="354"/>
      <c r="FCP54" s="354"/>
      <c r="FCQ54" s="354"/>
      <c r="FCR54" s="354"/>
      <c r="FCS54" s="354"/>
      <c r="FCT54" s="354"/>
      <c r="FCU54" s="354"/>
      <c r="FCV54" s="354"/>
      <c r="FCW54" s="354"/>
      <c r="FCX54" s="354"/>
      <c r="FCY54" s="354"/>
      <c r="FCZ54" s="354"/>
      <c r="FDA54" s="354"/>
      <c r="FDB54" s="354"/>
      <c r="FDC54" s="354"/>
      <c r="FDD54" s="354"/>
      <c r="FDE54" s="354"/>
      <c r="FDF54" s="354"/>
      <c r="FDG54" s="354"/>
      <c r="FDH54" s="354"/>
      <c r="FDI54" s="354"/>
      <c r="FDJ54" s="354"/>
      <c r="FDK54" s="354"/>
      <c r="FDL54" s="354"/>
      <c r="FDM54" s="354"/>
      <c r="FDN54" s="354"/>
      <c r="FDO54" s="354"/>
      <c r="FDP54" s="354"/>
      <c r="FDQ54" s="354"/>
      <c r="FDR54" s="354"/>
      <c r="FDS54" s="354"/>
      <c r="FDT54" s="354"/>
      <c r="FDU54" s="354"/>
      <c r="FDV54" s="354"/>
      <c r="FDW54" s="354"/>
      <c r="FDX54" s="354"/>
      <c r="FDY54" s="354"/>
      <c r="FDZ54" s="354"/>
      <c r="FEA54" s="354"/>
      <c r="FEB54" s="354"/>
      <c r="FEC54" s="354"/>
      <c r="FED54" s="354"/>
      <c r="FEE54" s="354"/>
      <c r="FEF54" s="354"/>
      <c r="FEG54" s="354"/>
      <c r="FEH54" s="354"/>
      <c r="FEI54" s="354"/>
      <c r="FEJ54" s="354"/>
      <c r="FEK54" s="354"/>
      <c r="FEL54" s="354"/>
      <c r="FEM54" s="354"/>
      <c r="FEN54" s="354"/>
      <c r="FEO54" s="354"/>
      <c r="FEP54" s="354"/>
      <c r="FEQ54" s="354"/>
      <c r="FER54" s="354"/>
      <c r="FES54" s="354"/>
      <c r="FET54" s="354"/>
      <c r="FEU54" s="354"/>
      <c r="FEV54" s="354"/>
      <c r="FEW54" s="354"/>
      <c r="FEX54" s="354"/>
      <c r="FEY54" s="354"/>
      <c r="FEZ54" s="354"/>
      <c r="FFA54" s="354"/>
      <c r="FFB54" s="354"/>
      <c r="FFC54" s="354"/>
      <c r="FFD54" s="354"/>
      <c r="FFE54" s="354"/>
      <c r="FFF54" s="354"/>
      <c r="FFG54" s="354"/>
      <c r="FFH54" s="354"/>
      <c r="FFI54" s="354"/>
      <c r="FFJ54" s="354"/>
      <c r="FFK54" s="354"/>
      <c r="FFL54" s="354"/>
      <c r="FFM54" s="354"/>
      <c r="FFN54" s="354"/>
      <c r="FFO54" s="354"/>
      <c r="FFP54" s="354"/>
      <c r="FFQ54" s="354"/>
      <c r="FFR54" s="354"/>
      <c r="FFS54" s="354"/>
      <c r="FFT54" s="354"/>
      <c r="FFU54" s="354"/>
      <c r="FFV54" s="354"/>
      <c r="FFW54" s="354"/>
      <c r="FFX54" s="354"/>
      <c r="FFY54" s="354"/>
      <c r="FFZ54" s="354"/>
      <c r="FGA54" s="354"/>
      <c r="FGB54" s="354"/>
      <c r="FGC54" s="354"/>
      <c r="FGD54" s="354"/>
      <c r="FGE54" s="354"/>
      <c r="FGF54" s="354"/>
      <c r="FGG54" s="354"/>
      <c r="FGH54" s="354"/>
      <c r="FGI54" s="354"/>
      <c r="FGJ54" s="354"/>
      <c r="FGK54" s="354"/>
      <c r="FGL54" s="354"/>
      <c r="FGM54" s="354"/>
      <c r="FGN54" s="354"/>
      <c r="FGO54" s="354"/>
      <c r="FGP54" s="354"/>
      <c r="FGQ54" s="354"/>
      <c r="FGR54" s="354"/>
      <c r="FGS54" s="354"/>
      <c r="FGT54" s="354"/>
      <c r="FGU54" s="354"/>
      <c r="FGV54" s="354"/>
      <c r="FGW54" s="354"/>
      <c r="FGX54" s="354"/>
      <c r="FGY54" s="354"/>
      <c r="FGZ54" s="354"/>
      <c r="FHA54" s="354"/>
      <c r="FHB54" s="354"/>
      <c r="FHC54" s="354"/>
      <c r="FHD54" s="354"/>
      <c r="FHE54" s="354"/>
      <c r="FHF54" s="354"/>
      <c r="FHG54" s="354"/>
      <c r="FHH54" s="354"/>
      <c r="FHI54" s="354"/>
      <c r="FHJ54" s="354"/>
      <c r="FHK54" s="354"/>
      <c r="FHL54" s="354"/>
      <c r="FHM54" s="354"/>
      <c r="FHN54" s="354"/>
      <c r="FHO54" s="354"/>
      <c r="FHP54" s="354"/>
      <c r="FHQ54" s="354"/>
      <c r="FHR54" s="354"/>
      <c r="FHS54" s="354"/>
      <c r="FHT54" s="354"/>
      <c r="FHU54" s="354"/>
      <c r="FHV54" s="354"/>
      <c r="FHW54" s="354"/>
      <c r="FHX54" s="354"/>
      <c r="FHY54" s="354"/>
      <c r="FHZ54" s="354"/>
      <c r="FIA54" s="354"/>
      <c r="FIB54" s="354"/>
      <c r="FIC54" s="354"/>
      <c r="FID54" s="354"/>
      <c r="FIE54" s="354"/>
      <c r="FIF54" s="354"/>
      <c r="FIG54" s="354"/>
      <c r="FIH54" s="354"/>
      <c r="FII54" s="354"/>
      <c r="FIJ54" s="354"/>
      <c r="FIK54" s="354"/>
      <c r="FIL54" s="354"/>
      <c r="FIM54" s="354"/>
      <c r="FIN54" s="354"/>
      <c r="FIO54" s="354"/>
      <c r="FIP54" s="354"/>
      <c r="FIQ54" s="354"/>
      <c r="FIR54" s="354"/>
      <c r="FIS54" s="354"/>
      <c r="FIT54" s="354"/>
      <c r="FIU54" s="354"/>
      <c r="FIV54" s="354"/>
      <c r="FIW54" s="354"/>
      <c r="FIX54" s="354"/>
      <c r="FIY54" s="354"/>
      <c r="FIZ54" s="354"/>
      <c r="FJA54" s="354"/>
      <c r="FJB54" s="354"/>
      <c r="FJC54" s="354"/>
      <c r="FJD54" s="354"/>
      <c r="FJE54" s="354"/>
      <c r="FJF54" s="354"/>
      <c r="FJG54" s="354"/>
      <c r="FJH54" s="354"/>
      <c r="FJI54" s="354"/>
      <c r="FJJ54" s="354"/>
      <c r="FJK54" s="354"/>
      <c r="FJL54" s="354"/>
      <c r="FJM54" s="354"/>
      <c r="FJN54" s="354"/>
      <c r="FJO54" s="354"/>
      <c r="FJP54" s="354"/>
      <c r="FJQ54" s="354"/>
      <c r="FJR54" s="354"/>
      <c r="FJS54" s="354"/>
      <c r="FJT54" s="354"/>
      <c r="FJU54" s="354"/>
      <c r="FJV54" s="354"/>
      <c r="FJW54" s="354"/>
      <c r="FJX54" s="354"/>
      <c r="FJY54" s="354"/>
      <c r="FJZ54" s="354"/>
      <c r="FKA54" s="354"/>
      <c r="FKB54" s="354"/>
      <c r="FKC54" s="354"/>
      <c r="FKD54" s="354"/>
      <c r="FKE54" s="354"/>
      <c r="FKF54" s="354"/>
      <c r="FKG54" s="354"/>
      <c r="FKH54" s="354"/>
      <c r="FKI54" s="354"/>
      <c r="FKJ54" s="354"/>
      <c r="FKK54" s="354"/>
      <c r="FKL54" s="354"/>
      <c r="FKM54" s="354"/>
      <c r="FKN54" s="354"/>
      <c r="FKO54" s="354"/>
      <c r="FKP54" s="354"/>
      <c r="FKQ54" s="354"/>
      <c r="FKR54" s="354"/>
      <c r="FKS54" s="354"/>
      <c r="FKT54" s="354"/>
      <c r="FKU54" s="354"/>
      <c r="FKV54" s="354"/>
      <c r="FKW54" s="354"/>
      <c r="FKX54" s="354"/>
      <c r="FKY54" s="354"/>
      <c r="FKZ54" s="354"/>
      <c r="FLA54" s="354"/>
      <c r="FLB54" s="354"/>
      <c r="FLC54" s="354"/>
      <c r="FLD54" s="354"/>
      <c r="FLE54" s="354"/>
      <c r="FLF54" s="354"/>
      <c r="FLG54" s="354"/>
      <c r="FLH54" s="354"/>
      <c r="FLI54" s="354"/>
      <c r="FLJ54" s="354"/>
      <c r="FLK54" s="354"/>
      <c r="FLL54" s="354"/>
      <c r="FLM54" s="354"/>
      <c r="FLN54" s="354"/>
      <c r="FLO54" s="354"/>
      <c r="FLP54" s="354"/>
      <c r="FLQ54" s="354"/>
      <c r="FLR54" s="354"/>
      <c r="FLS54" s="354"/>
      <c r="FLT54" s="354"/>
      <c r="FLU54" s="354"/>
      <c r="FLV54" s="354"/>
      <c r="FLW54" s="354"/>
      <c r="FLX54" s="354"/>
      <c r="FLY54" s="354"/>
      <c r="FLZ54" s="354"/>
      <c r="FMA54" s="354"/>
      <c r="FMB54" s="354"/>
      <c r="FMC54" s="354"/>
      <c r="FMD54" s="354"/>
      <c r="FME54" s="354"/>
      <c r="FMF54" s="354"/>
      <c r="FMG54" s="354"/>
      <c r="FMH54" s="354"/>
      <c r="FMI54" s="354"/>
      <c r="FMJ54" s="354"/>
      <c r="FMK54" s="354"/>
      <c r="FML54" s="354"/>
      <c r="FMM54" s="354"/>
      <c r="FMN54" s="354"/>
      <c r="FMO54" s="354"/>
      <c r="FMP54" s="354"/>
      <c r="FMQ54" s="354"/>
      <c r="FMR54" s="354"/>
      <c r="FMS54" s="354"/>
      <c r="FMT54" s="354"/>
      <c r="FMU54" s="354"/>
      <c r="FMV54" s="354"/>
      <c r="FMW54" s="354"/>
      <c r="FMX54" s="354"/>
      <c r="FMY54" s="354"/>
      <c r="FMZ54" s="354"/>
      <c r="FNA54" s="354"/>
      <c r="FNB54" s="354"/>
      <c r="FNC54" s="354"/>
      <c r="FND54" s="354"/>
      <c r="FNE54" s="354"/>
      <c r="FNF54" s="354"/>
      <c r="FNG54" s="354"/>
      <c r="FNH54" s="354"/>
      <c r="FNI54" s="354"/>
      <c r="FNJ54" s="354"/>
      <c r="FNK54" s="354"/>
      <c r="FNL54" s="354"/>
      <c r="FNM54" s="354"/>
      <c r="FNN54" s="354"/>
      <c r="FNO54" s="354"/>
      <c r="FNP54" s="354"/>
      <c r="FNQ54" s="354"/>
      <c r="FNR54" s="354"/>
      <c r="FNS54" s="354"/>
      <c r="FNT54" s="354"/>
      <c r="FNU54" s="354"/>
      <c r="FNV54" s="354"/>
      <c r="FNW54" s="354"/>
      <c r="FNX54" s="354"/>
      <c r="FNY54" s="354"/>
      <c r="FNZ54" s="354"/>
      <c r="FOA54" s="354"/>
      <c r="FOB54" s="354"/>
      <c r="FOC54" s="354"/>
      <c r="FOD54" s="354"/>
      <c r="FOE54" s="354"/>
      <c r="FOF54" s="354"/>
      <c r="FOG54" s="354"/>
      <c r="FOH54" s="354"/>
      <c r="FOI54" s="354"/>
      <c r="FOJ54" s="354"/>
      <c r="FOK54" s="354"/>
      <c r="FOL54" s="354"/>
      <c r="FOM54" s="354"/>
      <c r="FON54" s="354"/>
      <c r="FOO54" s="354"/>
      <c r="FOP54" s="354"/>
      <c r="FOQ54" s="354"/>
      <c r="FOR54" s="354"/>
      <c r="FOS54" s="354"/>
      <c r="FOT54" s="354"/>
      <c r="FOU54" s="354"/>
      <c r="FOV54" s="354"/>
      <c r="FOW54" s="354"/>
      <c r="FOX54" s="354"/>
      <c r="FOY54" s="354"/>
      <c r="FOZ54" s="354"/>
      <c r="FPA54" s="354"/>
      <c r="FPB54" s="354"/>
      <c r="FPC54" s="354"/>
      <c r="FPD54" s="354"/>
      <c r="FPE54" s="354"/>
      <c r="FPF54" s="354"/>
      <c r="FPG54" s="354"/>
      <c r="FPH54" s="354"/>
      <c r="FPI54" s="354"/>
      <c r="FPJ54" s="354"/>
      <c r="FPK54" s="354"/>
      <c r="FPL54" s="354"/>
      <c r="FPM54" s="354"/>
      <c r="FPN54" s="354"/>
      <c r="FPO54" s="354"/>
      <c r="FPP54" s="354"/>
      <c r="FPQ54" s="354"/>
      <c r="FPR54" s="354"/>
      <c r="FPS54" s="354"/>
      <c r="FPT54" s="354"/>
      <c r="FPU54" s="354"/>
      <c r="FPV54" s="354"/>
      <c r="FPW54" s="354"/>
      <c r="FPX54" s="354"/>
      <c r="FPY54" s="354"/>
      <c r="FPZ54" s="354"/>
      <c r="FQA54" s="354"/>
      <c r="FQB54" s="354"/>
      <c r="FQC54" s="354"/>
      <c r="FQD54" s="354"/>
      <c r="FQE54" s="354"/>
      <c r="FQF54" s="354"/>
      <c r="FQG54" s="354"/>
      <c r="FQH54" s="354"/>
      <c r="FQI54" s="354"/>
      <c r="FQJ54" s="354"/>
      <c r="FQK54" s="354"/>
      <c r="FQL54" s="354"/>
      <c r="FQM54" s="354"/>
      <c r="FQN54" s="354"/>
      <c r="FQO54" s="354"/>
      <c r="FQP54" s="354"/>
      <c r="FQQ54" s="354"/>
      <c r="FQR54" s="354"/>
      <c r="FQS54" s="354"/>
      <c r="FQT54" s="354"/>
      <c r="FQU54" s="354"/>
      <c r="FQV54" s="354"/>
      <c r="FQW54" s="354"/>
      <c r="FQX54" s="354"/>
      <c r="FQY54" s="354"/>
      <c r="FQZ54" s="354"/>
      <c r="FRA54" s="354"/>
      <c r="FRB54" s="354"/>
      <c r="FRC54" s="354"/>
      <c r="FRD54" s="354"/>
      <c r="FRE54" s="354"/>
      <c r="FRF54" s="354"/>
      <c r="FRG54" s="354"/>
      <c r="FRH54" s="354"/>
      <c r="FRI54" s="354"/>
      <c r="FRJ54" s="354"/>
      <c r="FRK54" s="354"/>
      <c r="FRL54" s="354"/>
      <c r="FRM54" s="354"/>
      <c r="FRN54" s="354"/>
      <c r="FRO54" s="354"/>
      <c r="FRP54" s="354"/>
      <c r="FRQ54" s="354"/>
      <c r="FRR54" s="354"/>
      <c r="FRS54" s="354"/>
      <c r="FRT54" s="354"/>
      <c r="FRU54" s="354"/>
      <c r="FRV54" s="354"/>
      <c r="FRW54" s="354"/>
      <c r="FRX54" s="354"/>
      <c r="FRY54" s="354"/>
      <c r="FRZ54" s="354"/>
      <c r="FSA54" s="354"/>
      <c r="FSB54" s="354"/>
      <c r="FSC54" s="354"/>
      <c r="FSD54" s="354"/>
      <c r="FSE54" s="354"/>
      <c r="FSF54" s="354"/>
      <c r="FSG54" s="354"/>
      <c r="FSH54" s="354"/>
      <c r="FSI54" s="354"/>
      <c r="FSJ54" s="354"/>
      <c r="FSK54" s="354"/>
      <c r="FSL54" s="354"/>
      <c r="FSM54" s="354"/>
      <c r="FSN54" s="354"/>
      <c r="FSO54" s="354"/>
      <c r="FSP54" s="354"/>
      <c r="FSQ54" s="354"/>
      <c r="FSR54" s="354"/>
      <c r="FSS54" s="354"/>
      <c r="FST54" s="354"/>
      <c r="FSU54" s="354"/>
      <c r="FSV54" s="354"/>
      <c r="FSW54" s="354"/>
      <c r="FSX54" s="354"/>
      <c r="FSY54" s="354"/>
      <c r="FSZ54" s="354"/>
      <c r="FTA54" s="354"/>
      <c r="FTB54" s="354"/>
      <c r="FTC54" s="354"/>
      <c r="FTD54" s="354"/>
      <c r="FTE54" s="354"/>
      <c r="FTF54" s="354"/>
      <c r="FTG54" s="354"/>
      <c r="FTH54" s="354"/>
      <c r="FTI54" s="354"/>
      <c r="FTJ54" s="354"/>
      <c r="FTK54" s="354"/>
      <c r="FTL54" s="354"/>
      <c r="FTM54" s="354"/>
      <c r="FTN54" s="354"/>
      <c r="FTO54" s="354"/>
      <c r="FTP54" s="354"/>
      <c r="FTQ54" s="354"/>
      <c r="FTR54" s="354"/>
      <c r="FTS54" s="354"/>
      <c r="FTT54" s="354"/>
      <c r="FTU54" s="354"/>
      <c r="FTV54" s="354"/>
      <c r="FTW54" s="354"/>
      <c r="FTX54" s="354"/>
      <c r="FTY54" s="354"/>
      <c r="FTZ54" s="354"/>
      <c r="FUA54" s="354"/>
      <c r="FUB54" s="354"/>
      <c r="FUC54" s="354"/>
      <c r="FUD54" s="354"/>
      <c r="FUE54" s="354"/>
      <c r="FUF54" s="354"/>
      <c r="FUG54" s="354"/>
      <c r="FUH54" s="354"/>
      <c r="FUI54" s="354"/>
      <c r="FUJ54" s="354"/>
      <c r="FUK54" s="354"/>
      <c r="FUL54" s="354"/>
      <c r="FUM54" s="354"/>
      <c r="FUN54" s="354"/>
      <c r="FUO54" s="354"/>
      <c r="FUP54" s="354"/>
      <c r="FUQ54" s="354"/>
      <c r="FUR54" s="354"/>
      <c r="FUS54" s="354"/>
      <c r="FUT54" s="354"/>
      <c r="FUU54" s="354"/>
      <c r="FUV54" s="354"/>
      <c r="FUW54" s="354"/>
      <c r="FUX54" s="354"/>
      <c r="FUY54" s="354"/>
      <c r="FUZ54" s="354"/>
      <c r="FVA54" s="354"/>
      <c r="FVB54" s="354"/>
      <c r="FVC54" s="354"/>
      <c r="FVD54" s="354"/>
      <c r="FVE54" s="354"/>
      <c r="FVF54" s="354"/>
      <c r="FVG54" s="354"/>
      <c r="FVH54" s="354"/>
      <c r="FVI54" s="354"/>
      <c r="FVJ54" s="354"/>
      <c r="FVK54" s="354"/>
      <c r="FVL54" s="354"/>
      <c r="FVM54" s="354"/>
      <c r="FVN54" s="354"/>
      <c r="FVO54" s="354"/>
      <c r="FVP54" s="354"/>
      <c r="FVQ54" s="354"/>
      <c r="FVR54" s="354"/>
      <c r="FVS54" s="354"/>
      <c r="FVT54" s="354"/>
      <c r="FVU54" s="354"/>
      <c r="FVV54" s="354"/>
      <c r="FVW54" s="354"/>
      <c r="FVX54" s="354"/>
      <c r="FVY54" s="354"/>
      <c r="FVZ54" s="354"/>
      <c r="FWA54" s="354"/>
      <c r="FWB54" s="354"/>
      <c r="FWC54" s="354"/>
      <c r="FWD54" s="354"/>
      <c r="FWE54" s="354"/>
      <c r="FWF54" s="354"/>
      <c r="FWG54" s="354"/>
      <c r="FWH54" s="354"/>
      <c r="FWI54" s="354"/>
      <c r="FWJ54" s="354"/>
      <c r="FWK54" s="354"/>
      <c r="FWL54" s="354"/>
      <c r="FWM54" s="354"/>
      <c r="FWN54" s="354"/>
      <c r="FWO54" s="354"/>
      <c r="FWP54" s="354"/>
      <c r="FWQ54" s="354"/>
      <c r="FWR54" s="354"/>
      <c r="FWS54" s="354"/>
      <c r="FWT54" s="354"/>
      <c r="FWU54" s="354"/>
      <c r="FWV54" s="354"/>
      <c r="FWW54" s="354"/>
      <c r="FWX54" s="354"/>
      <c r="FWY54" s="354"/>
      <c r="FWZ54" s="354"/>
      <c r="FXA54" s="354"/>
      <c r="FXB54" s="354"/>
      <c r="FXC54" s="354"/>
      <c r="FXD54" s="354"/>
      <c r="FXE54" s="354"/>
      <c r="FXF54" s="354"/>
      <c r="FXG54" s="354"/>
      <c r="FXH54" s="354"/>
      <c r="FXI54" s="354"/>
      <c r="FXJ54" s="354"/>
      <c r="FXK54" s="354"/>
      <c r="FXL54" s="354"/>
      <c r="FXM54" s="354"/>
      <c r="FXN54" s="354"/>
      <c r="FXO54" s="354"/>
      <c r="FXP54" s="354"/>
      <c r="FXQ54" s="354"/>
      <c r="FXR54" s="354"/>
      <c r="FXS54" s="354"/>
      <c r="FXT54" s="354"/>
      <c r="FXU54" s="354"/>
      <c r="FXV54" s="354"/>
      <c r="FXW54" s="354"/>
      <c r="FXX54" s="354"/>
      <c r="FXY54" s="354"/>
      <c r="FXZ54" s="354"/>
      <c r="FYA54" s="354"/>
      <c r="FYB54" s="354"/>
      <c r="FYC54" s="354"/>
      <c r="FYD54" s="354"/>
      <c r="FYE54" s="354"/>
      <c r="FYF54" s="354"/>
      <c r="FYG54" s="354"/>
      <c r="FYH54" s="354"/>
      <c r="FYI54" s="354"/>
      <c r="FYJ54" s="354"/>
      <c r="FYK54" s="354"/>
      <c r="FYL54" s="354"/>
      <c r="FYM54" s="354"/>
      <c r="FYN54" s="354"/>
      <c r="FYO54" s="354"/>
      <c r="FYP54" s="354"/>
      <c r="FYQ54" s="354"/>
      <c r="FYR54" s="354"/>
      <c r="FYS54" s="354"/>
      <c r="FYT54" s="354"/>
      <c r="FYU54" s="354"/>
      <c r="FYV54" s="354"/>
      <c r="FYW54" s="354"/>
      <c r="FYX54" s="354"/>
      <c r="FYY54" s="354"/>
      <c r="FYZ54" s="354"/>
      <c r="FZA54" s="354"/>
      <c r="FZB54" s="354"/>
      <c r="FZC54" s="354"/>
      <c r="FZD54" s="354"/>
      <c r="FZE54" s="354"/>
      <c r="FZF54" s="354"/>
      <c r="FZG54" s="354"/>
      <c r="FZH54" s="354"/>
      <c r="FZI54" s="354"/>
      <c r="FZJ54" s="354"/>
      <c r="FZK54" s="354"/>
      <c r="FZL54" s="354"/>
      <c r="FZM54" s="354"/>
      <c r="FZN54" s="354"/>
      <c r="FZO54" s="354"/>
      <c r="FZP54" s="354"/>
      <c r="FZQ54" s="354"/>
      <c r="FZR54" s="354"/>
      <c r="FZS54" s="354"/>
      <c r="FZT54" s="354"/>
      <c r="FZU54" s="354"/>
      <c r="FZV54" s="354"/>
      <c r="FZW54" s="354"/>
      <c r="FZX54" s="354"/>
      <c r="FZY54" s="354"/>
      <c r="FZZ54" s="354"/>
      <c r="GAA54" s="354"/>
      <c r="GAB54" s="354"/>
      <c r="GAC54" s="354"/>
      <c r="GAD54" s="354"/>
      <c r="GAE54" s="354"/>
      <c r="GAF54" s="354"/>
      <c r="GAG54" s="354"/>
      <c r="GAH54" s="354"/>
      <c r="GAI54" s="354"/>
      <c r="GAJ54" s="354"/>
      <c r="GAK54" s="354"/>
      <c r="GAL54" s="354"/>
      <c r="GAM54" s="354"/>
      <c r="GAN54" s="354"/>
      <c r="GAO54" s="354"/>
      <c r="GAP54" s="354"/>
      <c r="GAQ54" s="354"/>
      <c r="GAR54" s="354"/>
      <c r="GAS54" s="354"/>
      <c r="GAT54" s="354"/>
      <c r="GAU54" s="354"/>
      <c r="GAV54" s="354"/>
      <c r="GAW54" s="354"/>
      <c r="GAX54" s="354"/>
      <c r="GAY54" s="354"/>
      <c r="GAZ54" s="354"/>
      <c r="GBA54" s="354"/>
      <c r="GBB54" s="354"/>
      <c r="GBC54" s="354"/>
      <c r="GBD54" s="354"/>
      <c r="GBE54" s="354"/>
      <c r="GBF54" s="354"/>
      <c r="GBG54" s="354"/>
      <c r="GBH54" s="354"/>
      <c r="GBI54" s="354"/>
      <c r="GBJ54" s="354"/>
      <c r="GBK54" s="354"/>
      <c r="GBL54" s="354"/>
      <c r="GBM54" s="354"/>
      <c r="GBN54" s="354"/>
      <c r="GBO54" s="354"/>
      <c r="GBP54" s="354"/>
      <c r="GBQ54" s="354"/>
      <c r="GBR54" s="354"/>
      <c r="GBS54" s="354"/>
      <c r="GBT54" s="354"/>
      <c r="GBU54" s="354"/>
      <c r="GBV54" s="354"/>
      <c r="GBW54" s="354"/>
      <c r="GBX54" s="354"/>
      <c r="GBY54" s="354"/>
      <c r="GBZ54" s="354"/>
      <c r="GCA54" s="354"/>
      <c r="GCB54" s="354"/>
      <c r="GCC54" s="354"/>
      <c r="GCD54" s="354"/>
      <c r="GCE54" s="354"/>
      <c r="GCF54" s="354"/>
      <c r="GCG54" s="354"/>
      <c r="GCH54" s="354"/>
      <c r="GCI54" s="354"/>
      <c r="GCJ54" s="354"/>
      <c r="GCK54" s="354"/>
      <c r="GCL54" s="354"/>
      <c r="GCM54" s="354"/>
      <c r="GCN54" s="354"/>
      <c r="GCO54" s="354"/>
      <c r="GCP54" s="354"/>
      <c r="GCQ54" s="354"/>
      <c r="GCR54" s="354"/>
      <c r="GCS54" s="354"/>
      <c r="GCT54" s="354"/>
      <c r="GCU54" s="354"/>
      <c r="GCV54" s="354"/>
      <c r="GCW54" s="354"/>
      <c r="GCX54" s="354"/>
      <c r="GCY54" s="354"/>
      <c r="GCZ54" s="354"/>
      <c r="GDA54" s="354"/>
      <c r="GDB54" s="354"/>
      <c r="GDC54" s="354"/>
      <c r="GDD54" s="354"/>
      <c r="GDE54" s="354"/>
      <c r="GDF54" s="354"/>
      <c r="GDG54" s="354"/>
      <c r="GDH54" s="354"/>
      <c r="GDI54" s="354"/>
      <c r="GDJ54" s="354"/>
      <c r="GDK54" s="354"/>
      <c r="GDL54" s="354"/>
      <c r="GDM54" s="354"/>
      <c r="GDN54" s="354"/>
      <c r="GDO54" s="354"/>
      <c r="GDP54" s="354"/>
      <c r="GDQ54" s="354"/>
      <c r="GDR54" s="354"/>
      <c r="GDS54" s="354"/>
      <c r="GDT54" s="354"/>
      <c r="GDU54" s="354"/>
      <c r="GDV54" s="354"/>
      <c r="GDW54" s="354"/>
      <c r="GDX54" s="354"/>
      <c r="GDY54" s="354"/>
      <c r="GDZ54" s="354"/>
      <c r="GEA54" s="354"/>
      <c r="GEB54" s="354"/>
      <c r="GEC54" s="354"/>
      <c r="GED54" s="354"/>
      <c r="GEE54" s="354"/>
      <c r="GEF54" s="354"/>
      <c r="GEG54" s="354"/>
      <c r="GEH54" s="354"/>
      <c r="GEI54" s="354"/>
      <c r="GEJ54" s="354"/>
      <c r="GEK54" s="354"/>
      <c r="GEL54" s="354"/>
      <c r="GEM54" s="354"/>
      <c r="GEN54" s="354"/>
      <c r="GEO54" s="354"/>
      <c r="GEP54" s="354"/>
      <c r="GEQ54" s="354"/>
      <c r="GER54" s="354"/>
      <c r="GES54" s="354"/>
      <c r="GET54" s="354"/>
      <c r="GEU54" s="354"/>
      <c r="GEV54" s="354"/>
      <c r="GEW54" s="354"/>
      <c r="GEX54" s="354"/>
      <c r="GEY54" s="354"/>
      <c r="GEZ54" s="354"/>
      <c r="GFA54" s="354"/>
      <c r="GFB54" s="354"/>
      <c r="GFC54" s="354"/>
      <c r="GFD54" s="354"/>
      <c r="GFE54" s="354"/>
      <c r="GFF54" s="354"/>
      <c r="GFG54" s="354"/>
      <c r="GFH54" s="354"/>
      <c r="GFI54" s="354"/>
      <c r="GFJ54" s="354"/>
      <c r="GFK54" s="354"/>
      <c r="GFL54" s="354"/>
      <c r="GFM54" s="354"/>
      <c r="GFN54" s="354"/>
      <c r="GFO54" s="354"/>
      <c r="GFP54" s="354"/>
      <c r="GFQ54" s="354"/>
      <c r="GFR54" s="354"/>
      <c r="GFS54" s="354"/>
      <c r="GFT54" s="354"/>
      <c r="GFU54" s="354"/>
      <c r="GFV54" s="354"/>
      <c r="GFW54" s="354"/>
      <c r="GFX54" s="354"/>
      <c r="GFY54" s="354"/>
      <c r="GFZ54" s="354"/>
      <c r="GGA54" s="354"/>
      <c r="GGB54" s="354"/>
      <c r="GGC54" s="354"/>
      <c r="GGD54" s="354"/>
      <c r="GGE54" s="354"/>
      <c r="GGF54" s="354"/>
      <c r="GGG54" s="354"/>
      <c r="GGH54" s="354"/>
      <c r="GGI54" s="354"/>
      <c r="GGJ54" s="354"/>
      <c r="GGK54" s="354"/>
      <c r="GGL54" s="354"/>
      <c r="GGM54" s="354"/>
      <c r="GGN54" s="354"/>
      <c r="GGO54" s="354"/>
      <c r="GGP54" s="354"/>
      <c r="GGQ54" s="354"/>
      <c r="GGR54" s="354"/>
      <c r="GGS54" s="354"/>
      <c r="GGT54" s="354"/>
      <c r="GGU54" s="354"/>
      <c r="GGV54" s="354"/>
      <c r="GGW54" s="354"/>
      <c r="GGX54" s="354"/>
      <c r="GGY54" s="354"/>
      <c r="GGZ54" s="354"/>
      <c r="GHA54" s="354"/>
      <c r="GHB54" s="354"/>
      <c r="GHC54" s="354"/>
      <c r="GHD54" s="354"/>
      <c r="GHE54" s="354"/>
      <c r="GHF54" s="354"/>
      <c r="GHG54" s="354"/>
      <c r="GHH54" s="354"/>
      <c r="GHI54" s="354"/>
      <c r="GHJ54" s="354"/>
      <c r="GHK54" s="354"/>
      <c r="GHL54" s="354"/>
      <c r="GHM54" s="354"/>
      <c r="GHN54" s="354"/>
      <c r="GHO54" s="354"/>
      <c r="GHP54" s="354"/>
      <c r="GHQ54" s="354"/>
      <c r="GHR54" s="354"/>
      <c r="GHS54" s="354"/>
      <c r="GHT54" s="354"/>
      <c r="GHU54" s="354"/>
      <c r="GHV54" s="354"/>
      <c r="GHW54" s="354"/>
      <c r="GHX54" s="354"/>
      <c r="GHY54" s="354"/>
      <c r="GHZ54" s="354"/>
      <c r="GIA54" s="354"/>
      <c r="GIB54" s="354"/>
      <c r="GIC54" s="354"/>
      <c r="GID54" s="354"/>
      <c r="GIE54" s="354"/>
      <c r="GIF54" s="354"/>
      <c r="GIG54" s="354"/>
      <c r="GIH54" s="354"/>
      <c r="GII54" s="354"/>
      <c r="GIJ54" s="354"/>
      <c r="GIK54" s="354"/>
      <c r="GIL54" s="354"/>
      <c r="GIM54" s="354"/>
      <c r="GIN54" s="354"/>
      <c r="GIO54" s="354"/>
      <c r="GIP54" s="354"/>
      <c r="GIQ54" s="354"/>
      <c r="GIR54" s="354"/>
      <c r="GIS54" s="354"/>
      <c r="GIT54" s="354"/>
      <c r="GIU54" s="354"/>
      <c r="GIV54" s="354"/>
      <c r="GIW54" s="354"/>
      <c r="GIX54" s="354"/>
      <c r="GIY54" s="354"/>
      <c r="GIZ54" s="354"/>
      <c r="GJA54" s="354"/>
      <c r="GJB54" s="354"/>
      <c r="GJC54" s="354"/>
      <c r="GJD54" s="354"/>
      <c r="GJE54" s="354"/>
      <c r="GJF54" s="354"/>
      <c r="GJG54" s="354"/>
      <c r="GJH54" s="354"/>
      <c r="GJI54" s="354"/>
      <c r="GJJ54" s="354"/>
      <c r="GJK54" s="354"/>
      <c r="GJL54" s="354"/>
      <c r="GJM54" s="354"/>
      <c r="GJN54" s="354"/>
      <c r="GJO54" s="354"/>
      <c r="GJP54" s="354"/>
      <c r="GJQ54" s="354"/>
      <c r="GJR54" s="354"/>
      <c r="GJS54" s="354"/>
      <c r="GJT54" s="354"/>
      <c r="GJU54" s="354"/>
      <c r="GJV54" s="354"/>
      <c r="GJW54" s="354"/>
      <c r="GJX54" s="354"/>
      <c r="GJY54" s="354"/>
      <c r="GJZ54" s="354"/>
      <c r="GKA54" s="354"/>
      <c r="GKB54" s="354"/>
      <c r="GKC54" s="354"/>
      <c r="GKD54" s="354"/>
      <c r="GKE54" s="354"/>
      <c r="GKF54" s="354"/>
      <c r="GKG54" s="354"/>
      <c r="GKH54" s="354"/>
      <c r="GKI54" s="354"/>
      <c r="GKJ54" s="354"/>
      <c r="GKK54" s="354"/>
      <c r="GKL54" s="354"/>
      <c r="GKM54" s="354"/>
      <c r="GKN54" s="354"/>
      <c r="GKO54" s="354"/>
      <c r="GKP54" s="354"/>
      <c r="GKQ54" s="354"/>
      <c r="GKR54" s="354"/>
      <c r="GKS54" s="354"/>
      <c r="GKT54" s="354"/>
      <c r="GKU54" s="354"/>
      <c r="GKV54" s="354"/>
      <c r="GKW54" s="354"/>
      <c r="GKX54" s="354"/>
      <c r="GKY54" s="354"/>
      <c r="GKZ54" s="354"/>
      <c r="GLA54" s="354"/>
      <c r="GLB54" s="354"/>
      <c r="GLC54" s="354"/>
      <c r="GLD54" s="354"/>
      <c r="GLE54" s="354"/>
      <c r="GLF54" s="354"/>
      <c r="GLG54" s="354"/>
      <c r="GLH54" s="354"/>
      <c r="GLI54" s="354"/>
      <c r="GLJ54" s="354"/>
      <c r="GLK54" s="354"/>
      <c r="GLL54" s="354"/>
      <c r="GLM54" s="354"/>
      <c r="GLN54" s="354"/>
      <c r="GLO54" s="354"/>
      <c r="GLP54" s="354"/>
      <c r="GLQ54" s="354"/>
      <c r="GLR54" s="354"/>
      <c r="GLS54" s="354"/>
      <c r="GLT54" s="354"/>
      <c r="GLU54" s="354"/>
      <c r="GLV54" s="354"/>
      <c r="GLW54" s="354"/>
      <c r="GLX54" s="354"/>
      <c r="GLY54" s="354"/>
      <c r="GLZ54" s="354"/>
      <c r="GMA54" s="354"/>
      <c r="GMB54" s="354"/>
      <c r="GMC54" s="354"/>
      <c r="GMD54" s="354"/>
      <c r="GME54" s="354"/>
      <c r="GMF54" s="354"/>
      <c r="GMG54" s="354"/>
      <c r="GMH54" s="354"/>
      <c r="GMI54" s="354"/>
      <c r="GMJ54" s="354"/>
      <c r="GMK54" s="354"/>
      <c r="GML54" s="354"/>
      <c r="GMM54" s="354"/>
      <c r="GMN54" s="354"/>
      <c r="GMO54" s="354"/>
      <c r="GMP54" s="354"/>
      <c r="GMQ54" s="354"/>
      <c r="GMR54" s="354"/>
      <c r="GMS54" s="354"/>
      <c r="GMT54" s="354"/>
      <c r="GMU54" s="354"/>
      <c r="GMV54" s="354"/>
      <c r="GMW54" s="354"/>
      <c r="GMX54" s="354"/>
      <c r="GMY54" s="354"/>
      <c r="GMZ54" s="354"/>
      <c r="GNA54" s="354"/>
      <c r="GNB54" s="354"/>
      <c r="GNC54" s="354"/>
      <c r="GND54" s="354"/>
      <c r="GNE54" s="354"/>
      <c r="GNF54" s="354"/>
      <c r="GNG54" s="354"/>
      <c r="GNH54" s="354"/>
      <c r="GNI54" s="354"/>
      <c r="GNJ54" s="354"/>
      <c r="GNK54" s="354"/>
      <c r="GNL54" s="354"/>
      <c r="GNM54" s="354"/>
      <c r="GNN54" s="354"/>
      <c r="GNO54" s="354"/>
      <c r="GNP54" s="354"/>
      <c r="GNQ54" s="354"/>
      <c r="GNR54" s="354"/>
      <c r="GNS54" s="354"/>
      <c r="GNT54" s="354"/>
      <c r="GNU54" s="354"/>
      <c r="GNV54" s="354"/>
      <c r="GNW54" s="354"/>
      <c r="GNX54" s="354"/>
      <c r="GNY54" s="354"/>
      <c r="GNZ54" s="354"/>
      <c r="GOA54" s="354"/>
      <c r="GOB54" s="354"/>
      <c r="GOC54" s="354"/>
      <c r="GOD54" s="354"/>
      <c r="GOE54" s="354"/>
      <c r="GOF54" s="354"/>
      <c r="GOG54" s="354"/>
      <c r="GOH54" s="354"/>
      <c r="GOI54" s="354"/>
      <c r="GOJ54" s="354"/>
      <c r="GOK54" s="354"/>
      <c r="GOL54" s="354"/>
      <c r="GOM54" s="354"/>
      <c r="GON54" s="354"/>
      <c r="GOO54" s="354"/>
      <c r="GOP54" s="354"/>
      <c r="GOQ54" s="354"/>
      <c r="GOR54" s="354"/>
      <c r="GOS54" s="354"/>
      <c r="GOT54" s="354"/>
      <c r="GOU54" s="354"/>
      <c r="GOV54" s="354"/>
      <c r="GOW54" s="354"/>
      <c r="GOX54" s="354"/>
      <c r="GOY54" s="354"/>
      <c r="GOZ54" s="354"/>
      <c r="GPA54" s="354"/>
      <c r="GPB54" s="354"/>
      <c r="GPC54" s="354"/>
      <c r="GPD54" s="354"/>
      <c r="GPE54" s="354"/>
      <c r="GPF54" s="354"/>
      <c r="GPG54" s="354"/>
      <c r="GPH54" s="354"/>
      <c r="GPI54" s="354"/>
      <c r="GPJ54" s="354"/>
      <c r="GPK54" s="354"/>
      <c r="GPL54" s="354"/>
      <c r="GPM54" s="354"/>
      <c r="GPN54" s="354"/>
      <c r="GPO54" s="354"/>
      <c r="GPP54" s="354"/>
      <c r="GPQ54" s="354"/>
      <c r="GPR54" s="354"/>
      <c r="GPS54" s="354"/>
      <c r="GPT54" s="354"/>
      <c r="GPU54" s="354"/>
      <c r="GPV54" s="354"/>
      <c r="GPW54" s="354"/>
      <c r="GPX54" s="354"/>
      <c r="GPY54" s="354"/>
      <c r="GPZ54" s="354"/>
      <c r="GQA54" s="354"/>
      <c r="GQB54" s="354"/>
      <c r="GQC54" s="354"/>
      <c r="GQD54" s="354"/>
      <c r="GQE54" s="354"/>
      <c r="GQF54" s="354"/>
      <c r="GQG54" s="354"/>
      <c r="GQH54" s="354"/>
      <c r="GQI54" s="354"/>
      <c r="GQJ54" s="354"/>
      <c r="GQK54" s="354"/>
      <c r="GQL54" s="354"/>
      <c r="GQM54" s="354"/>
      <c r="GQN54" s="354"/>
      <c r="GQO54" s="354"/>
      <c r="GQP54" s="354"/>
      <c r="GQQ54" s="354"/>
      <c r="GQR54" s="354"/>
      <c r="GQS54" s="354"/>
      <c r="GQT54" s="354"/>
      <c r="GQU54" s="354"/>
      <c r="GQV54" s="354"/>
      <c r="GQW54" s="354"/>
      <c r="GQX54" s="354"/>
      <c r="GQY54" s="354"/>
      <c r="GQZ54" s="354"/>
      <c r="GRA54" s="354"/>
      <c r="GRB54" s="354"/>
      <c r="GRC54" s="354"/>
      <c r="GRD54" s="354"/>
      <c r="GRE54" s="354"/>
      <c r="GRF54" s="354"/>
      <c r="GRG54" s="354"/>
      <c r="GRH54" s="354"/>
      <c r="GRI54" s="354"/>
      <c r="GRJ54" s="354"/>
      <c r="GRK54" s="354"/>
      <c r="GRL54" s="354"/>
      <c r="GRM54" s="354"/>
      <c r="GRN54" s="354"/>
      <c r="GRO54" s="354"/>
      <c r="GRP54" s="354"/>
      <c r="GRQ54" s="354"/>
      <c r="GRR54" s="354"/>
      <c r="GRS54" s="354"/>
      <c r="GRT54" s="354"/>
      <c r="GRU54" s="354"/>
      <c r="GRV54" s="354"/>
      <c r="GRW54" s="354"/>
      <c r="GRX54" s="354"/>
      <c r="GRY54" s="354"/>
      <c r="GRZ54" s="354"/>
      <c r="GSA54" s="354"/>
      <c r="GSB54" s="354"/>
      <c r="GSC54" s="354"/>
      <c r="GSD54" s="354"/>
      <c r="GSE54" s="354"/>
      <c r="GSF54" s="354"/>
      <c r="GSG54" s="354"/>
      <c r="GSH54" s="354"/>
      <c r="GSI54" s="354"/>
      <c r="GSJ54" s="354"/>
      <c r="GSK54" s="354"/>
      <c r="GSL54" s="354"/>
      <c r="GSM54" s="354"/>
      <c r="GSN54" s="354"/>
      <c r="GSO54" s="354"/>
      <c r="GSP54" s="354"/>
      <c r="GSQ54" s="354"/>
      <c r="GSR54" s="354"/>
      <c r="GSS54" s="354"/>
      <c r="GST54" s="354"/>
      <c r="GSU54" s="354"/>
      <c r="GSV54" s="354"/>
      <c r="GSW54" s="354"/>
      <c r="GSX54" s="354"/>
      <c r="GSY54" s="354"/>
      <c r="GSZ54" s="354"/>
      <c r="GTA54" s="354"/>
      <c r="GTB54" s="354"/>
      <c r="GTC54" s="354"/>
      <c r="GTD54" s="354"/>
      <c r="GTE54" s="354"/>
      <c r="GTF54" s="354"/>
      <c r="GTG54" s="354"/>
      <c r="GTH54" s="354"/>
      <c r="GTI54" s="354"/>
      <c r="GTJ54" s="354"/>
      <c r="GTK54" s="354"/>
      <c r="GTL54" s="354"/>
      <c r="GTM54" s="354"/>
      <c r="GTN54" s="354"/>
      <c r="GTO54" s="354"/>
      <c r="GTP54" s="354"/>
      <c r="GTQ54" s="354"/>
      <c r="GTR54" s="354"/>
      <c r="GTS54" s="354"/>
      <c r="GTT54" s="354"/>
      <c r="GTU54" s="354"/>
      <c r="GTV54" s="354"/>
      <c r="GTW54" s="354"/>
      <c r="GTX54" s="354"/>
      <c r="GTY54" s="354"/>
      <c r="GTZ54" s="354"/>
      <c r="GUA54" s="354"/>
      <c r="GUB54" s="354"/>
      <c r="GUC54" s="354"/>
      <c r="GUD54" s="354"/>
      <c r="GUE54" s="354"/>
      <c r="GUF54" s="354"/>
      <c r="GUG54" s="354"/>
      <c r="GUH54" s="354"/>
      <c r="GUI54" s="354"/>
      <c r="GUJ54" s="354"/>
      <c r="GUK54" s="354"/>
      <c r="GUL54" s="354"/>
      <c r="GUM54" s="354"/>
      <c r="GUN54" s="354"/>
      <c r="GUO54" s="354"/>
      <c r="GUP54" s="354"/>
      <c r="GUQ54" s="354"/>
      <c r="GUR54" s="354"/>
      <c r="GUS54" s="354"/>
      <c r="GUT54" s="354"/>
      <c r="GUU54" s="354"/>
      <c r="GUV54" s="354"/>
      <c r="GUW54" s="354"/>
      <c r="GUX54" s="354"/>
      <c r="GUY54" s="354"/>
      <c r="GUZ54" s="354"/>
      <c r="GVA54" s="354"/>
      <c r="GVB54" s="354"/>
      <c r="GVC54" s="354"/>
      <c r="GVD54" s="354"/>
      <c r="GVE54" s="354"/>
      <c r="GVF54" s="354"/>
      <c r="GVG54" s="354"/>
      <c r="GVH54" s="354"/>
      <c r="GVI54" s="354"/>
      <c r="GVJ54" s="354"/>
      <c r="GVK54" s="354"/>
      <c r="GVL54" s="354"/>
      <c r="GVM54" s="354"/>
      <c r="GVN54" s="354"/>
      <c r="GVO54" s="354"/>
      <c r="GVP54" s="354"/>
      <c r="GVQ54" s="354"/>
      <c r="GVR54" s="354"/>
      <c r="GVS54" s="354"/>
      <c r="GVT54" s="354"/>
      <c r="GVU54" s="354"/>
      <c r="GVV54" s="354"/>
      <c r="GVW54" s="354"/>
      <c r="GVX54" s="354"/>
      <c r="GVY54" s="354"/>
      <c r="GVZ54" s="354"/>
      <c r="GWA54" s="354"/>
      <c r="GWB54" s="354"/>
      <c r="GWC54" s="354"/>
      <c r="GWD54" s="354"/>
      <c r="GWE54" s="354"/>
      <c r="GWF54" s="354"/>
      <c r="GWG54" s="354"/>
      <c r="GWH54" s="354"/>
      <c r="GWI54" s="354"/>
      <c r="GWJ54" s="354"/>
      <c r="GWK54" s="354"/>
      <c r="GWL54" s="354"/>
      <c r="GWM54" s="354"/>
      <c r="GWN54" s="354"/>
      <c r="GWO54" s="354"/>
      <c r="GWP54" s="354"/>
      <c r="GWQ54" s="354"/>
      <c r="GWR54" s="354"/>
      <c r="GWS54" s="354"/>
      <c r="GWT54" s="354"/>
      <c r="GWU54" s="354"/>
      <c r="GWV54" s="354"/>
      <c r="GWW54" s="354"/>
      <c r="GWX54" s="354"/>
      <c r="GWY54" s="354"/>
      <c r="GWZ54" s="354"/>
      <c r="GXA54" s="354"/>
      <c r="GXB54" s="354"/>
      <c r="GXC54" s="354"/>
      <c r="GXD54" s="354"/>
      <c r="GXE54" s="354"/>
      <c r="GXF54" s="354"/>
      <c r="GXG54" s="354"/>
      <c r="GXH54" s="354"/>
      <c r="GXI54" s="354"/>
      <c r="GXJ54" s="354"/>
      <c r="GXK54" s="354"/>
      <c r="GXL54" s="354"/>
      <c r="GXM54" s="354"/>
      <c r="GXN54" s="354"/>
      <c r="GXO54" s="354"/>
      <c r="GXP54" s="354"/>
      <c r="GXQ54" s="354"/>
      <c r="GXR54" s="354"/>
      <c r="GXS54" s="354"/>
      <c r="GXT54" s="354"/>
      <c r="GXU54" s="354"/>
      <c r="GXV54" s="354"/>
      <c r="GXW54" s="354"/>
      <c r="GXX54" s="354"/>
      <c r="GXY54" s="354"/>
      <c r="GXZ54" s="354"/>
      <c r="GYA54" s="354"/>
      <c r="GYB54" s="354"/>
      <c r="GYC54" s="354"/>
      <c r="GYD54" s="354"/>
      <c r="GYE54" s="354"/>
      <c r="GYF54" s="354"/>
      <c r="GYG54" s="354"/>
      <c r="GYH54" s="354"/>
      <c r="GYI54" s="354"/>
      <c r="GYJ54" s="354"/>
      <c r="GYK54" s="354"/>
      <c r="GYL54" s="354"/>
      <c r="GYM54" s="354"/>
      <c r="GYN54" s="354"/>
      <c r="GYO54" s="354"/>
      <c r="GYP54" s="354"/>
      <c r="GYQ54" s="354"/>
      <c r="GYR54" s="354"/>
      <c r="GYS54" s="354"/>
      <c r="GYT54" s="354"/>
      <c r="GYU54" s="354"/>
      <c r="GYV54" s="354"/>
      <c r="GYW54" s="354"/>
      <c r="GYX54" s="354"/>
      <c r="GYY54" s="354"/>
      <c r="GYZ54" s="354"/>
      <c r="GZA54" s="354"/>
      <c r="GZB54" s="354"/>
      <c r="GZC54" s="354"/>
      <c r="GZD54" s="354"/>
      <c r="GZE54" s="354"/>
      <c r="GZF54" s="354"/>
      <c r="GZG54" s="354"/>
      <c r="GZH54" s="354"/>
      <c r="GZI54" s="354"/>
      <c r="GZJ54" s="354"/>
      <c r="GZK54" s="354"/>
      <c r="GZL54" s="354"/>
      <c r="GZM54" s="354"/>
      <c r="GZN54" s="354"/>
      <c r="GZO54" s="354"/>
      <c r="GZP54" s="354"/>
      <c r="GZQ54" s="354"/>
      <c r="GZR54" s="354"/>
      <c r="GZS54" s="354"/>
      <c r="GZT54" s="354"/>
      <c r="GZU54" s="354"/>
      <c r="GZV54" s="354"/>
      <c r="GZW54" s="354"/>
      <c r="GZX54" s="354"/>
      <c r="GZY54" s="354"/>
      <c r="GZZ54" s="354"/>
      <c r="HAA54" s="354"/>
      <c r="HAB54" s="354"/>
      <c r="HAC54" s="354"/>
      <c r="HAD54" s="354"/>
      <c r="HAE54" s="354"/>
      <c r="HAF54" s="354"/>
      <c r="HAG54" s="354"/>
      <c r="HAH54" s="354"/>
      <c r="HAI54" s="354"/>
      <c r="HAJ54" s="354"/>
      <c r="HAK54" s="354"/>
      <c r="HAL54" s="354"/>
      <c r="HAM54" s="354"/>
      <c r="HAN54" s="354"/>
      <c r="HAO54" s="354"/>
      <c r="HAP54" s="354"/>
      <c r="HAQ54" s="354"/>
      <c r="HAR54" s="354"/>
      <c r="HAS54" s="354"/>
      <c r="HAT54" s="354"/>
      <c r="HAU54" s="354"/>
      <c r="HAV54" s="354"/>
      <c r="HAW54" s="354"/>
      <c r="HAX54" s="354"/>
      <c r="HAY54" s="354"/>
      <c r="HAZ54" s="354"/>
      <c r="HBA54" s="354"/>
      <c r="HBB54" s="354"/>
      <c r="HBC54" s="354"/>
      <c r="HBD54" s="354"/>
      <c r="HBE54" s="354"/>
      <c r="HBF54" s="354"/>
      <c r="HBG54" s="354"/>
      <c r="HBH54" s="354"/>
      <c r="HBI54" s="354"/>
      <c r="HBJ54" s="354"/>
      <c r="HBK54" s="354"/>
      <c r="HBL54" s="354"/>
      <c r="HBM54" s="354"/>
      <c r="HBN54" s="354"/>
      <c r="HBO54" s="354"/>
      <c r="HBP54" s="354"/>
      <c r="HBQ54" s="354"/>
      <c r="HBR54" s="354"/>
      <c r="HBS54" s="354"/>
      <c r="HBT54" s="354"/>
      <c r="HBU54" s="354"/>
      <c r="HBV54" s="354"/>
      <c r="HBW54" s="354"/>
      <c r="HBX54" s="354"/>
      <c r="HBY54" s="354"/>
      <c r="HBZ54" s="354"/>
      <c r="HCA54" s="354"/>
      <c r="HCB54" s="354"/>
      <c r="HCC54" s="354"/>
      <c r="HCD54" s="354"/>
      <c r="HCE54" s="354"/>
      <c r="HCF54" s="354"/>
      <c r="HCG54" s="354"/>
      <c r="HCH54" s="354"/>
      <c r="HCI54" s="354"/>
      <c r="HCJ54" s="354"/>
      <c r="HCK54" s="354"/>
      <c r="HCL54" s="354"/>
      <c r="HCM54" s="354"/>
      <c r="HCN54" s="354"/>
      <c r="HCO54" s="354"/>
      <c r="HCP54" s="354"/>
      <c r="HCQ54" s="354"/>
      <c r="HCR54" s="354"/>
      <c r="HCS54" s="354"/>
      <c r="HCT54" s="354"/>
      <c r="HCU54" s="354"/>
      <c r="HCV54" s="354"/>
      <c r="HCW54" s="354"/>
      <c r="HCX54" s="354"/>
      <c r="HCY54" s="354"/>
      <c r="HCZ54" s="354"/>
      <c r="HDA54" s="354"/>
      <c r="HDB54" s="354"/>
      <c r="HDC54" s="354"/>
      <c r="HDD54" s="354"/>
      <c r="HDE54" s="354"/>
      <c r="HDF54" s="354"/>
      <c r="HDG54" s="354"/>
      <c r="HDH54" s="354"/>
      <c r="HDI54" s="354"/>
      <c r="HDJ54" s="354"/>
      <c r="HDK54" s="354"/>
      <c r="HDL54" s="354"/>
      <c r="HDM54" s="354"/>
      <c r="HDN54" s="354"/>
      <c r="HDO54" s="354"/>
      <c r="HDP54" s="354"/>
      <c r="HDQ54" s="354"/>
      <c r="HDR54" s="354"/>
      <c r="HDS54" s="354"/>
      <c r="HDT54" s="354"/>
      <c r="HDU54" s="354"/>
      <c r="HDV54" s="354"/>
      <c r="HDW54" s="354"/>
      <c r="HDX54" s="354"/>
      <c r="HDY54" s="354"/>
      <c r="HDZ54" s="354"/>
      <c r="HEA54" s="354"/>
      <c r="HEB54" s="354"/>
      <c r="HEC54" s="354"/>
      <c r="HED54" s="354"/>
      <c r="HEE54" s="354"/>
      <c r="HEF54" s="354"/>
      <c r="HEG54" s="354"/>
      <c r="HEH54" s="354"/>
      <c r="HEI54" s="354"/>
      <c r="HEJ54" s="354"/>
      <c r="HEK54" s="354"/>
      <c r="HEL54" s="354"/>
      <c r="HEM54" s="354"/>
      <c r="HEN54" s="354"/>
      <c r="HEO54" s="354"/>
      <c r="HEP54" s="354"/>
      <c r="HEQ54" s="354"/>
      <c r="HER54" s="354"/>
      <c r="HES54" s="354"/>
      <c r="HET54" s="354"/>
      <c r="HEU54" s="354"/>
      <c r="HEV54" s="354"/>
      <c r="HEW54" s="354"/>
      <c r="HEX54" s="354"/>
      <c r="HEY54" s="354"/>
      <c r="HEZ54" s="354"/>
      <c r="HFA54" s="354"/>
      <c r="HFB54" s="354"/>
      <c r="HFC54" s="354"/>
      <c r="HFD54" s="354"/>
      <c r="HFE54" s="354"/>
      <c r="HFF54" s="354"/>
      <c r="HFG54" s="354"/>
      <c r="HFH54" s="354"/>
      <c r="HFI54" s="354"/>
      <c r="HFJ54" s="354"/>
      <c r="HFK54" s="354"/>
      <c r="HFL54" s="354"/>
      <c r="HFM54" s="354"/>
      <c r="HFN54" s="354"/>
      <c r="HFO54" s="354"/>
      <c r="HFP54" s="354"/>
      <c r="HFQ54" s="354"/>
      <c r="HFR54" s="354"/>
      <c r="HFS54" s="354"/>
      <c r="HFT54" s="354"/>
      <c r="HFU54" s="354"/>
      <c r="HFV54" s="354"/>
      <c r="HFW54" s="354"/>
      <c r="HFX54" s="354"/>
      <c r="HFY54" s="354"/>
      <c r="HFZ54" s="354"/>
      <c r="HGA54" s="354"/>
      <c r="HGB54" s="354"/>
      <c r="HGC54" s="354"/>
      <c r="HGD54" s="354"/>
      <c r="HGE54" s="354"/>
      <c r="HGF54" s="354"/>
      <c r="HGG54" s="354"/>
      <c r="HGH54" s="354"/>
      <c r="HGI54" s="354"/>
      <c r="HGJ54" s="354"/>
      <c r="HGK54" s="354"/>
      <c r="HGL54" s="354"/>
      <c r="HGM54" s="354"/>
      <c r="HGN54" s="354"/>
      <c r="HGO54" s="354"/>
      <c r="HGP54" s="354"/>
      <c r="HGQ54" s="354"/>
      <c r="HGR54" s="354"/>
      <c r="HGS54" s="354"/>
      <c r="HGT54" s="354"/>
      <c r="HGU54" s="354"/>
      <c r="HGV54" s="354"/>
      <c r="HGW54" s="354"/>
      <c r="HGX54" s="354"/>
      <c r="HGY54" s="354"/>
      <c r="HGZ54" s="354"/>
      <c r="HHA54" s="354"/>
      <c r="HHB54" s="354"/>
      <c r="HHC54" s="354"/>
      <c r="HHD54" s="354"/>
      <c r="HHE54" s="354"/>
      <c r="HHF54" s="354"/>
      <c r="HHG54" s="354"/>
      <c r="HHH54" s="354"/>
      <c r="HHI54" s="354"/>
      <c r="HHJ54" s="354"/>
      <c r="HHK54" s="354"/>
      <c r="HHL54" s="354"/>
      <c r="HHM54" s="354"/>
      <c r="HHN54" s="354"/>
      <c r="HHO54" s="354"/>
      <c r="HHP54" s="354"/>
      <c r="HHQ54" s="354"/>
      <c r="HHR54" s="354"/>
      <c r="HHS54" s="354"/>
      <c r="HHT54" s="354"/>
      <c r="HHU54" s="354"/>
      <c r="HHV54" s="354"/>
      <c r="HHW54" s="354"/>
      <c r="HHX54" s="354"/>
      <c r="HHY54" s="354"/>
      <c r="HHZ54" s="354"/>
      <c r="HIA54" s="354"/>
      <c r="HIB54" s="354"/>
      <c r="HIC54" s="354"/>
      <c r="HID54" s="354"/>
      <c r="HIE54" s="354"/>
      <c r="HIF54" s="354"/>
      <c r="HIG54" s="354"/>
      <c r="HIH54" s="354"/>
      <c r="HII54" s="354"/>
      <c r="HIJ54" s="354"/>
      <c r="HIK54" s="354"/>
      <c r="HIL54" s="354"/>
      <c r="HIM54" s="354"/>
      <c r="HIN54" s="354"/>
      <c r="HIO54" s="354"/>
      <c r="HIP54" s="354"/>
      <c r="HIQ54" s="354"/>
      <c r="HIR54" s="354"/>
      <c r="HIS54" s="354"/>
      <c r="HIT54" s="354"/>
      <c r="HIU54" s="354"/>
      <c r="HIV54" s="354"/>
      <c r="HIW54" s="354"/>
      <c r="HIX54" s="354"/>
      <c r="HIY54" s="354"/>
      <c r="HIZ54" s="354"/>
      <c r="HJA54" s="354"/>
      <c r="HJB54" s="354"/>
      <c r="HJC54" s="354"/>
      <c r="HJD54" s="354"/>
      <c r="HJE54" s="354"/>
      <c r="HJF54" s="354"/>
      <c r="HJG54" s="354"/>
      <c r="HJH54" s="354"/>
      <c r="HJI54" s="354"/>
      <c r="HJJ54" s="354"/>
      <c r="HJK54" s="354"/>
      <c r="HJL54" s="354"/>
      <c r="HJM54" s="354"/>
      <c r="HJN54" s="354"/>
      <c r="HJO54" s="354"/>
      <c r="HJP54" s="354"/>
      <c r="HJQ54" s="354"/>
      <c r="HJR54" s="354"/>
      <c r="HJS54" s="354"/>
      <c r="HJT54" s="354"/>
      <c r="HJU54" s="354"/>
      <c r="HJV54" s="354"/>
      <c r="HJW54" s="354"/>
      <c r="HJX54" s="354"/>
      <c r="HJY54" s="354"/>
      <c r="HJZ54" s="354"/>
      <c r="HKA54" s="354"/>
      <c r="HKB54" s="354"/>
      <c r="HKC54" s="354"/>
      <c r="HKD54" s="354"/>
      <c r="HKE54" s="354"/>
      <c r="HKF54" s="354"/>
      <c r="HKG54" s="354"/>
      <c r="HKH54" s="354"/>
      <c r="HKI54" s="354"/>
      <c r="HKJ54" s="354"/>
      <c r="HKK54" s="354"/>
      <c r="HKL54" s="354"/>
      <c r="HKM54" s="354"/>
      <c r="HKN54" s="354"/>
      <c r="HKO54" s="354"/>
      <c r="HKP54" s="354"/>
      <c r="HKQ54" s="354"/>
      <c r="HKR54" s="354"/>
      <c r="HKS54" s="354"/>
      <c r="HKT54" s="354"/>
      <c r="HKU54" s="354"/>
      <c r="HKV54" s="354"/>
      <c r="HKW54" s="354"/>
      <c r="HKX54" s="354"/>
      <c r="HKY54" s="354"/>
      <c r="HKZ54" s="354"/>
      <c r="HLA54" s="354"/>
      <c r="HLB54" s="354"/>
      <c r="HLC54" s="354"/>
      <c r="HLD54" s="354"/>
      <c r="HLE54" s="354"/>
      <c r="HLF54" s="354"/>
      <c r="HLG54" s="354"/>
      <c r="HLH54" s="354"/>
      <c r="HLI54" s="354"/>
      <c r="HLJ54" s="354"/>
      <c r="HLK54" s="354"/>
      <c r="HLL54" s="354"/>
      <c r="HLM54" s="354"/>
      <c r="HLN54" s="354"/>
      <c r="HLO54" s="354"/>
      <c r="HLP54" s="354"/>
      <c r="HLQ54" s="354"/>
      <c r="HLR54" s="354"/>
      <c r="HLS54" s="354"/>
      <c r="HLT54" s="354"/>
      <c r="HLU54" s="354"/>
      <c r="HLV54" s="354"/>
      <c r="HLW54" s="354"/>
      <c r="HLX54" s="354"/>
      <c r="HLY54" s="354"/>
      <c r="HLZ54" s="354"/>
      <c r="HMA54" s="354"/>
      <c r="HMB54" s="354"/>
      <c r="HMC54" s="354"/>
      <c r="HMD54" s="354"/>
      <c r="HME54" s="354"/>
      <c r="HMF54" s="354"/>
      <c r="HMG54" s="354"/>
      <c r="HMH54" s="354"/>
      <c r="HMI54" s="354"/>
      <c r="HMJ54" s="354"/>
      <c r="HMK54" s="354"/>
      <c r="HML54" s="354"/>
      <c r="HMM54" s="354"/>
      <c r="HMN54" s="354"/>
      <c r="HMO54" s="354"/>
      <c r="HMP54" s="354"/>
      <c r="HMQ54" s="354"/>
      <c r="HMR54" s="354"/>
      <c r="HMS54" s="354"/>
      <c r="HMT54" s="354"/>
      <c r="HMU54" s="354"/>
      <c r="HMV54" s="354"/>
      <c r="HMW54" s="354"/>
      <c r="HMX54" s="354"/>
      <c r="HMY54" s="354"/>
      <c r="HMZ54" s="354"/>
      <c r="HNA54" s="354"/>
      <c r="HNB54" s="354"/>
      <c r="HNC54" s="354"/>
      <c r="HND54" s="354"/>
      <c r="HNE54" s="354"/>
      <c r="HNF54" s="354"/>
      <c r="HNG54" s="354"/>
      <c r="HNH54" s="354"/>
      <c r="HNI54" s="354"/>
      <c r="HNJ54" s="354"/>
      <c r="HNK54" s="354"/>
      <c r="HNL54" s="354"/>
      <c r="HNM54" s="354"/>
      <c r="HNN54" s="354"/>
      <c r="HNO54" s="354"/>
      <c r="HNP54" s="354"/>
      <c r="HNQ54" s="354"/>
      <c r="HNR54" s="354"/>
      <c r="HNS54" s="354"/>
      <c r="HNT54" s="354"/>
      <c r="HNU54" s="354"/>
      <c r="HNV54" s="354"/>
      <c r="HNW54" s="354"/>
      <c r="HNX54" s="354"/>
      <c r="HNY54" s="354"/>
      <c r="HNZ54" s="354"/>
      <c r="HOA54" s="354"/>
      <c r="HOB54" s="354"/>
      <c r="HOC54" s="354"/>
      <c r="HOD54" s="354"/>
      <c r="HOE54" s="354"/>
      <c r="HOF54" s="354"/>
      <c r="HOG54" s="354"/>
      <c r="HOH54" s="354"/>
      <c r="HOI54" s="354"/>
      <c r="HOJ54" s="354"/>
      <c r="HOK54" s="354"/>
      <c r="HOL54" s="354"/>
      <c r="HOM54" s="354"/>
      <c r="HON54" s="354"/>
      <c r="HOO54" s="354"/>
      <c r="HOP54" s="354"/>
      <c r="HOQ54" s="354"/>
      <c r="HOR54" s="354"/>
      <c r="HOS54" s="354"/>
      <c r="HOT54" s="354"/>
      <c r="HOU54" s="354"/>
      <c r="HOV54" s="354"/>
      <c r="HOW54" s="354"/>
      <c r="HOX54" s="354"/>
      <c r="HOY54" s="354"/>
      <c r="HOZ54" s="354"/>
      <c r="HPA54" s="354"/>
      <c r="HPB54" s="354"/>
      <c r="HPC54" s="354"/>
      <c r="HPD54" s="354"/>
      <c r="HPE54" s="354"/>
      <c r="HPF54" s="354"/>
      <c r="HPG54" s="354"/>
      <c r="HPH54" s="354"/>
      <c r="HPI54" s="354"/>
      <c r="HPJ54" s="354"/>
      <c r="HPK54" s="354"/>
      <c r="HPL54" s="354"/>
      <c r="HPM54" s="354"/>
      <c r="HPN54" s="354"/>
      <c r="HPO54" s="354"/>
      <c r="HPP54" s="354"/>
      <c r="HPQ54" s="354"/>
      <c r="HPR54" s="354"/>
      <c r="HPS54" s="354"/>
      <c r="HPT54" s="354"/>
      <c r="HPU54" s="354"/>
      <c r="HPV54" s="354"/>
      <c r="HPW54" s="354"/>
      <c r="HPX54" s="354"/>
      <c r="HPY54" s="354"/>
      <c r="HPZ54" s="354"/>
      <c r="HQA54" s="354"/>
      <c r="HQB54" s="354"/>
      <c r="HQC54" s="354"/>
      <c r="HQD54" s="354"/>
      <c r="HQE54" s="354"/>
      <c r="HQF54" s="354"/>
      <c r="HQG54" s="354"/>
      <c r="HQH54" s="354"/>
      <c r="HQI54" s="354"/>
      <c r="HQJ54" s="354"/>
      <c r="HQK54" s="354"/>
      <c r="HQL54" s="354"/>
      <c r="HQM54" s="354"/>
      <c r="HQN54" s="354"/>
      <c r="HQO54" s="354"/>
      <c r="HQP54" s="354"/>
      <c r="HQQ54" s="354"/>
      <c r="HQR54" s="354"/>
      <c r="HQS54" s="354"/>
      <c r="HQT54" s="354"/>
      <c r="HQU54" s="354"/>
      <c r="HQV54" s="354"/>
      <c r="HQW54" s="354"/>
      <c r="HQX54" s="354"/>
      <c r="HQY54" s="354"/>
      <c r="HQZ54" s="354"/>
      <c r="HRA54" s="354"/>
      <c r="HRB54" s="354"/>
      <c r="HRC54" s="354"/>
      <c r="HRD54" s="354"/>
      <c r="HRE54" s="354"/>
      <c r="HRF54" s="354"/>
      <c r="HRG54" s="354"/>
      <c r="HRH54" s="354"/>
      <c r="HRI54" s="354"/>
      <c r="HRJ54" s="354"/>
      <c r="HRK54" s="354"/>
      <c r="HRL54" s="354"/>
      <c r="HRM54" s="354"/>
      <c r="HRN54" s="354"/>
      <c r="HRO54" s="354"/>
      <c r="HRP54" s="354"/>
      <c r="HRQ54" s="354"/>
      <c r="HRR54" s="354"/>
      <c r="HRS54" s="354"/>
      <c r="HRT54" s="354"/>
      <c r="HRU54" s="354"/>
      <c r="HRV54" s="354"/>
      <c r="HRW54" s="354"/>
      <c r="HRX54" s="354"/>
      <c r="HRY54" s="354"/>
      <c r="HRZ54" s="354"/>
      <c r="HSA54" s="354"/>
      <c r="HSB54" s="354"/>
      <c r="HSC54" s="354"/>
      <c r="HSD54" s="354"/>
      <c r="HSE54" s="354"/>
      <c r="HSF54" s="354"/>
      <c r="HSG54" s="354"/>
      <c r="HSH54" s="354"/>
      <c r="HSI54" s="354"/>
      <c r="HSJ54" s="354"/>
      <c r="HSK54" s="354"/>
      <c r="HSL54" s="354"/>
      <c r="HSM54" s="354"/>
      <c r="HSN54" s="354"/>
      <c r="HSO54" s="354"/>
      <c r="HSP54" s="354"/>
      <c r="HSQ54" s="354"/>
      <c r="HSR54" s="354"/>
      <c r="HSS54" s="354"/>
      <c r="HST54" s="354"/>
      <c r="HSU54" s="354"/>
      <c r="HSV54" s="354"/>
      <c r="HSW54" s="354"/>
      <c r="HSX54" s="354"/>
      <c r="HSY54" s="354"/>
      <c r="HSZ54" s="354"/>
      <c r="HTA54" s="354"/>
      <c r="HTB54" s="354"/>
      <c r="HTC54" s="354"/>
      <c r="HTD54" s="354"/>
      <c r="HTE54" s="354"/>
      <c r="HTF54" s="354"/>
      <c r="HTG54" s="354"/>
      <c r="HTH54" s="354"/>
      <c r="HTI54" s="354"/>
      <c r="HTJ54" s="354"/>
      <c r="HTK54" s="354"/>
      <c r="HTL54" s="354"/>
      <c r="HTM54" s="354"/>
      <c r="HTN54" s="354"/>
      <c r="HTO54" s="354"/>
      <c r="HTP54" s="354"/>
      <c r="HTQ54" s="354"/>
      <c r="HTR54" s="354"/>
      <c r="HTS54" s="354"/>
      <c r="HTT54" s="354"/>
      <c r="HTU54" s="354"/>
      <c r="HTV54" s="354"/>
      <c r="HTW54" s="354"/>
      <c r="HTX54" s="354"/>
      <c r="HTY54" s="354"/>
      <c r="HTZ54" s="354"/>
      <c r="HUA54" s="354"/>
      <c r="HUB54" s="354"/>
      <c r="HUC54" s="354"/>
      <c r="HUD54" s="354"/>
      <c r="HUE54" s="354"/>
      <c r="HUF54" s="354"/>
      <c r="HUG54" s="354"/>
      <c r="HUH54" s="354"/>
      <c r="HUI54" s="354"/>
      <c r="HUJ54" s="354"/>
      <c r="HUK54" s="354"/>
      <c r="HUL54" s="354"/>
      <c r="HUM54" s="354"/>
      <c r="HUN54" s="354"/>
      <c r="HUO54" s="354"/>
      <c r="HUP54" s="354"/>
      <c r="HUQ54" s="354"/>
      <c r="HUR54" s="354"/>
      <c r="HUS54" s="354"/>
      <c r="HUT54" s="354"/>
      <c r="HUU54" s="354"/>
      <c r="HUV54" s="354"/>
      <c r="HUW54" s="354"/>
      <c r="HUX54" s="354"/>
      <c r="HUY54" s="354"/>
      <c r="HUZ54" s="354"/>
      <c r="HVA54" s="354"/>
      <c r="HVB54" s="354"/>
      <c r="HVC54" s="354"/>
      <c r="HVD54" s="354"/>
      <c r="HVE54" s="354"/>
      <c r="HVF54" s="354"/>
      <c r="HVG54" s="354"/>
      <c r="HVH54" s="354"/>
      <c r="HVI54" s="354"/>
      <c r="HVJ54" s="354"/>
      <c r="HVK54" s="354"/>
      <c r="HVL54" s="354"/>
      <c r="HVM54" s="354"/>
      <c r="HVN54" s="354"/>
      <c r="HVO54" s="354"/>
      <c r="HVP54" s="354"/>
      <c r="HVQ54" s="354"/>
      <c r="HVR54" s="354"/>
      <c r="HVS54" s="354"/>
      <c r="HVT54" s="354"/>
      <c r="HVU54" s="354"/>
      <c r="HVV54" s="354"/>
      <c r="HVW54" s="354"/>
      <c r="HVX54" s="354"/>
      <c r="HVY54" s="354"/>
      <c r="HVZ54" s="354"/>
      <c r="HWA54" s="354"/>
      <c r="HWB54" s="354"/>
      <c r="HWC54" s="354"/>
      <c r="HWD54" s="354"/>
      <c r="HWE54" s="354"/>
      <c r="HWF54" s="354"/>
      <c r="HWG54" s="354"/>
      <c r="HWH54" s="354"/>
      <c r="HWI54" s="354"/>
      <c r="HWJ54" s="354"/>
      <c r="HWK54" s="354"/>
      <c r="HWL54" s="354"/>
      <c r="HWM54" s="354"/>
      <c r="HWN54" s="354"/>
      <c r="HWO54" s="354"/>
      <c r="HWP54" s="354"/>
      <c r="HWQ54" s="354"/>
      <c r="HWR54" s="354"/>
      <c r="HWS54" s="354"/>
      <c r="HWT54" s="354"/>
      <c r="HWU54" s="354"/>
      <c r="HWV54" s="354"/>
      <c r="HWW54" s="354"/>
      <c r="HWX54" s="354"/>
      <c r="HWY54" s="354"/>
      <c r="HWZ54" s="354"/>
      <c r="HXA54" s="354"/>
      <c r="HXB54" s="354"/>
      <c r="HXC54" s="354"/>
      <c r="HXD54" s="354"/>
      <c r="HXE54" s="354"/>
      <c r="HXF54" s="354"/>
      <c r="HXG54" s="354"/>
      <c r="HXH54" s="354"/>
      <c r="HXI54" s="354"/>
      <c r="HXJ54" s="354"/>
      <c r="HXK54" s="354"/>
      <c r="HXL54" s="354"/>
      <c r="HXM54" s="354"/>
      <c r="HXN54" s="354"/>
      <c r="HXO54" s="354"/>
      <c r="HXP54" s="354"/>
      <c r="HXQ54" s="354"/>
      <c r="HXR54" s="354"/>
      <c r="HXS54" s="354"/>
      <c r="HXT54" s="354"/>
      <c r="HXU54" s="354"/>
      <c r="HXV54" s="354"/>
      <c r="HXW54" s="354"/>
      <c r="HXX54" s="354"/>
      <c r="HXY54" s="354"/>
      <c r="HXZ54" s="354"/>
      <c r="HYA54" s="354"/>
      <c r="HYB54" s="354"/>
      <c r="HYC54" s="354"/>
      <c r="HYD54" s="354"/>
      <c r="HYE54" s="354"/>
      <c r="HYF54" s="354"/>
      <c r="HYG54" s="354"/>
      <c r="HYH54" s="354"/>
      <c r="HYI54" s="354"/>
      <c r="HYJ54" s="354"/>
      <c r="HYK54" s="354"/>
      <c r="HYL54" s="354"/>
      <c r="HYM54" s="354"/>
      <c r="HYN54" s="354"/>
      <c r="HYO54" s="354"/>
      <c r="HYP54" s="354"/>
      <c r="HYQ54" s="354"/>
      <c r="HYR54" s="354"/>
      <c r="HYS54" s="354"/>
      <c r="HYT54" s="354"/>
      <c r="HYU54" s="354"/>
      <c r="HYV54" s="354"/>
      <c r="HYW54" s="354"/>
      <c r="HYX54" s="354"/>
      <c r="HYY54" s="354"/>
      <c r="HYZ54" s="354"/>
      <c r="HZA54" s="354"/>
      <c r="HZB54" s="354"/>
      <c r="HZC54" s="354"/>
      <c r="HZD54" s="354"/>
      <c r="HZE54" s="354"/>
      <c r="HZF54" s="354"/>
      <c r="HZG54" s="354"/>
      <c r="HZH54" s="354"/>
      <c r="HZI54" s="354"/>
      <c r="HZJ54" s="354"/>
      <c r="HZK54" s="354"/>
      <c r="HZL54" s="354"/>
      <c r="HZM54" s="354"/>
      <c r="HZN54" s="354"/>
      <c r="HZO54" s="354"/>
      <c r="HZP54" s="354"/>
      <c r="HZQ54" s="354"/>
      <c r="HZR54" s="354"/>
      <c r="HZS54" s="354"/>
      <c r="HZT54" s="354"/>
      <c r="HZU54" s="354"/>
      <c r="HZV54" s="354"/>
      <c r="HZW54" s="354"/>
      <c r="HZX54" s="354"/>
      <c r="HZY54" s="354"/>
      <c r="HZZ54" s="354"/>
      <c r="IAA54" s="354"/>
      <c r="IAB54" s="354"/>
      <c r="IAC54" s="354"/>
      <c r="IAD54" s="354"/>
      <c r="IAE54" s="354"/>
      <c r="IAF54" s="354"/>
      <c r="IAG54" s="354"/>
      <c r="IAH54" s="354"/>
      <c r="IAI54" s="354"/>
      <c r="IAJ54" s="354"/>
      <c r="IAK54" s="354"/>
      <c r="IAL54" s="354"/>
      <c r="IAM54" s="354"/>
      <c r="IAN54" s="354"/>
      <c r="IAO54" s="354"/>
      <c r="IAP54" s="354"/>
      <c r="IAQ54" s="354"/>
      <c r="IAR54" s="354"/>
      <c r="IAS54" s="354"/>
      <c r="IAT54" s="354"/>
      <c r="IAU54" s="354"/>
      <c r="IAV54" s="354"/>
      <c r="IAW54" s="354"/>
      <c r="IAX54" s="354"/>
      <c r="IAY54" s="354"/>
      <c r="IAZ54" s="354"/>
      <c r="IBA54" s="354"/>
      <c r="IBB54" s="354"/>
      <c r="IBC54" s="354"/>
      <c r="IBD54" s="354"/>
      <c r="IBE54" s="354"/>
      <c r="IBF54" s="354"/>
      <c r="IBG54" s="354"/>
      <c r="IBH54" s="354"/>
      <c r="IBI54" s="354"/>
      <c r="IBJ54" s="354"/>
      <c r="IBK54" s="354"/>
      <c r="IBL54" s="354"/>
      <c r="IBM54" s="354"/>
      <c r="IBN54" s="354"/>
      <c r="IBO54" s="354"/>
      <c r="IBP54" s="354"/>
      <c r="IBQ54" s="354"/>
      <c r="IBR54" s="354"/>
      <c r="IBS54" s="354"/>
      <c r="IBT54" s="354"/>
      <c r="IBU54" s="354"/>
      <c r="IBV54" s="354"/>
      <c r="IBW54" s="354"/>
      <c r="IBX54" s="354"/>
      <c r="IBY54" s="354"/>
      <c r="IBZ54" s="354"/>
      <c r="ICA54" s="354"/>
      <c r="ICB54" s="354"/>
      <c r="ICC54" s="354"/>
      <c r="ICD54" s="354"/>
      <c r="ICE54" s="354"/>
      <c r="ICF54" s="354"/>
      <c r="ICG54" s="354"/>
      <c r="ICH54" s="354"/>
      <c r="ICI54" s="354"/>
      <c r="ICJ54" s="354"/>
      <c r="ICK54" s="354"/>
      <c r="ICL54" s="354"/>
      <c r="ICM54" s="354"/>
      <c r="ICN54" s="354"/>
      <c r="ICO54" s="354"/>
      <c r="ICP54" s="354"/>
      <c r="ICQ54" s="354"/>
      <c r="ICR54" s="354"/>
      <c r="ICS54" s="354"/>
      <c r="ICT54" s="354"/>
      <c r="ICU54" s="354"/>
      <c r="ICV54" s="354"/>
      <c r="ICW54" s="354"/>
      <c r="ICX54" s="354"/>
      <c r="ICY54" s="354"/>
      <c r="ICZ54" s="354"/>
      <c r="IDA54" s="354"/>
      <c r="IDB54" s="354"/>
      <c r="IDC54" s="354"/>
      <c r="IDD54" s="354"/>
      <c r="IDE54" s="354"/>
      <c r="IDF54" s="354"/>
      <c r="IDG54" s="354"/>
      <c r="IDH54" s="354"/>
      <c r="IDI54" s="354"/>
      <c r="IDJ54" s="354"/>
      <c r="IDK54" s="354"/>
      <c r="IDL54" s="354"/>
      <c r="IDM54" s="354"/>
      <c r="IDN54" s="354"/>
      <c r="IDO54" s="354"/>
      <c r="IDP54" s="354"/>
      <c r="IDQ54" s="354"/>
      <c r="IDR54" s="354"/>
      <c r="IDS54" s="354"/>
      <c r="IDT54" s="354"/>
      <c r="IDU54" s="354"/>
      <c r="IDV54" s="354"/>
      <c r="IDW54" s="354"/>
      <c r="IDX54" s="354"/>
      <c r="IDY54" s="354"/>
      <c r="IDZ54" s="354"/>
      <c r="IEA54" s="354"/>
      <c r="IEB54" s="354"/>
      <c r="IEC54" s="354"/>
      <c r="IED54" s="354"/>
      <c r="IEE54" s="354"/>
      <c r="IEF54" s="354"/>
      <c r="IEG54" s="354"/>
      <c r="IEH54" s="354"/>
      <c r="IEI54" s="354"/>
      <c r="IEJ54" s="354"/>
      <c r="IEK54" s="354"/>
      <c r="IEL54" s="354"/>
      <c r="IEM54" s="354"/>
      <c r="IEN54" s="354"/>
      <c r="IEO54" s="354"/>
      <c r="IEP54" s="354"/>
      <c r="IEQ54" s="354"/>
      <c r="IER54" s="354"/>
      <c r="IES54" s="354"/>
      <c r="IET54" s="354"/>
      <c r="IEU54" s="354"/>
      <c r="IEV54" s="354"/>
      <c r="IEW54" s="354"/>
      <c r="IEX54" s="354"/>
      <c r="IEY54" s="354"/>
      <c r="IEZ54" s="354"/>
      <c r="IFA54" s="354"/>
      <c r="IFB54" s="354"/>
      <c r="IFC54" s="354"/>
      <c r="IFD54" s="354"/>
      <c r="IFE54" s="354"/>
      <c r="IFF54" s="354"/>
      <c r="IFG54" s="354"/>
      <c r="IFH54" s="354"/>
      <c r="IFI54" s="354"/>
      <c r="IFJ54" s="354"/>
      <c r="IFK54" s="354"/>
      <c r="IFL54" s="354"/>
      <c r="IFM54" s="354"/>
      <c r="IFN54" s="354"/>
      <c r="IFO54" s="354"/>
      <c r="IFP54" s="354"/>
      <c r="IFQ54" s="354"/>
      <c r="IFR54" s="354"/>
      <c r="IFS54" s="354"/>
      <c r="IFT54" s="354"/>
      <c r="IFU54" s="354"/>
      <c r="IFV54" s="354"/>
      <c r="IFW54" s="354"/>
      <c r="IFX54" s="354"/>
      <c r="IFY54" s="354"/>
      <c r="IFZ54" s="354"/>
      <c r="IGA54" s="354"/>
      <c r="IGB54" s="354"/>
      <c r="IGC54" s="354"/>
      <c r="IGD54" s="354"/>
      <c r="IGE54" s="354"/>
      <c r="IGF54" s="354"/>
      <c r="IGG54" s="354"/>
      <c r="IGH54" s="354"/>
      <c r="IGI54" s="354"/>
      <c r="IGJ54" s="354"/>
      <c r="IGK54" s="354"/>
      <c r="IGL54" s="354"/>
      <c r="IGM54" s="354"/>
      <c r="IGN54" s="354"/>
      <c r="IGO54" s="354"/>
      <c r="IGP54" s="354"/>
      <c r="IGQ54" s="354"/>
      <c r="IGR54" s="354"/>
      <c r="IGS54" s="354"/>
      <c r="IGT54" s="354"/>
      <c r="IGU54" s="354"/>
      <c r="IGV54" s="354"/>
      <c r="IGW54" s="354"/>
      <c r="IGX54" s="354"/>
      <c r="IGY54" s="354"/>
      <c r="IGZ54" s="354"/>
      <c r="IHA54" s="354"/>
      <c r="IHB54" s="354"/>
      <c r="IHC54" s="354"/>
      <c r="IHD54" s="354"/>
      <c r="IHE54" s="354"/>
      <c r="IHF54" s="354"/>
      <c r="IHG54" s="354"/>
      <c r="IHH54" s="354"/>
      <c r="IHI54" s="354"/>
      <c r="IHJ54" s="354"/>
      <c r="IHK54" s="354"/>
      <c r="IHL54" s="354"/>
      <c r="IHM54" s="354"/>
      <c r="IHN54" s="354"/>
      <c r="IHO54" s="354"/>
      <c r="IHP54" s="354"/>
      <c r="IHQ54" s="354"/>
      <c r="IHR54" s="354"/>
      <c r="IHS54" s="354"/>
      <c r="IHT54" s="354"/>
      <c r="IHU54" s="354"/>
      <c r="IHV54" s="354"/>
      <c r="IHW54" s="354"/>
      <c r="IHX54" s="354"/>
      <c r="IHY54" s="354"/>
      <c r="IHZ54" s="354"/>
      <c r="IIA54" s="354"/>
      <c r="IIB54" s="354"/>
      <c r="IIC54" s="354"/>
      <c r="IID54" s="354"/>
      <c r="IIE54" s="354"/>
      <c r="IIF54" s="354"/>
      <c r="IIG54" s="354"/>
      <c r="IIH54" s="354"/>
      <c r="III54" s="354"/>
      <c r="IIJ54" s="354"/>
      <c r="IIK54" s="354"/>
      <c r="IIL54" s="354"/>
      <c r="IIM54" s="354"/>
      <c r="IIN54" s="354"/>
      <c r="IIO54" s="354"/>
      <c r="IIP54" s="354"/>
      <c r="IIQ54" s="354"/>
      <c r="IIR54" s="354"/>
      <c r="IIS54" s="354"/>
      <c r="IIT54" s="354"/>
      <c r="IIU54" s="354"/>
      <c r="IIV54" s="354"/>
      <c r="IIW54" s="354"/>
      <c r="IIX54" s="354"/>
      <c r="IIY54" s="354"/>
      <c r="IIZ54" s="354"/>
      <c r="IJA54" s="354"/>
      <c r="IJB54" s="354"/>
      <c r="IJC54" s="354"/>
      <c r="IJD54" s="354"/>
      <c r="IJE54" s="354"/>
      <c r="IJF54" s="354"/>
      <c r="IJG54" s="354"/>
      <c r="IJH54" s="354"/>
      <c r="IJI54" s="354"/>
      <c r="IJJ54" s="354"/>
      <c r="IJK54" s="354"/>
      <c r="IJL54" s="354"/>
      <c r="IJM54" s="354"/>
      <c r="IJN54" s="354"/>
      <c r="IJO54" s="354"/>
      <c r="IJP54" s="354"/>
      <c r="IJQ54" s="354"/>
      <c r="IJR54" s="354"/>
      <c r="IJS54" s="354"/>
      <c r="IJT54" s="354"/>
      <c r="IJU54" s="354"/>
      <c r="IJV54" s="354"/>
      <c r="IJW54" s="354"/>
      <c r="IJX54" s="354"/>
      <c r="IJY54" s="354"/>
      <c r="IJZ54" s="354"/>
      <c r="IKA54" s="354"/>
      <c r="IKB54" s="354"/>
      <c r="IKC54" s="354"/>
      <c r="IKD54" s="354"/>
      <c r="IKE54" s="354"/>
      <c r="IKF54" s="354"/>
      <c r="IKG54" s="354"/>
      <c r="IKH54" s="354"/>
      <c r="IKI54" s="354"/>
      <c r="IKJ54" s="354"/>
      <c r="IKK54" s="354"/>
      <c r="IKL54" s="354"/>
      <c r="IKM54" s="354"/>
      <c r="IKN54" s="354"/>
      <c r="IKO54" s="354"/>
      <c r="IKP54" s="354"/>
      <c r="IKQ54" s="354"/>
      <c r="IKR54" s="354"/>
      <c r="IKS54" s="354"/>
      <c r="IKT54" s="354"/>
      <c r="IKU54" s="354"/>
      <c r="IKV54" s="354"/>
      <c r="IKW54" s="354"/>
      <c r="IKX54" s="354"/>
      <c r="IKY54" s="354"/>
      <c r="IKZ54" s="354"/>
      <c r="ILA54" s="354"/>
      <c r="ILB54" s="354"/>
      <c r="ILC54" s="354"/>
      <c r="ILD54" s="354"/>
      <c r="ILE54" s="354"/>
      <c r="ILF54" s="354"/>
      <c r="ILG54" s="354"/>
      <c r="ILH54" s="354"/>
      <c r="ILI54" s="354"/>
      <c r="ILJ54" s="354"/>
      <c r="ILK54" s="354"/>
      <c r="ILL54" s="354"/>
      <c r="ILM54" s="354"/>
      <c r="ILN54" s="354"/>
      <c r="ILO54" s="354"/>
      <c r="ILP54" s="354"/>
      <c r="ILQ54" s="354"/>
      <c r="ILR54" s="354"/>
      <c r="ILS54" s="354"/>
      <c r="ILT54" s="354"/>
      <c r="ILU54" s="354"/>
      <c r="ILV54" s="354"/>
      <c r="ILW54" s="354"/>
      <c r="ILX54" s="354"/>
      <c r="ILY54" s="354"/>
      <c r="ILZ54" s="354"/>
      <c r="IMA54" s="354"/>
      <c r="IMB54" s="354"/>
      <c r="IMC54" s="354"/>
      <c r="IMD54" s="354"/>
      <c r="IME54" s="354"/>
      <c r="IMF54" s="354"/>
      <c r="IMG54" s="354"/>
      <c r="IMH54" s="354"/>
      <c r="IMI54" s="354"/>
      <c r="IMJ54" s="354"/>
      <c r="IMK54" s="354"/>
      <c r="IML54" s="354"/>
      <c r="IMM54" s="354"/>
      <c r="IMN54" s="354"/>
      <c r="IMO54" s="354"/>
      <c r="IMP54" s="354"/>
      <c r="IMQ54" s="354"/>
      <c r="IMR54" s="354"/>
      <c r="IMS54" s="354"/>
      <c r="IMT54" s="354"/>
      <c r="IMU54" s="354"/>
      <c r="IMV54" s="354"/>
      <c r="IMW54" s="354"/>
      <c r="IMX54" s="354"/>
      <c r="IMY54" s="354"/>
      <c r="IMZ54" s="354"/>
      <c r="INA54" s="354"/>
      <c r="INB54" s="354"/>
      <c r="INC54" s="354"/>
      <c r="IND54" s="354"/>
      <c r="INE54" s="354"/>
      <c r="INF54" s="354"/>
      <c r="ING54" s="354"/>
      <c r="INH54" s="354"/>
      <c r="INI54" s="354"/>
      <c r="INJ54" s="354"/>
      <c r="INK54" s="354"/>
      <c r="INL54" s="354"/>
      <c r="INM54" s="354"/>
      <c r="INN54" s="354"/>
      <c r="INO54" s="354"/>
      <c r="INP54" s="354"/>
      <c r="INQ54" s="354"/>
      <c r="INR54" s="354"/>
      <c r="INS54" s="354"/>
      <c r="INT54" s="354"/>
      <c r="INU54" s="354"/>
      <c r="INV54" s="354"/>
      <c r="INW54" s="354"/>
      <c r="INX54" s="354"/>
      <c r="INY54" s="354"/>
      <c r="INZ54" s="354"/>
      <c r="IOA54" s="354"/>
      <c r="IOB54" s="354"/>
      <c r="IOC54" s="354"/>
      <c r="IOD54" s="354"/>
      <c r="IOE54" s="354"/>
      <c r="IOF54" s="354"/>
      <c r="IOG54" s="354"/>
      <c r="IOH54" s="354"/>
      <c r="IOI54" s="354"/>
      <c r="IOJ54" s="354"/>
      <c r="IOK54" s="354"/>
      <c r="IOL54" s="354"/>
      <c r="IOM54" s="354"/>
      <c r="ION54" s="354"/>
      <c r="IOO54" s="354"/>
      <c r="IOP54" s="354"/>
      <c r="IOQ54" s="354"/>
      <c r="IOR54" s="354"/>
      <c r="IOS54" s="354"/>
      <c r="IOT54" s="354"/>
      <c r="IOU54" s="354"/>
      <c r="IOV54" s="354"/>
      <c r="IOW54" s="354"/>
      <c r="IOX54" s="354"/>
      <c r="IOY54" s="354"/>
      <c r="IOZ54" s="354"/>
      <c r="IPA54" s="354"/>
      <c r="IPB54" s="354"/>
      <c r="IPC54" s="354"/>
      <c r="IPD54" s="354"/>
      <c r="IPE54" s="354"/>
      <c r="IPF54" s="354"/>
      <c r="IPG54" s="354"/>
      <c r="IPH54" s="354"/>
      <c r="IPI54" s="354"/>
      <c r="IPJ54" s="354"/>
      <c r="IPK54" s="354"/>
      <c r="IPL54" s="354"/>
      <c r="IPM54" s="354"/>
      <c r="IPN54" s="354"/>
      <c r="IPO54" s="354"/>
      <c r="IPP54" s="354"/>
      <c r="IPQ54" s="354"/>
      <c r="IPR54" s="354"/>
      <c r="IPS54" s="354"/>
      <c r="IPT54" s="354"/>
      <c r="IPU54" s="354"/>
      <c r="IPV54" s="354"/>
      <c r="IPW54" s="354"/>
      <c r="IPX54" s="354"/>
      <c r="IPY54" s="354"/>
      <c r="IPZ54" s="354"/>
      <c r="IQA54" s="354"/>
      <c r="IQB54" s="354"/>
      <c r="IQC54" s="354"/>
      <c r="IQD54" s="354"/>
      <c r="IQE54" s="354"/>
      <c r="IQF54" s="354"/>
      <c r="IQG54" s="354"/>
      <c r="IQH54" s="354"/>
      <c r="IQI54" s="354"/>
      <c r="IQJ54" s="354"/>
      <c r="IQK54" s="354"/>
      <c r="IQL54" s="354"/>
      <c r="IQM54" s="354"/>
      <c r="IQN54" s="354"/>
      <c r="IQO54" s="354"/>
      <c r="IQP54" s="354"/>
      <c r="IQQ54" s="354"/>
      <c r="IQR54" s="354"/>
      <c r="IQS54" s="354"/>
      <c r="IQT54" s="354"/>
      <c r="IQU54" s="354"/>
      <c r="IQV54" s="354"/>
      <c r="IQW54" s="354"/>
      <c r="IQX54" s="354"/>
      <c r="IQY54" s="354"/>
      <c r="IQZ54" s="354"/>
      <c r="IRA54" s="354"/>
      <c r="IRB54" s="354"/>
      <c r="IRC54" s="354"/>
      <c r="IRD54" s="354"/>
      <c r="IRE54" s="354"/>
      <c r="IRF54" s="354"/>
      <c r="IRG54" s="354"/>
      <c r="IRH54" s="354"/>
      <c r="IRI54" s="354"/>
      <c r="IRJ54" s="354"/>
      <c r="IRK54" s="354"/>
      <c r="IRL54" s="354"/>
      <c r="IRM54" s="354"/>
      <c r="IRN54" s="354"/>
      <c r="IRO54" s="354"/>
      <c r="IRP54" s="354"/>
      <c r="IRQ54" s="354"/>
      <c r="IRR54" s="354"/>
      <c r="IRS54" s="354"/>
      <c r="IRT54" s="354"/>
      <c r="IRU54" s="354"/>
      <c r="IRV54" s="354"/>
      <c r="IRW54" s="354"/>
      <c r="IRX54" s="354"/>
      <c r="IRY54" s="354"/>
      <c r="IRZ54" s="354"/>
      <c r="ISA54" s="354"/>
      <c r="ISB54" s="354"/>
      <c r="ISC54" s="354"/>
      <c r="ISD54" s="354"/>
      <c r="ISE54" s="354"/>
      <c r="ISF54" s="354"/>
      <c r="ISG54" s="354"/>
      <c r="ISH54" s="354"/>
      <c r="ISI54" s="354"/>
      <c r="ISJ54" s="354"/>
      <c r="ISK54" s="354"/>
      <c r="ISL54" s="354"/>
      <c r="ISM54" s="354"/>
      <c r="ISN54" s="354"/>
      <c r="ISO54" s="354"/>
      <c r="ISP54" s="354"/>
      <c r="ISQ54" s="354"/>
      <c r="ISR54" s="354"/>
      <c r="ISS54" s="354"/>
      <c r="IST54" s="354"/>
      <c r="ISU54" s="354"/>
      <c r="ISV54" s="354"/>
      <c r="ISW54" s="354"/>
      <c r="ISX54" s="354"/>
      <c r="ISY54" s="354"/>
      <c r="ISZ54" s="354"/>
      <c r="ITA54" s="354"/>
      <c r="ITB54" s="354"/>
      <c r="ITC54" s="354"/>
      <c r="ITD54" s="354"/>
      <c r="ITE54" s="354"/>
      <c r="ITF54" s="354"/>
      <c r="ITG54" s="354"/>
      <c r="ITH54" s="354"/>
      <c r="ITI54" s="354"/>
      <c r="ITJ54" s="354"/>
      <c r="ITK54" s="354"/>
      <c r="ITL54" s="354"/>
      <c r="ITM54" s="354"/>
      <c r="ITN54" s="354"/>
      <c r="ITO54" s="354"/>
      <c r="ITP54" s="354"/>
      <c r="ITQ54" s="354"/>
      <c r="ITR54" s="354"/>
      <c r="ITS54" s="354"/>
      <c r="ITT54" s="354"/>
      <c r="ITU54" s="354"/>
      <c r="ITV54" s="354"/>
      <c r="ITW54" s="354"/>
      <c r="ITX54" s="354"/>
      <c r="ITY54" s="354"/>
      <c r="ITZ54" s="354"/>
      <c r="IUA54" s="354"/>
      <c r="IUB54" s="354"/>
      <c r="IUC54" s="354"/>
      <c r="IUD54" s="354"/>
      <c r="IUE54" s="354"/>
      <c r="IUF54" s="354"/>
      <c r="IUG54" s="354"/>
      <c r="IUH54" s="354"/>
      <c r="IUI54" s="354"/>
      <c r="IUJ54" s="354"/>
      <c r="IUK54" s="354"/>
      <c r="IUL54" s="354"/>
      <c r="IUM54" s="354"/>
      <c r="IUN54" s="354"/>
      <c r="IUO54" s="354"/>
      <c r="IUP54" s="354"/>
      <c r="IUQ54" s="354"/>
      <c r="IUR54" s="354"/>
      <c r="IUS54" s="354"/>
      <c r="IUT54" s="354"/>
      <c r="IUU54" s="354"/>
      <c r="IUV54" s="354"/>
      <c r="IUW54" s="354"/>
      <c r="IUX54" s="354"/>
      <c r="IUY54" s="354"/>
      <c r="IUZ54" s="354"/>
      <c r="IVA54" s="354"/>
      <c r="IVB54" s="354"/>
      <c r="IVC54" s="354"/>
      <c r="IVD54" s="354"/>
      <c r="IVE54" s="354"/>
      <c r="IVF54" s="354"/>
      <c r="IVG54" s="354"/>
      <c r="IVH54" s="354"/>
      <c r="IVI54" s="354"/>
      <c r="IVJ54" s="354"/>
      <c r="IVK54" s="354"/>
      <c r="IVL54" s="354"/>
      <c r="IVM54" s="354"/>
      <c r="IVN54" s="354"/>
      <c r="IVO54" s="354"/>
      <c r="IVP54" s="354"/>
      <c r="IVQ54" s="354"/>
      <c r="IVR54" s="354"/>
      <c r="IVS54" s="354"/>
      <c r="IVT54" s="354"/>
      <c r="IVU54" s="354"/>
      <c r="IVV54" s="354"/>
      <c r="IVW54" s="354"/>
      <c r="IVX54" s="354"/>
      <c r="IVY54" s="354"/>
      <c r="IVZ54" s="354"/>
      <c r="IWA54" s="354"/>
      <c r="IWB54" s="354"/>
      <c r="IWC54" s="354"/>
      <c r="IWD54" s="354"/>
      <c r="IWE54" s="354"/>
      <c r="IWF54" s="354"/>
      <c r="IWG54" s="354"/>
      <c r="IWH54" s="354"/>
      <c r="IWI54" s="354"/>
      <c r="IWJ54" s="354"/>
      <c r="IWK54" s="354"/>
      <c r="IWL54" s="354"/>
      <c r="IWM54" s="354"/>
      <c r="IWN54" s="354"/>
      <c r="IWO54" s="354"/>
      <c r="IWP54" s="354"/>
      <c r="IWQ54" s="354"/>
      <c r="IWR54" s="354"/>
      <c r="IWS54" s="354"/>
      <c r="IWT54" s="354"/>
      <c r="IWU54" s="354"/>
      <c r="IWV54" s="354"/>
      <c r="IWW54" s="354"/>
      <c r="IWX54" s="354"/>
      <c r="IWY54" s="354"/>
      <c r="IWZ54" s="354"/>
      <c r="IXA54" s="354"/>
      <c r="IXB54" s="354"/>
      <c r="IXC54" s="354"/>
      <c r="IXD54" s="354"/>
      <c r="IXE54" s="354"/>
      <c r="IXF54" s="354"/>
      <c r="IXG54" s="354"/>
      <c r="IXH54" s="354"/>
      <c r="IXI54" s="354"/>
      <c r="IXJ54" s="354"/>
      <c r="IXK54" s="354"/>
      <c r="IXL54" s="354"/>
      <c r="IXM54" s="354"/>
      <c r="IXN54" s="354"/>
      <c r="IXO54" s="354"/>
      <c r="IXP54" s="354"/>
      <c r="IXQ54" s="354"/>
      <c r="IXR54" s="354"/>
      <c r="IXS54" s="354"/>
      <c r="IXT54" s="354"/>
      <c r="IXU54" s="354"/>
      <c r="IXV54" s="354"/>
      <c r="IXW54" s="354"/>
      <c r="IXX54" s="354"/>
      <c r="IXY54" s="354"/>
      <c r="IXZ54" s="354"/>
      <c r="IYA54" s="354"/>
      <c r="IYB54" s="354"/>
      <c r="IYC54" s="354"/>
      <c r="IYD54" s="354"/>
      <c r="IYE54" s="354"/>
      <c r="IYF54" s="354"/>
      <c r="IYG54" s="354"/>
      <c r="IYH54" s="354"/>
      <c r="IYI54" s="354"/>
      <c r="IYJ54" s="354"/>
      <c r="IYK54" s="354"/>
      <c r="IYL54" s="354"/>
      <c r="IYM54" s="354"/>
      <c r="IYN54" s="354"/>
      <c r="IYO54" s="354"/>
      <c r="IYP54" s="354"/>
      <c r="IYQ54" s="354"/>
      <c r="IYR54" s="354"/>
      <c r="IYS54" s="354"/>
      <c r="IYT54" s="354"/>
      <c r="IYU54" s="354"/>
      <c r="IYV54" s="354"/>
      <c r="IYW54" s="354"/>
      <c r="IYX54" s="354"/>
      <c r="IYY54" s="354"/>
      <c r="IYZ54" s="354"/>
      <c r="IZA54" s="354"/>
      <c r="IZB54" s="354"/>
      <c r="IZC54" s="354"/>
      <c r="IZD54" s="354"/>
      <c r="IZE54" s="354"/>
      <c r="IZF54" s="354"/>
      <c r="IZG54" s="354"/>
      <c r="IZH54" s="354"/>
      <c r="IZI54" s="354"/>
      <c r="IZJ54" s="354"/>
      <c r="IZK54" s="354"/>
      <c r="IZL54" s="354"/>
      <c r="IZM54" s="354"/>
      <c r="IZN54" s="354"/>
      <c r="IZO54" s="354"/>
      <c r="IZP54" s="354"/>
      <c r="IZQ54" s="354"/>
      <c r="IZR54" s="354"/>
      <c r="IZS54" s="354"/>
      <c r="IZT54" s="354"/>
      <c r="IZU54" s="354"/>
      <c r="IZV54" s="354"/>
      <c r="IZW54" s="354"/>
      <c r="IZX54" s="354"/>
      <c r="IZY54" s="354"/>
      <c r="IZZ54" s="354"/>
      <c r="JAA54" s="354"/>
      <c r="JAB54" s="354"/>
      <c r="JAC54" s="354"/>
      <c r="JAD54" s="354"/>
      <c r="JAE54" s="354"/>
      <c r="JAF54" s="354"/>
      <c r="JAG54" s="354"/>
      <c r="JAH54" s="354"/>
      <c r="JAI54" s="354"/>
      <c r="JAJ54" s="354"/>
      <c r="JAK54" s="354"/>
      <c r="JAL54" s="354"/>
      <c r="JAM54" s="354"/>
      <c r="JAN54" s="354"/>
      <c r="JAO54" s="354"/>
      <c r="JAP54" s="354"/>
      <c r="JAQ54" s="354"/>
      <c r="JAR54" s="354"/>
      <c r="JAS54" s="354"/>
      <c r="JAT54" s="354"/>
      <c r="JAU54" s="354"/>
      <c r="JAV54" s="354"/>
      <c r="JAW54" s="354"/>
      <c r="JAX54" s="354"/>
      <c r="JAY54" s="354"/>
      <c r="JAZ54" s="354"/>
      <c r="JBA54" s="354"/>
      <c r="JBB54" s="354"/>
      <c r="JBC54" s="354"/>
      <c r="JBD54" s="354"/>
      <c r="JBE54" s="354"/>
      <c r="JBF54" s="354"/>
      <c r="JBG54" s="354"/>
      <c r="JBH54" s="354"/>
      <c r="JBI54" s="354"/>
      <c r="JBJ54" s="354"/>
      <c r="JBK54" s="354"/>
      <c r="JBL54" s="354"/>
      <c r="JBM54" s="354"/>
      <c r="JBN54" s="354"/>
      <c r="JBO54" s="354"/>
      <c r="JBP54" s="354"/>
      <c r="JBQ54" s="354"/>
      <c r="JBR54" s="354"/>
      <c r="JBS54" s="354"/>
      <c r="JBT54" s="354"/>
      <c r="JBU54" s="354"/>
      <c r="JBV54" s="354"/>
      <c r="JBW54" s="354"/>
      <c r="JBX54" s="354"/>
      <c r="JBY54" s="354"/>
      <c r="JBZ54" s="354"/>
      <c r="JCA54" s="354"/>
      <c r="JCB54" s="354"/>
      <c r="JCC54" s="354"/>
      <c r="JCD54" s="354"/>
      <c r="JCE54" s="354"/>
      <c r="JCF54" s="354"/>
      <c r="JCG54" s="354"/>
      <c r="JCH54" s="354"/>
      <c r="JCI54" s="354"/>
      <c r="JCJ54" s="354"/>
      <c r="JCK54" s="354"/>
      <c r="JCL54" s="354"/>
      <c r="JCM54" s="354"/>
      <c r="JCN54" s="354"/>
      <c r="JCO54" s="354"/>
      <c r="JCP54" s="354"/>
      <c r="JCQ54" s="354"/>
      <c r="JCR54" s="354"/>
      <c r="JCS54" s="354"/>
      <c r="JCT54" s="354"/>
      <c r="JCU54" s="354"/>
      <c r="JCV54" s="354"/>
      <c r="JCW54" s="354"/>
      <c r="JCX54" s="354"/>
      <c r="JCY54" s="354"/>
      <c r="JCZ54" s="354"/>
      <c r="JDA54" s="354"/>
      <c r="JDB54" s="354"/>
      <c r="JDC54" s="354"/>
      <c r="JDD54" s="354"/>
      <c r="JDE54" s="354"/>
      <c r="JDF54" s="354"/>
      <c r="JDG54" s="354"/>
      <c r="JDH54" s="354"/>
      <c r="JDI54" s="354"/>
      <c r="JDJ54" s="354"/>
      <c r="JDK54" s="354"/>
      <c r="JDL54" s="354"/>
      <c r="JDM54" s="354"/>
      <c r="JDN54" s="354"/>
      <c r="JDO54" s="354"/>
      <c r="JDP54" s="354"/>
      <c r="JDQ54" s="354"/>
      <c r="JDR54" s="354"/>
      <c r="JDS54" s="354"/>
      <c r="JDT54" s="354"/>
      <c r="JDU54" s="354"/>
      <c r="JDV54" s="354"/>
      <c r="JDW54" s="354"/>
      <c r="JDX54" s="354"/>
      <c r="JDY54" s="354"/>
      <c r="JDZ54" s="354"/>
      <c r="JEA54" s="354"/>
      <c r="JEB54" s="354"/>
      <c r="JEC54" s="354"/>
      <c r="JED54" s="354"/>
      <c r="JEE54" s="354"/>
      <c r="JEF54" s="354"/>
      <c r="JEG54" s="354"/>
      <c r="JEH54" s="354"/>
      <c r="JEI54" s="354"/>
      <c r="JEJ54" s="354"/>
      <c r="JEK54" s="354"/>
      <c r="JEL54" s="354"/>
      <c r="JEM54" s="354"/>
      <c r="JEN54" s="354"/>
      <c r="JEO54" s="354"/>
      <c r="JEP54" s="354"/>
      <c r="JEQ54" s="354"/>
      <c r="JER54" s="354"/>
      <c r="JES54" s="354"/>
      <c r="JET54" s="354"/>
      <c r="JEU54" s="354"/>
      <c r="JEV54" s="354"/>
      <c r="JEW54" s="354"/>
      <c r="JEX54" s="354"/>
      <c r="JEY54" s="354"/>
      <c r="JEZ54" s="354"/>
      <c r="JFA54" s="354"/>
      <c r="JFB54" s="354"/>
      <c r="JFC54" s="354"/>
      <c r="JFD54" s="354"/>
      <c r="JFE54" s="354"/>
      <c r="JFF54" s="354"/>
      <c r="JFG54" s="354"/>
      <c r="JFH54" s="354"/>
      <c r="JFI54" s="354"/>
      <c r="JFJ54" s="354"/>
      <c r="JFK54" s="354"/>
      <c r="JFL54" s="354"/>
      <c r="JFM54" s="354"/>
      <c r="JFN54" s="354"/>
      <c r="JFO54" s="354"/>
      <c r="JFP54" s="354"/>
      <c r="JFQ54" s="354"/>
      <c r="JFR54" s="354"/>
      <c r="JFS54" s="354"/>
      <c r="JFT54" s="354"/>
      <c r="JFU54" s="354"/>
      <c r="JFV54" s="354"/>
      <c r="JFW54" s="354"/>
      <c r="JFX54" s="354"/>
      <c r="JFY54" s="354"/>
      <c r="JFZ54" s="354"/>
      <c r="JGA54" s="354"/>
      <c r="JGB54" s="354"/>
      <c r="JGC54" s="354"/>
      <c r="JGD54" s="354"/>
      <c r="JGE54" s="354"/>
      <c r="JGF54" s="354"/>
      <c r="JGG54" s="354"/>
      <c r="JGH54" s="354"/>
      <c r="JGI54" s="354"/>
      <c r="JGJ54" s="354"/>
      <c r="JGK54" s="354"/>
      <c r="JGL54" s="354"/>
      <c r="JGM54" s="354"/>
      <c r="JGN54" s="354"/>
      <c r="JGO54" s="354"/>
      <c r="JGP54" s="354"/>
      <c r="JGQ54" s="354"/>
      <c r="JGR54" s="354"/>
      <c r="JGS54" s="354"/>
      <c r="JGT54" s="354"/>
      <c r="JGU54" s="354"/>
      <c r="JGV54" s="354"/>
      <c r="JGW54" s="354"/>
      <c r="JGX54" s="354"/>
      <c r="JGY54" s="354"/>
      <c r="JGZ54" s="354"/>
      <c r="JHA54" s="354"/>
      <c r="JHB54" s="354"/>
      <c r="JHC54" s="354"/>
      <c r="JHD54" s="354"/>
      <c r="JHE54" s="354"/>
      <c r="JHF54" s="354"/>
      <c r="JHG54" s="354"/>
      <c r="JHH54" s="354"/>
      <c r="JHI54" s="354"/>
      <c r="JHJ54" s="354"/>
      <c r="JHK54" s="354"/>
      <c r="JHL54" s="354"/>
      <c r="JHM54" s="354"/>
      <c r="JHN54" s="354"/>
      <c r="JHO54" s="354"/>
      <c r="JHP54" s="354"/>
      <c r="JHQ54" s="354"/>
      <c r="JHR54" s="354"/>
      <c r="JHS54" s="354"/>
      <c r="JHT54" s="354"/>
      <c r="JHU54" s="354"/>
      <c r="JHV54" s="354"/>
      <c r="JHW54" s="354"/>
      <c r="JHX54" s="354"/>
      <c r="JHY54" s="354"/>
      <c r="JHZ54" s="354"/>
      <c r="JIA54" s="354"/>
      <c r="JIB54" s="354"/>
      <c r="JIC54" s="354"/>
      <c r="JID54" s="354"/>
      <c r="JIE54" s="354"/>
      <c r="JIF54" s="354"/>
      <c r="JIG54" s="354"/>
      <c r="JIH54" s="354"/>
      <c r="JII54" s="354"/>
      <c r="JIJ54" s="354"/>
      <c r="JIK54" s="354"/>
      <c r="JIL54" s="354"/>
      <c r="JIM54" s="354"/>
      <c r="JIN54" s="354"/>
      <c r="JIO54" s="354"/>
      <c r="JIP54" s="354"/>
      <c r="JIQ54" s="354"/>
      <c r="JIR54" s="354"/>
      <c r="JIS54" s="354"/>
      <c r="JIT54" s="354"/>
      <c r="JIU54" s="354"/>
      <c r="JIV54" s="354"/>
      <c r="JIW54" s="354"/>
      <c r="JIX54" s="354"/>
      <c r="JIY54" s="354"/>
      <c r="JIZ54" s="354"/>
      <c r="JJA54" s="354"/>
      <c r="JJB54" s="354"/>
      <c r="JJC54" s="354"/>
      <c r="JJD54" s="354"/>
      <c r="JJE54" s="354"/>
      <c r="JJF54" s="354"/>
      <c r="JJG54" s="354"/>
      <c r="JJH54" s="354"/>
      <c r="JJI54" s="354"/>
      <c r="JJJ54" s="354"/>
      <c r="JJK54" s="354"/>
      <c r="JJL54" s="354"/>
      <c r="JJM54" s="354"/>
      <c r="JJN54" s="354"/>
      <c r="JJO54" s="354"/>
      <c r="JJP54" s="354"/>
      <c r="JJQ54" s="354"/>
      <c r="JJR54" s="354"/>
      <c r="JJS54" s="354"/>
      <c r="JJT54" s="354"/>
      <c r="JJU54" s="354"/>
      <c r="JJV54" s="354"/>
      <c r="JJW54" s="354"/>
      <c r="JJX54" s="354"/>
      <c r="JJY54" s="354"/>
      <c r="JJZ54" s="354"/>
      <c r="JKA54" s="354"/>
      <c r="JKB54" s="354"/>
      <c r="JKC54" s="354"/>
      <c r="JKD54" s="354"/>
      <c r="JKE54" s="354"/>
      <c r="JKF54" s="354"/>
      <c r="JKG54" s="354"/>
      <c r="JKH54" s="354"/>
      <c r="JKI54" s="354"/>
      <c r="JKJ54" s="354"/>
      <c r="JKK54" s="354"/>
      <c r="JKL54" s="354"/>
      <c r="JKM54" s="354"/>
      <c r="JKN54" s="354"/>
      <c r="JKO54" s="354"/>
      <c r="JKP54" s="354"/>
      <c r="JKQ54" s="354"/>
      <c r="JKR54" s="354"/>
      <c r="JKS54" s="354"/>
      <c r="JKT54" s="354"/>
      <c r="JKU54" s="354"/>
      <c r="JKV54" s="354"/>
      <c r="JKW54" s="354"/>
      <c r="JKX54" s="354"/>
      <c r="JKY54" s="354"/>
      <c r="JKZ54" s="354"/>
      <c r="JLA54" s="354"/>
      <c r="JLB54" s="354"/>
      <c r="JLC54" s="354"/>
      <c r="JLD54" s="354"/>
      <c r="JLE54" s="354"/>
      <c r="JLF54" s="354"/>
      <c r="JLG54" s="354"/>
      <c r="JLH54" s="354"/>
      <c r="JLI54" s="354"/>
      <c r="JLJ54" s="354"/>
      <c r="JLK54" s="354"/>
      <c r="JLL54" s="354"/>
      <c r="JLM54" s="354"/>
      <c r="JLN54" s="354"/>
      <c r="JLO54" s="354"/>
      <c r="JLP54" s="354"/>
      <c r="JLQ54" s="354"/>
      <c r="JLR54" s="354"/>
      <c r="JLS54" s="354"/>
      <c r="JLT54" s="354"/>
      <c r="JLU54" s="354"/>
      <c r="JLV54" s="354"/>
      <c r="JLW54" s="354"/>
      <c r="JLX54" s="354"/>
      <c r="JLY54" s="354"/>
      <c r="JLZ54" s="354"/>
      <c r="JMA54" s="354"/>
      <c r="JMB54" s="354"/>
      <c r="JMC54" s="354"/>
      <c r="JMD54" s="354"/>
      <c r="JME54" s="354"/>
      <c r="JMF54" s="354"/>
      <c r="JMG54" s="354"/>
      <c r="JMH54" s="354"/>
      <c r="JMI54" s="354"/>
      <c r="JMJ54" s="354"/>
      <c r="JMK54" s="354"/>
      <c r="JML54" s="354"/>
      <c r="JMM54" s="354"/>
      <c r="JMN54" s="354"/>
      <c r="JMO54" s="354"/>
      <c r="JMP54" s="354"/>
      <c r="JMQ54" s="354"/>
      <c r="JMR54" s="354"/>
      <c r="JMS54" s="354"/>
      <c r="JMT54" s="354"/>
      <c r="JMU54" s="354"/>
      <c r="JMV54" s="354"/>
      <c r="JMW54" s="354"/>
      <c r="JMX54" s="354"/>
      <c r="JMY54" s="354"/>
      <c r="JMZ54" s="354"/>
      <c r="JNA54" s="354"/>
      <c r="JNB54" s="354"/>
      <c r="JNC54" s="354"/>
      <c r="JND54" s="354"/>
      <c r="JNE54" s="354"/>
      <c r="JNF54" s="354"/>
      <c r="JNG54" s="354"/>
      <c r="JNH54" s="354"/>
      <c r="JNI54" s="354"/>
      <c r="JNJ54" s="354"/>
      <c r="JNK54" s="354"/>
      <c r="JNL54" s="354"/>
      <c r="JNM54" s="354"/>
      <c r="JNN54" s="354"/>
      <c r="JNO54" s="354"/>
      <c r="JNP54" s="354"/>
      <c r="JNQ54" s="354"/>
      <c r="JNR54" s="354"/>
      <c r="JNS54" s="354"/>
      <c r="JNT54" s="354"/>
      <c r="JNU54" s="354"/>
      <c r="JNV54" s="354"/>
      <c r="JNW54" s="354"/>
      <c r="JNX54" s="354"/>
      <c r="JNY54" s="354"/>
      <c r="JNZ54" s="354"/>
      <c r="JOA54" s="354"/>
      <c r="JOB54" s="354"/>
      <c r="JOC54" s="354"/>
      <c r="JOD54" s="354"/>
      <c r="JOE54" s="354"/>
      <c r="JOF54" s="354"/>
      <c r="JOG54" s="354"/>
      <c r="JOH54" s="354"/>
      <c r="JOI54" s="354"/>
      <c r="JOJ54" s="354"/>
      <c r="JOK54" s="354"/>
      <c r="JOL54" s="354"/>
      <c r="JOM54" s="354"/>
      <c r="JON54" s="354"/>
      <c r="JOO54" s="354"/>
      <c r="JOP54" s="354"/>
      <c r="JOQ54" s="354"/>
      <c r="JOR54" s="354"/>
      <c r="JOS54" s="354"/>
      <c r="JOT54" s="354"/>
      <c r="JOU54" s="354"/>
      <c r="JOV54" s="354"/>
      <c r="JOW54" s="354"/>
      <c r="JOX54" s="354"/>
      <c r="JOY54" s="354"/>
      <c r="JOZ54" s="354"/>
      <c r="JPA54" s="354"/>
      <c r="JPB54" s="354"/>
      <c r="JPC54" s="354"/>
      <c r="JPD54" s="354"/>
      <c r="JPE54" s="354"/>
      <c r="JPF54" s="354"/>
      <c r="JPG54" s="354"/>
      <c r="JPH54" s="354"/>
      <c r="JPI54" s="354"/>
      <c r="JPJ54" s="354"/>
      <c r="JPK54" s="354"/>
      <c r="JPL54" s="354"/>
      <c r="JPM54" s="354"/>
      <c r="JPN54" s="354"/>
      <c r="JPO54" s="354"/>
      <c r="JPP54" s="354"/>
      <c r="JPQ54" s="354"/>
      <c r="JPR54" s="354"/>
      <c r="JPS54" s="354"/>
      <c r="JPT54" s="354"/>
      <c r="JPU54" s="354"/>
      <c r="JPV54" s="354"/>
      <c r="JPW54" s="354"/>
      <c r="JPX54" s="354"/>
      <c r="JPY54" s="354"/>
      <c r="JPZ54" s="354"/>
      <c r="JQA54" s="354"/>
      <c r="JQB54" s="354"/>
      <c r="JQC54" s="354"/>
      <c r="JQD54" s="354"/>
      <c r="JQE54" s="354"/>
      <c r="JQF54" s="354"/>
      <c r="JQG54" s="354"/>
      <c r="JQH54" s="354"/>
      <c r="JQI54" s="354"/>
      <c r="JQJ54" s="354"/>
      <c r="JQK54" s="354"/>
      <c r="JQL54" s="354"/>
      <c r="JQM54" s="354"/>
      <c r="JQN54" s="354"/>
      <c r="JQO54" s="354"/>
      <c r="JQP54" s="354"/>
      <c r="JQQ54" s="354"/>
      <c r="JQR54" s="354"/>
      <c r="JQS54" s="354"/>
      <c r="JQT54" s="354"/>
      <c r="JQU54" s="354"/>
      <c r="JQV54" s="354"/>
      <c r="JQW54" s="354"/>
      <c r="JQX54" s="354"/>
      <c r="JQY54" s="354"/>
      <c r="JQZ54" s="354"/>
      <c r="JRA54" s="354"/>
      <c r="JRB54" s="354"/>
      <c r="JRC54" s="354"/>
      <c r="JRD54" s="354"/>
      <c r="JRE54" s="354"/>
      <c r="JRF54" s="354"/>
      <c r="JRG54" s="354"/>
      <c r="JRH54" s="354"/>
      <c r="JRI54" s="354"/>
      <c r="JRJ54" s="354"/>
      <c r="JRK54" s="354"/>
      <c r="JRL54" s="354"/>
      <c r="JRM54" s="354"/>
      <c r="JRN54" s="354"/>
      <c r="JRO54" s="354"/>
      <c r="JRP54" s="354"/>
      <c r="JRQ54" s="354"/>
      <c r="JRR54" s="354"/>
      <c r="JRS54" s="354"/>
      <c r="JRT54" s="354"/>
      <c r="JRU54" s="354"/>
      <c r="JRV54" s="354"/>
      <c r="JRW54" s="354"/>
      <c r="JRX54" s="354"/>
      <c r="JRY54" s="354"/>
      <c r="JRZ54" s="354"/>
      <c r="JSA54" s="354"/>
      <c r="JSB54" s="354"/>
      <c r="JSC54" s="354"/>
      <c r="JSD54" s="354"/>
      <c r="JSE54" s="354"/>
      <c r="JSF54" s="354"/>
      <c r="JSG54" s="354"/>
      <c r="JSH54" s="354"/>
      <c r="JSI54" s="354"/>
      <c r="JSJ54" s="354"/>
      <c r="JSK54" s="354"/>
      <c r="JSL54" s="354"/>
      <c r="JSM54" s="354"/>
      <c r="JSN54" s="354"/>
      <c r="JSO54" s="354"/>
      <c r="JSP54" s="354"/>
      <c r="JSQ54" s="354"/>
      <c r="JSR54" s="354"/>
      <c r="JSS54" s="354"/>
      <c r="JST54" s="354"/>
      <c r="JSU54" s="354"/>
      <c r="JSV54" s="354"/>
      <c r="JSW54" s="354"/>
      <c r="JSX54" s="354"/>
      <c r="JSY54" s="354"/>
      <c r="JSZ54" s="354"/>
      <c r="JTA54" s="354"/>
      <c r="JTB54" s="354"/>
      <c r="JTC54" s="354"/>
      <c r="JTD54" s="354"/>
      <c r="JTE54" s="354"/>
      <c r="JTF54" s="354"/>
      <c r="JTG54" s="354"/>
      <c r="JTH54" s="354"/>
      <c r="JTI54" s="354"/>
      <c r="JTJ54" s="354"/>
      <c r="JTK54" s="354"/>
      <c r="JTL54" s="354"/>
      <c r="JTM54" s="354"/>
      <c r="JTN54" s="354"/>
      <c r="JTO54" s="354"/>
      <c r="JTP54" s="354"/>
      <c r="JTQ54" s="354"/>
      <c r="JTR54" s="354"/>
      <c r="JTS54" s="354"/>
      <c r="JTT54" s="354"/>
      <c r="JTU54" s="354"/>
      <c r="JTV54" s="354"/>
      <c r="JTW54" s="354"/>
      <c r="JTX54" s="354"/>
      <c r="JTY54" s="354"/>
      <c r="JTZ54" s="354"/>
      <c r="JUA54" s="354"/>
      <c r="JUB54" s="354"/>
      <c r="JUC54" s="354"/>
      <c r="JUD54" s="354"/>
      <c r="JUE54" s="354"/>
      <c r="JUF54" s="354"/>
      <c r="JUG54" s="354"/>
      <c r="JUH54" s="354"/>
      <c r="JUI54" s="354"/>
      <c r="JUJ54" s="354"/>
      <c r="JUK54" s="354"/>
      <c r="JUL54" s="354"/>
      <c r="JUM54" s="354"/>
      <c r="JUN54" s="354"/>
      <c r="JUO54" s="354"/>
      <c r="JUP54" s="354"/>
      <c r="JUQ54" s="354"/>
      <c r="JUR54" s="354"/>
      <c r="JUS54" s="354"/>
      <c r="JUT54" s="354"/>
      <c r="JUU54" s="354"/>
      <c r="JUV54" s="354"/>
      <c r="JUW54" s="354"/>
      <c r="JUX54" s="354"/>
      <c r="JUY54" s="354"/>
      <c r="JUZ54" s="354"/>
      <c r="JVA54" s="354"/>
      <c r="JVB54" s="354"/>
      <c r="JVC54" s="354"/>
      <c r="JVD54" s="354"/>
      <c r="JVE54" s="354"/>
      <c r="JVF54" s="354"/>
      <c r="JVG54" s="354"/>
      <c r="JVH54" s="354"/>
      <c r="JVI54" s="354"/>
      <c r="JVJ54" s="354"/>
      <c r="JVK54" s="354"/>
      <c r="JVL54" s="354"/>
      <c r="JVM54" s="354"/>
      <c r="JVN54" s="354"/>
      <c r="JVO54" s="354"/>
      <c r="JVP54" s="354"/>
      <c r="JVQ54" s="354"/>
      <c r="JVR54" s="354"/>
      <c r="JVS54" s="354"/>
      <c r="JVT54" s="354"/>
      <c r="JVU54" s="354"/>
      <c r="JVV54" s="354"/>
      <c r="JVW54" s="354"/>
      <c r="JVX54" s="354"/>
      <c r="JVY54" s="354"/>
      <c r="JVZ54" s="354"/>
      <c r="JWA54" s="354"/>
      <c r="JWB54" s="354"/>
      <c r="JWC54" s="354"/>
      <c r="JWD54" s="354"/>
      <c r="JWE54" s="354"/>
      <c r="JWF54" s="354"/>
      <c r="JWG54" s="354"/>
      <c r="JWH54" s="354"/>
      <c r="JWI54" s="354"/>
      <c r="JWJ54" s="354"/>
      <c r="JWK54" s="354"/>
      <c r="JWL54" s="354"/>
      <c r="JWM54" s="354"/>
      <c r="JWN54" s="354"/>
      <c r="JWO54" s="354"/>
      <c r="JWP54" s="354"/>
      <c r="JWQ54" s="354"/>
      <c r="JWR54" s="354"/>
      <c r="JWS54" s="354"/>
      <c r="JWT54" s="354"/>
      <c r="JWU54" s="354"/>
      <c r="JWV54" s="354"/>
      <c r="JWW54" s="354"/>
      <c r="JWX54" s="354"/>
      <c r="JWY54" s="354"/>
      <c r="JWZ54" s="354"/>
      <c r="JXA54" s="354"/>
      <c r="JXB54" s="354"/>
      <c r="JXC54" s="354"/>
      <c r="JXD54" s="354"/>
      <c r="JXE54" s="354"/>
      <c r="JXF54" s="354"/>
      <c r="JXG54" s="354"/>
      <c r="JXH54" s="354"/>
      <c r="JXI54" s="354"/>
      <c r="JXJ54" s="354"/>
      <c r="JXK54" s="354"/>
      <c r="JXL54" s="354"/>
      <c r="JXM54" s="354"/>
      <c r="JXN54" s="354"/>
      <c r="JXO54" s="354"/>
      <c r="JXP54" s="354"/>
      <c r="JXQ54" s="354"/>
      <c r="JXR54" s="354"/>
      <c r="JXS54" s="354"/>
      <c r="JXT54" s="354"/>
      <c r="JXU54" s="354"/>
      <c r="JXV54" s="354"/>
      <c r="JXW54" s="354"/>
      <c r="JXX54" s="354"/>
      <c r="JXY54" s="354"/>
      <c r="JXZ54" s="354"/>
      <c r="JYA54" s="354"/>
      <c r="JYB54" s="354"/>
      <c r="JYC54" s="354"/>
      <c r="JYD54" s="354"/>
      <c r="JYE54" s="354"/>
      <c r="JYF54" s="354"/>
      <c r="JYG54" s="354"/>
      <c r="JYH54" s="354"/>
      <c r="JYI54" s="354"/>
      <c r="JYJ54" s="354"/>
      <c r="JYK54" s="354"/>
      <c r="JYL54" s="354"/>
      <c r="JYM54" s="354"/>
      <c r="JYN54" s="354"/>
      <c r="JYO54" s="354"/>
      <c r="JYP54" s="354"/>
      <c r="JYQ54" s="354"/>
      <c r="JYR54" s="354"/>
      <c r="JYS54" s="354"/>
      <c r="JYT54" s="354"/>
      <c r="JYU54" s="354"/>
      <c r="JYV54" s="354"/>
      <c r="JYW54" s="354"/>
      <c r="JYX54" s="354"/>
      <c r="JYY54" s="354"/>
      <c r="JYZ54" s="354"/>
      <c r="JZA54" s="354"/>
      <c r="JZB54" s="354"/>
      <c r="JZC54" s="354"/>
      <c r="JZD54" s="354"/>
      <c r="JZE54" s="354"/>
      <c r="JZF54" s="354"/>
      <c r="JZG54" s="354"/>
      <c r="JZH54" s="354"/>
      <c r="JZI54" s="354"/>
      <c r="JZJ54" s="354"/>
      <c r="JZK54" s="354"/>
      <c r="JZL54" s="354"/>
      <c r="JZM54" s="354"/>
      <c r="JZN54" s="354"/>
      <c r="JZO54" s="354"/>
      <c r="JZP54" s="354"/>
      <c r="JZQ54" s="354"/>
      <c r="JZR54" s="354"/>
      <c r="JZS54" s="354"/>
      <c r="JZT54" s="354"/>
      <c r="JZU54" s="354"/>
      <c r="JZV54" s="354"/>
      <c r="JZW54" s="354"/>
      <c r="JZX54" s="354"/>
      <c r="JZY54" s="354"/>
      <c r="JZZ54" s="354"/>
      <c r="KAA54" s="354"/>
      <c r="KAB54" s="354"/>
      <c r="KAC54" s="354"/>
      <c r="KAD54" s="354"/>
      <c r="KAE54" s="354"/>
      <c r="KAF54" s="354"/>
      <c r="KAG54" s="354"/>
      <c r="KAH54" s="354"/>
      <c r="KAI54" s="354"/>
      <c r="KAJ54" s="354"/>
      <c r="KAK54" s="354"/>
      <c r="KAL54" s="354"/>
      <c r="KAM54" s="354"/>
      <c r="KAN54" s="354"/>
      <c r="KAO54" s="354"/>
      <c r="KAP54" s="354"/>
      <c r="KAQ54" s="354"/>
      <c r="KAR54" s="354"/>
      <c r="KAS54" s="354"/>
      <c r="KAT54" s="354"/>
      <c r="KAU54" s="354"/>
      <c r="KAV54" s="354"/>
      <c r="KAW54" s="354"/>
      <c r="KAX54" s="354"/>
      <c r="KAY54" s="354"/>
      <c r="KAZ54" s="354"/>
      <c r="KBA54" s="354"/>
      <c r="KBB54" s="354"/>
      <c r="KBC54" s="354"/>
      <c r="KBD54" s="354"/>
      <c r="KBE54" s="354"/>
      <c r="KBF54" s="354"/>
      <c r="KBG54" s="354"/>
      <c r="KBH54" s="354"/>
      <c r="KBI54" s="354"/>
      <c r="KBJ54" s="354"/>
      <c r="KBK54" s="354"/>
      <c r="KBL54" s="354"/>
      <c r="KBM54" s="354"/>
      <c r="KBN54" s="354"/>
      <c r="KBO54" s="354"/>
      <c r="KBP54" s="354"/>
      <c r="KBQ54" s="354"/>
      <c r="KBR54" s="354"/>
      <c r="KBS54" s="354"/>
      <c r="KBT54" s="354"/>
      <c r="KBU54" s="354"/>
      <c r="KBV54" s="354"/>
      <c r="KBW54" s="354"/>
      <c r="KBX54" s="354"/>
      <c r="KBY54" s="354"/>
      <c r="KBZ54" s="354"/>
      <c r="KCA54" s="354"/>
      <c r="KCB54" s="354"/>
      <c r="KCC54" s="354"/>
      <c r="KCD54" s="354"/>
      <c r="KCE54" s="354"/>
      <c r="KCF54" s="354"/>
      <c r="KCG54" s="354"/>
      <c r="KCH54" s="354"/>
      <c r="KCI54" s="354"/>
      <c r="KCJ54" s="354"/>
      <c r="KCK54" s="354"/>
      <c r="KCL54" s="354"/>
      <c r="KCM54" s="354"/>
      <c r="KCN54" s="354"/>
      <c r="KCO54" s="354"/>
      <c r="KCP54" s="354"/>
      <c r="KCQ54" s="354"/>
      <c r="KCR54" s="354"/>
      <c r="KCS54" s="354"/>
      <c r="KCT54" s="354"/>
      <c r="KCU54" s="354"/>
      <c r="KCV54" s="354"/>
      <c r="KCW54" s="354"/>
      <c r="KCX54" s="354"/>
      <c r="KCY54" s="354"/>
      <c r="KCZ54" s="354"/>
      <c r="KDA54" s="354"/>
      <c r="KDB54" s="354"/>
      <c r="KDC54" s="354"/>
      <c r="KDD54" s="354"/>
      <c r="KDE54" s="354"/>
      <c r="KDF54" s="354"/>
      <c r="KDG54" s="354"/>
      <c r="KDH54" s="354"/>
      <c r="KDI54" s="354"/>
      <c r="KDJ54" s="354"/>
      <c r="KDK54" s="354"/>
      <c r="KDL54" s="354"/>
      <c r="KDM54" s="354"/>
      <c r="KDN54" s="354"/>
      <c r="KDO54" s="354"/>
      <c r="KDP54" s="354"/>
      <c r="KDQ54" s="354"/>
      <c r="KDR54" s="354"/>
      <c r="KDS54" s="354"/>
      <c r="KDT54" s="354"/>
      <c r="KDU54" s="354"/>
      <c r="KDV54" s="354"/>
      <c r="KDW54" s="354"/>
      <c r="KDX54" s="354"/>
      <c r="KDY54" s="354"/>
      <c r="KDZ54" s="354"/>
      <c r="KEA54" s="354"/>
      <c r="KEB54" s="354"/>
      <c r="KEC54" s="354"/>
      <c r="KED54" s="354"/>
      <c r="KEE54" s="354"/>
      <c r="KEF54" s="354"/>
      <c r="KEG54" s="354"/>
      <c r="KEH54" s="354"/>
      <c r="KEI54" s="354"/>
      <c r="KEJ54" s="354"/>
      <c r="KEK54" s="354"/>
      <c r="KEL54" s="354"/>
      <c r="KEM54" s="354"/>
      <c r="KEN54" s="354"/>
      <c r="KEO54" s="354"/>
      <c r="KEP54" s="354"/>
      <c r="KEQ54" s="354"/>
      <c r="KER54" s="354"/>
      <c r="KES54" s="354"/>
      <c r="KET54" s="354"/>
      <c r="KEU54" s="354"/>
      <c r="KEV54" s="354"/>
      <c r="KEW54" s="354"/>
      <c r="KEX54" s="354"/>
      <c r="KEY54" s="354"/>
      <c r="KEZ54" s="354"/>
      <c r="KFA54" s="354"/>
      <c r="KFB54" s="354"/>
      <c r="KFC54" s="354"/>
      <c r="KFD54" s="354"/>
      <c r="KFE54" s="354"/>
      <c r="KFF54" s="354"/>
      <c r="KFG54" s="354"/>
      <c r="KFH54" s="354"/>
      <c r="KFI54" s="354"/>
      <c r="KFJ54" s="354"/>
      <c r="KFK54" s="354"/>
      <c r="KFL54" s="354"/>
      <c r="KFM54" s="354"/>
      <c r="KFN54" s="354"/>
      <c r="KFO54" s="354"/>
      <c r="KFP54" s="354"/>
      <c r="KFQ54" s="354"/>
      <c r="KFR54" s="354"/>
      <c r="KFS54" s="354"/>
      <c r="KFT54" s="354"/>
      <c r="KFU54" s="354"/>
      <c r="KFV54" s="354"/>
      <c r="KFW54" s="354"/>
      <c r="KFX54" s="354"/>
      <c r="KFY54" s="354"/>
      <c r="KFZ54" s="354"/>
      <c r="KGA54" s="354"/>
      <c r="KGB54" s="354"/>
      <c r="KGC54" s="354"/>
      <c r="KGD54" s="354"/>
      <c r="KGE54" s="354"/>
      <c r="KGF54" s="354"/>
      <c r="KGG54" s="354"/>
      <c r="KGH54" s="354"/>
      <c r="KGI54" s="354"/>
      <c r="KGJ54" s="354"/>
      <c r="KGK54" s="354"/>
      <c r="KGL54" s="354"/>
      <c r="KGM54" s="354"/>
      <c r="KGN54" s="354"/>
      <c r="KGO54" s="354"/>
      <c r="KGP54" s="354"/>
      <c r="KGQ54" s="354"/>
      <c r="KGR54" s="354"/>
      <c r="KGS54" s="354"/>
      <c r="KGT54" s="354"/>
      <c r="KGU54" s="354"/>
      <c r="KGV54" s="354"/>
      <c r="KGW54" s="354"/>
      <c r="KGX54" s="354"/>
      <c r="KGY54" s="354"/>
      <c r="KGZ54" s="354"/>
      <c r="KHA54" s="354"/>
      <c r="KHB54" s="354"/>
      <c r="KHC54" s="354"/>
      <c r="KHD54" s="354"/>
      <c r="KHE54" s="354"/>
      <c r="KHF54" s="354"/>
      <c r="KHG54" s="354"/>
      <c r="KHH54" s="354"/>
      <c r="KHI54" s="354"/>
      <c r="KHJ54" s="354"/>
      <c r="KHK54" s="354"/>
      <c r="KHL54" s="354"/>
      <c r="KHM54" s="354"/>
      <c r="KHN54" s="354"/>
      <c r="KHO54" s="354"/>
      <c r="KHP54" s="354"/>
      <c r="KHQ54" s="354"/>
      <c r="KHR54" s="354"/>
      <c r="KHS54" s="354"/>
      <c r="KHT54" s="354"/>
      <c r="KHU54" s="354"/>
      <c r="KHV54" s="354"/>
      <c r="KHW54" s="354"/>
      <c r="KHX54" s="354"/>
      <c r="KHY54" s="354"/>
      <c r="KHZ54" s="354"/>
      <c r="KIA54" s="354"/>
      <c r="KIB54" s="354"/>
      <c r="KIC54" s="354"/>
      <c r="KID54" s="354"/>
      <c r="KIE54" s="354"/>
      <c r="KIF54" s="354"/>
      <c r="KIG54" s="354"/>
      <c r="KIH54" s="354"/>
      <c r="KII54" s="354"/>
      <c r="KIJ54" s="354"/>
      <c r="KIK54" s="354"/>
      <c r="KIL54" s="354"/>
      <c r="KIM54" s="354"/>
      <c r="KIN54" s="354"/>
      <c r="KIO54" s="354"/>
      <c r="KIP54" s="354"/>
      <c r="KIQ54" s="354"/>
      <c r="KIR54" s="354"/>
      <c r="KIS54" s="354"/>
      <c r="KIT54" s="354"/>
      <c r="KIU54" s="354"/>
      <c r="KIV54" s="354"/>
      <c r="KIW54" s="354"/>
      <c r="KIX54" s="354"/>
      <c r="KIY54" s="354"/>
      <c r="KIZ54" s="354"/>
      <c r="KJA54" s="354"/>
      <c r="KJB54" s="354"/>
      <c r="KJC54" s="354"/>
      <c r="KJD54" s="354"/>
      <c r="KJE54" s="354"/>
      <c r="KJF54" s="354"/>
      <c r="KJG54" s="354"/>
      <c r="KJH54" s="354"/>
      <c r="KJI54" s="354"/>
      <c r="KJJ54" s="354"/>
      <c r="KJK54" s="354"/>
      <c r="KJL54" s="354"/>
      <c r="KJM54" s="354"/>
      <c r="KJN54" s="354"/>
      <c r="KJO54" s="354"/>
      <c r="KJP54" s="354"/>
      <c r="KJQ54" s="354"/>
      <c r="KJR54" s="354"/>
      <c r="KJS54" s="354"/>
      <c r="KJT54" s="354"/>
      <c r="KJU54" s="354"/>
      <c r="KJV54" s="354"/>
      <c r="KJW54" s="354"/>
      <c r="KJX54" s="354"/>
      <c r="KJY54" s="354"/>
      <c r="KJZ54" s="354"/>
      <c r="KKA54" s="354"/>
      <c r="KKB54" s="354"/>
      <c r="KKC54" s="354"/>
      <c r="KKD54" s="354"/>
      <c r="KKE54" s="354"/>
      <c r="KKF54" s="354"/>
      <c r="KKG54" s="354"/>
      <c r="KKH54" s="354"/>
      <c r="KKI54" s="354"/>
      <c r="KKJ54" s="354"/>
      <c r="KKK54" s="354"/>
      <c r="KKL54" s="354"/>
      <c r="KKM54" s="354"/>
      <c r="KKN54" s="354"/>
      <c r="KKO54" s="354"/>
      <c r="KKP54" s="354"/>
      <c r="KKQ54" s="354"/>
      <c r="KKR54" s="354"/>
      <c r="KKS54" s="354"/>
      <c r="KKT54" s="354"/>
      <c r="KKU54" s="354"/>
      <c r="KKV54" s="354"/>
      <c r="KKW54" s="354"/>
      <c r="KKX54" s="354"/>
      <c r="KKY54" s="354"/>
      <c r="KKZ54" s="354"/>
      <c r="KLA54" s="354"/>
      <c r="KLB54" s="354"/>
      <c r="KLC54" s="354"/>
      <c r="KLD54" s="354"/>
      <c r="KLE54" s="354"/>
      <c r="KLF54" s="354"/>
      <c r="KLG54" s="354"/>
      <c r="KLH54" s="354"/>
      <c r="KLI54" s="354"/>
      <c r="KLJ54" s="354"/>
      <c r="KLK54" s="354"/>
      <c r="KLL54" s="354"/>
      <c r="KLM54" s="354"/>
      <c r="KLN54" s="354"/>
      <c r="KLO54" s="354"/>
      <c r="KLP54" s="354"/>
      <c r="KLQ54" s="354"/>
      <c r="KLR54" s="354"/>
      <c r="KLS54" s="354"/>
      <c r="KLT54" s="354"/>
      <c r="KLU54" s="354"/>
      <c r="KLV54" s="354"/>
      <c r="KLW54" s="354"/>
      <c r="KLX54" s="354"/>
      <c r="KLY54" s="354"/>
      <c r="KLZ54" s="354"/>
      <c r="KMA54" s="354"/>
      <c r="KMB54" s="354"/>
      <c r="KMC54" s="354"/>
      <c r="KMD54" s="354"/>
      <c r="KME54" s="354"/>
      <c r="KMF54" s="354"/>
      <c r="KMG54" s="354"/>
      <c r="KMH54" s="354"/>
      <c r="KMI54" s="354"/>
      <c r="KMJ54" s="354"/>
      <c r="KMK54" s="354"/>
      <c r="KML54" s="354"/>
      <c r="KMM54" s="354"/>
      <c r="KMN54" s="354"/>
      <c r="KMO54" s="354"/>
      <c r="KMP54" s="354"/>
      <c r="KMQ54" s="354"/>
      <c r="KMR54" s="354"/>
      <c r="KMS54" s="354"/>
      <c r="KMT54" s="354"/>
      <c r="KMU54" s="354"/>
      <c r="KMV54" s="354"/>
      <c r="KMW54" s="354"/>
      <c r="KMX54" s="354"/>
      <c r="KMY54" s="354"/>
      <c r="KMZ54" s="354"/>
      <c r="KNA54" s="354"/>
      <c r="KNB54" s="354"/>
      <c r="KNC54" s="354"/>
      <c r="KND54" s="354"/>
      <c r="KNE54" s="354"/>
      <c r="KNF54" s="354"/>
      <c r="KNG54" s="354"/>
      <c r="KNH54" s="354"/>
      <c r="KNI54" s="354"/>
      <c r="KNJ54" s="354"/>
      <c r="KNK54" s="354"/>
      <c r="KNL54" s="354"/>
      <c r="KNM54" s="354"/>
      <c r="KNN54" s="354"/>
      <c r="KNO54" s="354"/>
      <c r="KNP54" s="354"/>
      <c r="KNQ54" s="354"/>
      <c r="KNR54" s="354"/>
      <c r="KNS54" s="354"/>
      <c r="KNT54" s="354"/>
      <c r="KNU54" s="354"/>
      <c r="KNV54" s="354"/>
      <c r="KNW54" s="354"/>
      <c r="KNX54" s="354"/>
      <c r="KNY54" s="354"/>
      <c r="KNZ54" s="354"/>
      <c r="KOA54" s="354"/>
      <c r="KOB54" s="354"/>
      <c r="KOC54" s="354"/>
      <c r="KOD54" s="354"/>
      <c r="KOE54" s="354"/>
      <c r="KOF54" s="354"/>
      <c r="KOG54" s="354"/>
      <c r="KOH54" s="354"/>
      <c r="KOI54" s="354"/>
      <c r="KOJ54" s="354"/>
      <c r="KOK54" s="354"/>
      <c r="KOL54" s="354"/>
      <c r="KOM54" s="354"/>
      <c r="KON54" s="354"/>
      <c r="KOO54" s="354"/>
      <c r="KOP54" s="354"/>
      <c r="KOQ54" s="354"/>
      <c r="KOR54" s="354"/>
      <c r="KOS54" s="354"/>
      <c r="KOT54" s="354"/>
      <c r="KOU54" s="354"/>
      <c r="KOV54" s="354"/>
      <c r="KOW54" s="354"/>
      <c r="KOX54" s="354"/>
      <c r="KOY54" s="354"/>
      <c r="KOZ54" s="354"/>
      <c r="KPA54" s="354"/>
      <c r="KPB54" s="354"/>
      <c r="KPC54" s="354"/>
      <c r="KPD54" s="354"/>
      <c r="KPE54" s="354"/>
      <c r="KPF54" s="354"/>
      <c r="KPG54" s="354"/>
      <c r="KPH54" s="354"/>
      <c r="KPI54" s="354"/>
      <c r="KPJ54" s="354"/>
      <c r="KPK54" s="354"/>
      <c r="KPL54" s="354"/>
      <c r="KPM54" s="354"/>
      <c r="KPN54" s="354"/>
      <c r="KPO54" s="354"/>
      <c r="KPP54" s="354"/>
      <c r="KPQ54" s="354"/>
      <c r="KPR54" s="354"/>
      <c r="KPS54" s="354"/>
      <c r="KPT54" s="354"/>
      <c r="KPU54" s="354"/>
      <c r="KPV54" s="354"/>
      <c r="KPW54" s="354"/>
      <c r="KPX54" s="354"/>
      <c r="KPY54" s="354"/>
      <c r="KPZ54" s="354"/>
      <c r="KQA54" s="354"/>
      <c r="KQB54" s="354"/>
      <c r="KQC54" s="354"/>
      <c r="KQD54" s="354"/>
      <c r="KQE54" s="354"/>
      <c r="KQF54" s="354"/>
      <c r="KQG54" s="354"/>
      <c r="KQH54" s="354"/>
      <c r="KQI54" s="354"/>
      <c r="KQJ54" s="354"/>
      <c r="KQK54" s="354"/>
      <c r="KQL54" s="354"/>
      <c r="KQM54" s="354"/>
      <c r="KQN54" s="354"/>
      <c r="KQO54" s="354"/>
      <c r="KQP54" s="354"/>
      <c r="KQQ54" s="354"/>
      <c r="KQR54" s="354"/>
      <c r="KQS54" s="354"/>
      <c r="KQT54" s="354"/>
      <c r="KQU54" s="354"/>
      <c r="KQV54" s="354"/>
      <c r="KQW54" s="354"/>
      <c r="KQX54" s="354"/>
      <c r="KQY54" s="354"/>
      <c r="KQZ54" s="354"/>
      <c r="KRA54" s="354"/>
      <c r="KRB54" s="354"/>
      <c r="KRC54" s="354"/>
      <c r="KRD54" s="354"/>
      <c r="KRE54" s="354"/>
      <c r="KRF54" s="354"/>
      <c r="KRG54" s="354"/>
      <c r="KRH54" s="354"/>
      <c r="KRI54" s="354"/>
      <c r="KRJ54" s="354"/>
      <c r="KRK54" s="354"/>
      <c r="KRL54" s="354"/>
      <c r="KRM54" s="354"/>
      <c r="KRN54" s="354"/>
      <c r="KRO54" s="354"/>
      <c r="KRP54" s="354"/>
      <c r="KRQ54" s="354"/>
      <c r="KRR54" s="354"/>
      <c r="KRS54" s="354"/>
      <c r="KRT54" s="354"/>
      <c r="KRU54" s="354"/>
      <c r="KRV54" s="354"/>
      <c r="KRW54" s="354"/>
      <c r="KRX54" s="354"/>
      <c r="KRY54" s="354"/>
      <c r="KRZ54" s="354"/>
      <c r="KSA54" s="354"/>
      <c r="KSB54" s="354"/>
      <c r="KSC54" s="354"/>
      <c r="KSD54" s="354"/>
      <c r="KSE54" s="354"/>
      <c r="KSF54" s="354"/>
      <c r="KSG54" s="354"/>
      <c r="KSH54" s="354"/>
      <c r="KSI54" s="354"/>
      <c r="KSJ54" s="354"/>
      <c r="KSK54" s="354"/>
      <c r="KSL54" s="354"/>
      <c r="KSM54" s="354"/>
      <c r="KSN54" s="354"/>
      <c r="KSO54" s="354"/>
      <c r="KSP54" s="354"/>
      <c r="KSQ54" s="354"/>
      <c r="KSR54" s="354"/>
      <c r="KSS54" s="354"/>
      <c r="KST54" s="354"/>
      <c r="KSU54" s="354"/>
      <c r="KSV54" s="354"/>
      <c r="KSW54" s="354"/>
      <c r="KSX54" s="354"/>
      <c r="KSY54" s="354"/>
      <c r="KSZ54" s="354"/>
      <c r="KTA54" s="354"/>
      <c r="KTB54" s="354"/>
      <c r="KTC54" s="354"/>
      <c r="KTD54" s="354"/>
      <c r="KTE54" s="354"/>
      <c r="KTF54" s="354"/>
      <c r="KTG54" s="354"/>
      <c r="KTH54" s="354"/>
      <c r="KTI54" s="354"/>
      <c r="KTJ54" s="354"/>
      <c r="KTK54" s="354"/>
      <c r="KTL54" s="354"/>
      <c r="KTM54" s="354"/>
      <c r="KTN54" s="354"/>
      <c r="KTO54" s="354"/>
      <c r="KTP54" s="354"/>
      <c r="KTQ54" s="354"/>
      <c r="KTR54" s="354"/>
      <c r="KTS54" s="354"/>
      <c r="KTT54" s="354"/>
      <c r="KTU54" s="354"/>
      <c r="KTV54" s="354"/>
      <c r="KTW54" s="354"/>
      <c r="KTX54" s="354"/>
      <c r="KTY54" s="354"/>
      <c r="KTZ54" s="354"/>
      <c r="KUA54" s="354"/>
      <c r="KUB54" s="354"/>
      <c r="KUC54" s="354"/>
      <c r="KUD54" s="354"/>
      <c r="KUE54" s="354"/>
      <c r="KUF54" s="354"/>
      <c r="KUG54" s="354"/>
      <c r="KUH54" s="354"/>
      <c r="KUI54" s="354"/>
      <c r="KUJ54" s="354"/>
      <c r="KUK54" s="354"/>
      <c r="KUL54" s="354"/>
      <c r="KUM54" s="354"/>
      <c r="KUN54" s="354"/>
      <c r="KUO54" s="354"/>
      <c r="KUP54" s="354"/>
      <c r="KUQ54" s="354"/>
      <c r="KUR54" s="354"/>
      <c r="KUS54" s="354"/>
      <c r="KUT54" s="354"/>
      <c r="KUU54" s="354"/>
      <c r="KUV54" s="354"/>
      <c r="KUW54" s="354"/>
      <c r="KUX54" s="354"/>
      <c r="KUY54" s="354"/>
      <c r="KUZ54" s="354"/>
      <c r="KVA54" s="354"/>
      <c r="KVB54" s="354"/>
      <c r="KVC54" s="354"/>
      <c r="KVD54" s="354"/>
      <c r="KVE54" s="354"/>
      <c r="KVF54" s="354"/>
      <c r="KVG54" s="354"/>
      <c r="KVH54" s="354"/>
      <c r="KVI54" s="354"/>
      <c r="KVJ54" s="354"/>
      <c r="KVK54" s="354"/>
      <c r="KVL54" s="354"/>
      <c r="KVM54" s="354"/>
      <c r="KVN54" s="354"/>
      <c r="KVO54" s="354"/>
      <c r="KVP54" s="354"/>
      <c r="KVQ54" s="354"/>
      <c r="KVR54" s="354"/>
      <c r="KVS54" s="354"/>
      <c r="KVT54" s="354"/>
      <c r="KVU54" s="354"/>
      <c r="KVV54" s="354"/>
      <c r="KVW54" s="354"/>
      <c r="KVX54" s="354"/>
      <c r="KVY54" s="354"/>
      <c r="KVZ54" s="354"/>
      <c r="KWA54" s="354"/>
      <c r="KWB54" s="354"/>
      <c r="KWC54" s="354"/>
      <c r="KWD54" s="354"/>
      <c r="KWE54" s="354"/>
      <c r="KWF54" s="354"/>
      <c r="KWG54" s="354"/>
      <c r="KWH54" s="354"/>
      <c r="KWI54" s="354"/>
      <c r="KWJ54" s="354"/>
      <c r="KWK54" s="354"/>
      <c r="KWL54" s="354"/>
      <c r="KWM54" s="354"/>
      <c r="KWN54" s="354"/>
      <c r="KWO54" s="354"/>
      <c r="KWP54" s="354"/>
      <c r="KWQ54" s="354"/>
      <c r="KWR54" s="354"/>
      <c r="KWS54" s="354"/>
      <c r="KWT54" s="354"/>
      <c r="KWU54" s="354"/>
      <c r="KWV54" s="354"/>
      <c r="KWW54" s="354"/>
      <c r="KWX54" s="354"/>
      <c r="KWY54" s="354"/>
      <c r="KWZ54" s="354"/>
      <c r="KXA54" s="354"/>
      <c r="KXB54" s="354"/>
      <c r="KXC54" s="354"/>
      <c r="KXD54" s="354"/>
      <c r="KXE54" s="354"/>
      <c r="KXF54" s="354"/>
      <c r="KXG54" s="354"/>
      <c r="KXH54" s="354"/>
      <c r="KXI54" s="354"/>
      <c r="KXJ54" s="354"/>
      <c r="KXK54" s="354"/>
      <c r="KXL54" s="354"/>
      <c r="KXM54" s="354"/>
      <c r="KXN54" s="354"/>
      <c r="KXO54" s="354"/>
      <c r="KXP54" s="354"/>
      <c r="KXQ54" s="354"/>
      <c r="KXR54" s="354"/>
      <c r="KXS54" s="354"/>
      <c r="KXT54" s="354"/>
      <c r="KXU54" s="354"/>
      <c r="KXV54" s="354"/>
      <c r="KXW54" s="354"/>
      <c r="KXX54" s="354"/>
      <c r="KXY54" s="354"/>
      <c r="KXZ54" s="354"/>
      <c r="KYA54" s="354"/>
      <c r="KYB54" s="354"/>
      <c r="KYC54" s="354"/>
      <c r="KYD54" s="354"/>
      <c r="KYE54" s="354"/>
      <c r="KYF54" s="354"/>
      <c r="KYG54" s="354"/>
      <c r="KYH54" s="354"/>
      <c r="KYI54" s="354"/>
      <c r="KYJ54" s="354"/>
      <c r="KYK54" s="354"/>
      <c r="KYL54" s="354"/>
      <c r="KYM54" s="354"/>
      <c r="KYN54" s="354"/>
      <c r="KYO54" s="354"/>
      <c r="KYP54" s="354"/>
      <c r="KYQ54" s="354"/>
      <c r="KYR54" s="354"/>
      <c r="KYS54" s="354"/>
      <c r="KYT54" s="354"/>
      <c r="KYU54" s="354"/>
      <c r="KYV54" s="354"/>
      <c r="KYW54" s="354"/>
      <c r="KYX54" s="354"/>
      <c r="KYY54" s="354"/>
      <c r="KYZ54" s="354"/>
      <c r="KZA54" s="354"/>
      <c r="KZB54" s="354"/>
      <c r="KZC54" s="354"/>
      <c r="KZD54" s="354"/>
      <c r="KZE54" s="354"/>
      <c r="KZF54" s="354"/>
      <c r="KZG54" s="354"/>
      <c r="KZH54" s="354"/>
      <c r="KZI54" s="354"/>
      <c r="KZJ54" s="354"/>
      <c r="KZK54" s="354"/>
      <c r="KZL54" s="354"/>
      <c r="KZM54" s="354"/>
      <c r="KZN54" s="354"/>
      <c r="KZO54" s="354"/>
      <c r="KZP54" s="354"/>
      <c r="KZQ54" s="354"/>
      <c r="KZR54" s="354"/>
      <c r="KZS54" s="354"/>
      <c r="KZT54" s="354"/>
      <c r="KZU54" s="354"/>
      <c r="KZV54" s="354"/>
      <c r="KZW54" s="354"/>
      <c r="KZX54" s="354"/>
      <c r="KZY54" s="354"/>
      <c r="KZZ54" s="354"/>
      <c r="LAA54" s="354"/>
      <c r="LAB54" s="354"/>
      <c r="LAC54" s="354"/>
      <c r="LAD54" s="354"/>
      <c r="LAE54" s="354"/>
      <c r="LAF54" s="354"/>
      <c r="LAG54" s="354"/>
      <c r="LAH54" s="354"/>
      <c r="LAI54" s="354"/>
      <c r="LAJ54" s="354"/>
      <c r="LAK54" s="354"/>
      <c r="LAL54" s="354"/>
      <c r="LAM54" s="354"/>
      <c r="LAN54" s="354"/>
      <c r="LAO54" s="354"/>
      <c r="LAP54" s="354"/>
      <c r="LAQ54" s="354"/>
      <c r="LAR54" s="354"/>
      <c r="LAS54" s="354"/>
      <c r="LAT54" s="354"/>
      <c r="LAU54" s="354"/>
      <c r="LAV54" s="354"/>
      <c r="LAW54" s="354"/>
      <c r="LAX54" s="354"/>
      <c r="LAY54" s="354"/>
      <c r="LAZ54" s="354"/>
      <c r="LBA54" s="354"/>
      <c r="LBB54" s="354"/>
      <c r="LBC54" s="354"/>
      <c r="LBD54" s="354"/>
      <c r="LBE54" s="354"/>
      <c r="LBF54" s="354"/>
      <c r="LBG54" s="354"/>
      <c r="LBH54" s="354"/>
      <c r="LBI54" s="354"/>
      <c r="LBJ54" s="354"/>
      <c r="LBK54" s="354"/>
      <c r="LBL54" s="354"/>
      <c r="LBM54" s="354"/>
      <c r="LBN54" s="354"/>
      <c r="LBO54" s="354"/>
      <c r="LBP54" s="354"/>
      <c r="LBQ54" s="354"/>
      <c r="LBR54" s="354"/>
      <c r="LBS54" s="354"/>
      <c r="LBT54" s="354"/>
      <c r="LBU54" s="354"/>
      <c r="LBV54" s="354"/>
      <c r="LBW54" s="354"/>
      <c r="LBX54" s="354"/>
      <c r="LBY54" s="354"/>
      <c r="LBZ54" s="354"/>
      <c r="LCA54" s="354"/>
      <c r="LCB54" s="354"/>
      <c r="LCC54" s="354"/>
      <c r="LCD54" s="354"/>
      <c r="LCE54" s="354"/>
      <c r="LCF54" s="354"/>
      <c r="LCG54" s="354"/>
      <c r="LCH54" s="354"/>
      <c r="LCI54" s="354"/>
      <c r="LCJ54" s="354"/>
      <c r="LCK54" s="354"/>
      <c r="LCL54" s="354"/>
      <c r="LCM54" s="354"/>
      <c r="LCN54" s="354"/>
      <c r="LCO54" s="354"/>
      <c r="LCP54" s="354"/>
      <c r="LCQ54" s="354"/>
      <c r="LCR54" s="354"/>
      <c r="LCS54" s="354"/>
      <c r="LCT54" s="354"/>
      <c r="LCU54" s="354"/>
      <c r="LCV54" s="354"/>
      <c r="LCW54" s="354"/>
      <c r="LCX54" s="354"/>
      <c r="LCY54" s="354"/>
      <c r="LCZ54" s="354"/>
      <c r="LDA54" s="354"/>
      <c r="LDB54" s="354"/>
      <c r="LDC54" s="354"/>
      <c r="LDD54" s="354"/>
      <c r="LDE54" s="354"/>
      <c r="LDF54" s="354"/>
      <c r="LDG54" s="354"/>
      <c r="LDH54" s="354"/>
      <c r="LDI54" s="354"/>
      <c r="LDJ54" s="354"/>
      <c r="LDK54" s="354"/>
      <c r="LDL54" s="354"/>
      <c r="LDM54" s="354"/>
      <c r="LDN54" s="354"/>
      <c r="LDO54" s="354"/>
      <c r="LDP54" s="354"/>
      <c r="LDQ54" s="354"/>
      <c r="LDR54" s="354"/>
      <c r="LDS54" s="354"/>
      <c r="LDT54" s="354"/>
      <c r="LDU54" s="354"/>
      <c r="LDV54" s="354"/>
      <c r="LDW54" s="354"/>
      <c r="LDX54" s="354"/>
      <c r="LDY54" s="354"/>
      <c r="LDZ54" s="354"/>
      <c r="LEA54" s="354"/>
      <c r="LEB54" s="354"/>
      <c r="LEC54" s="354"/>
      <c r="LED54" s="354"/>
      <c r="LEE54" s="354"/>
      <c r="LEF54" s="354"/>
      <c r="LEG54" s="354"/>
      <c r="LEH54" s="354"/>
      <c r="LEI54" s="354"/>
      <c r="LEJ54" s="354"/>
      <c r="LEK54" s="354"/>
      <c r="LEL54" s="354"/>
      <c r="LEM54" s="354"/>
      <c r="LEN54" s="354"/>
      <c r="LEO54" s="354"/>
      <c r="LEP54" s="354"/>
      <c r="LEQ54" s="354"/>
      <c r="LER54" s="354"/>
      <c r="LES54" s="354"/>
      <c r="LET54" s="354"/>
      <c r="LEU54" s="354"/>
      <c r="LEV54" s="354"/>
      <c r="LEW54" s="354"/>
      <c r="LEX54" s="354"/>
      <c r="LEY54" s="354"/>
      <c r="LEZ54" s="354"/>
      <c r="LFA54" s="354"/>
      <c r="LFB54" s="354"/>
      <c r="LFC54" s="354"/>
      <c r="LFD54" s="354"/>
      <c r="LFE54" s="354"/>
      <c r="LFF54" s="354"/>
      <c r="LFG54" s="354"/>
      <c r="LFH54" s="354"/>
      <c r="LFI54" s="354"/>
      <c r="LFJ54" s="354"/>
      <c r="LFK54" s="354"/>
      <c r="LFL54" s="354"/>
      <c r="LFM54" s="354"/>
      <c r="LFN54" s="354"/>
      <c r="LFO54" s="354"/>
      <c r="LFP54" s="354"/>
      <c r="LFQ54" s="354"/>
      <c r="LFR54" s="354"/>
      <c r="LFS54" s="354"/>
      <c r="LFT54" s="354"/>
      <c r="LFU54" s="354"/>
      <c r="LFV54" s="354"/>
      <c r="LFW54" s="354"/>
      <c r="LFX54" s="354"/>
      <c r="LFY54" s="354"/>
      <c r="LFZ54" s="354"/>
      <c r="LGA54" s="354"/>
      <c r="LGB54" s="354"/>
      <c r="LGC54" s="354"/>
      <c r="LGD54" s="354"/>
      <c r="LGE54" s="354"/>
      <c r="LGF54" s="354"/>
      <c r="LGG54" s="354"/>
      <c r="LGH54" s="354"/>
      <c r="LGI54" s="354"/>
      <c r="LGJ54" s="354"/>
      <c r="LGK54" s="354"/>
      <c r="LGL54" s="354"/>
      <c r="LGM54" s="354"/>
      <c r="LGN54" s="354"/>
      <c r="LGO54" s="354"/>
      <c r="LGP54" s="354"/>
      <c r="LGQ54" s="354"/>
      <c r="LGR54" s="354"/>
      <c r="LGS54" s="354"/>
      <c r="LGT54" s="354"/>
      <c r="LGU54" s="354"/>
      <c r="LGV54" s="354"/>
      <c r="LGW54" s="354"/>
      <c r="LGX54" s="354"/>
      <c r="LGY54" s="354"/>
      <c r="LGZ54" s="354"/>
      <c r="LHA54" s="354"/>
      <c r="LHB54" s="354"/>
      <c r="LHC54" s="354"/>
      <c r="LHD54" s="354"/>
      <c r="LHE54" s="354"/>
      <c r="LHF54" s="354"/>
      <c r="LHG54" s="354"/>
      <c r="LHH54" s="354"/>
      <c r="LHI54" s="354"/>
      <c r="LHJ54" s="354"/>
      <c r="LHK54" s="354"/>
      <c r="LHL54" s="354"/>
      <c r="LHM54" s="354"/>
      <c r="LHN54" s="354"/>
      <c r="LHO54" s="354"/>
      <c r="LHP54" s="354"/>
      <c r="LHQ54" s="354"/>
      <c r="LHR54" s="354"/>
      <c r="LHS54" s="354"/>
      <c r="LHT54" s="354"/>
      <c r="LHU54" s="354"/>
      <c r="LHV54" s="354"/>
      <c r="LHW54" s="354"/>
      <c r="LHX54" s="354"/>
      <c r="LHY54" s="354"/>
      <c r="LHZ54" s="354"/>
      <c r="LIA54" s="354"/>
      <c r="LIB54" s="354"/>
      <c r="LIC54" s="354"/>
      <c r="LID54" s="354"/>
      <c r="LIE54" s="354"/>
      <c r="LIF54" s="354"/>
      <c r="LIG54" s="354"/>
      <c r="LIH54" s="354"/>
      <c r="LII54" s="354"/>
      <c r="LIJ54" s="354"/>
      <c r="LIK54" s="354"/>
      <c r="LIL54" s="354"/>
      <c r="LIM54" s="354"/>
      <c r="LIN54" s="354"/>
      <c r="LIO54" s="354"/>
      <c r="LIP54" s="354"/>
      <c r="LIQ54" s="354"/>
      <c r="LIR54" s="354"/>
      <c r="LIS54" s="354"/>
      <c r="LIT54" s="354"/>
      <c r="LIU54" s="354"/>
      <c r="LIV54" s="354"/>
      <c r="LIW54" s="354"/>
      <c r="LIX54" s="354"/>
      <c r="LIY54" s="354"/>
      <c r="LIZ54" s="354"/>
      <c r="LJA54" s="354"/>
      <c r="LJB54" s="354"/>
      <c r="LJC54" s="354"/>
      <c r="LJD54" s="354"/>
      <c r="LJE54" s="354"/>
      <c r="LJF54" s="354"/>
      <c r="LJG54" s="354"/>
      <c r="LJH54" s="354"/>
      <c r="LJI54" s="354"/>
      <c r="LJJ54" s="354"/>
      <c r="LJK54" s="354"/>
      <c r="LJL54" s="354"/>
      <c r="LJM54" s="354"/>
      <c r="LJN54" s="354"/>
      <c r="LJO54" s="354"/>
      <c r="LJP54" s="354"/>
      <c r="LJQ54" s="354"/>
      <c r="LJR54" s="354"/>
      <c r="LJS54" s="354"/>
      <c r="LJT54" s="354"/>
      <c r="LJU54" s="354"/>
      <c r="LJV54" s="354"/>
      <c r="LJW54" s="354"/>
      <c r="LJX54" s="354"/>
      <c r="LJY54" s="354"/>
      <c r="LJZ54" s="354"/>
      <c r="LKA54" s="354"/>
      <c r="LKB54" s="354"/>
      <c r="LKC54" s="354"/>
      <c r="LKD54" s="354"/>
      <c r="LKE54" s="354"/>
      <c r="LKF54" s="354"/>
      <c r="LKG54" s="354"/>
      <c r="LKH54" s="354"/>
      <c r="LKI54" s="354"/>
      <c r="LKJ54" s="354"/>
      <c r="LKK54" s="354"/>
      <c r="LKL54" s="354"/>
      <c r="LKM54" s="354"/>
      <c r="LKN54" s="354"/>
      <c r="LKO54" s="354"/>
      <c r="LKP54" s="354"/>
      <c r="LKQ54" s="354"/>
      <c r="LKR54" s="354"/>
      <c r="LKS54" s="354"/>
      <c r="LKT54" s="354"/>
      <c r="LKU54" s="354"/>
      <c r="LKV54" s="354"/>
      <c r="LKW54" s="354"/>
      <c r="LKX54" s="354"/>
      <c r="LKY54" s="354"/>
      <c r="LKZ54" s="354"/>
      <c r="LLA54" s="354"/>
      <c r="LLB54" s="354"/>
      <c r="LLC54" s="354"/>
      <c r="LLD54" s="354"/>
      <c r="LLE54" s="354"/>
      <c r="LLF54" s="354"/>
      <c r="LLG54" s="354"/>
      <c r="LLH54" s="354"/>
      <c r="LLI54" s="354"/>
      <c r="LLJ54" s="354"/>
      <c r="LLK54" s="354"/>
      <c r="LLL54" s="354"/>
      <c r="LLM54" s="354"/>
      <c r="LLN54" s="354"/>
      <c r="LLO54" s="354"/>
      <c r="LLP54" s="354"/>
      <c r="LLQ54" s="354"/>
      <c r="LLR54" s="354"/>
      <c r="LLS54" s="354"/>
      <c r="LLT54" s="354"/>
      <c r="LLU54" s="354"/>
      <c r="LLV54" s="354"/>
      <c r="LLW54" s="354"/>
      <c r="LLX54" s="354"/>
      <c r="LLY54" s="354"/>
      <c r="LLZ54" s="354"/>
      <c r="LMA54" s="354"/>
      <c r="LMB54" s="354"/>
      <c r="LMC54" s="354"/>
      <c r="LMD54" s="354"/>
      <c r="LME54" s="354"/>
      <c r="LMF54" s="354"/>
      <c r="LMG54" s="354"/>
      <c r="LMH54" s="354"/>
      <c r="LMI54" s="354"/>
      <c r="LMJ54" s="354"/>
      <c r="LMK54" s="354"/>
      <c r="LML54" s="354"/>
      <c r="LMM54" s="354"/>
      <c r="LMN54" s="354"/>
      <c r="LMO54" s="354"/>
      <c r="LMP54" s="354"/>
      <c r="LMQ54" s="354"/>
      <c r="LMR54" s="354"/>
      <c r="LMS54" s="354"/>
      <c r="LMT54" s="354"/>
      <c r="LMU54" s="354"/>
      <c r="LMV54" s="354"/>
      <c r="LMW54" s="354"/>
      <c r="LMX54" s="354"/>
      <c r="LMY54" s="354"/>
      <c r="LMZ54" s="354"/>
      <c r="LNA54" s="354"/>
      <c r="LNB54" s="354"/>
      <c r="LNC54" s="354"/>
      <c r="LND54" s="354"/>
      <c r="LNE54" s="354"/>
      <c r="LNF54" s="354"/>
      <c r="LNG54" s="354"/>
      <c r="LNH54" s="354"/>
      <c r="LNI54" s="354"/>
      <c r="LNJ54" s="354"/>
      <c r="LNK54" s="354"/>
      <c r="LNL54" s="354"/>
      <c r="LNM54" s="354"/>
      <c r="LNN54" s="354"/>
      <c r="LNO54" s="354"/>
      <c r="LNP54" s="354"/>
      <c r="LNQ54" s="354"/>
      <c r="LNR54" s="354"/>
      <c r="LNS54" s="354"/>
      <c r="LNT54" s="354"/>
      <c r="LNU54" s="354"/>
      <c r="LNV54" s="354"/>
      <c r="LNW54" s="354"/>
      <c r="LNX54" s="354"/>
      <c r="LNY54" s="354"/>
      <c r="LNZ54" s="354"/>
      <c r="LOA54" s="354"/>
      <c r="LOB54" s="354"/>
      <c r="LOC54" s="354"/>
      <c r="LOD54" s="354"/>
      <c r="LOE54" s="354"/>
      <c r="LOF54" s="354"/>
      <c r="LOG54" s="354"/>
      <c r="LOH54" s="354"/>
      <c r="LOI54" s="354"/>
      <c r="LOJ54" s="354"/>
      <c r="LOK54" s="354"/>
      <c r="LOL54" s="354"/>
      <c r="LOM54" s="354"/>
      <c r="LON54" s="354"/>
      <c r="LOO54" s="354"/>
      <c r="LOP54" s="354"/>
      <c r="LOQ54" s="354"/>
      <c r="LOR54" s="354"/>
      <c r="LOS54" s="354"/>
      <c r="LOT54" s="354"/>
      <c r="LOU54" s="354"/>
      <c r="LOV54" s="354"/>
      <c r="LOW54" s="354"/>
      <c r="LOX54" s="354"/>
      <c r="LOY54" s="354"/>
      <c r="LOZ54" s="354"/>
      <c r="LPA54" s="354"/>
      <c r="LPB54" s="354"/>
      <c r="LPC54" s="354"/>
      <c r="LPD54" s="354"/>
      <c r="LPE54" s="354"/>
      <c r="LPF54" s="354"/>
      <c r="LPG54" s="354"/>
      <c r="LPH54" s="354"/>
      <c r="LPI54" s="354"/>
      <c r="LPJ54" s="354"/>
      <c r="LPK54" s="354"/>
      <c r="LPL54" s="354"/>
      <c r="LPM54" s="354"/>
      <c r="LPN54" s="354"/>
      <c r="LPO54" s="354"/>
      <c r="LPP54" s="354"/>
      <c r="LPQ54" s="354"/>
      <c r="LPR54" s="354"/>
      <c r="LPS54" s="354"/>
      <c r="LPT54" s="354"/>
      <c r="LPU54" s="354"/>
      <c r="LPV54" s="354"/>
      <c r="LPW54" s="354"/>
      <c r="LPX54" s="354"/>
      <c r="LPY54" s="354"/>
      <c r="LPZ54" s="354"/>
      <c r="LQA54" s="354"/>
      <c r="LQB54" s="354"/>
      <c r="LQC54" s="354"/>
      <c r="LQD54" s="354"/>
      <c r="LQE54" s="354"/>
      <c r="LQF54" s="354"/>
      <c r="LQG54" s="354"/>
      <c r="LQH54" s="354"/>
      <c r="LQI54" s="354"/>
      <c r="LQJ54" s="354"/>
      <c r="LQK54" s="354"/>
      <c r="LQL54" s="354"/>
      <c r="LQM54" s="354"/>
      <c r="LQN54" s="354"/>
      <c r="LQO54" s="354"/>
      <c r="LQP54" s="354"/>
      <c r="LQQ54" s="354"/>
      <c r="LQR54" s="354"/>
      <c r="LQS54" s="354"/>
      <c r="LQT54" s="354"/>
      <c r="LQU54" s="354"/>
      <c r="LQV54" s="354"/>
      <c r="LQW54" s="354"/>
      <c r="LQX54" s="354"/>
      <c r="LQY54" s="354"/>
      <c r="LQZ54" s="354"/>
      <c r="LRA54" s="354"/>
      <c r="LRB54" s="354"/>
      <c r="LRC54" s="354"/>
      <c r="LRD54" s="354"/>
      <c r="LRE54" s="354"/>
      <c r="LRF54" s="354"/>
      <c r="LRG54" s="354"/>
      <c r="LRH54" s="354"/>
      <c r="LRI54" s="354"/>
      <c r="LRJ54" s="354"/>
      <c r="LRK54" s="354"/>
      <c r="LRL54" s="354"/>
      <c r="LRM54" s="354"/>
      <c r="LRN54" s="354"/>
      <c r="LRO54" s="354"/>
      <c r="LRP54" s="354"/>
      <c r="LRQ54" s="354"/>
      <c r="LRR54" s="354"/>
      <c r="LRS54" s="354"/>
      <c r="LRT54" s="354"/>
      <c r="LRU54" s="354"/>
      <c r="LRV54" s="354"/>
      <c r="LRW54" s="354"/>
      <c r="LRX54" s="354"/>
      <c r="LRY54" s="354"/>
      <c r="LRZ54" s="354"/>
      <c r="LSA54" s="354"/>
      <c r="LSB54" s="354"/>
      <c r="LSC54" s="354"/>
      <c r="LSD54" s="354"/>
      <c r="LSE54" s="354"/>
      <c r="LSF54" s="354"/>
      <c r="LSG54" s="354"/>
      <c r="LSH54" s="354"/>
      <c r="LSI54" s="354"/>
      <c r="LSJ54" s="354"/>
      <c r="LSK54" s="354"/>
      <c r="LSL54" s="354"/>
      <c r="LSM54" s="354"/>
      <c r="LSN54" s="354"/>
      <c r="LSO54" s="354"/>
      <c r="LSP54" s="354"/>
      <c r="LSQ54" s="354"/>
      <c r="LSR54" s="354"/>
      <c r="LSS54" s="354"/>
      <c r="LST54" s="354"/>
      <c r="LSU54" s="354"/>
      <c r="LSV54" s="354"/>
      <c r="LSW54" s="354"/>
      <c r="LSX54" s="354"/>
      <c r="LSY54" s="354"/>
      <c r="LSZ54" s="354"/>
      <c r="LTA54" s="354"/>
      <c r="LTB54" s="354"/>
      <c r="LTC54" s="354"/>
      <c r="LTD54" s="354"/>
      <c r="LTE54" s="354"/>
      <c r="LTF54" s="354"/>
      <c r="LTG54" s="354"/>
      <c r="LTH54" s="354"/>
      <c r="LTI54" s="354"/>
      <c r="LTJ54" s="354"/>
      <c r="LTK54" s="354"/>
      <c r="LTL54" s="354"/>
      <c r="LTM54" s="354"/>
      <c r="LTN54" s="354"/>
      <c r="LTO54" s="354"/>
      <c r="LTP54" s="354"/>
      <c r="LTQ54" s="354"/>
      <c r="LTR54" s="354"/>
      <c r="LTS54" s="354"/>
      <c r="LTT54" s="354"/>
      <c r="LTU54" s="354"/>
      <c r="LTV54" s="354"/>
      <c r="LTW54" s="354"/>
      <c r="LTX54" s="354"/>
      <c r="LTY54" s="354"/>
      <c r="LTZ54" s="354"/>
      <c r="LUA54" s="354"/>
      <c r="LUB54" s="354"/>
      <c r="LUC54" s="354"/>
      <c r="LUD54" s="354"/>
      <c r="LUE54" s="354"/>
      <c r="LUF54" s="354"/>
      <c r="LUG54" s="354"/>
      <c r="LUH54" s="354"/>
      <c r="LUI54" s="354"/>
      <c r="LUJ54" s="354"/>
      <c r="LUK54" s="354"/>
      <c r="LUL54" s="354"/>
      <c r="LUM54" s="354"/>
      <c r="LUN54" s="354"/>
      <c r="LUO54" s="354"/>
      <c r="LUP54" s="354"/>
      <c r="LUQ54" s="354"/>
      <c r="LUR54" s="354"/>
      <c r="LUS54" s="354"/>
      <c r="LUT54" s="354"/>
      <c r="LUU54" s="354"/>
      <c r="LUV54" s="354"/>
      <c r="LUW54" s="354"/>
      <c r="LUX54" s="354"/>
      <c r="LUY54" s="354"/>
      <c r="LUZ54" s="354"/>
      <c r="LVA54" s="354"/>
      <c r="LVB54" s="354"/>
      <c r="LVC54" s="354"/>
      <c r="LVD54" s="354"/>
      <c r="LVE54" s="354"/>
      <c r="LVF54" s="354"/>
      <c r="LVG54" s="354"/>
      <c r="LVH54" s="354"/>
      <c r="LVI54" s="354"/>
      <c r="LVJ54" s="354"/>
      <c r="LVK54" s="354"/>
      <c r="LVL54" s="354"/>
      <c r="LVM54" s="354"/>
      <c r="LVN54" s="354"/>
      <c r="LVO54" s="354"/>
      <c r="LVP54" s="354"/>
      <c r="LVQ54" s="354"/>
      <c r="LVR54" s="354"/>
      <c r="LVS54" s="354"/>
      <c r="LVT54" s="354"/>
      <c r="LVU54" s="354"/>
      <c r="LVV54" s="354"/>
      <c r="LVW54" s="354"/>
      <c r="LVX54" s="354"/>
      <c r="LVY54" s="354"/>
      <c r="LVZ54" s="354"/>
      <c r="LWA54" s="354"/>
      <c r="LWB54" s="354"/>
      <c r="LWC54" s="354"/>
      <c r="LWD54" s="354"/>
      <c r="LWE54" s="354"/>
      <c r="LWF54" s="354"/>
      <c r="LWG54" s="354"/>
      <c r="LWH54" s="354"/>
      <c r="LWI54" s="354"/>
      <c r="LWJ54" s="354"/>
      <c r="LWK54" s="354"/>
      <c r="LWL54" s="354"/>
      <c r="LWM54" s="354"/>
      <c r="LWN54" s="354"/>
      <c r="LWO54" s="354"/>
      <c r="LWP54" s="354"/>
      <c r="LWQ54" s="354"/>
      <c r="LWR54" s="354"/>
      <c r="LWS54" s="354"/>
      <c r="LWT54" s="354"/>
      <c r="LWU54" s="354"/>
      <c r="LWV54" s="354"/>
      <c r="LWW54" s="354"/>
      <c r="LWX54" s="354"/>
      <c r="LWY54" s="354"/>
      <c r="LWZ54" s="354"/>
      <c r="LXA54" s="354"/>
      <c r="LXB54" s="354"/>
      <c r="LXC54" s="354"/>
      <c r="LXD54" s="354"/>
      <c r="LXE54" s="354"/>
      <c r="LXF54" s="354"/>
      <c r="LXG54" s="354"/>
      <c r="LXH54" s="354"/>
      <c r="LXI54" s="354"/>
      <c r="LXJ54" s="354"/>
      <c r="LXK54" s="354"/>
      <c r="LXL54" s="354"/>
      <c r="LXM54" s="354"/>
      <c r="LXN54" s="354"/>
      <c r="LXO54" s="354"/>
      <c r="LXP54" s="354"/>
      <c r="LXQ54" s="354"/>
      <c r="LXR54" s="354"/>
      <c r="LXS54" s="354"/>
      <c r="LXT54" s="354"/>
      <c r="LXU54" s="354"/>
      <c r="LXV54" s="354"/>
      <c r="LXW54" s="354"/>
      <c r="LXX54" s="354"/>
      <c r="LXY54" s="354"/>
      <c r="LXZ54" s="354"/>
      <c r="LYA54" s="354"/>
      <c r="LYB54" s="354"/>
      <c r="LYC54" s="354"/>
      <c r="LYD54" s="354"/>
      <c r="LYE54" s="354"/>
      <c r="LYF54" s="354"/>
      <c r="LYG54" s="354"/>
      <c r="LYH54" s="354"/>
      <c r="LYI54" s="354"/>
      <c r="LYJ54" s="354"/>
      <c r="LYK54" s="354"/>
      <c r="LYL54" s="354"/>
      <c r="LYM54" s="354"/>
      <c r="LYN54" s="354"/>
      <c r="LYO54" s="354"/>
      <c r="LYP54" s="354"/>
      <c r="LYQ54" s="354"/>
      <c r="LYR54" s="354"/>
      <c r="LYS54" s="354"/>
      <c r="LYT54" s="354"/>
      <c r="LYU54" s="354"/>
      <c r="LYV54" s="354"/>
      <c r="LYW54" s="354"/>
      <c r="LYX54" s="354"/>
      <c r="LYY54" s="354"/>
      <c r="LYZ54" s="354"/>
      <c r="LZA54" s="354"/>
      <c r="LZB54" s="354"/>
      <c r="LZC54" s="354"/>
      <c r="LZD54" s="354"/>
      <c r="LZE54" s="354"/>
      <c r="LZF54" s="354"/>
      <c r="LZG54" s="354"/>
      <c r="LZH54" s="354"/>
      <c r="LZI54" s="354"/>
      <c r="LZJ54" s="354"/>
      <c r="LZK54" s="354"/>
      <c r="LZL54" s="354"/>
      <c r="LZM54" s="354"/>
      <c r="LZN54" s="354"/>
      <c r="LZO54" s="354"/>
      <c r="LZP54" s="354"/>
      <c r="LZQ54" s="354"/>
      <c r="LZR54" s="354"/>
      <c r="LZS54" s="354"/>
      <c r="LZT54" s="354"/>
      <c r="LZU54" s="354"/>
      <c r="LZV54" s="354"/>
      <c r="LZW54" s="354"/>
      <c r="LZX54" s="354"/>
      <c r="LZY54" s="354"/>
      <c r="LZZ54" s="354"/>
      <c r="MAA54" s="354"/>
      <c r="MAB54" s="354"/>
      <c r="MAC54" s="354"/>
      <c r="MAD54" s="354"/>
      <c r="MAE54" s="354"/>
      <c r="MAF54" s="354"/>
      <c r="MAG54" s="354"/>
      <c r="MAH54" s="354"/>
      <c r="MAI54" s="354"/>
      <c r="MAJ54" s="354"/>
      <c r="MAK54" s="354"/>
      <c r="MAL54" s="354"/>
      <c r="MAM54" s="354"/>
      <c r="MAN54" s="354"/>
      <c r="MAO54" s="354"/>
      <c r="MAP54" s="354"/>
      <c r="MAQ54" s="354"/>
      <c r="MAR54" s="354"/>
      <c r="MAS54" s="354"/>
      <c r="MAT54" s="354"/>
      <c r="MAU54" s="354"/>
      <c r="MAV54" s="354"/>
      <c r="MAW54" s="354"/>
      <c r="MAX54" s="354"/>
      <c r="MAY54" s="354"/>
      <c r="MAZ54" s="354"/>
      <c r="MBA54" s="354"/>
      <c r="MBB54" s="354"/>
      <c r="MBC54" s="354"/>
      <c r="MBD54" s="354"/>
      <c r="MBE54" s="354"/>
      <c r="MBF54" s="354"/>
      <c r="MBG54" s="354"/>
      <c r="MBH54" s="354"/>
      <c r="MBI54" s="354"/>
      <c r="MBJ54" s="354"/>
      <c r="MBK54" s="354"/>
      <c r="MBL54" s="354"/>
      <c r="MBM54" s="354"/>
      <c r="MBN54" s="354"/>
      <c r="MBO54" s="354"/>
      <c r="MBP54" s="354"/>
      <c r="MBQ54" s="354"/>
      <c r="MBR54" s="354"/>
      <c r="MBS54" s="354"/>
      <c r="MBT54" s="354"/>
      <c r="MBU54" s="354"/>
      <c r="MBV54" s="354"/>
      <c r="MBW54" s="354"/>
      <c r="MBX54" s="354"/>
      <c r="MBY54" s="354"/>
      <c r="MBZ54" s="354"/>
      <c r="MCA54" s="354"/>
      <c r="MCB54" s="354"/>
      <c r="MCC54" s="354"/>
      <c r="MCD54" s="354"/>
      <c r="MCE54" s="354"/>
      <c r="MCF54" s="354"/>
      <c r="MCG54" s="354"/>
      <c r="MCH54" s="354"/>
      <c r="MCI54" s="354"/>
      <c r="MCJ54" s="354"/>
      <c r="MCK54" s="354"/>
      <c r="MCL54" s="354"/>
      <c r="MCM54" s="354"/>
      <c r="MCN54" s="354"/>
      <c r="MCO54" s="354"/>
      <c r="MCP54" s="354"/>
      <c r="MCQ54" s="354"/>
      <c r="MCR54" s="354"/>
      <c r="MCS54" s="354"/>
      <c r="MCT54" s="354"/>
      <c r="MCU54" s="354"/>
      <c r="MCV54" s="354"/>
      <c r="MCW54" s="354"/>
      <c r="MCX54" s="354"/>
      <c r="MCY54" s="354"/>
      <c r="MCZ54" s="354"/>
      <c r="MDA54" s="354"/>
      <c r="MDB54" s="354"/>
      <c r="MDC54" s="354"/>
      <c r="MDD54" s="354"/>
      <c r="MDE54" s="354"/>
      <c r="MDF54" s="354"/>
      <c r="MDG54" s="354"/>
      <c r="MDH54" s="354"/>
      <c r="MDI54" s="354"/>
      <c r="MDJ54" s="354"/>
      <c r="MDK54" s="354"/>
      <c r="MDL54" s="354"/>
      <c r="MDM54" s="354"/>
      <c r="MDN54" s="354"/>
      <c r="MDO54" s="354"/>
      <c r="MDP54" s="354"/>
      <c r="MDQ54" s="354"/>
      <c r="MDR54" s="354"/>
      <c r="MDS54" s="354"/>
      <c r="MDT54" s="354"/>
      <c r="MDU54" s="354"/>
      <c r="MDV54" s="354"/>
      <c r="MDW54" s="354"/>
      <c r="MDX54" s="354"/>
      <c r="MDY54" s="354"/>
      <c r="MDZ54" s="354"/>
      <c r="MEA54" s="354"/>
      <c r="MEB54" s="354"/>
      <c r="MEC54" s="354"/>
      <c r="MED54" s="354"/>
      <c r="MEE54" s="354"/>
      <c r="MEF54" s="354"/>
      <c r="MEG54" s="354"/>
      <c r="MEH54" s="354"/>
      <c r="MEI54" s="354"/>
      <c r="MEJ54" s="354"/>
      <c r="MEK54" s="354"/>
      <c r="MEL54" s="354"/>
      <c r="MEM54" s="354"/>
      <c r="MEN54" s="354"/>
      <c r="MEO54" s="354"/>
      <c r="MEP54" s="354"/>
      <c r="MEQ54" s="354"/>
      <c r="MER54" s="354"/>
      <c r="MES54" s="354"/>
      <c r="MET54" s="354"/>
      <c r="MEU54" s="354"/>
      <c r="MEV54" s="354"/>
      <c r="MEW54" s="354"/>
      <c r="MEX54" s="354"/>
      <c r="MEY54" s="354"/>
      <c r="MEZ54" s="354"/>
      <c r="MFA54" s="354"/>
      <c r="MFB54" s="354"/>
      <c r="MFC54" s="354"/>
      <c r="MFD54" s="354"/>
      <c r="MFE54" s="354"/>
      <c r="MFF54" s="354"/>
      <c r="MFG54" s="354"/>
      <c r="MFH54" s="354"/>
      <c r="MFI54" s="354"/>
      <c r="MFJ54" s="354"/>
      <c r="MFK54" s="354"/>
      <c r="MFL54" s="354"/>
      <c r="MFM54" s="354"/>
      <c r="MFN54" s="354"/>
      <c r="MFO54" s="354"/>
      <c r="MFP54" s="354"/>
      <c r="MFQ54" s="354"/>
      <c r="MFR54" s="354"/>
      <c r="MFS54" s="354"/>
      <c r="MFT54" s="354"/>
      <c r="MFU54" s="354"/>
      <c r="MFV54" s="354"/>
      <c r="MFW54" s="354"/>
      <c r="MFX54" s="354"/>
      <c r="MFY54" s="354"/>
      <c r="MFZ54" s="354"/>
      <c r="MGA54" s="354"/>
      <c r="MGB54" s="354"/>
      <c r="MGC54" s="354"/>
      <c r="MGD54" s="354"/>
      <c r="MGE54" s="354"/>
      <c r="MGF54" s="354"/>
      <c r="MGG54" s="354"/>
      <c r="MGH54" s="354"/>
      <c r="MGI54" s="354"/>
      <c r="MGJ54" s="354"/>
      <c r="MGK54" s="354"/>
      <c r="MGL54" s="354"/>
      <c r="MGM54" s="354"/>
      <c r="MGN54" s="354"/>
      <c r="MGO54" s="354"/>
      <c r="MGP54" s="354"/>
      <c r="MGQ54" s="354"/>
      <c r="MGR54" s="354"/>
      <c r="MGS54" s="354"/>
      <c r="MGT54" s="354"/>
      <c r="MGU54" s="354"/>
      <c r="MGV54" s="354"/>
      <c r="MGW54" s="354"/>
      <c r="MGX54" s="354"/>
      <c r="MGY54" s="354"/>
      <c r="MGZ54" s="354"/>
      <c r="MHA54" s="354"/>
      <c r="MHB54" s="354"/>
      <c r="MHC54" s="354"/>
      <c r="MHD54" s="354"/>
      <c r="MHE54" s="354"/>
      <c r="MHF54" s="354"/>
      <c r="MHG54" s="354"/>
      <c r="MHH54" s="354"/>
      <c r="MHI54" s="354"/>
      <c r="MHJ54" s="354"/>
      <c r="MHK54" s="354"/>
      <c r="MHL54" s="354"/>
      <c r="MHM54" s="354"/>
      <c r="MHN54" s="354"/>
      <c r="MHO54" s="354"/>
      <c r="MHP54" s="354"/>
      <c r="MHQ54" s="354"/>
      <c r="MHR54" s="354"/>
      <c r="MHS54" s="354"/>
      <c r="MHT54" s="354"/>
      <c r="MHU54" s="354"/>
      <c r="MHV54" s="354"/>
      <c r="MHW54" s="354"/>
      <c r="MHX54" s="354"/>
      <c r="MHY54" s="354"/>
      <c r="MHZ54" s="354"/>
      <c r="MIA54" s="354"/>
      <c r="MIB54" s="354"/>
      <c r="MIC54" s="354"/>
      <c r="MID54" s="354"/>
      <c r="MIE54" s="354"/>
      <c r="MIF54" s="354"/>
      <c r="MIG54" s="354"/>
      <c r="MIH54" s="354"/>
      <c r="MII54" s="354"/>
      <c r="MIJ54" s="354"/>
      <c r="MIK54" s="354"/>
      <c r="MIL54" s="354"/>
      <c r="MIM54" s="354"/>
      <c r="MIN54" s="354"/>
      <c r="MIO54" s="354"/>
      <c r="MIP54" s="354"/>
      <c r="MIQ54" s="354"/>
      <c r="MIR54" s="354"/>
      <c r="MIS54" s="354"/>
      <c r="MIT54" s="354"/>
      <c r="MIU54" s="354"/>
      <c r="MIV54" s="354"/>
      <c r="MIW54" s="354"/>
      <c r="MIX54" s="354"/>
      <c r="MIY54" s="354"/>
      <c r="MIZ54" s="354"/>
      <c r="MJA54" s="354"/>
      <c r="MJB54" s="354"/>
      <c r="MJC54" s="354"/>
      <c r="MJD54" s="354"/>
      <c r="MJE54" s="354"/>
      <c r="MJF54" s="354"/>
      <c r="MJG54" s="354"/>
      <c r="MJH54" s="354"/>
      <c r="MJI54" s="354"/>
      <c r="MJJ54" s="354"/>
      <c r="MJK54" s="354"/>
      <c r="MJL54" s="354"/>
      <c r="MJM54" s="354"/>
      <c r="MJN54" s="354"/>
      <c r="MJO54" s="354"/>
      <c r="MJP54" s="354"/>
      <c r="MJQ54" s="354"/>
      <c r="MJR54" s="354"/>
      <c r="MJS54" s="354"/>
      <c r="MJT54" s="354"/>
      <c r="MJU54" s="354"/>
      <c r="MJV54" s="354"/>
      <c r="MJW54" s="354"/>
      <c r="MJX54" s="354"/>
      <c r="MJY54" s="354"/>
      <c r="MJZ54" s="354"/>
      <c r="MKA54" s="354"/>
      <c r="MKB54" s="354"/>
      <c r="MKC54" s="354"/>
      <c r="MKD54" s="354"/>
      <c r="MKE54" s="354"/>
      <c r="MKF54" s="354"/>
      <c r="MKG54" s="354"/>
      <c r="MKH54" s="354"/>
      <c r="MKI54" s="354"/>
      <c r="MKJ54" s="354"/>
      <c r="MKK54" s="354"/>
      <c r="MKL54" s="354"/>
      <c r="MKM54" s="354"/>
      <c r="MKN54" s="354"/>
      <c r="MKO54" s="354"/>
      <c r="MKP54" s="354"/>
      <c r="MKQ54" s="354"/>
      <c r="MKR54" s="354"/>
      <c r="MKS54" s="354"/>
      <c r="MKT54" s="354"/>
      <c r="MKU54" s="354"/>
      <c r="MKV54" s="354"/>
      <c r="MKW54" s="354"/>
      <c r="MKX54" s="354"/>
      <c r="MKY54" s="354"/>
      <c r="MKZ54" s="354"/>
      <c r="MLA54" s="354"/>
      <c r="MLB54" s="354"/>
      <c r="MLC54" s="354"/>
      <c r="MLD54" s="354"/>
      <c r="MLE54" s="354"/>
      <c r="MLF54" s="354"/>
      <c r="MLG54" s="354"/>
      <c r="MLH54" s="354"/>
      <c r="MLI54" s="354"/>
      <c r="MLJ54" s="354"/>
      <c r="MLK54" s="354"/>
      <c r="MLL54" s="354"/>
      <c r="MLM54" s="354"/>
      <c r="MLN54" s="354"/>
      <c r="MLO54" s="354"/>
      <c r="MLP54" s="354"/>
      <c r="MLQ54" s="354"/>
      <c r="MLR54" s="354"/>
      <c r="MLS54" s="354"/>
      <c r="MLT54" s="354"/>
      <c r="MLU54" s="354"/>
      <c r="MLV54" s="354"/>
      <c r="MLW54" s="354"/>
      <c r="MLX54" s="354"/>
      <c r="MLY54" s="354"/>
      <c r="MLZ54" s="354"/>
      <c r="MMA54" s="354"/>
      <c r="MMB54" s="354"/>
      <c r="MMC54" s="354"/>
      <c r="MMD54" s="354"/>
      <c r="MME54" s="354"/>
      <c r="MMF54" s="354"/>
      <c r="MMG54" s="354"/>
      <c r="MMH54" s="354"/>
      <c r="MMI54" s="354"/>
      <c r="MMJ54" s="354"/>
      <c r="MMK54" s="354"/>
      <c r="MML54" s="354"/>
      <c r="MMM54" s="354"/>
      <c r="MMN54" s="354"/>
      <c r="MMO54" s="354"/>
      <c r="MMP54" s="354"/>
      <c r="MMQ54" s="354"/>
      <c r="MMR54" s="354"/>
      <c r="MMS54" s="354"/>
      <c r="MMT54" s="354"/>
      <c r="MMU54" s="354"/>
      <c r="MMV54" s="354"/>
      <c r="MMW54" s="354"/>
      <c r="MMX54" s="354"/>
      <c r="MMY54" s="354"/>
      <c r="MMZ54" s="354"/>
      <c r="MNA54" s="354"/>
      <c r="MNB54" s="354"/>
      <c r="MNC54" s="354"/>
      <c r="MND54" s="354"/>
      <c r="MNE54" s="354"/>
      <c r="MNF54" s="354"/>
      <c r="MNG54" s="354"/>
      <c r="MNH54" s="354"/>
      <c r="MNI54" s="354"/>
      <c r="MNJ54" s="354"/>
      <c r="MNK54" s="354"/>
      <c r="MNL54" s="354"/>
      <c r="MNM54" s="354"/>
      <c r="MNN54" s="354"/>
      <c r="MNO54" s="354"/>
      <c r="MNP54" s="354"/>
      <c r="MNQ54" s="354"/>
      <c r="MNR54" s="354"/>
      <c r="MNS54" s="354"/>
      <c r="MNT54" s="354"/>
      <c r="MNU54" s="354"/>
      <c r="MNV54" s="354"/>
      <c r="MNW54" s="354"/>
      <c r="MNX54" s="354"/>
      <c r="MNY54" s="354"/>
      <c r="MNZ54" s="354"/>
      <c r="MOA54" s="354"/>
      <c r="MOB54" s="354"/>
      <c r="MOC54" s="354"/>
      <c r="MOD54" s="354"/>
      <c r="MOE54" s="354"/>
      <c r="MOF54" s="354"/>
      <c r="MOG54" s="354"/>
      <c r="MOH54" s="354"/>
      <c r="MOI54" s="354"/>
      <c r="MOJ54" s="354"/>
      <c r="MOK54" s="354"/>
      <c r="MOL54" s="354"/>
      <c r="MOM54" s="354"/>
      <c r="MON54" s="354"/>
      <c r="MOO54" s="354"/>
      <c r="MOP54" s="354"/>
      <c r="MOQ54" s="354"/>
      <c r="MOR54" s="354"/>
      <c r="MOS54" s="354"/>
      <c r="MOT54" s="354"/>
      <c r="MOU54" s="354"/>
      <c r="MOV54" s="354"/>
      <c r="MOW54" s="354"/>
      <c r="MOX54" s="354"/>
      <c r="MOY54" s="354"/>
      <c r="MOZ54" s="354"/>
      <c r="MPA54" s="354"/>
      <c r="MPB54" s="354"/>
      <c r="MPC54" s="354"/>
      <c r="MPD54" s="354"/>
      <c r="MPE54" s="354"/>
      <c r="MPF54" s="354"/>
      <c r="MPG54" s="354"/>
      <c r="MPH54" s="354"/>
      <c r="MPI54" s="354"/>
      <c r="MPJ54" s="354"/>
      <c r="MPK54" s="354"/>
      <c r="MPL54" s="354"/>
      <c r="MPM54" s="354"/>
      <c r="MPN54" s="354"/>
      <c r="MPO54" s="354"/>
      <c r="MPP54" s="354"/>
      <c r="MPQ54" s="354"/>
      <c r="MPR54" s="354"/>
      <c r="MPS54" s="354"/>
      <c r="MPT54" s="354"/>
      <c r="MPU54" s="354"/>
      <c r="MPV54" s="354"/>
      <c r="MPW54" s="354"/>
      <c r="MPX54" s="354"/>
      <c r="MPY54" s="354"/>
      <c r="MPZ54" s="354"/>
      <c r="MQA54" s="354"/>
      <c r="MQB54" s="354"/>
      <c r="MQC54" s="354"/>
      <c r="MQD54" s="354"/>
      <c r="MQE54" s="354"/>
      <c r="MQF54" s="354"/>
      <c r="MQG54" s="354"/>
      <c r="MQH54" s="354"/>
      <c r="MQI54" s="354"/>
      <c r="MQJ54" s="354"/>
      <c r="MQK54" s="354"/>
      <c r="MQL54" s="354"/>
      <c r="MQM54" s="354"/>
      <c r="MQN54" s="354"/>
      <c r="MQO54" s="354"/>
      <c r="MQP54" s="354"/>
      <c r="MQQ54" s="354"/>
      <c r="MQR54" s="354"/>
      <c r="MQS54" s="354"/>
      <c r="MQT54" s="354"/>
      <c r="MQU54" s="354"/>
      <c r="MQV54" s="354"/>
      <c r="MQW54" s="354"/>
      <c r="MQX54" s="354"/>
      <c r="MQY54" s="354"/>
      <c r="MQZ54" s="354"/>
      <c r="MRA54" s="354"/>
      <c r="MRB54" s="354"/>
      <c r="MRC54" s="354"/>
      <c r="MRD54" s="354"/>
      <c r="MRE54" s="354"/>
      <c r="MRF54" s="354"/>
      <c r="MRG54" s="354"/>
      <c r="MRH54" s="354"/>
      <c r="MRI54" s="354"/>
      <c r="MRJ54" s="354"/>
      <c r="MRK54" s="354"/>
      <c r="MRL54" s="354"/>
      <c r="MRM54" s="354"/>
      <c r="MRN54" s="354"/>
      <c r="MRO54" s="354"/>
      <c r="MRP54" s="354"/>
      <c r="MRQ54" s="354"/>
      <c r="MRR54" s="354"/>
      <c r="MRS54" s="354"/>
      <c r="MRT54" s="354"/>
      <c r="MRU54" s="354"/>
      <c r="MRV54" s="354"/>
      <c r="MRW54" s="354"/>
      <c r="MRX54" s="354"/>
      <c r="MRY54" s="354"/>
      <c r="MRZ54" s="354"/>
      <c r="MSA54" s="354"/>
      <c r="MSB54" s="354"/>
      <c r="MSC54" s="354"/>
      <c r="MSD54" s="354"/>
      <c r="MSE54" s="354"/>
      <c r="MSF54" s="354"/>
      <c r="MSG54" s="354"/>
      <c r="MSH54" s="354"/>
      <c r="MSI54" s="354"/>
      <c r="MSJ54" s="354"/>
      <c r="MSK54" s="354"/>
      <c r="MSL54" s="354"/>
      <c r="MSM54" s="354"/>
      <c r="MSN54" s="354"/>
      <c r="MSO54" s="354"/>
      <c r="MSP54" s="354"/>
      <c r="MSQ54" s="354"/>
      <c r="MSR54" s="354"/>
      <c r="MSS54" s="354"/>
      <c r="MST54" s="354"/>
      <c r="MSU54" s="354"/>
      <c r="MSV54" s="354"/>
      <c r="MSW54" s="354"/>
      <c r="MSX54" s="354"/>
      <c r="MSY54" s="354"/>
      <c r="MSZ54" s="354"/>
      <c r="MTA54" s="354"/>
      <c r="MTB54" s="354"/>
      <c r="MTC54" s="354"/>
      <c r="MTD54" s="354"/>
      <c r="MTE54" s="354"/>
      <c r="MTF54" s="354"/>
      <c r="MTG54" s="354"/>
      <c r="MTH54" s="354"/>
      <c r="MTI54" s="354"/>
      <c r="MTJ54" s="354"/>
      <c r="MTK54" s="354"/>
      <c r="MTL54" s="354"/>
      <c r="MTM54" s="354"/>
      <c r="MTN54" s="354"/>
      <c r="MTO54" s="354"/>
      <c r="MTP54" s="354"/>
      <c r="MTQ54" s="354"/>
      <c r="MTR54" s="354"/>
      <c r="MTS54" s="354"/>
      <c r="MTT54" s="354"/>
      <c r="MTU54" s="354"/>
      <c r="MTV54" s="354"/>
      <c r="MTW54" s="354"/>
      <c r="MTX54" s="354"/>
      <c r="MTY54" s="354"/>
      <c r="MTZ54" s="354"/>
      <c r="MUA54" s="354"/>
      <c r="MUB54" s="354"/>
      <c r="MUC54" s="354"/>
      <c r="MUD54" s="354"/>
      <c r="MUE54" s="354"/>
      <c r="MUF54" s="354"/>
      <c r="MUG54" s="354"/>
      <c r="MUH54" s="354"/>
      <c r="MUI54" s="354"/>
      <c r="MUJ54" s="354"/>
      <c r="MUK54" s="354"/>
      <c r="MUL54" s="354"/>
      <c r="MUM54" s="354"/>
      <c r="MUN54" s="354"/>
      <c r="MUO54" s="354"/>
      <c r="MUP54" s="354"/>
      <c r="MUQ54" s="354"/>
      <c r="MUR54" s="354"/>
      <c r="MUS54" s="354"/>
      <c r="MUT54" s="354"/>
      <c r="MUU54" s="354"/>
      <c r="MUV54" s="354"/>
      <c r="MUW54" s="354"/>
      <c r="MUX54" s="354"/>
      <c r="MUY54" s="354"/>
      <c r="MUZ54" s="354"/>
      <c r="MVA54" s="354"/>
      <c r="MVB54" s="354"/>
      <c r="MVC54" s="354"/>
      <c r="MVD54" s="354"/>
      <c r="MVE54" s="354"/>
      <c r="MVF54" s="354"/>
      <c r="MVG54" s="354"/>
      <c r="MVH54" s="354"/>
      <c r="MVI54" s="354"/>
      <c r="MVJ54" s="354"/>
      <c r="MVK54" s="354"/>
      <c r="MVL54" s="354"/>
      <c r="MVM54" s="354"/>
      <c r="MVN54" s="354"/>
      <c r="MVO54" s="354"/>
      <c r="MVP54" s="354"/>
      <c r="MVQ54" s="354"/>
      <c r="MVR54" s="354"/>
      <c r="MVS54" s="354"/>
      <c r="MVT54" s="354"/>
      <c r="MVU54" s="354"/>
      <c r="MVV54" s="354"/>
      <c r="MVW54" s="354"/>
      <c r="MVX54" s="354"/>
      <c r="MVY54" s="354"/>
      <c r="MVZ54" s="354"/>
      <c r="MWA54" s="354"/>
      <c r="MWB54" s="354"/>
      <c r="MWC54" s="354"/>
      <c r="MWD54" s="354"/>
      <c r="MWE54" s="354"/>
      <c r="MWF54" s="354"/>
      <c r="MWG54" s="354"/>
      <c r="MWH54" s="354"/>
      <c r="MWI54" s="354"/>
      <c r="MWJ54" s="354"/>
      <c r="MWK54" s="354"/>
      <c r="MWL54" s="354"/>
      <c r="MWM54" s="354"/>
      <c r="MWN54" s="354"/>
      <c r="MWO54" s="354"/>
      <c r="MWP54" s="354"/>
      <c r="MWQ54" s="354"/>
      <c r="MWR54" s="354"/>
      <c r="MWS54" s="354"/>
      <c r="MWT54" s="354"/>
      <c r="MWU54" s="354"/>
      <c r="MWV54" s="354"/>
      <c r="MWW54" s="354"/>
      <c r="MWX54" s="354"/>
      <c r="MWY54" s="354"/>
      <c r="MWZ54" s="354"/>
      <c r="MXA54" s="354"/>
      <c r="MXB54" s="354"/>
      <c r="MXC54" s="354"/>
      <c r="MXD54" s="354"/>
      <c r="MXE54" s="354"/>
      <c r="MXF54" s="354"/>
      <c r="MXG54" s="354"/>
      <c r="MXH54" s="354"/>
      <c r="MXI54" s="354"/>
      <c r="MXJ54" s="354"/>
      <c r="MXK54" s="354"/>
      <c r="MXL54" s="354"/>
      <c r="MXM54" s="354"/>
      <c r="MXN54" s="354"/>
      <c r="MXO54" s="354"/>
      <c r="MXP54" s="354"/>
      <c r="MXQ54" s="354"/>
      <c r="MXR54" s="354"/>
      <c r="MXS54" s="354"/>
      <c r="MXT54" s="354"/>
      <c r="MXU54" s="354"/>
      <c r="MXV54" s="354"/>
      <c r="MXW54" s="354"/>
      <c r="MXX54" s="354"/>
      <c r="MXY54" s="354"/>
      <c r="MXZ54" s="354"/>
      <c r="MYA54" s="354"/>
      <c r="MYB54" s="354"/>
      <c r="MYC54" s="354"/>
      <c r="MYD54" s="354"/>
      <c r="MYE54" s="354"/>
      <c r="MYF54" s="354"/>
      <c r="MYG54" s="354"/>
      <c r="MYH54" s="354"/>
      <c r="MYI54" s="354"/>
      <c r="MYJ54" s="354"/>
      <c r="MYK54" s="354"/>
      <c r="MYL54" s="354"/>
      <c r="MYM54" s="354"/>
      <c r="MYN54" s="354"/>
      <c r="MYO54" s="354"/>
      <c r="MYP54" s="354"/>
      <c r="MYQ54" s="354"/>
      <c r="MYR54" s="354"/>
      <c r="MYS54" s="354"/>
      <c r="MYT54" s="354"/>
      <c r="MYU54" s="354"/>
      <c r="MYV54" s="354"/>
      <c r="MYW54" s="354"/>
      <c r="MYX54" s="354"/>
      <c r="MYY54" s="354"/>
      <c r="MYZ54" s="354"/>
      <c r="MZA54" s="354"/>
      <c r="MZB54" s="354"/>
      <c r="MZC54" s="354"/>
      <c r="MZD54" s="354"/>
      <c r="MZE54" s="354"/>
      <c r="MZF54" s="354"/>
      <c r="MZG54" s="354"/>
      <c r="MZH54" s="354"/>
      <c r="MZI54" s="354"/>
      <c r="MZJ54" s="354"/>
      <c r="MZK54" s="354"/>
      <c r="MZL54" s="354"/>
      <c r="MZM54" s="354"/>
      <c r="MZN54" s="354"/>
      <c r="MZO54" s="354"/>
      <c r="MZP54" s="354"/>
      <c r="MZQ54" s="354"/>
      <c r="MZR54" s="354"/>
      <c r="MZS54" s="354"/>
      <c r="MZT54" s="354"/>
      <c r="MZU54" s="354"/>
      <c r="MZV54" s="354"/>
      <c r="MZW54" s="354"/>
      <c r="MZX54" s="354"/>
      <c r="MZY54" s="354"/>
      <c r="MZZ54" s="354"/>
      <c r="NAA54" s="354"/>
      <c r="NAB54" s="354"/>
      <c r="NAC54" s="354"/>
      <c r="NAD54" s="354"/>
      <c r="NAE54" s="354"/>
      <c r="NAF54" s="354"/>
      <c r="NAG54" s="354"/>
      <c r="NAH54" s="354"/>
      <c r="NAI54" s="354"/>
      <c r="NAJ54" s="354"/>
      <c r="NAK54" s="354"/>
      <c r="NAL54" s="354"/>
      <c r="NAM54" s="354"/>
      <c r="NAN54" s="354"/>
      <c r="NAO54" s="354"/>
      <c r="NAP54" s="354"/>
      <c r="NAQ54" s="354"/>
      <c r="NAR54" s="354"/>
      <c r="NAS54" s="354"/>
      <c r="NAT54" s="354"/>
      <c r="NAU54" s="354"/>
      <c r="NAV54" s="354"/>
      <c r="NAW54" s="354"/>
      <c r="NAX54" s="354"/>
      <c r="NAY54" s="354"/>
      <c r="NAZ54" s="354"/>
      <c r="NBA54" s="354"/>
      <c r="NBB54" s="354"/>
      <c r="NBC54" s="354"/>
      <c r="NBD54" s="354"/>
      <c r="NBE54" s="354"/>
      <c r="NBF54" s="354"/>
      <c r="NBG54" s="354"/>
      <c r="NBH54" s="354"/>
      <c r="NBI54" s="354"/>
      <c r="NBJ54" s="354"/>
      <c r="NBK54" s="354"/>
      <c r="NBL54" s="354"/>
      <c r="NBM54" s="354"/>
      <c r="NBN54" s="354"/>
      <c r="NBO54" s="354"/>
      <c r="NBP54" s="354"/>
      <c r="NBQ54" s="354"/>
      <c r="NBR54" s="354"/>
      <c r="NBS54" s="354"/>
      <c r="NBT54" s="354"/>
      <c r="NBU54" s="354"/>
      <c r="NBV54" s="354"/>
      <c r="NBW54" s="354"/>
      <c r="NBX54" s="354"/>
      <c r="NBY54" s="354"/>
      <c r="NBZ54" s="354"/>
      <c r="NCA54" s="354"/>
      <c r="NCB54" s="354"/>
      <c r="NCC54" s="354"/>
      <c r="NCD54" s="354"/>
      <c r="NCE54" s="354"/>
      <c r="NCF54" s="354"/>
      <c r="NCG54" s="354"/>
      <c r="NCH54" s="354"/>
      <c r="NCI54" s="354"/>
      <c r="NCJ54" s="354"/>
      <c r="NCK54" s="354"/>
      <c r="NCL54" s="354"/>
      <c r="NCM54" s="354"/>
      <c r="NCN54" s="354"/>
      <c r="NCO54" s="354"/>
      <c r="NCP54" s="354"/>
      <c r="NCQ54" s="354"/>
      <c r="NCR54" s="354"/>
      <c r="NCS54" s="354"/>
      <c r="NCT54" s="354"/>
      <c r="NCU54" s="354"/>
      <c r="NCV54" s="354"/>
      <c r="NCW54" s="354"/>
      <c r="NCX54" s="354"/>
      <c r="NCY54" s="354"/>
      <c r="NCZ54" s="354"/>
      <c r="NDA54" s="354"/>
      <c r="NDB54" s="354"/>
      <c r="NDC54" s="354"/>
      <c r="NDD54" s="354"/>
      <c r="NDE54" s="354"/>
      <c r="NDF54" s="354"/>
      <c r="NDG54" s="354"/>
      <c r="NDH54" s="354"/>
      <c r="NDI54" s="354"/>
      <c r="NDJ54" s="354"/>
      <c r="NDK54" s="354"/>
      <c r="NDL54" s="354"/>
      <c r="NDM54" s="354"/>
      <c r="NDN54" s="354"/>
      <c r="NDO54" s="354"/>
      <c r="NDP54" s="354"/>
      <c r="NDQ54" s="354"/>
      <c r="NDR54" s="354"/>
      <c r="NDS54" s="354"/>
      <c r="NDT54" s="354"/>
      <c r="NDU54" s="354"/>
      <c r="NDV54" s="354"/>
      <c r="NDW54" s="354"/>
      <c r="NDX54" s="354"/>
      <c r="NDY54" s="354"/>
      <c r="NDZ54" s="354"/>
      <c r="NEA54" s="354"/>
      <c r="NEB54" s="354"/>
      <c r="NEC54" s="354"/>
      <c r="NED54" s="354"/>
      <c r="NEE54" s="354"/>
      <c r="NEF54" s="354"/>
      <c r="NEG54" s="354"/>
      <c r="NEH54" s="354"/>
      <c r="NEI54" s="354"/>
      <c r="NEJ54" s="354"/>
      <c r="NEK54" s="354"/>
      <c r="NEL54" s="354"/>
      <c r="NEM54" s="354"/>
      <c r="NEN54" s="354"/>
      <c r="NEO54" s="354"/>
      <c r="NEP54" s="354"/>
      <c r="NEQ54" s="354"/>
      <c r="NER54" s="354"/>
      <c r="NES54" s="354"/>
      <c r="NET54" s="354"/>
      <c r="NEU54" s="354"/>
      <c r="NEV54" s="354"/>
      <c r="NEW54" s="354"/>
      <c r="NEX54" s="354"/>
      <c r="NEY54" s="354"/>
      <c r="NEZ54" s="354"/>
      <c r="NFA54" s="354"/>
      <c r="NFB54" s="354"/>
      <c r="NFC54" s="354"/>
      <c r="NFD54" s="354"/>
      <c r="NFE54" s="354"/>
      <c r="NFF54" s="354"/>
      <c r="NFG54" s="354"/>
      <c r="NFH54" s="354"/>
      <c r="NFI54" s="354"/>
      <c r="NFJ54" s="354"/>
      <c r="NFK54" s="354"/>
      <c r="NFL54" s="354"/>
      <c r="NFM54" s="354"/>
      <c r="NFN54" s="354"/>
      <c r="NFO54" s="354"/>
      <c r="NFP54" s="354"/>
      <c r="NFQ54" s="354"/>
      <c r="NFR54" s="354"/>
      <c r="NFS54" s="354"/>
      <c r="NFT54" s="354"/>
      <c r="NFU54" s="354"/>
      <c r="NFV54" s="354"/>
      <c r="NFW54" s="354"/>
      <c r="NFX54" s="354"/>
      <c r="NFY54" s="354"/>
      <c r="NFZ54" s="354"/>
      <c r="NGA54" s="354"/>
      <c r="NGB54" s="354"/>
      <c r="NGC54" s="354"/>
      <c r="NGD54" s="354"/>
      <c r="NGE54" s="354"/>
      <c r="NGF54" s="354"/>
      <c r="NGG54" s="354"/>
      <c r="NGH54" s="354"/>
      <c r="NGI54" s="354"/>
      <c r="NGJ54" s="354"/>
      <c r="NGK54" s="354"/>
      <c r="NGL54" s="354"/>
      <c r="NGM54" s="354"/>
      <c r="NGN54" s="354"/>
      <c r="NGO54" s="354"/>
      <c r="NGP54" s="354"/>
      <c r="NGQ54" s="354"/>
      <c r="NGR54" s="354"/>
      <c r="NGS54" s="354"/>
      <c r="NGT54" s="354"/>
      <c r="NGU54" s="354"/>
      <c r="NGV54" s="354"/>
      <c r="NGW54" s="354"/>
      <c r="NGX54" s="354"/>
      <c r="NGY54" s="354"/>
      <c r="NGZ54" s="354"/>
      <c r="NHA54" s="354"/>
      <c r="NHB54" s="354"/>
      <c r="NHC54" s="354"/>
      <c r="NHD54" s="354"/>
      <c r="NHE54" s="354"/>
      <c r="NHF54" s="354"/>
      <c r="NHG54" s="354"/>
      <c r="NHH54" s="354"/>
      <c r="NHI54" s="354"/>
      <c r="NHJ54" s="354"/>
      <c r="NHK54" s="354"/>
      <c r="NHL54" s="354"/>
      <c r="NHM54" s="354"/>
      <c r="NHN54" s="354"/>
      <c r="NHO54" s="354"/>
      <c r="NHP54" s="354"/>
      <c r="NHQ54" s="354"/>
      <c r="NHR54" s="354"/>
      <c r="NHS54" s="354"/>
      <c r="NHT54" s="354"/>
      <c r="NHU54" s="354"/>
      <c r="NHV54" s="354"/>
      <c r="NHW54" s="354"/>
      <c r="NHX54" s="354"/>
      <c r="NHY54" s="354"/>
      <c r="NHZ54" s="354"/>
      <c r="NIA54" s="354"/>
      <c r="NIB54" s="354"/>
      <c r="NIC54" s="354"/>
      <c r="NID54" s="354"/>
      <c r="NIE54" s="354"/>
      <c r="NIF54" s="354"/>
      <c r="NIG54" s="354"/>
      <c r="NIH54" s="354"/>
      <c r="NII54" s="354"/>
      <c r="NIJ54" s="354"/>
      <c r="NIK54" s="354"/>
      <c r="NIL54" s="354"/>
      <c r="NIM54" s="354"/>
      <c r="NIN54" s="354"/>
      <c r="NIO54" s="354"/>
      <c r="NIP54" s="354"/>
      <c r="NIQ54" s="354"/>
      <c r="NIR54" s="354"/>
      <c r="NIS54" s="354"/>
      <c r="NIT54" s="354"/>
      <c r="NIU54" s="354"/>
      <c r="NIV54" s="354"/>
      <c r="NIW54" s="354"/>
      <c r="NIX54" s="354"/>
      <c r="NIY54" s="354"/>
      <c r="NIZ54" s="354"/>
      <c r="NJA54" s="354"/>
      <c r="NJB54" s="354"/>
      <c r="NJC54" s="354"/>
      <c r="NJD54" s="354"/>
      <c r="NJE54" s="354"/>
      <c r="NJF54" s="354"/>
      <c r="NJG54" s="354"/>
      <c r="NJH54" s="354"/>
      <c r="NJI54" s="354"/>
      <c r="NJJ54" s="354"/>
      <c r="NJK54" s="354"/>
      <c r="NJL54" s="354"/>
      <c r="NJM54" s="354"/>
      <c r="NJN54" s="354"/>
      <c r="NJO54" s="354"/>
      <c r="NJP54" s="354"/>
      <c r="NJQ54" s="354"/>
      <c r="NJR54" s="354"/>
      <c r="NJS54" s="354"/>
      <c r="NJT54" s="354"/>
      <c r="NJU54" s="354"/>
      <c r="NJV54" s="354"/>
      <c r="NJW54" s="354"/>
      <c r="NJX54" s="354"/>
      <c r="NJY54" s="354"/>
      <c r="NJZ54" s="354"/>
      <c r="NKA54" s="354"/>
      <c r="NKB54" s="354"/>
      <c r="NKC54" s="354"/>
      <c r="NKD54" s="354"/>
      <c r="NKE54" s="354"/>
      <c r="NKF54" s="354"/>
      <c r="NKG54" s="354"/>
      <c r="NKH54" s="354"/>
      <c r="NKI54" s="354"/>
      <c r="NKJ54" s="354"/>
      <c r="NKK54" s="354"/>
      <c r="NKL54" s="354"/>
      <c r="NKM54" s="354"/>
      <c r="NKN54" s="354"/>
      <c r="NKO54" s="354"/>
      <c r="NKP54" s="354"/>
      <c r="NKQ54" s="354"/>
      <c r="NKR54" s="354"/>
      <c r="NKS54" s="354"/>
      <c r="NKT54" s="354"/>
      <c r="NKU54" s="354"/>
      <c r="NKV54" s="354"/>
      <c r="NKW54" s="354"/>
      <c r="NKX54" s="354"/>
      <c r="NKY54" s="354"/>
      <c r="NKZ54" s="354"/>
      <c r="NLA54" s="354"/>
      <c r="NLB54" s="354"/>
      <c r="NLC54" s="354"/>
      <c r="NLD54" s="354"/>
      <c r="NLE54" s="354"/>
      <c r="NLF54" s="354"/>
      <c r="NLG54" s="354"/>
      <c r="NLH54" s="354"/>
      <c r="NLI54" s="354"/>
      <c r="NLJ54" s="354"/>
      <c r="NLK54" s="354"/>
      <c r="NLL54" s="354"/>
      <c r="NLM54" s="354"/>
      <c r="NLN54" s="354"/>
      <c r="NLO54" s="354"/>
      <c r="NLP54" s="354"/>
      <c r="NLQ54" s="354"/>
      <c r="NLR54" s="354"/>
      <c r="NLS54" s="354"/>
      <c r="NLT54" s="354"/>
      <c r="NLU54" s="354"/>
      <c r="NLV54" s="354"/>
      <c r="NLW54" s="354"/>
      <c r="NLX54" s="354"/>
      <c r="NLY54" s="354"/>
      <c r="NLZ54" s="354"/>
      <c r="NMA54" s="354"/>
      <c r="NMB54" s="354"/>
      <c r="NMC54" s="354"/>
      <c r="NMD54" s="354"/>
      <c r="NME54" s="354"/>
      <c r="NMF54" s="354"/>
      <c r="NMG54" s="354"/>
      <c r="NMH54" s="354"/>
      <c r="NMI54" s="354"/>
      <c r="NMJ54" s="354"/>
      <c r="NMK54" s="354"/>
      <c r="NML54" s="354"/>
      <c r="NMM54" s="354"/>
      <c r="NMN54" s="354"/>
      <c r="NMO54" s="354"/>
      <c r="NMP54" s="354"/>
      <c r="NMQ54" s="354"/>
      <c r="NMR54" s="354"/>
      <c r="NMS54" s="354"/>
      <c r="NMT54" s="354"/>
      <c r="NMU54" s="354"/>
      <c r="NMV54" s="354"/>
      <c r="NMW54" s="354"/>
      <c r="NMX54" s="354"/>
      <c r="NMY54" s="354"/>
      <c r="NMZ54" s="354"/>
      <c r="NNA54" s="354"/>
      <c r="NNB54" s="354"/>
      <c r="NNC54" s="354"/>
      <c r="NND54" s="354"/>
      <c r="NNE54" s="354"/>
      <c r="NNF54" s="354"/>
      <c r="NNG54" s="354"/>
      <c r="NNH54" s="354"/>
      <c r="NNI54" s="354"/>
      <c r="NNJ54" s="354"/>
      <c r="NNK54" s="354"/>
      <c r="NNL54" s="354"/>
      <c r="NNM54" s="354"/>
      <c r="NNN54" s="354"/>
      <c r="NNO54" s="354"/>
      <c r="NNP54" s="354"/>
      <c r="NNQ54" s="354"/>
      <c r="NNR54" s="354"/>
      <c r="NNS54" s="354"/>
      <c r="NNT54" s="354"/>
      <c r="NNU54" s="354"/>
      <c r="NNV54" s="354"/>
      <c r="NNW54" s="354"/>
      <c r="NNX54" s="354"/>
      <c r="NNY54" s="354"/>
      <c r="NNZ54" s="354"/>
      <c r="NOA54" s="354"/>
      <c r="NOB54" s="354"/>
      <c r="NOC54" s="354"/>
      <c r="NOD54" s="354"/>
      <c r="NOE54" s="354"/>
      <c r="NOF54" s="354"/>
      <c r="NOG54" s="354"/>
      <c r="NOH54" s="354"/>
      <c r="NOI54" s="354"/>
      <c r="NOJ54" s="354"/>
      <c r="NOK54" s="354"/>
      <c r="NOL54" s="354"/>
      <c r="NOM54" s="354"/>
      <c r="NON54" s="354"/>
      <c r="NOO54" s="354"/>
      <c r="NOP54" s="354"/>
      <c r="NOQ54" s="354"/>
      <c r="NOR54" s="354"/>
      <c r="NOS54" s="354"/>
      <c r="NOT54" s="354"/>
      <c r="NOU54" s="354"/>
      <c r="NOV54" s="354"/>
      <c r="NOW54" s="354"/>
      <c r="NOX54" s="354"/>
      <c r="NOY54" s="354"/>
      <c r="NOZ54" s="354"/>
      <c r="NPA54" s="354"/>
      <c r="NPB54" s="354"/>
      <c r="NPC54" s="354"/>
      <c r="NPD54" s="354"/>
      <c r="NPE54" s="354"/>
      <c r="NPF54" s="354"/>
      <c r="NPG54" s="354"/>
      <c r="NPH54" s="354"/>
      <c r="NPI54" s="354"/>
      <c r="NPJ54" s="354"/>
      <c r="NPK54" s="354"/>
      <c r="NPL54" s="354"/>
      <c r="NPM54" s="354"/>
      <c r="NPN54" s="354"/>
      <c r="NPO54" s="354"/>
      <c r="NPP54" s="354"/>
      <c r="NPQ54" s="354"/>
      <c r="NPR54" s="354"/>
      <c r="NPS54" s="354"/>
      <c r="NPT54" s="354"/>
      <c r="NPU54" s="354"/>
      <c r="NPV54" s="354"/>
      <c r="NPW54" s="354"/>
      <c r="NPX54" s="354"/>
      <c r="NPY54" s="354"/>
      <c r="NPZ54" s="354"/>
      <c r="NQA54" s="354"/>
      <c r="NQB54" s="354"/>
      <c r="NQC54" s="354"/>
      <c r="NQD54" s="354"/>
      <c r="NQE54" s="354"/>
      <c r="NQF54" s="354"/>
      <c r="NQG54" s="354"/>
      <c r="NQH54" s="354"/>
      <c r="NQI54" s="354"/>
      <c r="NQJ54" s="354"/>
      <c r="NQK54" s="354"/>
      <c r="NQL54" s="354"/>
      <c r="NQM54" s="354"/>
      <c r="NQN54" s="354"/>
      <c r="NQO54" s="354"/>
      <c r="NQP54" s="354"/>
      <c r="NQQ54" s="354"/>
      <c r="NQR54" s="354"/>
      <c r="NQS54" s="354"/>
      <c r="NQT54" s="354"/>
      <c r="NQU54" s="354"/>
      <c r="NQV54" s="354"/>
      <c r="NQW54" s="354"/>
      <c r="NQX54" s="354"/>
      <c r="NQY54" s="354"/>
      <c r="NQZ54" s="354"/>
      <c r="NRA54" s="354"/>
      <c r="NRB54" s="354"/>
      <c r="NRC54" s="354"/>
      <c r="NRD54" s="354"/>
      <c r="NRE54" s="354"/>
      <c r="NRF54" s="354"/>
      <c r="NRG54" s="354"/>
      <c r="NRH54" s="354"/>
      <c r="NRI54" s="354"/>
      <c r="NRJ54" s="354"/>
      <c r="NRK54" s="354"/>
      <c r="NRL54" s="354"/>
      <c r="NRM54" s="354"/>
      <c r="NRN54" s="354"/>
      <c r="NRO54" s="354"/>
      <c r="NRP54" s="354"/>
      <c r="NRQ54" s="354"/>
      <c r="NRR54" s="354"/>
      <c r="NRS54" s="354"/>
      <c r="NRT54" s="354"/>
      <c r="NRU54" s="354"/>
      <c r="NRV54" s="354"/>
      <c r="NRW54" s="354"/>
      <c r="NRX54" s="354"/>
      <c r="NRY54" s="354"/>
      <c r="NRZ54" s="354"/>
      <c r="NSA54" s="354"/>
      <c r="NSB54" s="354"/>
      <c r="NSC54" s="354"/>
      <c r="NSD54" s="354"/>
      <c r="NSE54" s="354"/>
      <c r="NSF54" s="354"/>
      <c r="NSG54" s="354"/>
      <c r="NSH54" s="354"/>
      <c r="NSI54" s="354"/>
      <c r="NSJ54" s="354"/>
      <c r="NSK54" s="354"/>
      <c r="NSL54" s="354"/>
      <c r="NSM54" s="354"/>
      <c r="NSN54" s="354"/>
      <c r="NSO54" s="354"/>
      <c r="NSP54" s="354"/>
      <c r="NSQ54" s="354"/>
      <c r="NSR54" s="354"/>
      <c r="NSS54" s="354"/>
      <c r="NST54" s="354"/>
      <c r="NSU54" s="354"/>
      <c r="NSV54" s="354"/>
      <c r="NSW54" s="354"/>
      <c r="NSX54" s="354"/>
      <c r="NSY54" s="354"/>
      <c r="NSZ54" s="354"/>
      <c r="NTA54" s="354"/>
      <c r="NTB54" s="354"/>
      <c r="NTC54" s="354"/>
      <c r="NTD54" s="354"/>
      <c r="NTE54" s="354"/>
      <c r="NTF54" s="354"/>
      <c r="NTG54" s="354"/>
      <c r="NTH54" s="354"/>
      <c r="NTI54" s="354"/>
      <c r="NTJ54" s="354"/>
      <c r="NTK54" s="354"/>
      <c r="NTL54" s="354"/>
      <c r="NTM54" s="354"/>
      <c r="NTN54" s="354"/>
      <c r="NTO54" s="354"/>
      <c r="NTP54" s="354"/>
      <c r="NTQ54" s="354"/>
      <c r="NTR54" s="354"/>
      <c r="NTS54" s="354"/>
      <c r="NTT54" s="354"/>
      <c r="NTU54" s="354"/>
      <c r="NTV54" s="354"/>
      <c r="NTW54" s="354"/>
      <c r="NTX54" s="354"/>
      <c r="NTY54" s="354"/>
      <c r="NTZ54" s="354"/>
      <c r="NUA54" s="354"/>
      <c r="NUB54" s="354"/>
      <c r="NUC54" s="354"/>
      <c r="NUD54" s="354"/>
      <c r="NUE54" s="354"/>
      <c r="NUF54" s="354"/>
      <c r="NUG54" s="354"/>
      <c r="NUH54" s="354"/>
      <c r="NUI54" s="354"/>
      <c r="NUJ54" s="354"/>
      <c r="NUK54" s="354"/>
      <c r="NUL54" s="354"/>
      <c r="NUM54" s="354"/>
      <c r="NUN54" s="354"/>
      <c r="NUO54" s="354"/>
      <c r="NUP54" s="354"/>
      <c r="NUQ54" s="354"/>
      <c r="NUR54" s="354"/>
      <c r="NUS54" s="354"/>
      <c r="NUT54" s="354"/>
      <c r="NUU54" s="354"/>
      <c r="NUV54" s="354"/>
      <c r="NUW54" s="354"/>
      <c r="NUX54" s="354"/>
      <c r="NUY54" s="354"/>
      <c r="NUZ54" s="354"/>
      <c r="NVA54" s="354"/>
      <c r="NVB54" s="354"/>
      <c r="NVC54" s="354"/>
      <c r="NVD54" s="354"/>
      <c r="NVE54" s="354"/>
      <c r="NVF54" s="354"/>
      <c r="NVG54" s="354"/>
      <c r="NVH54" s="354"/>
      <c r="NVI54" s="354"/>
      <c r="NVJ54" s="354"/>
      <c r="NVK54" s="354"/>
      <c r="NVL54" s="354"/>
      <c r="NVM54" s="354"/>
      <c r="NVN54" s="354"/>
      <c r="NVO54" s="354"/>
      <c r="NVP54" s="354"/>
      <c r="NVQ54" s="354"/>
      <c r="NVR54" s="354"/>
      <c r="NVS54" s="354"/>
      <c r="NVT54" s="354"/>
      <c r="NVU54" s="354"/>
      <c r="NVV54" s="354"/>
      <c r="NVW54" s="354"/>
      <c r="NVX54" s="354"/>
      <c r="NVY54" s="354"/>
      <c r="NVZ54" s="354"/>
      <c r="NWA54" s="354"/>
      <c r="NWB54" s="354"/>
      <c r="NWC54" s="354"/>
      <c r="NWD54" s="354"/>
      <c r="NWE54" s="354"/>
      <c r="NWF54" s="354"/>
      <c r="NWG54" s="354"/>
      <c r="NWH54" s="354"/>
      <c r="NWI54" s="354"/>
      <c r="NWJ54" s="354"/>
      <c r="NWK54" s="354"/>
      <c r="NWL54" s="354"/>
      <c r="NWM54" s="354"/>
      <c r="NWN54" s="354"/>
      <c r="NWO54" s="354"/>
      <c r="NWP54" s="354"/>
      <c r="NWQ54" s="354"/>
      <c r="NWR54" s="354"/>
      <c r="NWS54" s="354"/>
      <c r="NWT54" s="354"/>
      <c r="NWU54" s="354"/>
      <c r="NWV54" s="354"/>
      <c r="NWW54" s="354"/>
      <c r="NWX54" s="354"/>
      <c r="NWY54" s="354"/>
      <c r="NWZ54" s="354"/>
      <c r="NXA54" s="354"/>
      <c r="NXB54" s="354"/>
      <c r="NXC54" s="354"/>
      <c r="NXD54" s="354"/>
      <c r="NXE54" s="354"/>
      <c r="NXF54" s="354"/>
      <c r="NXG54" s="354"/>
      <c r="NXH54" s="354"/>
      <c r="NXI54" s="354"/>
      <c r="NXJ54" s="354"/>
      <c r="NXK54" s="354"/>
      <c r="NXL54" s="354"/>
      <c r="NXM54" s="354"/>
      <c r="NXN54" s="354"/>
      <c r="NXO54" s="354"/>
      <c r="NXP54" s="354"/>
      <c r="NXQ54" s="354"/>
      <c r="NXR54" s="354"/>
      <c r="NXS54" s="354"/>
      <c r="NXT54" s="354"/>
      <c r="NXU54" s="354"/>
      <c r="NXV54" s="354"/>
      <c r="NXW54" s="354"/>
      <c r="NXX54" s="354"/>
      <c r="NXY54" s="354"/>
      <c r="NXZ54" s="354"/>
      <c r="NYA54" s="354"/>
      <c r="NYB54" s="354"/>
      <c r="NYC54" s="354"/>
      <c r="NYD54" s="354"/>
      <c r="NYE54" s="354"/>
      <c r="NYF54" s="354"/>
      <c r="NYG54" s="354"/>
      <c r="NYH54" s="354"/>
      <c r="NYI54" s="354"/>
      <c r="NYJ54" s="354"/>
      <c r="NYK54" s="354"/>
      <c r="NYL54" s="354"/>
      <c r="NYM54" s="354"/>
      <c r="NYN54" s="354"/>
      <c r="NYO54" s="354"/>
      <c r="NYP54" s="354"/>
      <c r="NYQ54" s="354"/>
      <c r="NYR54" s="354"/>
      <c r="NYS54" s="354"/>
      <c r="NYT54" s="354"/>
      <c r="NYU54" s="354"/>
      <c r="NYV54" s="354"/>
      <c r="NYW54" s="354"/>
      <c r="NYX54" s="354"/>
      <c r="NYY54" s="354"/>
      <c r="NYZ54" s="354"/>
      <c r="NZA54" s="354"/>
      <c r="NZB54" s="354"/>
      <c r="NZC54" s="354"/>
      <c r="NZD54" s="354"/>
      <c r="NZE54" s="354"/>
      <c r="NZF54" s="354"/>
      <c r="NZG54" s="354"/>
      <c r="NZH54" s="354"/>
      <c r="NZI54" s="354"/>
      <c r="NZJ54" s="354"/>
      <c r="NZK54" s="354"/>
      <c r="NZL54" s="354"/>
      <c r="NZM54" s="354"/>
      <c r="NZN54" s="354"/>
      <c r="NZO54" s="354"/>
      <c r="NZP54" s="354"/>
      <c r="NZQ54" s="354"/>
      <c r="NZR54" s="354"/>
      <c r="NZS54" s="354"/>
      <c r="NZT54" s="354"/>
      <c r="NZU54" s="354"/>
      <c r="NZV54" s="354"/>
      <c r="NZW54" s="354"/>
      <c r="NZX54" s="354"/>
      <c r="NZY54" s="354"/>
      <c r="NZZ54" s="354"/>
      <c r="OAA54" s="354"/>
      <c r="OAB54" s="354"/>
      <c r="OAC54" s="354"/>
      <c r="OAD54" s="354"/>
      <c r="OAE54" s="354"/>
      <c r="OAF54" s="354"/>
      <c r="OAG54" s="354"/>
      <c r="OAH54" s="354"/>
      <c r="OAI54" s="354"/>
      <c r="OAJ54" s="354"/>
      <c r="OAK54" s="354"/>
      <c r="OAL54" s="354"/>
      <c r="OAM54" s="354"/>
      <c r="OAN54" s="354"/>
      <c r="OAO54" s="354"/>
      <c r="OAP54" s="354"/>
      <c r="OAQ54" s="354"/>
      <c r="OAR54" s="354"/>
      <c r="OAS54" s="354"/>
      <c r="OAT54" s="354"/>
      <c r="OAU54" s="354"/>
      <c r="OAV54" s="354"/>
      <c r="OAW54" s="354"/>
      <c r="OAX54" s="354"/>
      <c r="OAY54" s="354"/>
      <c r="OAZ54" s="354"/>
      <c r="OBA54" s="354"/>
      <c r="OBB54" s="354"/>
      <c r="OBC54" s="354"/>
      <c r="OBD54" s="354"/>
      <c r="OBE54" s="354"/>
      <c r="OBF54" s="354"/>
      <c r="OBG54" s="354"/>
      <c r="OBH54" s="354"/>
      <c r="OBI54" s="354"/>
      <c r="OBJ54" s="354"/>
      <c r="OBK54" s="354"/>
      <c r="OBL54" s="354"/>
      <c r="OBM54" s="354"/>
      <c r="OBN54" s="354"/>
      <c r="OBO54" s="354"/>
      <c r="OBP54" s="354"/>
      <c r="OBQ54" s="354"/>
      <c r="OBR54" s="354"/>
      <c r="OBS54" s="354"/>
      <c r="OBT54" s="354"/>
      <c r="OBU54" s="354"/>
      <c r="OBV54" s="354"/>
      <c r="OBW54" s="354"/>
      <c r="OBX54" s="354"/>
      <c r="OBY54" s="354"/>
      <c r="OBZ54" s="354"/>
      <c r="OCA54" s="354"/>
      <c r="OCB54" s="354"/>
      <c r="OCC54" s="354"/>
      <c r="OCD54" s="354"/>
      <c r="OCE54" s="354"/>
      <c r="OCF54" s="354"/>
      <c r="OCG54" s="354"/>
      <c r="OCH54" s="354"/>
      <c r="OCI54" s="354"/>
      <c r="OCJ54" s="354"/>
      <c r="OCK54" s="354"/>
      <c r="OCL54" s="354"/>
      <c r="OCM54" s="354"/>
      <c r="OCN54" s="354"/>
      <c r="OCO54" s="354"/>
      <c r="OCP54" s="354"/>
      <c r="OCQ54" s="354"/>
      <c r="OCR54" s="354"/>
      <c r="OCS54" s="354"/>
      <c r="OCT54" s="354"/>
      <c r="OCU54" s="354"/>
      <c r="OCV54" s="354"/>
      <c r="OCW54" s="354"/>
      <c r="OCX54" s="354"/>
      <c r="OCY54" s="354"/>
      <c r="OCZ54" s="354"/>
      <c r="ODA54" s="354"/>
      <c r="ODB54" s="354"/>
      <c r="ODC54" s="354"/>
      <c r="ODD54" s="354"/>
      <c r="ODE54" s="354"/>
      <c r="ODF54" s="354"/>
      <c r="ODG54" s="354"/>
      <c r="ODH54" s="354"/>
      <c r="ODI54" s="354"/>
      <c r="ODJ54" s="354"/>
      <c r="ODK54" s="354"/>
      <c r="ODL54" s="354"/>
      <c r="ODM54" s="354"/>
      <c r="ODN54" s="354"/>
      <c r="ODO54" s="354"/>
      <c r="ODP54" s="354"/>
      <c r="ODQ54" s="354"/>
      <c r="ODR54" s="354"/>
      <c r="ODS54" s="354"/>
      <c r="ODT54" s="354"/>
      <c r="ODU54" s="354"/>
      <c r="ODV54" s="354"/>
      <c r="ODW54" s="354"/>
      <c r="ODX54" s="354"/>
      <c r="ODY54" s="354"/>
      <c r="ODZ54" s="354"/>
      <c r="OEA54" s="354"/>
      <c r="OEB54" s="354"/>
      <c r="OEC54" s="354"/>
      <c r="OED54" s="354"/>
      <c r="OEE54" s="354"/>
      <c r="OEF54" s="354"/>
      <c r="OEG54" s="354"/>
      <c r="OEH54" s="354"/>
      <c r="OEI54" s="354"/>
      <c r="OEJ54" s="354"/>
      <c r="OEK54" s="354"/>
      <c r="OEL54" s="354"/>
      <c r="OEM54" s="354"/>
      <c r="OEN54" s="354"/>
      <c r="OEO54" s="354"/>
      <c r="OEP54" s="354"/>
      <c r="OEQ54" s="354"/>
      <c r="OER54" s="354"/>
      <c r="OES54" s="354"/>
      <c r="OET54" s="354"/>
      <c r="OEU54" s="354"/>
      <c r="OEV54" s="354"/>
      <c r="OEW54" s="354"/>
      <c r="OEX54" s="354"/>
      <c r="OEY54" s="354"/>
      <c r="OEZ54" s="354"/>
      <c r="OFA54" s="354"/>
      <c r="OFB54" s="354"/>
      <c r="OFC54" s="354"/>
      <c r="OFD54" s="354"/>
      <c r="OFE54" s="354"/>
      <c r="OFF54" s="354"/>
      <c r="OFG54" s="354"/>
      <c r="OFH54" s="354"/>
      <c r="OFI54" s="354"/>
      <c r="OFJ54" s="354"/>
      <c r="OFK54" s="354"/>
      <c r="OFL54" s="354"/>
      <c r="OFM54" s="354"/>
      <c r="OFN54" s="354"/>
      <c r="OFO54" s="354"/>
      <c r="OFP54" s="354"/>
      <c r="OFQ54" s="354"/>
      <c r="OFR54" s="354"/>
      <c r="OFS54" s="354"/>
      <c r="OFT54" s="354"/>
      <c r="OFU54" s="354"/>
      <c r="OFV54" s="354"/>
      <c r="OFW54" s="354"/>
      <c r="OFX54" s="354"/>
      <c r="OFY54" s="354"/>
      <c r="OFZ54" s="354"/>
      <c r="OGA54" s="354"/>
      <c r="OGB54" s="354"/>
      <c r="OGC54" s="354"/>
      <c r="OGD54" s="354"/>
      <c r="OGE54" s="354"/>
      <c r="OGF54" s="354"/>
      <c r="OGG54" s="354"/>
      <c r="OGH54" s="354"/>
      <c r="OGI54" s="354"/>
      <c r="OGJ54" s="354"/>
      <c r="OGK54" s="354"/>
      <c r="OGL54" s="354"/>
      <c r="OGM54" s="354"/>
      <c r="OGN54" s="354"/>
      <c r="OGO54" s="354"/>
      <c r="OGP54" s="354"/>
      <c r="OGQ54" s="354"/>
      <c r="OGR54" s="354"/>
      <c r="OGS54" s="354"/>
      <c r="OGT54" s="354"/>
      <c r="OGU54" s="354"/>
      <c r="OGV54" s="354"/>
      <c r="OGW54" s="354"/>
      <c r="OGX54" s="354"/>
      <c r="OGY54" s="354"/>
      <c r="OGZ54" s="354"/>
      <c r="OHA54" s="354"/>
      <c r="OHB54" s="354"/>
      <c r="OHC54" s="354"/>
      <c r="OHD54" s="354"/>
      <c r="OHE54" s="354"/>
      <c r="OHF54" s="354"/>
      <c r="OHG54" s="354"/>
      <c r="OHH54" s="354"/>
      <c r="OHI54" s="354"/>
      <c r="OHJ54" s="354"/>
      <c r="OHK54" s="354"/>
      <c r="OHL54" s="354"/>
      <c r="OHM54" s="354"/>
      <c r="OHN54" s="354"/>
      <c r="OHO54" s="354"/>
      <c r="OHP54" s="354"/>
      <c r="OHQ54" s="354"/>
      <c r="OHR54" s="354"/>
      <c r="OHS54" s="354"/>
      <c r="OHT54" s="354"/>
      <c r="OHU54" s="354"/>
      <c r="OHV54" s="354"/>
      <c r="OHW54" s="354"/>
      <c r="OHX54" s="354"/>
      <c r="OHY54" s="354"/>
      <c r="OHZ54" s="354"/>
      <c r="OIA54" s="354"/>
      <c r="OIB54" s="354"/>
      <c r="OIC54" s="354"/>
      <c r="OID54" s="354"/>
      <c r="OIE54" s="354"/>
      <c r="OIF54" s="354"/>
      <c r="OIG54" s="354"/>
      <c r="OIH54" s="354"/>
      <c r="OII54" s="354"/>
      <c r="OIJ54" s="354"/>
      <c r="OIK54" s="354"/>
      <c r="OIL54" s="354"/>
      <c r="OIM54" s="354"/>
      <c r="OIN54" s="354"/>
      <c r="OIO54" s="354"/>
      <c r="OIP54" s="354"/>
      <c r="OIQ54" s="354"/>
      <c r="OIR54" s="354"/>
      <c r="OIS54" s="354"/>
      <c r="OIT54" s="354"/>
      <c r="OIU54" s="354"/>
      <c r="OIV54" s="354"/>
      <c r="OIW54" s="354"/>
      <c r="OIX54" s="354"/>
      <c r="OIY54" s="354"/>
      <c r="OIZ54" s="354"/>
      <c r="OJA54" s="354"/>
      <c r="OJB54" s="354"/>
      <c r="OJC54" s="354"/>
      <c r="OJD54" s="354"/>
      <c r="OJE54" s="354"/>
      <c r="OJF54" s="354"/>
      <c r="OJG54" s="354"/>
      <c r="OJH54" s="354"/>
      <c r="OJI54" s="354"/>
      <c r="OJJ54" s="354"/>
      <c r="OJK54" s="354"/>
      <c r="OJL54" s="354"/>
      <c r="OJM54" s="354"/>
      <c r="OJN54" s="354"/>
      <c r="OJO54" s="354"/>
      <c r="OJP54" s="354"/>
      <c r="OJQ54" s="354"/>
      <c r="OJR54" s="354"/>
      <c r="OJS54" s="354"/>
      <c r="OJT54" s="354"/>
      <c r="OJU54" s="354"/>
      <c r="OJV54" s="354"/>
      <c r="OJW54" s="354"/>
      <c r="OJX54" s="354"/>
      <c r="OJY54" s="354"/>
      <c r="OJZ54" s="354"/>
      <c r="OKA54" s="354"/>
      <c r="OKB54" s="354"/>
      <c r="OKC54" s="354"/>
      <c r="OKD54" s="354"/>
      <c r="OKE54" s="354"/>
      <c r="OKF54" s="354"/>
      <c r="OKG54" s="354"/>
      <c r="OKH54" s="354"/>
      <c r="OKI54" s="354"/>
      <c r="OKJ54" s="354"/>
      <c r="OKK54" s="354"/>
      <c r="OKL54" s="354"/>
      <c r="OKM54" s="354"/>
      <c r="OKN54" s="354"/>
      <c r="OKO54" s="354"/>
      <c r="OKP54" s="354"/>
      <c r="OKQ54" s="354"/>
      <c r="OKR54" s="354"/>
      <c r="OKS54" s="354"/>
      <c r="OKT54" s="354"/>
      <c r="OKU54" s="354"/>
      <c r="OKV54" s="354"/>
      <c r="OKW54" s="354"/>
      <c r="OKX54" s="354"/>
      <c r="OKY54" s="354"/>
      <c r="OKZ54" s="354"/>
      <c r="OLA54" s="354"/>
      <c r="OLB54" s="354"/>
      <c r="OLC54" s="354"/>
      <c r="OLD54" s="354"/>
      <c r="OLE54" s="354"/>
      <c r="OLF54" s="354"/>
      <c r="OLG54" s="354"/>
      <c r="OLH54" s="354"/>
      <c r="OLI54" s="354"/>
      <c r="OLJ54" s="354"/>
      <c r="OLK54" s="354"/>
      <c r="OLL54" s="354"/>
      <c r="OLM54" s="354"/>
      <c r="OLN54" s="354"/>
      <c r="OLO54" s="354"/>
      <c r="OLP54" s="354"/>
      <c r="OLQ54" s="354"/>
      <c r="OLR54" s="354"/>
      <c r="OLS54" s="354"/>
      <c r="OLT54" s="354"/>
      <c r="OLU54" s="354"/>
      <c r="OLV54" s="354"/>
      <c r="OLW54" s="354"/>
      <c r="OLX54" s="354"/>
      <c r="OLY54" s="354"/>
      <c r="OLZ54" s="354"/>
      <c r="OMA54" s="354"/>
      <c r="OMB54" s="354"/>
      <c r="OMC54" s="354"/>
      <c r="OMD54" s="354"/>
      <c r="OME54" s="354"/>
      <c r="OMF54" s="354"/>
      <c r="OMG54" s="354"/>
      <c r="OMH54" s="354"/>
      <c r="OMI54" s="354"/>
      <c r="OMJ54" s="354"/>
      <c r="OMK54" s="354"/>
      <c r="OML54" s="354"/>
      <c r="OMM54" s="354"/>
      <c r="OMN54" s="354"/>
      <c r="OMO54" s="354"/>
      <c r="OMP54" s="354"/>
      <c r="OMQ54" s="354"/>
      <c r="OMR54" s="354"/>
      <c r="OMS54" s="354"/>
      <c r="OMT54" s="354"/>
      <c r="OMU54" s="354"/>
      <c r="OMV54" s="354"/>
      <c r="OMW54" s="354"/>
      <c r="OMX54" s="354"/>
      <c r="OMY54" s="354"/>
      <c r="OMZ54" s="354"/>
      <c r="ONA54" s="354"/>
      <c r="ONB54" s="354"/>
      <c r="ONC54" s="354"/>
      <c r="OND54" s="354"/>
      <c r="ONE54" s="354"/>
      <c r="ONF54" s="354"/>
      <c r="ONG54" s="354"/>
      <c r="ONH54" s="354"/>
      <c r="ONI54" s="354"/>
      <c r="ONJ54" s="354"/>
      <c r="ONK54" s="354"/>
      <c r="ONL54" s="354"/>
      <c r="ONM54" s="354"/>
      <c r="ONN54" s="354"/>
      <c r="ONO54" s="354"/>
      <c r="ONP54" s="354"/>
      <c r="ONQ54" s="354"/>
      <c r="ONR54" s="354"/>
      <c r="ONS54" s="354"/>
      <c r="ONT54" s="354"/>
      <c r="ONU54" s="354"/>
      <c r="ONV54" s="354"/>
      <c r="ONW54" s="354"/>
      <c r="ONX54" s="354"/>
      <c r="ONY54" s="354"/>
      <c r="ONZ54" s="354"/>
      <c r="OOA54" s="354"/>
      <c r="OOB54" s="354"/>
      <c r="OOC54" s="354"/>
      <c r="OOD54" s="354"/>
      <c r="OOE54" s="354"/>
      <c r="OOF54" s="354"/>
      <c r="OOG54" s="354"/>
      <c r="OOH54" s="354"/>
      <c r="OOI54" s="354"/>
      <c r="OOJ54" s="354"/>
      <c r="OOK54" s="354"/>
      <c r="OOL54" s="354"/>
      <c r="OOM54" s="354"/>
      <c r="OON54" s="354"/>
      <c r="OOO54" s="354"/>
      <c r="OOP54" s="354"/>
      <c r="OOQ54" s="354"/>
      <c r="OOR54" s="354"/>
      <c r="OOS54" s="354"/>
      <c r="OOT54" s="354"/>
      <c r="OOU54" s="354"/>
      <c r="OOV54" s="354"/>
      <c r="OOW54" s="354"/>
      <c r="OOX54" s="354"/>
      <c r="OOY54" s="354"/>
      <c r="OOZ54" s="354"/>
      <c r="OPA54" s="354"/>
      <c r="OPB54" s="354"/>
      <c r="OPC54" s="354"/>
      <c r="OPD54" s="354"/>
      <c r="OPE54" s="354"/>
      <c r="OPF54" s="354"/>
      <c r="OPG54" s="354"/>
      <c r="OPH54" s="354"/>
      <c r="OPI54" s="354"/>
      <c r="OPJ54" s="354"/>
      <c r="OPK54" s="354"/>
      <c r="OPL54" s="354"/>
      <c r="OPM54" s="354"/>
      <c r="OPN54" s="354"/>
      <c r="OPO54" s="354"/>
      <c r="OPP54" s="354"/>
      <c r="OPQ54" s="354"/>
      <c r="OPR54" s="354"/>
      <c r="OPS54" s="354"/>
      <c r="OPT54" s="354"/>
      <c r="OPU54" s="354"/>
      <c r="OPV54" s="354"/>
      <c r="OPW54" s="354"/>
      <c r="OPX54" s="354"/>
      <c r="OPY54" s="354"/>
      <c r="OPZ54" s="354"/>
      <c r="OQA54" s="354"/>
      <c r="OQB54" s="354"/>
      <c r="OQC54" s="354"/>
      <c r="OQD54" s="354"/>
      <c r="OQE54" s="354"/>
      <c r="OQF54" s="354"/>
      <c r="OQG54" s="354"/>
      <c r="OQH54" s="354"/>
      <c r="OQI54" s="354"/>
      <c r="OQJ54" s="354"/>
      <c r="OQK54" s="354"/>
      <c r="OQL54" s="354"/>
      <c r="OQM54" s="354"/>
      <c r="OQN54" s="354"/>
      <c r="OQO54" s="354"/>
      <c r="OQP54" s="354"/>
      <c r="OQQ54" s="354"/>
      <c r="OQR54" s="354"/>
      <c r="OQS54" s="354"/>
      <c r="OQT54" s="354"/>
      <c r="OQU54" s="354"/>
      <c r="OQV54" s="354"/>
      <c r="OQW54" s="354"/>
      <c r="OQX54" s="354"/>
      <c r="OQY54" s="354"/>
      <c r="OQZ54" s="354"/>
      <c r="ORA54" s="354"/>
      <c r="ORB54" s="354"/>
      <c r="ORC54" s="354"/>
      <c r="ORD54" s="354"/>
      <c r="ORE54" s="354"/>
      <c r="ORF54" s="354"/>
      <c r="ORG54" s="354"/>
      <c r="ORH54" s="354"/>
      <c r="ORI54" s="354"/>
      <c r="ORJ54" s="354"/>
      <c r="ORK54" s="354"/>
      <c r="ORL54" s="354"/>
      <c r="ORM54" s="354"/>
      <c r="ORN54" s="354"/>
      <c r="ORO54" s="354"/>
      <c r="ORP54" s="354"/>
      <c r="ORQ54" s="354"/>
      <c r="ORR54" s="354"/>
      <c r="ORS54" s="354"/>
      <c r="ORT54" s="354"/>
      <c r="ORU54" s="354"/>
      <c r="ORV54" s="354"/>
      <c r="ORW54" s="354"/>
      <c r="ORX54" s="354"/>
      <c r="ORY54" s="354"/>
      <c r="ORZ54" s="354"/>
      <c r="OSA54" s="354"/>
      <c r="OSB54" s="354"/>
      <c r="OSC54" s="354"/>
      <c r="OSD54" s="354"/>
      <c r="OSE54" s="354"/>
      <c r="OSF54" s="354"/>
      <c r="OSG54" s="354"/>
      <c r="OSH54" s="354"/>
      <c r="OSI54" s="354"/>
      <c r="OSJ54" s="354"/>
      <c r="OSK54" s="354"/>
      <c r="OSL54" s="354"/>
      <c r="OSM54" s="354"/>
      <c r="OSN54" s="354"/>
      <c r="OSO54" s="354"/>
      <c r="OSP54" s="354"/>
      <c r="OSQ54" s="354"/>
      <c r="OSR54" s="354"/>
      <c r="OSS54" s="354"/>
      <c r="OST54" s="354"/>
      <c r="OSU54" s="354"/>
      <c r="OSV54" s="354"/>
      <c r="OSW54" s="354"/>
      <c r="OSX54" s="354"/>
      <c r="OSY54" s="354"/>
      <c r="OSZ54" s="354"/>
      <c r="OTA54" s="354"/>
      <c r="OTB54" s="354"/>
      <c r="OTC54" s="354"/>
      <c r="OTD54" s="354"/>
      <c r="OTE54" s="354"/>
      <c r="OTF54" s="354"/>
      <c r="OTG54" s="354"/>
      <c r="OTH54" s="354"/>
      <c r="OTI54" s="354"/>
      <c r="OTJ54" s="354"/>
      <c r="OTK54" s="354"/>
      <c r="OTL54" s="354"/>
      <c r="OTM54" s="354"/>
      <c r="OTN54" s="354"/>
      <c r="OTO54" s="354"/>
      <c r="OTP54" s="354"/>
      <c r="OTQ54" s="354"/>
      <c r="OTR54" s="354"/>
      <c r="OTS54" s="354"/>
      <c r="OTT54" s="354"/>
      <c r="OTU54" s="354"/>
      <c r="OTV54" s="354"/>
      <c r="OTW54" s="354"/>
      <c r="OTX54" s="354"/>
      <c r="OTY54" s="354"/>
      <c r="OTZ54" s="354"/>
      <c r="OUA54" s="354"/>
      <c r="OUB54" s="354"/>
      <c r="OUC54" s="354"/>
      <c r="OUD54" s="354"/>
      <c r="OUE54" s="354"/>
      <c r="OUF54" s="354"/>
      <c r="OUG54" s="354"/>
      <c r="OUH54" s="354"/>
      <c r="OUI54" s="354"/>
      <c r="OUJ54" s="354"/>
      <c r="OUK54" s="354"/>
      <c r="OUL54" s="354"/>
      <c r="OUM54" s="354"/>
      <c r="OUN54" s="354"/>
      <c r="OUO54" s="354"/>
      <c r="OUP54" s="354"/>
      <c r="OUQ54" s="354"/>
      <c r="OUR54" s="354"/>
      <c r="OUS54" s="354"/>
      <c r="OUT54" s="354"/>
      <c r="OUU54" s="354"/>
      <c r="OUV54" s="354"/>
      <c r="OUW54" s="354"/>
      <c r="OUX54" s="354"/>
      <c r="OUY54" s="354"/>
      <c r="OUZ54" s="354"/>
      <c r="OVA54" s="354"/>
      <c r="OVB54" s="354"/>
      <c r="OVC54" s="354"/>
      <c r="OVD54" s="354"/>
      <c r="OVE54" s="354"/>
      <c r="OVF54" s="354"/>
      <c r="OVG54" s="354"/>
      <c r="OVH54" s="354"/>
      <c r="OVI54" s="354"/>
      <c r="OVJ54" s="354"/>
      <c r="OVK54" s="354"/>
      <c r="OVL54" s="354"/>
      <c r="OVM54" s="354"/>
      <c r="OVN54" s="354"/>
      <c r="OVO54" s="354"/>
      <c r="OVP54" s="354"/>
      <c r="OVQ54" s="354"/>
      <c r="OVR54" s="354"/>
      <c r="OVS54" s="354"/>
      <c r="OVT54" s="354"/>
      <c r="OVU54" s="354"/>
      <c r="OVV54" s="354"/>
      <c r="OVW54" s="354"/>
      <c r="OVX54" s="354"/>
      <c r="OVY54" s="354"/>
      <c r="OVZ54" s="354"/>
      <c r="OWA54" s="354"/>
      <c r="OWB54" s="354"/>
      <c r="OWC54" s="354"/>
      <c r="OWD54" s="354"/>
      <c r="OWE54" s="354"/>
      <c r="OWF54" s="354"/>
      <c r="OWG54" s="354"/>
      <c r="OWH54" s="354"/>
      <c r="OWI54" s="354"/>
      <c r="OWJ54" s="354"/>
      <c r="OWK54" s="354"/>
      <c r="OWL54" s="354"/>
      <c r="OWM54" s="354"/>
      <c r="OWN54" s="354"/>
      <c r="OWO54" s="354"/>
      <c r="OWP54" s="354"/>
      <c r="OWQ54" s="354"/>
      <c r="OWR54" s="354"/>
      <c r="OWS54" s="354"/>
      <c r="OWT54" s="354"/>
      <c r="OWU54" s="354"/>
      <c r="OWV54" s="354"/>
      <c r="OWW54" s="354"/>
      <c r="OWX54" s="354"/>
      <c r="OWY54" s="354"/>
      <c r="OWZ54" s="354"/>
      <c r="OXA54" s="354"/>
      <c r="OXB54" s="354"/>
      <c r="OXC54" s="354"/>
      <c r="OXD54" s="354"/>
      <c r="OXE54" s="354"/>
      <c r="OXF54" s="354"/>
      <c r="OXG54" s="354"/>
      <c r="OXH54" s="354"/>
      <c r="OXI54" s="354"/>
      <c r="OXJ54" s="354"/>
      <c r="OXK54" s="354"/>
      <c r="OXL54" s="354"/>
      <c r="OXM54" s="354"/>
      <c r="OXN54" s="354"/>
      <c r="OXO54" s="354"/>
      <c r="OXP54" s="354"/>
      <c r="OXQ54" s="354"/>
      <c r="OXR54" s="354"/>
      <c r="OXS54" s="354"/>
      <c r="OXT54" s="354"/>
      <c r="OXU54" s="354"/>
      <c r="OXV54" s="354"/>
      <c r="OXW54" s="354"/>
      <c r="OXX54" s="354"/>
      <c r="OXY54" s="354"/>
      <c r="OXZ54" s="354"/>
      <c r="OYA54" s="354"/>
      <c r="OYB54" s="354"/>
      <c r="OYC54" s="354"/>
      <c r="OYD54" s="354"/>
      <c r="OYE54" s="354"/>
      <c r="OYF54" s="354"/>
      <c r="OYG54" s="354"/>
      <c r="OYH54" s="354"/>
      <c r="OYI54" s="354"/>
      <c r="OYJ54" s="354"/>
      <c r="OYK54" s="354"/>
      <c r="OYL54" s="354"/>
      <c r="OYM54" s="354"/>
      <c r="OYN54" s="354"/>
      <c r="OYO54" s="354"/>
      <c r="OYP54" s="354"/>
      <c r="OYQ54" s="354"/>
      <c r="OYR54" s="354"/>
      <c r="OYS54" s="354"/>
      <c r="OYT54" s="354"/>
      <c r="OYU54" s="354"/>
      <c r="OYV54" s="354"/>
      <c r="OYW54" s="354"/>
      <c r="OYX54" s="354"/>
      <c r="OYY54" s="354"/>
      <c r="OYZ54" s="354"/>
      <c r="OZA54" s="354"/>
      <c r="OZB54" s="354"/>
      <c r="OZC54" s="354"/>
      <c r="OZD54" s="354"/>
      <c r="OZE54" s="354"/>
      <c r="OZF54" s="354"/>
      <c r="OZG54" s="354"/>
      <c r="OZH54" s="354"/>
      <c r="OZI54" s="354"/>
      <c r="OZJ54" s="354"/>
      <c r="OZK54" s="354"/>
      <c r="OZL54" s="354"/>
      <c r="OZM54" s="354"/>
      <c r="OZN54" s="354"/>
      <c r="OZO54" s="354"/>
      <c r="OZP54" s="354"/>
      <c r="OZQ54" s="354"/>
      <c r="OZR54" s="354"/>
      <c r="OZS54" s="354"/>
      <c r="OZT54" s="354"/>
      <c r="OZU54" s="354"/>
      <c r="OZV54" s="354"/>
      <c r="OZW54" s="354"/>
      <c r="OZX54" s="354"/>
      <c r="OZY54" s="354"/>
      <c r="OZZ54" s="354"/>
      <c r="PAA54" s="354"/>
      <c r="PAB54" s="354"/>
      <c r="PAC54" s="354"/>
      <c r="PAD54" s="354"/>
      <c r="PAE54" s="354"/>
      <c r="PAF54" s="354"/>
      <c r="PAG54" s="354"/>
      <c r="PAH54" s="354"/>
      <c r="PAI54" s="354"/>
      <c r="PAJ54" s="354"/>
      <c r="PAK54" s="354"/>
      <c r="PAL54" s="354"/>
      <c r="PAM54" s="354"/>
      <c r="PAN54" s="354"/>
      <c r="PAO54" s="354"/>
      <c r="PAP54" s="354"/>
      <c r="PAQ54" s="354"/>
      <c r="PAR54" s="354"/>
      <c r="PAS54" s="354"/>
      <c r="PAT54" s="354"/>
      <c r="PAU54" s="354"/>
      <c r="PAV54" s="354"/>
      <c r="PAW54" s="354"/>
      <c r="PAX54" s="354"/>
      <c r="PAY54" s="354"/>
      <c r="PAZ54" s="354"/>
      <c r="PBA54" s="354"/>
      <c r="PBB54" s="354"/>
      <c r="PBC54" s="354"/>
      <c r="PBD54" s="354"/>
      <c r="PBE54" s="354"/>
      <c r="PBF54" s="354"/>
      <c r="PBG54" s="354"/>
      <c r="PBH54" s="354"/>
      <c r="PBI54" s="354"/>
      <c r="PBJ54" s="354"/>
      <c r="PBK54" s="354"/>
      <c r="PBL54" s="354"/>
      <c r="PBM54" s="354"/>
      <c r="PBN54" s="354"/>
      <c r="PBO54" s="354"/>
      <c r="PBP54" s="354"/>
      <c r="PBQ54" s="354"/>
      <c r="PBR54" s="354"/>
      <c r="PBS54" s="354"/>
      <c r="PBT54" s="354"/>
      <c r="PBU54" s="354"/>
      <c r="PBV54" s="354"/>
      <c r="PBW54" s="354"/>
      <c r="PBX54" s="354"/>
      <c r="PBY54" s="354"/>
      <c r="PBZ54" s="354"/>
      <c r="PCA54" s="354"/>
      <c r="PCB54" s="354"/>
      <c r="PCC54" s="354"/>
      <c r="PCD54" s="354"/>
      <c r="PCE54" s="354"/>
      <c r="PCF54" s="354"/>
      <c r="PCG54" s="354"/>
      <c r="PCH54" s="354"/>
      <c r="PCI54" s="354"/>
      <c r="PCJ54" s="354"/>
      <c r="PCK54" s="354"/>
      <c r="PCL54" s="354"/>
      <c r="PCM54" s="354"/>
      <c r="PCN54" s="354"/>
      <c r="PCO54" s="354"/>
      <c r="PCP54" s="354"/>
      <c r="PCQ54" s="354"/>
      <c r="PCR54" s="354"/>
      <c r="PCS54" s="354"/>
      <c r="PCT54" s="354"/>
      <c r="PCU54" s="354"/>
      <c r="PCV54" s="354"/>
      <c r="PCW54" s="354"/>
      <c r="PCX54" s="354"/>
      <c r="PCY54" s="354"/>
      <c r="PCZ54" s="354"/>
      <c r="PDA54" s="354"/>
      <c r="PDB54" s="354"/>
      <c r="PDC54" s="354"/>
      <c r="PDD54" s="354"/>
      <c r="PDE54" s="354"/>
      <c r="PDF54" s="354"/>
      <c r="PDG54" s="354"/>
      <c r="PDH54" s="354"/>
      <c r="PDI54" s="354"/>
      <c r="PDJ54" s="354"/>
      <c r="PDK54" s="354"/>
      <c r="PDL54" s="354"/>
      <c r="PDM54" s="354"/>
      <c r="PDN54" s="354"/>
      <c r="PDO54" s="354"/>
      <c r="PDP54" s="354"/>
      <c r="PDQ54" s="354"/>
      <c r="PDR54" s="354"/>
      <c r="PDS54" s="354"/>
      <c r="PDT54" s="354"/>
      <c r="PDU54" s="354"/>
      <c r="PDV54" s="354"/>
      <c r="PDW54" s="354"/>
      <c r="PDX54" s="354"/>
      <c r="PDY54" s="354"/>
      <c r="PDZ54" s="354"/>
      <c r="PEA54" s="354"/>
      <c r="PEB54" s="354"/>
      <c r="PEC54" s="354"/>
      <c r="PED54" s="354"/>
      <c r="PEE54" s="354"/>
      <c r="PEF54" s="354"/>
      <c r="PEG54" s="354"/>
      <c r="PEH54" s="354"/>
      <c r="PEI54" s="354"/>
      <c r="PEJ54" s="354"/>
      <c r="PEK54" s="354"/>
      <c r="PEL54" s="354"/>
      <c r="PEM54" s="354"/>
      <c r="PEN54" s="354"/>
      <c r="PEO54" s="354"/>
      <c r="PEP54" s="354"/>
      <c r="PEQ54" s="354"/>
      <c r="PER54" s="354"/>
      <c r="PES54" s="354"/>
      <c r="PET54" s="354"/>
      <c r="PEU54" s="354"/>
      <c r="PEV54" s="354"/>
      <c r="PEW54" s="354"/>
      <c r="PEX54" s="354"/>
      <c r="PEY54" s="354"/>
      <c r="PEZ54" s="354"/>
      <c r="PFA54" s="354"/>
      <c r="PFB54" s="354"/>
      <c r="PFC54" s="354"/>
      <c r="PFD54" s="354"/>
      <c r="PFE54" s="354"/>
      <c r="PFF54" s="354"/>
      <c r="PFG54" s="354"/>
      <c r="PFH54" s="354"/>
      <c r="PFI54" s="354"/>
      <c r="PFJ54" s="354"/>
      <c r="PFK54" s="354"/>
      <c r="PFL54" s="354"/>
      <c r="PFM54" s="354"/>
      <c r="PFN54" s="354"/>
      <c r="PFO54" s="354"/>
      <c r="PFP54" s="354"/>
      <c r="PFQ54" s="354"/>
      <c r="PFR54" s="354"/>
      <c r="PFS54" s="354"/>
      <c r="PFT54" s="354"/>
      <c r="PFU54" s="354"/>
      <c r="PFV54" s="354"/>
      <c r="PFW54" s="354"/>
      <c r="PFX54" s="354"/>
      <c r="PFY54" s="354"/>
      <c r="PFZ54" s="354"/>
      <c r="PGA54" s="354"/>
      <c r="PGB54" s="354"/>
      <c r="PGC54" s="354"/>
      <c r="PGD54" s="354"/>
      <c r="PGE54" s="354"/>
      <c r="PGF54" s="354"/>
      <c r="PGG54" s="354"/>
      <c r="PGH54" s="354"/>
      <c r="PGI54" s="354"/>
      <c r="PGJ54" s="354"/>
      <c r="PGK54" s="354"/>
      <c r="PGL54" s="354"/>
      <c r="PGM54" s="354"/>
      <c r="PGN54" s="354"/>
      <c r="PGO54" s="354"/>
      <c r="PGP54" s="354"/>
      <c r="PGQ54" s="354"/>
      <c r="PGR54" s="354"/>
      <c r="PGS54" s="354"/>
      <c r="PGT54" s="354"/>
      <c r="PGU54" s="354"/>
      <c r="PGV54" s="354"/>
      <c r="PGW54" s="354"/>
      <c r="PGX54" s="354"/>
      <c r="PGY54" s="354"/>
      <c r="PGZ54" s="354"/>
      <c r="PHA54" s="354"/>
      <c r="PHB54" s="354"/>
      <c r="PHC54" s="354"/>
      <c r="PHD54" s="354"/>
      <c r="PHE54" s="354"/>
      <c r="PHF54" s="354"/>
      <c r="PHG54" s="354"/>
      <c r="PHH54" s="354"/>
      <c r="PHI54" s="354"/>
      <c r="PHJ54" s="354"/>
      <c r="PHK54" s="354"/>
      <c r="PHL54" s="354"/>
      <c r="PHM54" s="354"/>
      <c r="PHN54" s="354"/>
      <c r="PHO54" s="354"/>
      <c r="PHP54" s="354"/>
      <c r="PHQ54" s="354"/>
      <c r="PHR54" s="354"/>
      <c r="PHS54" s="354"/>
      <c r="PHT54" s="354"/>
      <c r="PHU54" s="354"/>
      <c r="PHV54" s="354"/>
      <c r="PHW54" s="354"/>
      <c r="PHX54" s="354"/>
      <c r="PHY54" s="354"/>
      <c r="PHZ54" s="354"/>
      <c r="PIA54" s="354"/>
      <c r="PIB54" s="354"/>
      <c r="PIC54" s="354"/>
      <c r="PID54" s="354"/>
      <c r="PIE54" s="354"/>
      <c r="PIF54" s="354"/>
      <c r="PIG54" s="354"/>
      <c r="PIH54" s="354"/>
      <c r="PII54" s="354"/>
      <c r="PIJ54" s="354"/>
      <c r="PIK54" s="354"/>
      <c r="PIL54" s="354"/>
      <c r="PIM54" s="354"/>
      <c r="PIN54" s="354"/>
      <c r="PIO54" s="354"/>
      <c r="PIP54" s="354"/>
      <c r="PIQ54" s="354"/>
      <c r="PIR54" s="354"/>
      <c r="PIS54" s="354"/>
      <c r="PIT54" s="354"/>
      <c r="PIU54" s="354"/>
      <c r="PIV54" s="354"/>
      <c r="PIW54" s="354"/>
      <c r="PIX54" s="354"/>
      <c r="PIY54" s="354"/>
      <c r="PIZ54" s="354"/>
      <c r="PJA54" s="354"/>
      <c r="PJB54" s="354"/>
      <c r="PJC54" s="354"/>
      <c r="PJD54" s="354"/>
      <c r="PJE54" s="354"/>
      <c r="PJF54" s="354"/>
      <c r="PJG54" s="354"/>
      <c r="PJH54" s="354"/>
      <c r="PJI54" s="354"/>
      <c r="PJJ54" s="354"/>
      <c r="PJK54" s="354"/>
      <c r="PJL54" s="354"/>
      <c r="PJM54" s="354"/>
      <c r="PJN54" s="354"/>
      <c r="PJO54" s="354"/>
      <c r="PJP54" s="354"/>
      <c r="PJQ54" s="354"/>
      <c r="PJR54" s="354"/>
      <c r="PJS54" s="354"/>
      <c r="PJT54" s="354"/>
      <c r="PJU54" s="354"/>
      <c r="PJV54" s="354"/>
      <c r="PJW54" s="354"/>
      <c r="PJX54" s="354"/>
      <c r="PJY54" s="354"/>
      <c r="PJZ54" s="354"/>
      <c r="PKA54" s="354"/>
      <c r="PKB54" s="354"/>
      <c r="PKC54" s="354"/>
      <c r="PKD54" s="354"/>
      <c r="PKE54" s="354"/>
      <c r="PKF54" s="354"/>
      <c r="PKG54" s="354"/>
      <c r="PKH54" s="354"/>
      <c r="PKI54" s="354"/>
      <c r="PKJ54" s="354"/>
      <c r="PKK54" s="354"/>
      <c r="PKL54" s="354"/>
      <c r="PKM54" s="354"/>
      <c r="PKN54" s="354"/>
      <c r="PKO54" s="354"/>
      <c r="PKP54" s="354"/>
      <c r="PKQ54" s="354"/>
      <c r="PKR54" s="354"/>
      <c r="PKS54" s="354"/>
      <c r="PKT54" s="354"/>
      <c r="PKU54" s="354"/>
      <c r="PKV54" s="354"/>
      <c r="PKW54" s="354"/>
      <c r="PKX54" s="354"/>
      <c r="PKY54" s="354"/>
      <c r="PKZ54" s="354"/>
      <c r="PLA54" s="354"/>
      <c r="PLB54" s="354"/>
      <c r="PLC54" s="354"/>
      <c r="PLD54" s="354"/>
      <c r="PLE54" s="354"/>
      <c r="PLF54" s="354"/>
      <c r="PLG54" s="354"/>
      <c r="PLH54" s="354"/>
      <c r="PLI54" s="354"/>
      <c r="PLJ54" s="354"/>
      <c r="PLK54" s="354"/>
      <c r="PLL54" s="354"/>
      <c r="PLM54" s="354"/>
      <c r="PLN54" s="354"/>
      <c r="PLO54" s="354"/>
      <c r="PLP54" s="354"/>
      <c r="PLQ54" s="354"/>
      <c r="PLR54" s="354"/>
      <c r="PLS54" s="354"/>
      <c r="PLT54" s="354"/>
      <c r="PLU54" s="354"/>
      <c r="PLV54" s="354"/>
      <c r="PLW54" s="354"/>
      <c r="PLX54" s="354"/>
      <c r="PLY54" s="354"/>
      <c r="PLZ54" s="354"/>
      <c r="PMA54" s="354"/>
      <c r="PMB54" s="354"/>
      <c r="PMC54" s="354"/>
      <c r="PMD54" s="354"/>
      <c r="PME54" s="354"/>
      <c r="PMF54" s="354"/>
      <c r="PMG54" s="354"/>
      <c r="PMH54" s="354"/>
      <c r="PMI54" s="354"/>
      <c r="PMJ54" s="354"/>
      <c r="PMK54" s="354"/>
      <c r="PML54" s="354"/>
      <c r="PMM54" s="354"/>
      <c r="PMN54" s="354"/>
      <c r="PMO54" s="354"/>
      <c r="PMP54" s="354"/>
      <c r="PMQ54" s="354"/>
      <c r="PMR54" s="354"/>
      <c r="PMS54" s="354"/>
      <c r="PMT54" s="354"/>
      <c r="PMU54" s="354"/>
      <c r="PMV54" s="354"/>
      <c r="PMW54" s="354"/>
      <c r="PMX54" s="354"/>
      <c r="PMY54" s="354"/>
      <c r="PMZ54" s="354"/>
      <c r="PNA54" s="354"/>
      <c r="PNB54" s="354"/>
      <c r="PNC54" s="354"/>
      <c r="PND54" s="354"/>
      <c r="PNE54" s="354"/>
      <c r="PNF54" s="354"/>
      <c r="PNG54" s="354"/>
      <c r="PNH54" s="354"/>
      <c r="PNI54" s="354"/>
      <c r="PNJ54" s="354"/>
      <c r="PNK54" s="354"/>
      <c r="PNL54" s="354"/>
      <c r="PNM54" s="354"/>
      <c r="PNN54" s="354"/>
      <c r="PNO54" s="354"/>
      <c r="PNP54" s="354"/>
      <c r="PNQ54" s="354"/>
      <c r="PNR54" s="354"/>
      <c r="PNS54" s="354"/>
      <c r="PNT54" s="354"/>
      <c r="PNU54" s="354"/>
      <c r="PNV54" s="354"/>
      <c r="PNW54" s="354"/>
      <c r="PNX54" s="354"/>
      <c r="PNY54" s="354"/>
      <c r="PNZ54" s="354"/>
      <c r="POA54" s="354"/>
      <c r="POB54" s="354"/>
      <c r="POC54" s="354"/>
      <c r="POD54" s="354"/>
      <c r="POE54" s="354"/>
      <c r="POF54" s="354"/>
      <c r="POG54" s="354"/>
      <c r="POH54" s="354"/>
      <c r="POI54" s="354"/>
      <c r="POJ54" s="354"/>
      <c r="POK54" s="354"/>
      <c r="POL54" s="354"/>
      <c r="POM54" s="354"/>
      <c r="PON54" s="354"/>
      <c r="POO54" s="354"/>
      <c r="POP54" s="354"/>
      <c r="POQ54" s="354"/>
      <c r="POR54" s="354"/>
      <c r="POS54" s="354"/>
      <c r="POT54" s="354"/>
      <c r="POU54" s="354"/>
      <c r="POV54" s="354"/>
      <c r="POW54" s="354"/>
      <c r="POX54" s="354"/>
      <c r="POY54" s="354"/>
      <c r="POZ54" s="354"/>
      <c r="PPA54" s="354"/>
      <c r="PPB54" s="354"/>
      <c r="PPC54" s="354"/>
      <c r="PPD54" s="354"/>
      <c r="PPE54" s="354"/>
      <c r="PPF54" s="354"/>
      <c r="PPG54" s="354"/>
      <c r="PPH54" s="354"/>
      <c r="PPI54" s="354"/>
      <c r="PPJ54" s="354"/>
      <c r="PPK54" s="354"/>
      <c r="PPL54" s="354"/>
      <c r="PPM54" s="354"/>
      <c r="PPN54" s="354"/>
      <c r="PPO54" s="354"/>
      <c r="PPP54" s="354"/>
      <c r="PPQ54" s="354"/>
      <c r="PPR54" s="354"/>
      <c r="PPS54" s="354"/>
      <c r="PPT54" s="354"/>
      <c r="PPU54" s="354"/>
      <c r="PPV54" s="354"/>
      <c r="PPW54" s="354"/>
      <c r="PPX54" s="354"/>
      <c r="PPY54" s="354"/>
      <c r="PPZ54" s="354"/>
      <c r="PQA54" s="354"/>
      <c r="PQB54" s="354"/>
      <c r="PQC54" s="354"/>
      <c r="PQD54" s="354"/>
      <c r="PQE54" s="354"/>
      <c r="PQF54" s="354"/>
      <c r="PQG54" s="354"/>
      <c r="PQH54" s="354"/>
      <c r="PQI54" s="354"/>
      <c r="PQJ54" s="354"/>
      <c r="PQK54" s="354"/>
      <c r="PQL54" s="354"/>
      <c r="PQM54" s="354"/>
      <c r="PQN54" s="354"/>
      <c r="PQO54" s="354"/>
      <c r="PQP54" s="354"/>
      <c r="PQQ54" s="354"/>
      <c r="PQR54" s="354"/>
      <c r="PQS54" s="354"/>
      <c r="PQT54" s="354"/>
      <c r="PQU54" s="354"/>
      <c r="PQV54" s="354"/>
      <c r="PQW54" s="354"/>
      <c r="PQX54" s="354"/>
      <c r="PQY54" s="354"/>
      <c r="PQZ54" s="354"/>
      <c r="PRA54" s="354"/>
      <c r="PRB54" s="354"/>
      <c r="PRC54" s="354"/>
      <c r="PRD54" s="354"/>
      <c r="PRE54" s="354"/>
      <c r="PRF54" s="354"/>
      <c r="PRG54" s="354"/>
      <c r="PRH54" s="354"/>
      <c r="PRI54" s="354"/>
      <c r="PRJ54" s="354"/>
      <c r="PRK54" s="354"/>
      <c r="PRL54" s="354"/>
      <c r="PRM54" s="354"/>
      <c r="PRN54" s="354"/>
      <c r="PRO54" s="354"/>
      <c r="PRP54" s="354"/>
      <c r="PRQ54" s="354"/>
      <c r="PRR54" s="354"/>
      <c r="PRS54" s="354"/>
      <c r="PRT54" s="354"/>
      <c r="PRU54" s="354"/>
      <c r="PRV54" s="354"/>
      <c r="PRW54" s="354"/>
      <c r="PRX54" s="354"/>
      <c r="PRY54" s="354"/>
      <c r="PRZ54" s="354"/>
      <c r="PSA54" s="354"/>
      <c r="PSB54" s="354"/>
      <c r="PSC54" s="354"/>
      <c r="PSD54" s="354"/>
      <c r="PSE54" s="354"/>
      <c r="PSF54" s="354"/>
      <c r="PSG54" s="354"/>
      <c r="PSH54" s="354"/>
      <c r="PSI54" s="354"/>
      <c r="PSJ54" s="354"/>
      <c r="PSK54" s="354"/>
      <c r="PSL54" s="354"/>
      <c r="PSM54" s="354"/>
      <c r="PSN54" s="354"/>
      <c r="PSO54" s="354"/>
      <c r="PSP54" s="354"/>
      <c r="PSQ54" s="354"/>
      <c r="PSR54" s="354"/>
      <c r="PSS54" s="354"/>
      <c r="PST54" s="354"/>
      <c r="PSU54" s="354"/>
      <c r="PSV54" s="354"/>
      <c r="PSW54" s="354"/>
      <c r="PSX54" s="354"/>
      <c r="PSY54" s="354"/>
      <c r="PSZ54" s="354"/>
      <c r="PTA54" s="354"/>
      <c r="PTB54" s="354"/>
      <c r="PTC54" s="354"/>
      <c r="PTD54" s="354"/>
      <c r="PTE54" s="354"/>
      <c r="PTF54" s="354"/>
      <c r="PTG54" s="354"/>
      <c r="PTH54" s="354"/>
      <c r="PTI54" s="354"/>
      <c r="PTJ54" s="354"/>
      <c r="PTK54" s="354"/>
      <c r="PTL54" s="354"/>
      <c r="PTM54" s="354"/>
      <c r="PTN54" s="354"/>
      <c r="PTO54" s="354"/>
      <c r="PTP54" s="354"/>
      <c r="PTQ54" s="354"/>
      <c r="PTR54" s="354"/>
      <c r="PTS54" s="354"/>
      <c r="PTT54" s="354"/>
      <c r="PTU54" s="354"/>
      <c r="PTV54" s="354"/>
      <c r="PTW54" s="354"/>
      <c r="PTX54" s="354"/>
      <c r="PTY54" s="354"/>
      <c r="PTZ54" s="354"/>
      <c r="PUA54" s="354"/>
      <c r="PUB54" s="354"/>
      <c r="PUC54" s="354"/>
      <c r="PUD54" s="354"/>
      <c r="PUE54" s="354"/>
      <c r="PUF54" s="354"/>
      <c r="PUG54" s="354"/>
      <c r="PUH54" s="354"/>
      <c r="PUI54" s="354"/>
      <c r="PUJ54" s="354"/>
      <c r="PUK54" s="354"/>
      <c r="PUL54" s="354"/>
      <c r="PUM54" s="354"/>
      <c r="PUN54" s="354"/>
      <c r="PUO54" s="354"/>
      <c r="PUP54" s="354"/>
      <c r="PUQ54" s="354"/>
      <c r="PUR54" s="354"/>
      <c r="PUS54" s="354"/>
      <c r="PUT54" s="354"/>
      <c r="PUU54" s="354"/>
      <c r="PUV54" s="354"/>
      <c r="PUW54" s="354"/>
      <c r="PUX54" s="354"/>
      <c r="PUY54" s="354"/>
      <c r="PUZ54" s="354"/>
      <c r="PVA54" s="354"/>
      <c r="PVB54" s="354"/>
      <c r="PVC54" s="354"/>
      <c r="PVD54" s="354"/>
      <c r="PVE54" s="354"/>
      <c r="PVF54" s="354"/>
      <c r="PVG54" s="354"/>
      <c r="PVH54" s="354"/>
      <c r="PVI54" s="354"/>
      <c r="PVJ54" s="354"/>
      <c r="PVK54" s="354"/>
      <c r="PVL54" s="354"/>
      <c r="PVM54" s="354"/>
      <c r="PVN54" s="354"/>
      <c r="PVO54" s="354"/>
      <c r="PVP54" s="354"/>
      <c r="PVQ54" s="354"/>
      <c r="PVR54" s="354"/>
      <c r="PVS54" s="354"/>
      <c r="PVT54" s="354"/>
      <c r="PVU54" s="354"/>
      <c r="PVV54" s="354"/>
      <c r="PVW54" s="354"/>
      <c r="PVX54" s="354"/>
      <c r="PVY54" s="354"/>
      <c r="PVZ54" s="354"/>
      <c r="PWA54" s="354"/>
      <c r="PWB54" s="354"/>
      <c r="PWC54" s="354"/>
      <c r="PWD54" s="354"/>
      <c r="PWE54" s="354"/>
      <c r="PWF54" s="354"/>
      <c r="PWG54" s="354"/>
      <c r="PWH54" s="354"/>
      <c r="PWI54" s="354"/>
      <c r="PWJ54" s="354"/>
      <c r="PWK54" s="354"/>
      <c r="PWL54" s="354"/>
      <c r="PWM54" s="354"/>
      <c r="PWN54" s="354"/>
      <c r="PWO54" s="354"/>
      <c r="PWP54" s="354"/>
      <c r="PWQ54" s="354"/>
      <c r="PWR54" s="354"/>
      <c r="PWS54" s="354"/>
      <c r="PWT54" s="354"/>
      <c r="PWU54" s="354"/>
      <c r="PWV54" s="354"/>
      <c r="PWW54" s="354"/>
      <c r="PWX54" s="354"/>
      <c r="PWY54" s="354"/>
      <c r="PWZ54" s="354"/>
      <c r="PXA54" s="354"/>
      <c r="PXB54" s="354"/>
      <c r="PXC54" s="354"/>
      <c r="PXD54" s="354"/>
      <c r="PXE54" s="354"/>
      <c r="PXF54" s="354"/>
      <c r="PXG54" s="354"/>
      <c r="PXH54" s="354"/>
      <c r="PXI54" s="354"/>
      <c r="PXJ54" s="354"/>
      <c r="PXK54" s="354"/>
      <c r="PXL54" s="354"/>
      <c r="PXM54" s="354"/>
      <c r="PXN54" s="354"/>
      <c r="PXO54" s="354"/>
      <c r="PXP54" s="354"/>
      <c r="PXQ54" s="354"/>
      <c r="PXR54" s="354"/>
      <c r="PXS54" s="354"/>
      <c r="PXT54" s="354"/>
      <c r="PXU54" s="354"/>
      <c r="PXV54" s="354"/>
      <c r="PXW54" s="354"/>
      <c r="PXX54" s="354"/>
      <c r="PXY54" s="354"/>
      <c r="PXZ54" s="354"/>
      <c r="PYA54" s="354"/>
      <c r="PYB54" s="354"/>
      <c r="PYC54" s="354"/>
      <c r="PYD54" s="354"/>
      <c r="PYE54" s="354"/>
      <c r="PYF54" s="354"/>
      <c r="PYG54" s="354"/>
      <c r="PYH54" s="354"/>
      <c r="PYI54" s="354"/>
      <c r="PYJ54" s="354"/>
      <c r="PYK54" s="354"/>
      <c r="PYL54" s="354"/>
      <c r="PYM54" s="354"/>
      <c r="PYN54" s="354"/>
      <c r="PYO54" s="354"/>
      <c r="PYP54" s="354"/>
      <c r="PYQ54" s="354"/>
      <c r="PYR54" s="354"/>
      <c r="PYS54" s="354"/>
      <c r="PYT54" s="354"/>
      <c r="PYU54" s="354"/>
      <c r="PYV54" s="354"/>
      <c r="PYW54" s="354"/>
      <c r="PYX54" s="354"/>
      <c r="PYY54" s="354"/>
      <c r="PYZ54" s="354"/>
      <c r="PZA54" s="354"/>
      <c r="PZB54" s="354"/>
      <c r="PZC54" s="354"/>
      <c r="PZD54" s="354"/>
      <c r="PZE54" s="354"/>
      <c r="PZF54" s="354"/>
      <c r="PZG54" s="354"/>
      <c r="PZH54" s="354"/>
      <c r="PZI54" s="354"/>
      <c r="PZJ54" s="354"/>
      <c r="PZK54" s="354"/>
      <c r="PZL54" s="354"/>
      <c r="PZM54" s="354"/>
      <c r="PZN54" s="354"/>
      <c r="PZO54" s="354"/>
      <c r="PZP54" s="354"/>
      <c r="PZQ54" s="354"/>
      <c r="PZR54" s="354"/>
      <c r="PZS54" s="354"/>
      <c r="PZT54" s="354"/>
      <c r="PZU54" s="354"/>
      <c r="PZV54" s="354"/>
      <c r="PZW54" s="354"/>
      <c r="PZX54" s="354"/>
      <c r="PZY54" s="354"/>
      <c r="PZZ54" s="354"/>
      <c r="QAA54" s="354"/>
      <c r="QAB54" s="354"/>
      <c r="QAC54" s="354"/>
      <c r="QAD54" s="354"/>
      <c r="QAE54" s="354"/>
      <c r="QAF54" s="354"/>
      <c r="QAG54" s="354"/>
      <c r="QAH54" s="354"/>
      <c r="QAI54" s="354"/>
      <c r="QAJ54" s="354"/>
      <c r="QAK54" s="354"/>
      <c r="QAL54" s="354"/>
      <c r="QAM54" s="354"/>
      <c r="QAN54" s="354"/>
      <c r="QAO54" s="354"/>
      <c r="QAP54" s="354"/>
      <c r="QAQ54" s="354"/>
      <c r="QAR54" s="354"/>
      <c r="QAS54" s="354"/>
      <c r="QAT54" s="354"/>
      <c r="QAU54" s="354"/>
      <c r="QAV54" s="354"/>
      <c r="QAW54" s="354"/>
      <c r="QAX54" s="354"/>
      <c r="QAY54" s="354"/>
      <c r="QAZ54" s="354"/>
      <c r="QBA54" s="354"/>
      <c r="QBB54" s="354"/>
      <c r="QBC54" s="354"/>
      <c r="QBD54" s="354"/>
      <c r="QBE54" s="354"/>
      <c r="QBF54" s="354"/>
      <c r="QBG54" s="354"/>
      <c r="QBH54" s="354"/>
      <c r="QBI54" s="354"/>
      <c r="QBJ54" s="354"/>
      <c r="QBK54" s="354"/>
      <c r="QBL54" s="354"/>
      <c r="QBM54" s="354"/>
      <c r="QBN54" s="354"/>
      <c r="QBO54" s="354"/>
      <c r="QBP54" s="354"/>
      <c r="QBQ54" s="354"/>
      <c r="QBR54" s="354"/>
      <c r="QBS54" s="354"/>
      <c r="QBT54" s="354"/>
      <c r="QBU54" s="354"/>
      <c r="QBV54" s="354"/>
      <c r="QBW54" s="354"/>
      <c r="QBX54" s="354"/>
      <c r="QBY54" s="354"/>
      <c r="QBZ54" s="354"/>
      <c r="QCA54" s="354"/>
      <c r="QCB54" s="354"/>
      <c r="QCC54" s="354"/>
      <c r="QCD54" s="354"/>
      <c r="QCE54" s="354"/>
      <c r="QCF54" s="354"/>
      <c r="QCG54" s="354"/>
      <c r="QCH54" s="354"/>
      <c r="QCI54" s="354"/>
      <c r="QCJ54" s="354"/>
      <c r="QCK54" s="354"/>
      <c r="QCL54" s="354"/>
      <c r="QCM54" s="354"/>
      <c r="QCN54" s="354"/>
      <c r="QCO54" s="354"/>
      <c r="QCP54" s="354"/>
      <c r="QCQ54" s="354"/>
      <c r="QCR54" s="354"/>
      <c r="QCS54" s="354"/>
      <c r="QCT54" s="354"/>
      <c r="QCU54" s="354"/>
      <c r="QCV54" s="354"/>
      <c r="QCW54" s="354"/>
      <c r="QCX54" s="354"/>
      <c r="QCY54" s="354"/>
      <c r="QCZ54" s="354"/>
      <c r="QDA54" s="354"/>
      <c r="QDB54" s="354"/>
      <c r="QDC54" s="354"/>
      <c r="QDD54" s="354"/>
      <c r="QDE54" s="354"/>
      <c r="QDF54" s="354"/>
      <c r="QDG54" s="354"/>
      <c r="QDH54" s="354"/>
      <c r="QDI54" s="354"/>
      <c r="QDJ54" s="354"/>
      <c r="QDK54" s="354"/>
      <c r="QDL54" s="354"/>
      <c r="QDM54" s="354"/>
      <c r="QDN54" s="354"/>
      <c r="QDO54" s="354"/>
      <c r="QDP54" s="354"/>
      <c r="QDQ54" s="354"/>
      <c r="QDR54" s="354"/>
      <c r="QDS54" s="354"/>
      <c r="QDT54" s="354"/>
      <c r="QDU54" s="354"/>
      <c r="QDV54" s="354"/>
      <c r="QDW54" s="354"/>
      <c r="QDX54" s="354"/>
      <c r="QDY54" s="354"/>
      <c r="QDZ54" s="354"/>
      <c r="QEA54" s="354"/>
      <c r="QEB54" s="354"/>
      <c r="QEC54" s="354"/>
      <c r="QED54" s="354"/>
      <c r="QEE54" s="354"/>
      <c r="QEF54" s="354"/>
      <c r="QEG54" s="354"/>
      <c r="QEH54" s="354"/>
      <c r="QEI54" s="354"/>
      <c r="QEJ54" s="354"/>
      <c r="QEK54" s="354"/>
      <c r="QEL54" s="354"/>
      <c r="QEM54" s="354"/>
      <c r="QEN54" s="354"/>
      <c r="QEO54" s="354"/>
      <c r="QEP54" s="354"/>
      <c r="QEQ54" s="354"/>
      <c r="QER54" s="354"/>
      <c r="QES54" s="354"/>
      <c r="QET54" s="354"/>
      <c r="QEU54" s="354"/>
      <c r="QEV54" s="354"/>
      <c r="QEW54" s="354"/>
      <c r="QEX54" s="354"/>
      <c r="QEY54" s="354"/>
      <c r="QEZ54" s="354"/>
      <c r="QFA54" s="354"/>
      <c r="QFB54" s="354"/>
      <c r="QFC54" s="354"/>
      <c r="QFD54" s="354"/>
      <c r="QFE54" s="354"/>
      <c r="QFF54" s="354"/>
      <c r="QFG54" s="354"/>
      <c r="QFH54" s="354"/>
      <c r="QFI54" s="354"/>
      <c r="QFJ54" s="354"/>
      <c r="QFK54" s="354"/>
      <c r="QFL54" s="354"/>
      <c r="QFM54" s="354"/>
      <c r="QFN54" s="354"/>
      <c r="QFO54" s="354"/>
      <c r="QFP54" s="354"/>
      <c r="QFQ54" s="354"/>
      <c r="QFR54" s="354"/>
      <c r="QFS54" s="354"/>
      <c r="QFT54" s="354"/>
      <c r="QFU54" s="354"/>
      <c r="QFV54" s="354"/>
      <c r="QFW54" s="354"/>
      <c r="QFX54" s="354"/>
      <c r="QFY54" s="354"/>
      <c r="QFZ54" s="354"/>
      <c r="QGA54" s="354"/>
      <c r="QGB54" s="354"/>
      <c r="QGC54" s="354"/>
      <c r="QGD54" s="354"/>
      <c r="QGE54" s="354"/>
      <c r="QGF54" s="354"/>
      <c r="QGG54" s="354"/>
      <c r="QGH54" s="354"/>
      <c r="QGI54" s="354"/>
      <c r="QGJ54" s="354"/>
      <c r="QGK54" s="354"/>
      <c r="QGL54" s="354"/>
      <c r="QGM54" s="354"/>
      <c r="QGN54" s="354"/>
      <c r="QGO54" s="354"/>
      <c r="QGP54" s="354"/>
      <c r="QGQ54" s="354"/>
      <c r="QGR54" s="354"/>
      <c r="QGS54" s="354"/>
      <c r="QGT54" s="354"/>
      <c r="QGU54" s="354"/>
      <c r="QGV54" s="354"/>
      <c r="QGW54" s="354"/>
      <c r="QGX54" s="354"/>
      <c r="QGY54" s="354"/>
      <c r="QGZ54" s="354"/>
      <c r="QHA54" s="354"/>
      <c r="QHB54" s="354"/>
      <c r="QHC54" s="354"/>
      <c r="QHD54" s="354"/>
      <c r="QHE54" s="354"/>
      <c r="QHF54" s="354"/>
      <c r="QHG54" s="354"/>
      <c r="QHH54" s="354"/>
      <c r="QHI54" s="354"/>
      <c r="QHJ54" s="354"/>
      <c r="QHK54" s="354"/>
      <c r="QHL54" s="354"/>
      <c r="QHM54" s="354"/>
      <c r="QHN54" s="354"/>
      <c r="QHO54" s="354"/>
      <c r="QHP54" s="354"/>
      <c r="QHQ54" s="354"/>
      <c r="QHR54" s="354"/>
      <c r="QHS54" s="354"/>
      <c r="QHT54" s="354"/>
      <c r="QHU54" s="354"/>
      <c r="QHV54" s="354"/>
      <c r="QHW54" s="354"/>
      <c r="QHX54" s="354"/>
      <c r="QHY54" s="354"/>
      <c r="QHZ54" s="354"/>
      <c r="QIA54" s="354"/>
      <c r="QIB54" s="354"/>
      <c r="QIC54" s="354"/>
      <c r="QID54" s="354"/>
      <c r="QIE54" s="354"/>
      <c r="QIF54" s="354"/>
      <c r="QIG54" s="354"/>
      <c r="QIH54" s="354"/>
      <c r="QII54" s="354"/>
      <c r="QIJ54" s="354"/>
      <c r="QIK54" s="354"/>
      <c r="QIL54" s="354"/>
      <c r="QIM54" s="354"/>
      <c r="QIN54" s="354"/>
      <c r="QIO54" s="354"/>
      <c r="QIP54" s="354"/>
      <c r="QIQ54" s="354"/>
      <c r="QIR54" s="354"/>
      <c r="QIS54" s="354"/>
      <c r="QIT54" s="354"/>
      <c r="QIU54" s="354"/>
      <c r="QIV54" s="354"/>
      <c r="QIW54" s="354"/>
      <c r="QIX54" s="354"/>
      <c r="QIY54" s="354"/>
      <c r="QIZ54" s="354"/>
      <c r="QJA54" s="354"/>
      <c r="QJB54" s="354"/>
      <c r="QJC54" s="354"/>
      <c r="QJD54" s="354"/>
      <c r="QJE54" s="354"/>
      <c r="QJF54" s="354"/>
      <c r="QJG54" s="354"/>
      <c r="QJH54" s="354"/>
      <c r="QJI54" s="354"/>
      <c r="QJJ54" s="354"/>
      <c r="QJK54" s="354"/>
      <c r="QJL54" s="354"/>
      <c r="QJM54" s="354"/>
      <c r="QJN54" s="354"/>
      <c r="QJO54" s="354"/>
      <c r="QJP54" s="354"/>
      <c r="QJQ54" s="354"/>
      <c r="QJR54" s="354"/>
      <c r="QJS54" s="354"/>
      <c r="QJT54" s="354"/>
      <c r="QJU54" s="354"/>
      <c r="QJV54" s="354"/>
      <c r="QJW54" s="354"/>
      <c r="QJX54" s="354"/>
      <c r="QJY54" s="354"/>
      <c r="QJZ54" s="354"/>
      <c r="QKA54" s="354"/>
      <c r="QKB54" s="354"/>
      <c r="QKC54" s="354"/>
      <c r="QKD54" s="354"/>
      <c r="QKE54" s="354"/>
      <c r="QKF54" s="354"/>
      <c r="QKG54" s="354"/>
      <c r="QKH54" s="354"/>
      <c r="QKI54" s="354"/>
      <c r="QKJ54" s="354"/>
      <c r="QKK54" s="354"/>
      <c r="QKL54" s="354"/>
      <c r="QKM54" s="354"/>
      <c r="QKN54" s="354"/>
      <c r="QKO54" s="354"/>
      <c r="QKP54" s="354"/>
      <c r="QKQ54" s="354"/>
      <c r="QKR54" s="354"/>
      <c r="QKS54" s="354"/>
      <c r="QKT54" s="354"/>
      <c r="QKU54" s="354"/>
      <c r="QKV54" s="354"/>
      <c r="QKW54" s="354"/>
      <c r="QKX54" s="354"/>
      <c r="QKY54" s="354"/>
      <c r="QKZ54" s="354"/>
      <c r="QLA54" s="354"/>
      <c r="QLB54" s="354"/>
      <c r="QLC54" s="354"/>
      <c r="QLD54" s="354"/>
      <c r="QLE54" s="354"/>
      <c r="QLF54" s="354"/>
      <c r="QLG54" s="354"/>
      <c r="QLH54" s="354"/>
      <c r="QLI54" s="354"/>
      <c r="QLJ54" s="354"/>
      <c r="QLK54" s="354"/>
      <c r="QLL54" s="354"/>
      <c r="QLM54" s="354"/>
      <c r="QLN54" s="354"/>
      <c r="QLO54" s="354"/>
      <c r="QLP54" s="354"/>
      <c r="QLQ54" s="354"/>
      <c r="QLR54" s="354"/>
      <c r="QLS54" s="354"/>
      <c r="QLT54" s="354"/>
      <c r="QLU54" s="354"/>
      <c r="QLV54" s="354"/>
      <c r="QLW54" s="354"/>
      <c r="QLX54" s="354"/>
      <c r="QLY54" s="354"/>
      <c r="QLZ54" s="354"/>
      <c r="QMA54" s="354"/>
      <c r="QMB54" s="354"/>
      <c r="QMC54" s="354"/>
      <c r="QMD54" s="354"/>
      <c r="QME54" s="354"/>
      <c r="QMF54" s="354"/>
      <c r="QMG54" s="354"/>
      <c r="QMH54" s="354"/>
      <c r="QMI54" s="354"/>
      <c r="QMJ54" s="354"/>
      <c r="QMK54" s="354"/>
      <c r="QML54" s="354"/>
      <c r="QMM54" s="354"/>
      <c r="QMN54" s="354"/>
      <c r="QMO54" s="354"/>
      <c r="QMP54" s="354"/>
      <c r="QMQ54" s="354"/>
      <c r="QMR54" s="354"/>
      <c r="QMS54" s="354"/>
      <c r="QMT54" s="354"/>
      <c r="QMU54" s="354"/>
      <c r="QMV54" s="354"/>
      <c r="QMW54" s="354"/>
      <c r="QMX54" s="354"/>
      <c r="QMY54" s="354"/>
      <c r="QMZ54" s="354"/>
      <c r="QNA54" s="354"/>
      <c r="QNB54" s="354"/>
      <c r="QNC54" s="354"/>
      <c r="QND54" s="354"/>
      <c r="QNE54" s="354"/>
      <c r="QNF54" s="354"/>
      <c r="QNG54" s="354"/>
      <c r="QNH54" s="354"/>
      <c r="QNI54" s="354"/>
      <c r="QNJ54" s="354"/>
      <c r="QNK54" s="354"/>
      <c r="QNL54" s="354"/>
      <c r="QNM54" s="354"/>
      <c r="QNN54" s="354"/>
      <c r="QNO54" s="354"/>
      <c r="QNP54" s="354"/>
      <c r="QNQ54" s="354"/>
      <c r="QNR54" s="354"/>
      <c r="QNS54" s="354"/>
      <c r="QNT54" s="354"/>
      <c r="QNU54" s="354"/>
      <c r="QNV54" s="354"/>
      <c r="QNW54" s="354"/>
      <c r="QNX54" s="354"/>
      <c r="QNY54" s="354"/>
      <c r="QNZ54" s="354"/>
      <c r="QOA54" s="354"/>
      <c r="QOB54" s="354"/>
      <c r="QOC54" s="354"/>
      <c r="QOD54" s="354"/>
      <c r="QOE54" s="354"/>
      <c r="QOF54" s="354"/>
      <c r="QOG54" s="354"/>
      <c r="QOH54" s="354"/>
      <c r="QOI54" s="354"/>
      <c r="QOJ54" s="354"/>
      <c r="QOK54" s="354"/>
      <c r="QOL54" s="354"/>
      <c r="QOM54" s="354"/>
      <c r="QON54" s="354"/>
      <c r="QOO54" s="354"/>
      <c r="QOP54" s="354"/>
      <c r="QOQ54" s="354"/>
      <c r="QOR54" s="354"/>
      <c r="QOS54" s="354"/>
      <c r="QOT54" s="354"/>
      <c r="QOU54" s="354"/>
      <c r="QOV54" s="354"/>
      <c r="QOW54" s="354"/>
      <c r="QOX54" s="354"/>
      <c r="QOY54" s="354"/>
      <c r="QOZ54" s="354"/>
      <c r="QPA54" s="354"/>
      <c r="QPB54" s="354"/>
      <c r="QPC54" s="354"/>
      <c r="QPD54" s="354"/>
      <c r="QPE54" s="354"/>
      <c r="QPF54" s="354"/>
      <c r="QPG54" s="354"/>
      <c r="QPH54" s="354"/>
      <c r="QPI54" s="354"/>
      <c r="QPJ54" s="354"/>
      <c r="QPK54" s="354"/>
      <c r="QPL54" s="354"/>
      <c r="QPM54" s="354"/>
      <c r="QPN54" s="354"/>
      <c r="QPO54" s="354"/>
      <c r="QPP54" s="354"/>
      <c r="QPQ54" s="354"/>
      <c r="QPR54" s="354"/>
      <c r="QPS54" s="354"/>
      <c r="QPT54" s="354"/>
      <c r="QPU54" s="354"/>
      <c r="QPV54" s="354"/>
      <c r="QPW54" s="354"/>
      <c r="QPX54" s="354"/>
      <c r="QPY54" s="354"/>
      <c r="QPZ54" s="354"/>
      <c r="QQA54" s="354"/>
      <c r="QQB54" s="354"/>
      <c r="QQC54" s="354"/>
      <c r="QQD54" s="354"/>
      <c r="QQE54" s="354"/>
      <c r="QQF54" s="354"/>
      <c r="QQG54" s="354"/>
      <c r="QQH54" s="354"/>
      <c r="QQI54" s="354"/>
      <c r="QQJ54" s="354"/>
      <c r="QQK54" s="354"/>
      <c r="QQL54" s="354"/>
      <c r="QQM54" s="354"/>
      <c r="QQN54" s="354"/>
      <c r="QQO54" s="354"/>
      <c r="QQP54" s="354"/>
      <c r="QQQ54" s="354"/>
      <c r="QQR54" s="354"/>
      <c r="QQS54" s="354"/>
      <c r="QQT54" s="354"/>
      <c r="QQU54" s="354"/>
      <c r="QQV54" s="354"/>
      <c r="QQW54" s="354"/>
      <c r="QQX54" s="354"/>
      <c r="QQY54" s="354"/>
      <c r="QQZ54" s="354"/>
      <c r="QRA54" s="354"/>
      <c r="QRB54" s="354"/>
      <c r="QRC54" s="354"/>
      <c r="QRD54" s="354"/>
      <c r="QRE54" s="354"/>
      <c r="QRF54" s="354"/>
      <c r="QRG54" s="354"/>
      <c r="QRH54" s="354"/>
      <c r="QRI54" s="354"/>
      <c r="QRJ54" s="354"/>
      <c r="QRK54" s="354"/>
      <c r="QRL54" s="354"/>
      <c r="QRM54" s="354"/>
      <c r="QRN54" s="354"/>
      <c r="QRO54" s="354"/>
      <c r="QRP54" s="354"/>
      <c r="QRQ54" s="354"/>
      <c r="QRR54" s="354"/>
      <c r="QRS54" s="354"/>
      <c r="QRT54" s="354"/>
      <c r="QRU54" s="354"/>
      <c r="QRV54" s="354"/>
      <c r="QRW54" s="354"/>
      <c r="QRX54" s="354"/>
      <c r="QRY54" s="354"/>
      <c r="QRZ54" s="354"/>
      <c r="QSA54" s="354"/>
      <c r="QSB54" s="354"/>
      <c r="QSC54" s="354"/>
      <c r="QSD54" s="354"/>
      <c r="QSE54" s="354"/>
      <c r="QSF54" s="354"/>
      <c r="QSG54" s="354"/>
      <c r="QSH54" s="354"/>
      <c r="QSI54" s="354"/>
      <c r="QSJ54" s="354"/>
      <c r="QSK54" s="354"/>
      <c r="QSL54" s="354"/>
      <c r="QSM54" s="354"/>
      <c r="QSN54" s="354"/>
      <c r="QSO54" s="354"/>
      <c r="QSP54" s="354"/>
      <c r="QSQ54" s="354"/>
      <c r="QSR54" s="354"/>
      <c r="QSS54" s="354"/>
      <c r="QST54" s="354"/>
      <c r="QSU54" s="354"/>
      <c r="QSV54" s="354"/>
      <c r="QSW54" s="354"/>
      <c r="QSX54" s="354"/>
      <c r="QSY54" s="354"/>
      <c r="QSZ54" s="354"/>
      <c r="QTA54" s="354"/>
      <c r="QTB54" s="354"/>
      <c r="QTC54" s="354"/>
      <c r="QTD54" s="354"/>
      <c r="QTE54" s="354"/>
      <c r="QTF54" s="354"/>
      <c r="QTG54" s="354"/>
      <c r="QTH54" s="354"/>
      <c r="QTI54" s="354"/>
      <c r="QTJ54" s="354"/>
      <c r="QTK54" s="354"/>
      <c r="QTL54" s="354"/>
      <c r="QTM54" s="354"/>
      <c r="QTN54" s="354"/>
      <c r="QTO54" s="354"/>
      <c r="QTP54" s="354"/>
      <c r="QTQ54" s="354"/>
      <c r="QTR54" s="354"/>
      <c r="QTS54" s="354"/>
      <c r="QTT54" s="354"/>
      <c r="QTU54" s="354"/>
      <c r="QTV54" s="354"/>
      <c r="QTW54" s="354"/>
      <c r="QTX54" s="354"/>
      <c r="QTY54" s="354"/>
      <c r="QTZ54" s="354"/>
      <c r="QUA54" s="354"/>
      <c r="QUB54" s="354"/>
      <c r="QUC54" s="354"/>
      <c r="QUD54" s="354"/>
      <c r="QUE54" s="354"/>
      <c r="QUF54" s="354"/>
      <c r="QUG54" s="354"/>
      <c r="QUH54" s="354"/>
      <c r="QUI54" s="354"/>
      <c r="QUJ54" s="354"/>
      <c r="QUK54" s="354"/>
      <c r="QUL54" s="354"/>
      <c r="QUM54" s="354"/>
      <c r="QUN54" s="354"/>
      <c r="QUO54" s="354"/>
      <c r="QUP54" s="354"/>
      <c r="QUQ54" s="354"/>
      <c r="QUR54" s="354"/>
      <c r="QUS54" s="354"/>
      <c r="QUT54" s="354"/>
      <c r="QUU54" s="354"/>
      <c r="QUV54" s="354"/>
      <c r="QUW54" s="354"/>
      <c r="QUX54" s="354"/>
      <c r="QUY54" s="354"/>
      <c r="QUZ54" s="354"/>
      <c r="QVA54" s="354"/>
      <c r="QVB54" s="354"/>
      <c r="QVC54" s="354"/>
      <c r="QVD54" s="354"/>
      <c r="QVE54" s="354"/>
      <c r="QVF54" s="354"/>
      <c r="QVG54" s="354"/>
      <c r="QVH54" s="354"/>
      <c r="QVI54" s="354"/>
      <c r="QVJ54" s="354"/>
      <c r="QVK54" s="354"/>
      <c r="QVL54" s="354"/>
      <c r="QVM54" s="354"/>
      <c r="QVN54" s="354"/>
      <c r="QVO54" s="354"/>
      <c r="QVP54" s="354"/>
      <c r="QVQ54" s="354"/>
      <c r="QVR54" s="354"/>
      <c r="QVS54" s="354"/>
      <c r="QVT54" s="354"/>
      <c r="QVU54" s="354"/>
      <c r="QVV54" s="354"/>
      <c r="QVW54" s="354"/>
      <c r="QVX54" s="354"/>
      <c r="QVY54" s="354"/>
      <c r="QVZ54" s="354"/>
      <c r="QWA54" s="354"/>
      <c r="QWB54" s="354"/>
      <c r="QWC54" s="354"/>
      <c r="QWD54" s="354"/>
      <c r="QWE54" s="354"/>
      <c r="QWF54" s="354"/>
      <c r="QWG54" s="354"/>
      <c r="QWH54" s="354"/>
      <c r="QWI54" s="354"/>
      <c r="QWJ54" s="354"/>
      <c r="QWK54" s="354"/>
      <c r="QWL54" s="354"/>
      <c r="QWM54" s="354"/>
      <c r="QWN54" s="354"/>
      <c r="QWO54" s="354"/>
      <c r="QWP54" s="354"/>
      <c r="QWQ54" s="354"/>
      <c r="QWR54" s="354"/>
      <c r="QWS54" s="354"/>
      <c r="QWT54" s="354"/>
      <c r="QWU54" s="354"/>
      <c r="QWV54" s="354"/>
      <c r="QWW54" s="354"/>
      <c r="QWX54" s="354"/>
      <c r="QWY54" s="354"/>
      <c r="QWZ54" s="354"/>
      <c r="QXA54" s="354"/>
      <c r="QXB54" s="354"/>
      <c r="QXC54" s="354"/>
      <c r="QXD54" s="354"/>
      <c r="QXE54" s="354"/>
      <c r="QXF54" s="354"/>
      <c r="QXG54" s="354"/>
      <c r="QXH54" s="354"/>
      <c r="QXI54" s="354"/>
      <c r="QXJ54" s="354"/>
      <c r="QXK54" s="354"/>
      <c r="QXL54" s="354"/>
      <c r="QXM54" s="354"/>
      <c r="QXN54" s="354"/>
      <c r="QXO54" s="354"/>
      <c r="QXP54" s="354"/>
      <c r="QXQ54" s="354"/>
      <c r="QXR54" s="354"/>
      <c r="QXS54" s="354"/>
      <c r="QXT54" s="354"/>
      <c r="QXU54" s="354"/>
      <c r="QXV54" s="354"/>
      <c r="QXW54" s="354"/>
      <c r="QXX54" s="354"/>
      <c r="QXY54" s="354"/>
      <c r="QXZ54" s="354"/>
      <c r="QYA54" s="354"/>
      <c r="QYB54" s="354"/>
      <c r="QYC54" s="354"/>
      <c r="QYD54" s="354"/>
      <c r="QYE54" s="354"/>
      <c r="QYF54" s="354"/>
      <c r="QYG54" s="354"/>
      <c r="QYH54" s="354"/>
      <c r="QYI54" s="354"/>
      <c r="QYJ54" s="354"/>
      <c r="QYK54" s="354"/>
      <c r="QYL54" s="354"/>
      <c r="QYM54" s="354"/>
      <c r="QYN54" s="354"/>
      <c r="QYO54" s="354"/>
      <c r="QYP54" s="354"/>
      <c r="QYQ54" s="354"/>
      <c r="QYR54" s="354"/>
      <c r="QYS54" s="354"/>
      <c r="QYT54" s="354"/>
      <c r="QYU54" s="354"/>
      <c r="QYV54" s="354"/>
      <c r="QYW54" s="354"/>
      <c r="QYX54" s="354"/>
      <c r="QYY54" s="354"/>
      <c r="QYZ54" s="354"/>
      <c r="QZA54" s="354"/>
      <c r="QZB54" s="354"/>
      <c r="QZC54" s="354"/>
      <c r="QZD54" s="354"/>
      <c r="QZE54" s="354"/>
      <c r="QZF54" s="354"/>
      <c r="QZG54" s="354"/>
      <c r="QZH54" s="354"/>
      <c r="QZI54" s="354"/>
      <c r="QZJ54" s="354"/>
      <c r="QZK54" s="354"/>
      <c r="QZL54" s="354"/>
      <c r="QZM54" s="354"/>
      <c r="QZN54" s="354"/>
      <c r="QZO54" s="354"/>
      <c r="QZP54" s="354"/>
      <c r="QZQ54" s="354"/>
      <c r="QZR54" s="354"/>
      <c r="QZS54" s="354"/>
      <c r="QZT54" s="354"/>
      <c r="QZU54" s="354"/>
      <c r="QZV54" s="354"/>
      <c r="QZW54" s="354"/>
      <c r="QZX54" s="354"/>
      <c r="QZY54" s="354"/>
      <c r="QZZ54" s="354"/>
      <c r="RAA54" s="354"/>
      <c r="RAB54" s="354"/>
      <c r="RAC54" s="354"/>
      <c r="RAD54" s="354"/>
      <c r="RAE54" s="354"/>
      <c r="RAF54" s="354"/>
      <c r="RAG54" s="354"/>
      <c r="RAH54" s="354"/>
      <c r="RAI54" s="354"/>
      <c r="RAJ54" s="354"/>
      <c r="RAK54" s="354"/>
      <c r="RAL54" s="354"/>
      <c r="RAM54" s="354"/>
      <c r="RAN54" s="354"/>
      <c r="RAO54" s="354"/>
      <c r="RAP54" s="354"/>
      <c r="RAQ54" s="354"/>
      <c r="RAR54" s="354"/>
      <c r="RAS54" s="354"/>
      <c r="RAT54" s="354"/>
      <c r="RAU54" s="354"/>
      <c r="RAV54" s="354"/>
      <c r="RAW54" s="354"/>
      <c r="RAX54" s="354"/>
      <c r="RAY54" s="354"/>
      <c r="RAZ54" s="354"/>
      <c r="RBA54" s="354"/>
      <c r="RBB54" s="354"/>
      <c r="RBC54" s="354"/>
      <c r="RBD54" s="354"/>
      <c r="RBE54" s="354"/>
      <c r="RBF54" s="354"/>
      <c r="RBG54" s="354"/>
      <c r="RBH54" s="354"/>
      <c r="RBI54" s="354"/>
      <c r="RBJ54" s="354"/>
      <c r="RBK54" s="354"/>
      <c r="RBL54" s="354"/>
      <c r="RBM54" s="354"/>
      <c r="RBN54" s="354"/>
      <c r="RBO54" s="354"/>
      <c r="RBP54" s="354"/>
      <c r="RBQ54" s="354"/>
      <c r="RBR54" s="354"/>
      <c r="RBS54" s="354"/>
      <c r="RBT54" s="354"/>
      <c r="RBU54" s="354"/>
      <c r="RBV54" s="354"/>
      <c r="RBW54" s="354"/>
      <c r="RBX54" s="354"/>
      <c r="RBY54" s="354"/>
      <c r="RBZ54" s="354"/>
      <c r="RCA54" s="354"/>
      <c r="RCB54" s="354"/>
      <c r="RCC54" s="354"/>
      <c r="RCD54" s="354"/>
      <c r="RCE54" s="354"/>
      <c r="RCF54" s="354"/>
      <c r="RCG54" s="354"/>
      <c r="RCH54" s="354"/>
      <c r="RCI54" s="354"/>
      <c r="RCJ54" s="354"/>
      <c r="RCK54" s="354"/>
      <c r="RCL54" s="354"/>
      <c r="RCM54" s="354"/>
      <c r="RCN54" s="354"/>
      <c r="RCO54" s="354"/>
      <c r="RCP54" s="354"/>
      <c r="RCQ54" s="354"/>
      <c r="RCR54" s="354"/>
      <c r="RCS54" s="354"/>
      <c r="RCT54" s="354"/>
      <c r="RCU54" s="354"/>
      <c r="RCV54" s="354"/>
      <c r="RCW54" s="354"/>
      <c r="RCX54" s="354"/>
      <c r="RCY54" s="354"/>
      <c r="RCZ54" s="354"/>
      <c r="RDA54" s="354"/>
      <c r="RDB54" s="354"/>
      <c r="RDC54" s="354"/>
      <c r="RDD54" s="354"/>
      <c r="RDE54" s="354"/>
      <c r="RDF54" s="354"/>
      <c r="RDG54" s="354"/>
      <c r="RDH54" s="354"/>
      <c r="RDI54" s="354"/>
      <c r="RDJ54" s="354"/>
      <c r="RDK54" s="354"/>
      <c r="RDL54" s="354"/>
      <c r="RDM54" s="354"/>
      <c r="RDN54" s="354"/>
      <c r="RDO54" s="354"/>
      <c r="RDP54" s="354"/>
      <c r="RDQ54" s="354"/>
      <c r="RDR54" s="354"/>
      <c r="RDS54" s="354"/>
      <c r="RDT54" s="354"/>
      <c r="RDU54" s="354"/>
      <c r="RDV54" s="354"/>
      <c r="RDW54" s="354"/>
      <c r="RDX54" s="354"/>
      <c r="RDY54" s="354"/>
      <c r="RDZ54" s="354"/>
      <c r="REA54" s="354"/>
      <c r="REB54" s="354"/>
      <c r="REC54" s="354"/>
      <c r="RED54" s="354"/>
      <c r="REE54" s="354"/>
      <c r="REF54" s="354"/>
      <c r="REG54" s="354"/>
      <c r="REH54" s="354"/>
      <c r="REI54" s="354"/>
      <c r="REJ54" s="354"/>
      <c r="REK54" s="354"/>
      <c r="REL54" s="354"/>
      <c r="REM54" s="354"/>
      <c r="REN54" s="354"/>
      <c r="REO54" s="354"/>
      <c r="REP54" s="354"/>
      <c r="REQ54" s="354"/>
      <c r="RER54" s="354"/>
      <c r="RES54" s="354"/>
      <c r="RET54" s="354"/>
      <c r="REU54" s="354"/>
      <c r="REV54" s="354"/>
      <c r="REW54" s="354"/>
      <c r="REX54" s="354"/>
      <c r="REY54" s="354"/>
      <c r="REZ54" s="354"/>
      <c r="RFA54" s="354"/>
      <c r="RFB54" s="354"/>
      <c r="RFC54" s="354"/>
      <c r="RFD54" s="354"/>
      <c r="RFE54" s="354"/>
      <c r="RFF54" s="354"/>
      <c r="RFG54" s="354"/>
      <c r="RFH54" s="354"/>
      <c r="RFI54" s="354"/>
      <c r="RFJ54" s="354"/>
      <c r="RFK54" s="354"/>
      <c r="RFL54" s="354"/>
      <c r="RFM54" s="354"/>
      <c r="RFN54" s="354"/>
      <c r="RFO54" s="354"/>
      <c r="RFP54" s="354"/>
      <c r="RFQ54" s="354"/>
      <c r="RFR54" s="354"/>
      <c r="RFS54" s="354"/>
      <c r="RFT54" s="354"/>
      <c r="RFU54" s="354"/>
      <c r="RFV54" s="354"/>
      <c r="RFW54" s="354"/>
      <c r="RFX54" s="354"/>
      <c r="RFY54" s="354"/>
      <c r="RFZ54" s="354"/>
      <c r="RGA54" s="354"/>
      <c r="RGB54" s="354"/>
      <c r="RGC54" s="354"/>
      <c r="RGD54" s="354"/>
      <c r="RGE54" s="354"/>
      <c r="RGF54" s="354"/>
      <c r="RGG54" s="354"/>
      <c r="RGH54" s="354"/>
      <c r="RGI54" s="354"/>
      <c r="RGJ54" s="354"/>
      <c r="RGK54" s="354"/>
      <c r="RGL54" s="354"/>
      <c r="RGM54" s="354"/>
      <c r="RGN54" s="354"/>
      <c r="RGO54" s="354"/>
      <c r="RGP54" s="354"/>
      <c r="RGQ54" s="354"/>
      <c r="RGR54" s="354"/>
      <c r="RGS54" s="354"/>
      <c r="RGT54" s="354"/>
      <c r="RGU54" s="354"/>
      <c r="RGV54" s="354"/>
      <c r="RGW54" s="354"/>
      <c r="RGX54" s="354"/>
      <c r="RGY54" s="354"/>
      <c r="RGZ54" s="354"/>
      <c r="RHA54" s="354"/>
      <c r="RHB54" s="354"/>
      <c r="RHC54" s="354"/>
      <c r="RHD54" s="354"/>
      <c r="RHE54" s="354"/>
      <c r="RHF54" s="354"/>
      <c r="RHG54" s="354"/>
      <c r="RHH54" s="354"/>
      <c r="RHI54" s="354"/>
      <c r="RHJ54" s="354"/>
      <c r="RHK54" s="354"/>
      <c r="RHL54" s="354"/>
      <c r="RHM54" s="354"/>
      <c r="RHN54" s="354"/>
      <c r="RHO54" s="354"/>
      <c r="RHP54" s="354"/>
      <c r="RHQ54" s="354"/>
      <c r="RHR54" s="354"/>
      <c r="RHS54" s="354"/>
      <c r="RHT54" s="354"/>
      <c r="RHU54" s="354"/>
      <c r="RHV54" s="354"/>
      <c r="RHW54" s="354"/>
      <c r="RHX54" s="354"/>
      <c r="RHY54" s="354"/>
      <c r="RHZ54" s="354"/>
      <c r="RIA54" s="354"/>
      <c r="RIB54" s="354"/>
      <c r="RIC54" s="354"/>
      <c r="RID54" s="354"/>
      <c r="RIE54" s="354"/>
      <c r="RIF54" s="354"/>
      <c r="RIG54" s="354"/>
      <c r="RIH54" s="354"/>
      <c r="RII54" s="354"/>
      <c r="RIJ54" s="354"/>
      <c r="RIK54" s="354"/>
      <c r="RIL54" s="354"/>
      <c r="RIM54" s="354"/>
      <c r="RIN54" s="354"/>
      <c r="RIO54" s="354"/>
      <c r="RIP54" s="354"/>
      <c r="RIQ54" s="354"/>
      <c r="RIR54" s="354"/>
      <c r="RIS54" s="354"/>
      <c r="RIT54" s="354"/>
      <c r="RIU54" s="354"/>
      <c r="RIV54" s="354"/>
      <c r="RIW54" s="354"/>
      <c r="RIX54" s="354"/>
      <c r="RIY54" s="354"/>
      <c r="RIZ54" s="354"/>
      <c r="RJA54" s="354"/>
      <c r="RJB54" s="354"/>
      <c r="RJC54" s="354"/>
      <c r="RJD54" s="354"/>
      <c r="RJE54" s="354"/>
      <c r="RJF54" s="354"/>
      <c r="RJG54" s="354"/>
      <c r="RJH54" s="354"/>
      <c r="RJI54" s="354"/>
      <c r="RJJ54" s="354"/>
      <c r="RJK54" s="354"/>
      <c r="RJL54" s="354"/>
      <c r="RJM54" s="354"/>
      <c r="RJN54" s="354"/>
      <c r="RJO54" s="354"/>
      <c r="RJP54" s="354"/>
      <c r="RJQ54" s="354"/>
      <c r="RJR54" s="354"/>
      <c r="RJS54" s="354"/>
      <c r="RJT54" s="354"/>
      <c r="RJU54" s="354"/>
      <c r="RJV54" s="354"/>
      <c r="RJW54" s="354"/>
      <c r="RJX54" s="354"/>
      <c r="RJY54" s="354"/>
      <c r="RJZ54" s="354"/>
      <c r="RKA54" s="354"/>
      <c r="RKB54" s="354"/>
      <c r="RKC54" s="354"/>
      <c r="RKD54" s="354"/>
      <c r="RKE54" s="354"/>
      <c r="RKF54" s="354"/>
      <c r="RKG54" s="354"/>
      <c r="RKH54" s="354"/>
      <c r="RKI54" s="354"/>
      <c r="RKJ54" s="354"/>
      <c r="RKK54" s="354"/>
      <c r="RKL54" s="354"/>
      <c r="RKM54" s="354"/>
      <c r="RKN54" s="354"/>
      <c r="RKO54" s="354"/>
      <c r="RKP54" s="354"/>
      <c r="RKQ54" s="354"/>
      <c r="RKR54" s="354"/>
      <c r="RKS54" s="354"/>
      <c r="RKT54" s="354"/>
      <c r="RKU54" s="354"/>
      <c r="RKV54" s="354"/>
      <c r="RKW54" s="354"/>
      <c r="RKX54" s="354"/>
      <c r="RKY54" s="354"/>
      <c r="RKZ54" s="354"/>
      <c r="RLA54" s="354"/>
      <c r="RLB54" s="354"/>
      <c r="RLC54" s="354"/>
      <c r="RLD54" s="354"/>
      <c r="RLE54" s="354"/>
      <c r="RLF54" s="354"/>
      <c r="RLG54" s="354"/>
      <c r="RLH54" s="354"/>
      <c r="RLI54" s="354"/>
      <c r="RLJ54" s="354"/>
      <c r="RLK54" s="354"/>
      <c r="RLL54" s="354"/>
      <c r="RLM54" s="354"/>
      <c r="RLN54" s="354"/>
      <c r="RLO54" s="354"/>
      <c r="RLP54" s="354"/>
      <c r="RLQ54" s="354"/>
      <c r="RLR54" s="354"/>
      <c r="RLS54" s="354"/>
      <c r="RLT54" s="354"/>
      <c r="RLU54" s="354"/>
      <c r="RLV54" s="354"/>
      <c r="RLW54" s="354"/>
      <c r="RLX54" s="354"/>
      <c r="RLY54" s="354"/>
      <c r="RLZ54" s="354"/>
      <c r="RMA54" s="354"/>
      <c r="RMB54" s="354"/>
      <c r="RMC54" s="354"/>
      <c r="RMD54" s="354"/>
      <c r="RME54" s="354"/>
      <c r="RMF54" s="354"/>
      <c r="RMG54" s="354"/>
      <c r="RMH54" s="354"/>
      <c r="RMI54" s="354"/>
      <c r="RMJ54" s="354"/>
      <c r="RMK54" s="354"/>
      <c r="RML54" s="354"/>
      <c r="RMM54" s="354"/>
      <c r="RMN54" s="354"/>
      <c r="RMO54" s="354"/>
      <c r="RMP54" s="354"/>
      <c r="RMQ54" s="354"/>
      <c r="RMR54" s="354"/>
      <c r="RMS54" s="354"/>
      <c r="RMT54" s="354"/>
      <c r="RMU54" s="354"/>
      <c r="RMV54" s="354"/>
      <c r="RMW54" s="354"/>
      <c r="RMX54" s="354"/>
      <c r="RMY54" s="354"/>
      <c r="RMZ54" s="354"/>
      <c r="RNA54" s="354"/>
      <c r="RNB54" s="354"/>
      <c r="RNC54" s="354"/>
      <c r="RND54" s="354"/>
      <c r="RNE54" s="354"/>
      <c r="RNF54" s="354"/>
      <c r="RNG54" s="354"/>
      <c r="RNH54" s="354"/>
      <c r="RNI54" s="354"/>
      <c r="RNJ54" s="354"/>
      <c r="RNK54" s="354"/>
      <c r="RNL54" s="354"/>
      <c r="RNM54" s="354"/>
      <c r="RNN54" s="354"/>
      <c r="RNO54" s="354"/>
      <c r="RNP54" s="354"/>
      <c r="RNQ54" s="354"/>
      <c r="RNR54" s="354"/>
      <c r="RNS54" s="354"/>
      <c r="RNT54" s="354"/>
      <c r="RNU54" s="354"/>
      <c r="RNV54" s="354"/>
      <c r="RNW54" s="354"/>
      <c r="RNX54" s="354"/>
      <c r="RNY54" s="354"/>
      <c r="RNZ54" s="354"/>
      <c r="ROA54" s="354"/>
      <c r="ROB54" s="354"/>
      <c r="ROC54" s="354"/>
      <c r="ROD54" s="354"/>
      <c r="ROE54" s="354"/>
      <c r="ROF54" s="354"/>
      <c r="ROG54" s="354"/>
      <c r="ROH54" s="354"/>
      <c r="ROI54" s="354"/>
      <c r="ROJ54" s="354"/>
      <c r="ROK54" s="354"/>
      <c r="ROL54" s="354"/>
      <c r="ROM54" s="354"/>
      <c r="RON54" s="354"/>
      <c r="ROO54" s="354"/>
      <c r="ROP54" s="354"/>
      <c r="ROQ54" s="354"/>
      <c r="ROR54" s="354"/>
      <c r="ROS54" s="354"/>
      <c r="ROT54" s="354"/>
      <c r="ROU54" s="354"/>
      <c r="ROV54" s="354"/>
      <c r="ROW54" s="354"/>
      <c r="ROX54" s="354"/>
      <c r="ROY54" s="354"/>
      <c r="ROZ54" s="354"/>
      <c r="RPA54" s="354"/>
      <c r="RPB54" s="354"/>
      <c r="RPC54" s="354"/>
      <c r="RPD54" s="354"/>
      <c r="RPE54" s="354"/>
      <c r="RPF54" s="354"/>
      <c r="RPG54" s="354"/>
      <c r="RPH54" s="354"/>
      <c r="RPI54" s="354"/>
      <c r="RPJ54" s="354"/>
      <c r="RPK54" s="354"/>
      <c r="RPL54" s="354"/>
      <c r="RPM54" s="354"/>
      <c r="RPN54" s="354"/>
      <c r="RPO54" s="354"/>
      <c r="RPP54" s="354"/>
      <c r="RPQ54" s="354"/>
      <c r="RPR54" s="354"/>
      <c r="RPS54" s="354"/>
      <c r="RPT54" s="354"/>
      <c r="RPU54" s="354"/>
      <c r="RPV54" s="354"/>
      <c r="RPW54" s="354"/>
      <c r="RPX54" s="354"/>
      <c r="RPY54" s="354"/>
      <c r="RPZ54" s="354"/>
      <c r="RQA54" s="354"/>
      <c r="RQB54" s="354"/>
      <c r="RQC54" s="354"/>
      <c r="RQD54" s="354"/>
      <c r="RQE54" s="354"/>
      <c r="RQF54" s="354"/>
      <c r="RQG54" s="354"/>
      <c r="RQH54" s="354"/>
      <c r="RQI54" s="354"/>
      <c r="RQJ54" s="354"/>
      <c r="RQK54" s="354"/>
      <c r="RQL54" s="354"/>
      <c r="RQM54" s="354"/>
      <c r="RQN54" s="354"/>
      <c r="RQO54" s="354"/>
      <c r="RQP54" s="354"/>
      <c r="RQQ54" s="354"/>
      <c r="RQR54" s="354"/>
      <c r="RQS54" s="354"/>
      <c r="RQT54" s="354"/>
      <c r="RQU54" s="354"/>
      <c r="RQV54" s="354"/>
      <c r="RQW54" s="354"/>
      <c r="RQX54" s="354"/>
      <c r="RQY54" s="354"/>
      <c r="RQZ54" s="354"/>
      <c r="RRA54" s="354"/>
      <c r="RRB54" s="354"/>
      <c r="RRC54" s="354"/>
      <c r="RRD54" s="354"/>
      <c r="RRE54" s="354"/>
      <c r="RRF54" s="354"/>
      <c r="RRG54" s="354"/>
      <c r="RRH54" s="354"/>
      <c r="RRI54" s="354"/>
      <c r="RRJ54" s="354"/>
      <c r="RRK54" s="354"/>
      <c r="RRL54" s="354"/>
      <c r="RRM54" s="354"/>
      <c r="RRN54" s="354"/>
      <c r="RRO54" s="354"/>
      <c r="RRP54" s="354"/>
      <c r="RRQ54" s="354"/>
      <c r="RRR54" s="354"/>
      <c r="RRS54" s="354"/>
      <c r="RRT54" s="354"/>
      <c r="RRU54" s="354"/>
      <c r="RRV54" s="354"/>
      <c r="RRW54" s="354"/>
      <c r="RRX54" s="354"/>
      <c r="RRY54" s="354"/>
      <c r="RRZ54" s="354"/>
      <c r="RSA54" s="354"/>
      <c r="RSB54" s="354"/>
      <c r="RSC54" s="354"/>
      <c r="RSD54" s="354"/>
      <c r="RSE54" s="354"/>
      <c r="RSF54" s="354"/>
      <c r="RSG54" s="354"/>
      <c r="RSH54" s="354"/>
      <c r="RSI54" s="354"/>
      <c r="RSJ54" s="354"/>
      <c r="RSK54" s="354"/>
      <c r="RSL54" s="354"/>
      <c r="RSM54" s="354"/>
      <c r="RSN54" s="354"/>
      <c r="RSO54" s="354"/>
      <c r="RSP54" s="354"/>
      <c r="RSQ54" s="354"/>
      <c r="RSR54" s="354"/>
      <c r="RSS54" s="354"/>
      <c r="RST54" s="354"/>
      <c r="RSU54" s="354"/>
      <c r="RSV54" s="354"/>
      <c r="RSW54" s="354"/>
      <c r="RSX54" s="354"/>
      <c r="RSY54" s="354"/>
      <c r="RSZ54" s="354"/>
      <c r="RTA54" s="354"/>
      <c r="RTB54" s="354"/>
      <c r="RTC54" s="354"/>
      <c r="RTD54" s="354"/>
      <c r="RTE54" s="354"/>
      <c r="RTF54" s="354"/>
      <c r="RTG54" s="354"/>
      <c r="RTH54" s="354"/>
      <c r="RTI54" s="354"/>
      <c r="RTJ54" s="354"/>
      <c r="RTK54" s="354"/>
      <c r="RTL54" s="354"/>
      <c r="RTM54" s="354"/>
      <c r="RTN54" s="354"/>
      <c r="RTO54" s="354"/>
      <c r="RTP54" s="354"/>
      <c r="RTQ54" s="354"/>
      <c r="RTR54" s="354"/>
      <c r="RTS54" s="354"/>
      <c r="RTT54" s="354"/>
      <c r="RTU54" s="354"/>
      <c r="RTV54" s="354"/>
      <c r="RTW54" s="354"/>
      <c r="RTX54" s="354"/>
      <c r="RTY54" s="354"/>
      <c r="RTZ54" s="354"/>
      <c r="RUA54" s="354"/>
      <c r="RUB54" s="354"/>
      <c r="RUC54" s="354"/>
      <c r="RUD54" s="354"/>
      <c r="RUE54" s="354"/>
      <c r="RUF54" s="354"/>
      <c r="RUG54" s="354"/>
      <c r="RUH54" s="354"/>
      <c r="RUI54" s="354"/>
      <c r="RUJ54" s="354"/>
      <c r="RUK54" s="354"/>
      <c r="RUL54" s="354"/>
      <c r="RUM54" s="354"/>
      <c r="RUN54" s="354"/>
      <c r="RUO54" s="354"/>
      <c r="RUP54" s="354"/>
      <c r="RUQ54" s="354"/>
      <c r="RUR54" s="354"/>
      <c r="RUS54" s="354"/>
      <c r="RUT54" s="354"/>
      <c r="RUU54" s="354"/>
      <c r="RUV54" s="354"/>
      <c r="RUW54" s="354"/>
      <c r="RUX54" s="354"/>
      <c r="RUY54" s="354"/>
      <c r="RUZ54" s="354"/>
      <c r="RVA54" s="354"/>
      <c r="RVB54" s="354"/>
      <c r="RVC54" s="354"/>
      <c r="RVD54" s="354"/>
      <c r="RVE54" s="354"/>
      <c r="RVF54" s="354"/>
      <c r="RVG54" s="354"/>
      <c r="RVH54" s="354"/>
      <c r="RVI54" s="354"/>
      <c r="RVJ54" s="354"/>
      <c r="RVK54" s="354"/>
      <c r="RVL54" s="354"/>
      <c r="RVM54" s="354"/>
      <c r="RVN54" s="354"/>
      <c r="RVO54" s="354"/>
      <c r="RVP54" s="354"/>
      <c r="RVQ54" s="354"/>
      <c r="RVR54" s="354"/>
      <c r="RVS54" s="354"/>
      <c r="RVT54" s="354"/>
      <c r="RVU54" s="354"/>
      <c r="RVV54" s="354"/>
      <c r="RVW54" s="354"/>
      <c r="RVX54" s="354"/>
      <c r="RVY54" s="354"/>
      <c r="RVZ54" s="354"/>
      <c r="RWA54" s="354"/>
      <c r="RWB54" s="354"/>
      <c r="RWC54" s="354"/>
      <c r="RWD54" s="354"/>
      <c r="RWE54" s="354"/>
      <c r="RWF54" s="354"/>
      <c r="RWG54" s="354"/>
      <c r="RWH54" s="354"/>
      <c r="RWI54" s="354"/>
      <c r="RWJ54" s="354"/>
      <c r="RWK54" s="354"/>
      <c r="RWL54" s="354"/>
      <c r="RWM54" s="354"/>
      <c r="RWN54" s="354"/>
      <c r="RWO54" s="354"/>
      <c r="RWP54" s="354"/>
      <c r="RWQ54" s="354"/>
      <c r="RWR54" s="354"/>
      <c r="RWS54" s="354"/>
      <c r="RWT54" s="354"/>
      <c r="RWU54" s="354"/>
      <c r="RWV54" s="354"/>
      <c r="RWW54" s="354"/>
      <c r="RWX54" s="354"/>
      <c r="RWY54" s="354"/>
      <c r="RWZ54" s="354"/>
      <c r="RXA54" s="354"/>
      <c r="RXB54" s="354"/>
      <c r="RXC54" s="354"/>
      <c r="RXD54" s="354"/>
      <c r="RXE54" s="354"/>
      <c r="RXF54" s="354"/>
      <c r="RXG54" s="354"/>
      <c r="RXH54" s="354"/>
      <c r="RXI54" s="354"/>
      <c r="RXJ54" s="354"/>
      <c r="RXK54" s="354"/>
      <c r="RXL54" s="354"/>
      <c r="RXM54" s="354"/>
      <c r="RXN54" s="354"/>
      <c r="RXO54" s="354"/>
      <c r="RXP54" s="354"/>
      <c r="RXQ54" s="354"/>
      <c r="RXR54" s="354"/>
      <c r="RXS54" s="354"/>
      <c r="RXT54" s="354"/>
      <c r="RXU54" s="354"/>
      <c r="RXV54" s="354"/>
      <c r="RXW54" s="354"/>
      <c r="RXX54" s="354"/>
      <c r="RXY54" s="354"/>
      <c r="RXZ54" s="354"/>
      <c r="RYA54" s="354"/>
      <c r="RYB54" s="354"/>
      <c r="RYC54" s="354"/>
      <c r="RYD54" s="354"/>
      <c r="RYE54" s="354"/>
      <c r="RYF54" s="354"/>
      <c r="RYG54" s="354"/>
      <c r="RYH54" s="354"/>
      <c r="RYI54" s="354"/>
      <c r="RYJ54" s="354"/>
      <c r="RYK54" s="354"/>
      <c r="RYL54" s="354"/>
      <c r="RYM54" s="354"/>
      <c r="RYN54" s="354"/>
      <c r="RYO54" s="354"/>
      <c r="RYP54" s="354"/>
      <c r="RYQ54" s="354"/>
      <c r="RYR54" s="354"/>
      <c r="RYS54" s="354"/>
      <c r="RYT54" s="354"/>
      <c r="RYU54" s="354"/>
      <c r="RYV54" s="354"/>
      <c r="RYW54" s="354"/>
      <c r="RYX54" s="354"/>
      <c r="RYY54" s="354"/>
      <c r="RYZ54" s="354"/>
      <c r="RZA54" s="354"/>
      <c r="RZB54" s="354"/>
      <c r="RZC54" s="354"/>
      <c r="RZD54" s="354"/>
      <c r="RZE54" s="354"/>
      <c r="RZF54" s="354"/>
      <c r="RZG54" s="354"/>
      <c r="RZH54" s="354"/>
      <c r="RZI54" s="354"/>
      <c r="RZJ54" s="354"/>
      <c r="RZK54" s="354"/>
      <c r="RZL54" s="354"/>
      <c r="RZM54" s="354"/>
      <c r="RZN54" s="354"/>
      <c r="RZO54" s="354"/>
      <c r="RZP54" s="354"/>
      <c r="RZQ54" s="354"/>
      <c r="RZR54" s="354"/>
      <c r="RZS54" s="354"/>
      <c r="RZT54" s="354"/>
      <c r="RZU54" s="354"/>
      <c r="RZV54" s="354"/>
      <c r="RZW54" s="354"/>
      <c r="RZX54" s="354"/>
      <c r="RZY54" s="354"/>
      <c r="RZZ54" s="354"/>
      <c r="SAA54" s="354"/>
      <c r="SAB54" s="354"/>
      <c r="SAC54" s="354"/>
      <c r="SAD54" s="354"/>
      <c r="SAE54" s="354"/>
      <c r="SAF54" s="354"/>
      <c r="SAG54" s="354"/>
      <c r="SAH54" s="354"/>
      <c r="SAI54" s="354"/>
      <c r="SAJ54" s="354"/>
      <c r="SAK54" s="354"/>
      <c r="SAL54" s="354"/>
      <c r="SAM54" s="354"/>
      <c r="SAN54" s="354"/>
      <c r="SAO54" s="354"/>
      <c r="SAP54" s="354"/>
      <c r="SAQ54" s="354"/>
      <c r="SAR54" s="354"/>
      <c r="SAS54" s="354"/>
      <c r="SAT54" s="354"/>
      <c r="SAU54" s="354"/>
      <c r="SAV54" s="354"/>
      <c r="SAW54" s="354"/>
      <c r="SAX54" s="354"/>
      <c r="SAY54" s="354"/>
      <c r="SAZ54" s="354"/>
      <c r="SBA54" s="354"/>
      <c r="SBB54" s="354"/>
      <c r="SBC54" s="354"/>
      <c r="SBD54" s="354"/>
      <c r="SBE54" s="354"/>
      <c r="SBF54" s="354"/>
      <c r="SBG54" s="354"/>
      <c r="SBH54" s="354"/>
      <c r="SBI54" s="354"/>
      <c r="SBJ54" s="354"/>
      <c r="SBK54" s="354"/>
      <c r="SBL54" s="354"/>
      <c r="SBM54" s="354"/>
      <c r="SBN54" s="354"/>
      <c r="SBO54" s="354"/>
      <c r="SBP54" s="354"/>
      <c r="SBQ54" s="354"/>
      <c r="SBR54" s="354"/>
      <c r="SBS54" s="354"/>
      <c r="SBT54" s="354"/>
      <c r="SBU54" s="354"/>
      <c r="SBV54" s="354"/>
      <c r="SBW54" s="354"/>
      <c r="SBX54" s="354"/>
      <c r="SBY54" s="354"/>
      <c r="SBZ54" s="354"/>
      <c r="SCA54" s="354"/>
      <c r="SCB54" s="354"/>
      <c r="SCC54" s="354"/>
      <c r="SCD54" s="354"/>
      <c r="SCE54" s="354"/>
      <c r="SCF54" s="354"/>
      <c r="SCG54" s="354"/>
      <c r="SCH54" s="354"/>
      <c r="SCI54" s="354"/>
      <c r="SCJ54" s="354"/>
      <c r="SCK54" s="354"/>
      <c r="SCL54" s="354"/>
      <c r="SCM54" s="354"/>
      <c r="SCN54" s="354"/>
      <c r="SCO54" s="354"/>
      <c r="SCP54" s="354"/>
      <c r="SCQ54" s="354"/>
      <c r="SCR54" s="354"/>
      <c r="SCS54" s="354"/>
      <c r="SCT54" s="354"/>
      <c r="SCU54" s="354"/>
      <c r="SCV54" s="354"/>
      <c r="SCW54" s="354"/>
      <c r="SCX54" s="354"/>
      <c r="SCY54" s="354"/>
      <c r="SCZ54" s="354"/>
      <c r="SDA54" s="354"/>
      <c r="SDB54" s="354"/>
      <c r="SDC54" s="354"/>
      <c r="SDD54" s="354"/>
      <c r="SDE54" s="354"/>
      <c r="SDF54" s="354"/>
      <c r="SDG54" s="354"/>
      <c r="SDH54" s="354"/>
      <c r="SDI54" s="354"/>
      <c r="SDJ54" s="354"/>
      <c r="SDK54" s="354"/>
      <c r="SDL54" s="354"/>
      <c r="SDM54" s="354"/>
      <c r="SDN54" s="354"/>
      <c r="SDO54" s="354"/>
      <c r="SDP54" s="354"/>
      <c r="SDQ54" s="354"/>
      <c r="SDR54" s="354"/>
      <c r="SDS54" s="354"/>
      <c r="SDT54" s="354"/>
      <c r="SDU54" s="354"/>
      <c r="SDV54" s="354"/>
      <c r="SDW54" s="354"/>
      <c r="SDX54" s="354"/>
      <c r="SDY54" s="354"/>
      <c r="SDZ54" s="354"/>
      <c r="SEA54" s="354"/>
      <c r="SEB54" s="354"/>
      <c r="SEC54" s="354"/>
      <c r="SED54" s="354"/>
      <c r="SEE54" s="354"/>
      <c r="SEF54" s="354"/>
      <c r="SEG54" s="354"/>
      <c r="SEH54" s="354"/>
      <c r="SEI54" s="354"/>
      <c r="SEJ54" s="354"/>
      <c r="SEK54" s="354"/>
      <c r="SEL54" s="354"/>
      <c r="SEM54" s="354"/>
      <c r="SEN54" s="354"/>
      <c r="SEO54" s="354"/>
      <c r="SEP54" s="354"/>
      <c r="SEQ54" s="354"/>
      <c r="SER54" s="354"/>
      <c r="SES54" s="354"/>
      <c r="SET54" s="354"/>
      <c r="SEU54" s="354"/>
      <c r="SEV54" s="354"/>
      <c r="SEW54" s="354"/>
      <c r="SEX54" s="354"/>
      <c r="SEY54" s="354"/>
      <c r="SEZ54" s="354"/>
      <c r="SFA54" s="354"/>
      <c r="SFB54" s="354"/>
      <c r="SFC54" s="354"/>
      <c r="SFD54" s="354"/>
      <c r="SFE54" s="354"/>
      <c r="SFF54" s="354"/>
      <c r="SFG54" s="354"/>
      <c r="SFH54" s="354"/>
      <c r="SFI54" s="354"/>
      <c r="SFJ54" s="354"/>
      <c r="SFK54" s="354"/>
      <c r="SFL54" s="354"/>
      <c r="SFM54" s="354"/>
      <c r="SFN54" s="354"/>
      <c r="SFO54" s="354"/>
      <c r="SFP54" s="354"/>
      <c r="SFQ54" s="354"/>
      <c r="SFR54" s="354"/>
      <c r="SFS54" s="354"/>
      <c r="SFT54" s="354"/>
      <c r="SFU54" s="354"/>
      <c r="SFV54" s="354"/>
      <c r="SFW54" s="354"/>
      <c r="SFX54" s="354"/>
      <c r="SFY54" s="354"/>
      <c r="SFZ54" s="354"/>
      <c r="SGA54" s="354"/>
      <c r="SGB54" s="354"/>
      <c r="SGC54" s="354"/>
      <c r="SGD54" s="354"/>
      <c r="SGE54" s="354"/>
      <c r="SGF54" s="354"/>
      <c r="SGG54" s="354"/>
      <c r="SGH54" s="354"/>
      <c r="SGI54" s="354"/>
      <c r="SGJ54" s="354"/>
      <c r="SGK54" s="354"/>
      <c r="SGL54" s="354"/>
      <c r="SGM54" s="354"/>
      <c r="SGN54" s="354"/>
      <c r="SGO54" s="354"/>
      <c r="SGP54" s="354"/>
      <c r="SGQ54" s="354"/>
      <c r="SGR54" s="354"/>
      <c r="SGS54" s="354"/>
      <c r="SGT54" s="354"/>
      <c r="SGU54" s="354"/>
      <c r="SGV54" s="354"/>
      <c r="SGW54" s="354"/>
      <c r="SGX54" s="354"/>
      <c r="SGY54" s="354"/>
      <c r="SGZ54" s="354"/>
      <c r="SHA54" s="354"/>
      <c r="SHB54" s="354"/>
      <c r="SHC54" s="354"/>
      <c r="SHD54" s="354"/>
      <c r="SHE54" s="354"/>
      <c r="SHF54" s="354"/>
      <c r="SHG54" s="354"/>
      <c r="SHH54" s="354"/>
      <c r="SHI54" s="354"/>
      <c r="SHJ54" s="354"/>
      <c r="SHK54" s="354"/>
      <c r="SHL54" s="354"/>
      <c r="SHM54" s="354"/>
      <c r="SHN54" s="354"/>
      <c r="SHO54" s="354"/>
      <c r="SHP54" s="354"/>
      <c r="SHQ54" s="354"/>
      <c r="SHR54" s="354"/>
      <c r="SHS54" s="354"/>
      <c r="SHT54" s="354"/>
      <c r="SHU54" s="354"/>
      <c r="SHV54" s="354"/>
      <c r="SHW54" s="354"/>
      <c r="SHX54" s="354"/>
      <c r="SHY54" s="354"/>
      <c r="SHZ54" s="354"/>
      <c r="SIA54" s="354"/>
      <c r="SIB54" s="354"/>
      <c r="SIC54" s="354"/>
      <c r="SID54" s="354"/>
      <c r="SIE54" s="354"/>
      <c r="SIF54" s="354"/>
      <c r="SIG54" s="354"/>
      <c r="SIH54" s="354"/>
      <c r="SII54" s="354"/>
      <c r="SIJ54" s="354"/>
      <c r="SIK54" s="354"/>
      <c r="SIL54" s="354"/>
      <c r="SIM54" s="354"/>
      <c r="SIN54" s="354"/>
      <c r="SIO54" s="354"/>
      <c r="SIP54" s="354"/>
      <c r="SIQ54" s="354"/>
      <c r="SIR54" s="354"/>
      <c r="SIS54" s="354"/>
      <c r="SIT54" s="354"/>
      <c r="SIU54" s="354"/>
      <c r="SIV54" s="354"/>
      <c r="SIW54" s="354"/>
      <c r="SIX54" s="354"/>
      <c r="SIY54" s="354"/>
      <c r="SIZ54" s="354"/>
      <c r="SJA54" s="354"/>
      <c r="SJB54" s="354"/>
      <c r="SJC54" s="354"/>
      <c r="SJD54" s="354"/>
      <c r="SJE54" s="354"/>
      <c r="SJF54" s="354"/>
      <c r="SJG54" s="354"/>
      <c r="SJH54" s="354"/>
      <c r="SJI54" s="354"/>
      <c r="SJJ54" s="354"/>
      <c r="SJK54" s="354"/>
      <c r="SJL54" s="354"/>
      <c r="SJM54" s="354"/>
      <c r="SJN54" s="354"/>
      <c r="SJO54" s="354"/>
      <c r="SJP54" s="354"/>
      <c r="SJQ54" s="354"/>
      <c r="SJR54" s="354"/>
      <c r="SJS54" s="354"/>
      <c r="SJT54" s="354"/>
      <c r="SJU54" s="354"/>
      <c r="SJV54" s="354"/>
      <c r="SJW54" s="354"/>
      <c r="SJX54" s="354"/>
      <c r="SJY54" s="354"/>
      <c r="SJZ54" s="354"/>
      <c r="SKA54" s="354"/>
      <c r="SKB54" s="354"/>
      <c r="SKC54" s="354"/>
      <c r="SKD54" s="354"/>
      <c r="SKE54" s="354"/>
      <c r="SKF54" s="354"/>
      <c r="SKG54" s="354"/>
      <c r="SKH54" s="354"/>
      <c r="SKI54" s="354"/>
      <c r="SKJ54" s="354"/>
      <c r="SKK54" s="354"/>
      <c r="SKL54" s="354"/>
      <c r="SKM54" s="354"/>
      <c r="SKN54" s="354"/>
      <c r="SKO54" s="354"/>
      <c r="SKP54" s="354"/>
      <c r="SKQ54" s="354"/>
      <c r="SKR54" s="354"/>
      <c r="SKS54" s="354"/>
      <c r="SKT54" s="354"/>
      <c r="SKU54" s="354"/>
      <c r="SKV54" s="354"/>
      <c r="SKW54" s="354"/>
      <c r="SKX54" s="354"/>
      <c r="SKY54" s="354"/>
      <c r="SKZ54" s="354"/>
      <c r="SLA54" s="354"/>
      <c r="SLB54" s="354"/>
      <c r="SLC54" s="354"/>
      <c r="SLD54" s="354"/>
      <c r="SLE54" s="354"/>
      <c r="SLF54" s="354"/>
      <c r="SLG54" s="354"/>
      <c r="SLH54" s="354"/>
      <c r="SLI54" s="354"/>
      <c r="SLJ54" s="354"/>
      <c r="SLK54" s="354"/>
      <c r="SLL54" s="354"/>
      <c r="SLM54" s="354"/>
      <c r="SLN54" s="354"/>
      <c r="SLO54" s="354"/>
      <c r="SLP54" s="354"/>
      <c r="SLQ54" s="354"/>
      <c r="SLR54" s="354"/>
      <c r="SLS54" s="354"/>
      <c r="SLT54" s="354"/>
      <c r="SLU54" s="354"/>
      <c r="SLV54" s="354"/>
      <c r="SLW54" s="354"/>
      <c r="SLX54" s="354"/>
      <c r="SLY54" s="354"/>
      <c r="SLZ54" s="354"/>
      <c r="SMA54" s="354"/>
      <c r="SMB54" s="354"/>
      <c r="SMC54" s="354"/>
      <c r="SMD54" s="354"/>
      <c r="SME54" s="354"/>
      <c r="SMF54" s="354"/>
      <c r="SMG54" s="354"/>
      <c r="SMH54" s="354"/>
      <c r="SMI54" s="354"/>
      <c r="SMJ54" s="354"/>
      <c r="SMK54" s="354"/>
      <c r="SML54" s="354"/>
      <c r="SMM54" s="354"/>
      <c r="SMN54" s="354"/>
      <c r="SMO54" s="354"/>
      <c r="SMP54" s="354"/>
      <c r="SMQ54" s="354"/>
      <c r="SMR54" s="354"/>
      <c r="SMS54" s="354"/>
      <c r="SMT54" s="354"/>
      <c r="SMU54" s="354"/>
      <c r="SMV54" s="354"/>
      <c r="SMW54" s="354"/>
      <c r="SMX54" s="354"/>
      <c r="SMY54" s="354"/>
      <c r="SMZ54" s="354"/>
      <c r="SNA54" s="354"/>
      <c r="SNB54" s="354"/>
      <c r="SNC54" s="354"/>
      <c r="SND54" s="354"/>
      <c r="SNE54" s="354"/>
      <c r="SNF54" s="354"/>
      <c r="SNG54" s="354"/>
      <c r="SNH54" s="354"/>
      <c r="SNI54" s="354"/>
      <c r="SNJ54" s="354"/>
      <c r="SNK54" s="354"/>
      <c r="SNL54" s="354"/>
      <c r="SNM54" s="354"/>
      <c r="SNN54" s="354"/>
      <c r="SNO54" s="354"/>
      <c r="SNP54" s="354"/>
      <c r="SNQ54" s="354"/>
      <c r="SNR54" s="354"/>
      <c r="SNS54" s="354"/>
      <c r="SNT54" s="354"/>
      <c r="SNU54" s="354"/>
      <c r="SNV54" s="354"/>
      <c r="SNW54" s="354"/>
      <c r="SNX54" s="354"/>
      <c r="SNY54" s="354"/>
      <c r="SNZ54" s="354"/>
      <c r="SOA54" s="354"/>
      <c r="SOB54" s="354"/>
      <c r="SOC54" s="354"/>
      <c r="SOD54" s="354"/>
      <c r="SOE54" s="354"/>
      <c r="SOF54" s="354"/>
      <c r="SOG54" s="354"/>
      <c r="SOH54" s="354"/>
      <c r="SOI54" s="354"/>
      <c r="SOJ54" s="354"/>
      <c r="SOK54" s="354"/>
      <c r="SOL54" s="354"/>
      <c r="SOM54" s="354"/>
      <c r="SON54" s="354"/>
      <c r="SOO54" s="354"/>
      <c r="SOP54" s="354"/>
      <c r="SOQ54" s="354"/>
      <c r="SOR54" s="354"/>
      <c r="SOS54" s="354"/>
      <c r="SOT54" s="354"/>
      <c r="SOU54" s="354"/>
      <c r="SOV54" s="354"/>
      <c r="SOW54" s="354"/>
      <c r="SOX54" s="354"/>
      <c r="SOY54" s="354"/>
      <c r="SOZ54" s="354"/>
      <c r="SPA54" s="354"/>
      <c r="SPB54" s="354"/>
      <c r="SPC54" s="354"/>
      <c r="SPD54" s="354"/>
      <c r="SPE54" s="354"/>
      <c r="SPF54" s="354"/>
      <c r="SPG54" s="354"/>
      <c r="SPH54" s="354"/>
      <c r="SPI54" s="354"/>
      <c r="SPJ54" s="354"/>
      <c r="SPK54" s="354"/>
      <c r="SPL54" s="354"/>
      <c r="SPM54" s="354"/>
      <c r="SPN54" s="354"/>
      <c r="SPO54" s="354"/>
      <c r="SPP54" s="354"/>
      <c r="SPQ54" s="354"/>
      <c r="SPR54" s="354"/>
      <c r="SPS54" s="354"/>
      <c r="SPT54" s="354"/>
      <c r="SPU54" s="354"/>
      <c r="SPV54" s="354"/>
      <c r="SPW54" s="354"/>
      <c r="SPX54" s="354"/>
      <c r="SPY54" s="354"/>
      <c r="SPZ54" s="354"/>
      <c r="SQA54" s="354"/>
      <c r="SQB54" s="354"/>
      <c r="SQC54" s="354"/>
      <c r="SQD54" s="354"/>
      <c r="SQE54" s="354"/>
      <c r="SQF54" s="354"/>
      <c r="SQG54" s="354"/>
      <c r="SQH54" s="354"/>
      <c r="SQI54" s="354"/>
      <c r="SQJ54" s="354"/>
      <c r="SQK54" s="354"/>
      <c r="SQL54" s="354"/>
      <c r="SQM54" s="354"/>
      <c r="SQN54" s="354"/>
      <c r="SQO54" s="354"/>
      <c r="SQP54" s="354"/>
      <c r="SQQ54" s="354"/>
      <c r="SQR54" s="354"/>
      <c r="SQS54" s="354"/>
      <c r="SQT54" s="354"/>
      <c r="SQU54" s="354"/>
      <c r="SQV54" s="354"/>
      <c r="SQW54" s="354"/>
      <c r="SQX54" s="354"/>
      <c r="SQY54" s="354"/>
      <c r="SQZ54" s="354"/>
      <c r="SRA54" s="354"/>
      <c r="SRB54" s="354"/>
      <c r="SRC54" s="354"/>
      <c r="SRD54" s="354"/>
      <c r="SRE54" s="354"/>
      <c r="SRF54" s="354"/>
      <c r="SRG54" s="354"/>
      <c r="SRH54" s="354"/>
      <c r="SRI54" s="354"/>
      <c r="SRJ54" s="354"/>
      <c r="SRK54" s="354"/>
      <c r="SRL54" s="354"/>
      <c r="SRM54" s="354"/>
      <c r="SRN54" s="354"/>
      <c r="SRO54" s="354"/>
      <c r="SRP54" s="354"/>
      <c r="SRQ54" s="354"/>
      <c r="SRR54" s="354"/>
      <c r="SRS54" s="354"/>
      <c r="SRT54" s="354"/>
      <c r="SRU54" s="354"/>
      <c r="SRV54" s="354"/>
      <c r="SRW54" s="354"/>
      <c r="SRX54" s="354"/>
      <c r="SRY54" s="354"/>
      <c r="SRZ54" s="354"/>
      <c r="SSA54" s="354"/>
      <c r="SSB54" s="354"/>
      <c r="SSC54" s="354"/>
      <c r="SSD54" s="354"/>
      <c r="SSE54" s="354"/>
      <c r="SSF54" s="354"/>
      <c r="SSG54" s="354"/>
      <c r="SSH54" s="354"/>
      <c r="SSI54" s="354"/>
      <c r="SSJ54" s="354"/>
      <c r="SSK54" s="354"/>
      <c r="SSL54" s="354"/>
      <c r="SSM54" s="354"/>
      <c r="SSN54" s="354"/>
      <c r="SSO54" s="354"/>
      <c r="SSP54" s="354"/>
      <c r="SSQ54" s="354"/>
      <c r="SSR54" s="354"/>
      <c r="SSS54" s="354"/>
      <c r="SST54" s="354"/>
      <c r="SSU54" s="354"/>
      <c r="SSV54" s="354"/>
      <c r="SSW54" s="354"/>
      <c r="SSX54" s="354"/>
      <c r="SSY54" s="354"/>
      <c r="SSZ54" s="354"/>
      <c r="STA54" s="354"/>
      <c r="STB54" s="354"/>
      <c r="STC54" s="354"/>
      <c r="STD54" s="354"/>
      <c r="STE54" s="354"/>
      <c r="STF54" s="354"/>
      <c r="STG54" s="354"/>
      <c r="STH54" s="354"/>
      <c r="STI54" s="354"/>
      <c r="STJ54" s="354"/>
      <c r="STK54" s="354"/>
      <c r="STL54" s="354"/>
      <c r="STM54" s="354"/>
      <c r="STN54" s="354"/>
      <c r="STO54" s="354"/>
      <c r="STP54" s="354"/>
      <c r="STQ54" s="354"/>
      <c r="STR54" s="354"/>
      <c r="STS54" s="354"/>
      <c r="STT54" s="354"/>
      <c r="STU54" s="354"/>
      <c r="STV54" s="354"/>
      <c r="STW54" s="354"/>
      <c r="STX54" s="354"/>
      <c r="STY54" s="354"/>
      <c r="STZ54" s="354"/>
      <c r="SUA54" s="354"/>
      <c r="SUB54" s="354"/>
      <c r="SUC54" s="354"/>
      <c r="SUD54" s="354"/>
      <c r="SUE54" s="354"/>
      <c r="SUF54" s="354"/>
      <c r="SUG54" s="354"/>
      <c r="SUH54" s="354"/>
      <c r="SUI54" s="354"/>
      <c r="SUJ54" s="354"/>
      <c r="SUK54" s="354"/>
      <c r="SUL54" s="354"/>
      <c r="SUM54" s="354"/>
      <c r="SUN54" s="354"/>
      <c r="SUO54" s="354"/>
      <c r="SUP54" s="354"/>
      <c r="SUQ54" s="354"/>
      <c r="SUR54" s="354"/>
      <c r="SUS54" s="354"/>
      <c r="SUT54" s="354"/>
      <c r="SUU54" s="354"/>
      <c r="SUV54" s="354"/>
      <c r="SUW54" s="354"/>
      <c r="SUX54" s="354"/>
      <c r="SUY54" s="354"/>
      <c r="SUZ54" s="354"/>
      <c r="SVA54" s="354"/>
      <c r="SVB54" s="354"/>
      <c r="SVC54" s="354"/>
      <c r="SVD54" s="354"/>
      <c r="SVE54" s="354"/>
      <c r="SVF54" s="354"/>
      <c r="SVG54" s="354"/>
      <c r="SVH54" s="354"/>
      <c r="SVI54" s="354"/>
      <c r="SVJ54" s="354"/>
      <c r="SVK54" s="354"/>
      <c r="SVL54" s="354"/>
      <c r="SVM54" s="354"/>
      <c r="SVN54" s="354"/>
      <c r="SVO54" s="354"/>
      <c r="SVP54" s="354"/>
      <c r="SVQ54" s="354"/>
      <c r="SVR54" s="354"/>
      <c r="SVS54" s="354"/>
      <c r="SVT54" s="354"/>
      <c r="SVU54" s="354"/>
      <c r="SVV54" s="354"/>
      <c r="SVW54" s="354"/>
      <c r="SVX54" s="354"/>
      <c r="SVY54" s="354"/>
      <c r="SVZ54" s="354"/>
      <c r="SWA54" s="354"/>
      <c r="SWB54" s="354"/>
      <c r="SWC54" s="354"/>
      <c r="SWD54" s="354"/>
      <c r="SWE54" s="354"/>
      <c r="SWF54" s="354"/>
      <c r="SWG54" s="354"/>
      <c r="SWH54" s="354"/>
      <c r="SWI54" s="354"/>
      <c r="SWJ54" s="354"/>
      <c r="SWK54" s="354"/>
      <c r="SWL54" s="354"/>
      <c r="SWM54" s="354"/>
      <c r="SWN54" s="354"/>
      <c r="SWO54" s="354"/>
      <c r="SWP54" s="354"/>
      <c r="SWQ54" s="354"/>
      <c r="SWR54" s="354"/>
      <c r="SWS54" s="354"/>
      <c r="SWT54" s="354"/>
      <c r="SWU54" s="354"/>
      <c r="SWV54" s="354"/>
      <c r="SWW54" s="354"/>
      <c r="SWX54" s="354"/>
      <c r="SWY54" s="354"/>
      <c r="SWZ54" s="354"/>
      <c r="SXA54" s="354"/>
      <c r="SXB54" s="354"/>
      <c r="SXC54" s="354"/>
      <c r="SXD54" s="354"/>
      <c r="SXE54" s="354"/>
      <c r="SXF54" s="354"/>
      <c r="SXG54" s="354"/>
      <c r="SXH54" s="354"/>
      <c r="SXI54" s="354"/>
      <c r="SXJ54" s="354"/>
      <c r="SXK54" s="354"/>
      <c r="SXL54" s="354"/>
      <c r="SXM54" s="354"/>
      <c r="SXN54" s="354"/>
      <c r="SXO54" s="354"/>
      <c r="SXP54" s="354"/>
      <c r="SXQ54" s="354"/>
      <c r="SXR54" s="354"/>
      <c r="SXS54" s="354"/>
      <c r="SXT54" s="354"/>
      <c r="SXU54" s="354"/>
      <c r="SXV54" s="354"/>
      <c r="SXW54" s="354"/>
      <c r="SXX54" s="354"/>
      <c r="SXY54" s="354"/>
      <c r="SXZ54" s="354"/>
      <c r="SYA54" s="354"/>
      <c r="SYB54" s="354"/>
      <c r="SYC54" s="354"/>
      <c r="SYD54" s="354"/>
      <c r="SYE54" s="354"/>
      <c r="SYF54" s="354"/>
      <c r="SYG54" s="354"/>
      <c r="SYH54" s="354"/>
      <c r="SYI54" s="354"/>
      <c r="SYJ54" s="354"/>
      <c r="SYK54" s="354"/>
      <c r="SYL54" s="354"/>
      <c r="SYM54" s="354"/>
      <c r="SYN54" s="354"/>
      <c r="SYO54" s="354"/>
      <c r="SYP54" s="354"/>
      <c r="SYQ54" s="354"/>
      <c r="SYR54" s="354"/>
      <c r="SYS54" s="354"/>
      <c r="SYT54" s="354"/>
      <c r="SYU54" s="354"/>
      <c r="SYV54" s="354"/>
      <c r="SYW54" s="354"/>
      <c r="SYX54" s="354"/>
      <c r="SYY54" s="354"/>
      <c r="SYZ54" s="354"/>
      <c r="SZA54" s="354"/>
      <c r="SZB54" s="354"/>
      <c r="SZC54" s="354"/>
      <c r="SZD54" s="354"/>
      <c r="SZE54" s="354"/>
      <c r="SZF54" s="354"/>
      <c r="SZG54" s="354"/>
      <c r="SZH54" s="354"/>
      <c r="SZI54" s="354"/>
      <c r="SZJ54" s="354"/>
      <c r="SZK54" s="354"/>
      <c r="SZL54" s="354"/>
      <c r="SZM54" s="354"/>
      <c r="SZN54" s="354"/>
      <c r="SZO54" s="354"/>
      <c r="SZP54" s="354"/>
      <c r="SZQ54" s="354"/>
      <c r="SZR54" s="354"/>
      <c r="SZS54" s="354"/>
      <c r="SZT54" s="354"/>
      <c r="SZU54" s="354"/>
      <c r="SZV54" s="354"/>
      <c r="SZW54" s="354"/>
      <c r="SZX54" s="354"/>
      <c r="SZY54" s="354"/>
      <c r="SZZ54" s="354"/>
      <c r="TAA54" s="354"/>
      <c r="TAB54" s="354"/>
      <c r="TAC54" s="354"/>
      <c r="TAD54" s="354"/>
      <c r="TAE54" s="354"/>
      <c r="TAF54" s="354"/>
      <c r="TAG54" s="354"/>
      <c r="TAH54" s="354"/>
      <c r="TAI54" s="354"/>
      <c r="TAJ54" s="354"/>
      <c r="TAK54" s="354"/>
      <c r="TAL54" s="354"/>
      <c r="TAM54" s="354"/>
      <c r="TAN54" s="354"/>
      <c r="TAO54" s="354"/>
      <c r="TAP54" s="354"/>
      <c r="TAQ54" s="354"/>
      <c r="TAR54" s="354"/>
      <c r="TAS54" s="354"/>
      <c r="TAT54" s="354"/>
      <c r="TAU54" s="354"/>
      <c r="TAV54" s="354"/>
      <c r="TAW54" s="354"/>
      <c r="TAX54" s="354"/>
      <c r="TAY54" s="354"/>
      <c r="TAZ54" s="354"/>
      <c r="TBA54" s="354"/>
      <c r="TBB54" s="354"/>
      <c r="TBC54" s="354"/>
      <c r="TBD54" s="354"/>
      <c r="TBE54" s="354"/>
      <c r="TBF54" s="354"/>
      <c r="TBG54" s="354"/>
      <c r="TBH54" s="354"/>
      <c r="TBI54" s="354"/>
      <c r="TBJ54" s="354"/>
      <c r="TBK54" s="354"/>
      <c r="TBL54" s="354"/>
      <c r="TBM54" s="354"/>
      <c r="TBN54" s="354"/>
      <c r="TBO54" s="354"/>
      <c r="TBP54" s="354"/>
      <c r="TBQ54" s="354"/>
      <c r="TBR54" s="354"/>
      <c r="TBS54" s="354"/>
      <c r="TBT54" s="354"/>
      <c r="TBU54" s="354"/>
      <c r="TBV54" s="354"/>
      <c r="TBW54" s="354"/>
      <c r="TBX54" s="354"/>
      <c r="TBY54" s="354"/>
      <c r="TBZ54" s="354"/>
      <c r="TCA54" s="354"/>
      <c r="TCB54" s="354"/>
      <c r="TCC54" s="354"/>
      <c r="TCD54" s="354"/>
      <c r="TCE54" s="354"/>
      <c r="TCF54" s="354"/>
      <c r="TCG54" s="354"/>
      <c r="TCH54" s="354"/>
      <c r="TCI54" s="354"/>
      <c r="TCJ54" s="354"/>
      <c r="TCK54" s="354"/>
      <c r="TCL54" s="354"/>
      <c r="TCM54" s="354"/>
      <c r="TCN54" s="354"/>
      <c r="TCO54" s="354"/>
      <c r="TCP54" s="354"/>
      <c r="TCQ54" s="354"/>
      <c r="TCR54" s="354"/>
      <c r="TCS54" s="354"/>
      <c r="TCT54" s="354"/>
      <c r="TCU54" s="354"/>
      <c r="TCV54" s="354"/>
      <c r="TCW54" s="354"/>
      <c r="TCX54" s="354"/>
      <c r="TCY54" s="354"/>
      <c r="TCZ54" s="354"/>
      <c r="TDA54" s="354"/>
      <c r="TDB54" s="354"/>
      <c r="TDC54" s="354"/>
      <c r="TDD54" s="354"/>
      <c r="TDE54" s="354"/>
      <c r="TDF54" s="354"/>
      <c r="TDG54" s="354"/>
      <c r="TDH54" s="354"/>
      <c r="TDI54" s="354"/>
      <c r="TDJ54" s="354"/>
      <c r="TDK54" s="354"/>
      <c r="TDL54" s="354"/>
      <c r="TDM54" s="354"/>
      <c r="TDN54" s="354"/>
      <c r="TDO54" s="354"/>
      <c r="TDP54" s="354"/>
      <c r="TDQ54" s="354"/>
      <c r="TDR54" s="354"/>
      <c r="TDS54" s="354"/>
      <c r="TDT54" s="354"/>
      <c r="TDU54" s="354"/>
      <c r="TDV54" s="354"/>
      <c r="TDW54" s="354"/>
      <c r="TDX54" s="354"/>
      <c r="TDY54" s="354"/>
      <c r="TDZ54" s="354"/>
      <c r="TEA54" s="354"/>
      <c r="TEB54" s="354"/>
      <c r="TEC54" s="354"/>
      <c r="TED54" s="354"/>
      <c r="TEE54" s="354"/>
      <c r="TEF54" s="354"/>
      <c r="TEG54" s="354"/>
      <c r="TEH54" s="354"/>
      <c r="TEI54" s="354"/>
      <c r="TEJ54" s="354"/>
      <c r="TEK54" s="354"/>
      <c r="TEL54" s="354"/>
      <c r="TEM54" s="354"/>
      <c r="TEN54" s="354"/>
      <c r="TEO54" s="354"/>
      <c r="TEP54" s="354"/>
      <c r="TEQ54" s="354"/>
      <c r="TER54" s="354"/>
      <c r="TES54" s="354"/>
      <c r="TET54" s="354"/>
      <c r="TEU54" s="354"/>
      <c r="TEV54" s="354"/>
      <c r="TEW54" s="354"/>
      <c r="TEX54" s="354"/>
      <c r="TEY54" s="354"/>
      <c r="TEZ54" s="354"/>
      <c r="TFA54" s="354"/>
      <c r="TFB54" s="354"/>
      <c r="TFC54" s="354"/>
      <c r="TFD54" s="354"/>
      <c r="TFE54" s="354"/>
      <c r="TFF54" s="354"/>
      <c r="TFG54" s="354"/>
      <c r="TFH54" s="354"/>
      <c r="TFI54" s="354"/>
      <c r="TFJ54" s="354"/>
      <c r="TFK54" s="354"/>
      <c r="TFL54" s="354"/>
      <c r="TFM54" s="354"/>
      <c r="TFN54" s="354"/>
      <c r="TFO54" s="354"/>
      <c r="TFP54" s="354"/>
      <c r="TFQ54" s="354"/>
      <c r="TFR54" s="354"/>
      <c r="TFS54" s="354"/>
      <c r="TFT54" s="354"/>
      <c r="TFU54" s="354"/>
      <c r="TFV54" s="354"/>
      <c r="TFW54" s="354"/>
      <c r="TFX54" s="354"/>
      <c r="TFY54" s="354"/>
      <c r="TFZ54" s="354"/>
      <c r="TGA54" s="354"/>
      <c r="TGB54" s="354"/>
      <c r="TGC54" s="354"/>
      <c r="TGD54" s="354"/>
      <c r="TGE54" s="354"/>
      <c r="TGF54" s="354"/>
      <c r="TGG54" s="354"/>
      <c r="TGH54" s="354"/>
      <c r="TGI54" s="354"/>
      <c r="TGJ54" s="354"/>
      <c r="TGK54" s="354"/>
      <c r="TGL54" s="354"/>
      <c r="TGM54" s="354"/>
      <c r="TGN54" s="354"/>
      <c r="TGO54" s="354"/>
      <c r="TGP54" s="354"/>
      <c r="TGQ54" s="354"/>
      <c r="TGR54" s="354"/>
      <c r="TGS54" s="354"/>
      <c r="TGT54" s="354"/>
      <c r="TGU54" s="354"/>
      <c r="TGV54" s="354"/>
      <c r="TGW54" s="354"/>
      <c r="TGX54" s="354"/>
      <c r="TGY54" s="354"/>
      <c r="TGZ54" s="354"/>
      <c r="THA54" s="354"/>
      <c r="THB54" s="354"/>
      <c r="THC54" s="354"/>
      <c r="THD54" s="354"/>
      <c r="THE54" s="354"/>
      <c r="THF54" s="354"/>
      <c r="THG54" s="354"/>
      <c r="THH54" s="354"/>
      <c r="THI54" s="354"/>
      <c r="THJ54" s="354"/>
      <c r="THK54" s="354"/>
      <c r="THL54" s="354"/>
      <c r="THM54" s="354"/>
      <c r="THN54" s="354"/>
      <c r="THO54" s="354"/>
      <c r="THP54" s="354"/>
      <c r="THQ54" s="354"/>
      <c r="THR54" s="354"/>
      <c r="THS54" s="354"/>
      <c r="THT54" s="354"/>
      <c r="THU54" s="354"/>
      <c r="THV54" s="354"/>
      <c r="THW54" s="354"/>
      <c r="THX54" s="354"/>
      <c r="THY54" s="354"/>
      <c r="THZ54" s="354"/>
      <c r="TIA54" s="354"/>
      <c r="TIB54" s="354"/>
      <c r="TIC54" s="354"/>
      <c r="TID54" s="354"/>
      <c r="TIE54" s="354"/>
      <c r="TIF54" s="354"/>
      <c r="TIG54" s="354"/>
      <c r="TIH54" s="354"/>
      <c r="TII54" s="354"/>
      <c r="TIJ54" s="354"/>
      <c r="TIK54" s="354"/>
      <c r="TIL54" s="354"/>
      <c r="TIM54" s="354"/>
      <c r="TIN54" s="354"/>
      <c r="TIO54" s="354"/>
      <c r="TIP54" s="354"/>
      <c r="TIQ54" s="354"/>
      <c r="TIR54" s="354"/>
      <c r="TIS54" s="354"/>
      <c r="TIT54" s="354"/>
      <c r="TIU54" s="354"/>
      <c r="TIV54" s="354"/>
      <c r="TIW54" s="354"/>
      <c r="TIX54" s="354"/>
      <c r="TIY54" s="354"/>
      <c r="TIZ54" s="354"/>
      <c r="TJA54" s="354"/>
      <c r="TJB54" s="354"/>
      <c r="TJC54" s="354"/>
      <c r="TJD54" s="354"/>
      <c r="TJE54" s="354"/>
      <c r="TJF54" s="354"/>
      <c r="TJG54" s="354"/>
      <c r="TJH54" s="354"/>
      <c r="TJI54" s="354"/>
      <c r="TJJ54" s="354"/>
      <c r="TJK54" s="354"/>
      <c r="TJL54" s="354"/>
      <c r="TJM54" s="354"/>
      <c r="TJN54" s="354"/>
      <c r="TJO54" s="354"/>
      <c r="TJP54" s="354"/>
      <c r="TJQ54" s="354"/>
      <c r="TJR54" s="354"/>
      <c r="TJS54" s="354"/>
      <c r="TJT54" s="354"/>
      <c r="TJU54" s="354"/>
      <c r="TJV54" s="354"/>
      <c r="TJW54" s="354"/>
      <c r="TJX54" s="354"/>
      <c r="TJY54" s="354"/>
      <c r="TJZ54" s="354"/>
      <c r="TKA54" s="354"/>
      <c r="TKB54" s="354"/>
      <c r="TKC54" s="354"/>
      <c r="TKD54" s="354"/>
      <c r="TKE54" s="354"/>
      <c r="TKF54" s="354"/>
      <c r="TKG54" s="354"/>
      <c r="TKH54" s="354"/>
      <c r="TKI54" s="354"/>
      <c r="TKJ54" s="354"/>
      <c r="TKK54" s="354"/>
      <c r="TKL54" s="354"/>
      <c r="TKM54" s="354"/>
      <c r="TKN54" s="354"/>
      <c r="TKO54" s="354"/>
      <c r="TKP54" s="354"/>
      <c r="TKQ54" s="354"/>
      <c r="TKR54" s="354"/>
      <c r="TKS54" s="354"/>
      <c r="TKT54" s="354"/>
      <c r="TKU54" s="354"/>
      <c r="TKV54" s="354"/>
      <c r="TKW54" s="354"/>
      <c r="TKX54" s="354"/>
      <c r="TKY54" s="354"/>
      <c r="TKZ54" s="354"/>
      <c r="TLA54" s="354"/>
      <c r="TLB54" s="354"/>
      <c r="TLC54" s="354"/>
      <c r="TLD54" s="354"/>
      <c r="TLE54" s="354"/>
      <c r="TLF54" s="354"/>
      <c r="TLG54" s="354"/>
      <c r="TLH54" s="354"/>
      <c r="TLI54" s="354"/>
      <c r="TLJ54" s="354"/>
      <c r="TLK54" s="354"/>
      <c r="TLL54" s="354"/>
      <c r="TLM54" s="354"/>
      <c r="TLN54" s="354"/>
      <c r="TLO54" s="354"/>
      <c r="TLP54" s="354"/>
      <c r="TLQ54" s="354"/>
      <c r="TLR54" s="354"/>
      <c r="TLS54" s="354"/>
      <c r="TLT54" s="354"/>
      <c r="TLU54" s="354"/>
      <c r="TLV54" s="354"/>
      <c r="TLW54" s="354"/>
      <c r="TLX54" s="354"/>
      <c r="TLY54" s="354"/>
      <c r="TLZ54" s="354"/>
      <c r="TMA54" s="354"/>
      <c r="TMB54" s="354"/>
      <c r="TMC54" s="354"/>
      <c r="TMD54" s="354"/>
      <c r="TME54" s="354"/>
      <c r="TMF54" s="354"/>
      <c r="TMG54" s="354"/>
      <c r="TMH54" s="354"/>
      <c r="TMI54" s="354"/>
      <c r="TMJ54" s="354"/>
      <c r="TMK54" s="354"/>
      <c r="TML54" s="354"/>
      <c r="TMM54" s="354"/>
      <c r="TMN54" s="354"/>
      <c r="TMO54" s="354"/>
      <c r="TMP54" s="354"/>
      <c r="TMQ54" s="354"/>
      <c r="TMR54" s="354"/>
      <c r="TMS54" s="354"/>
      <c r="TMT54" s="354"/>
      <c r="TMU54" s="354"/>
      <c r="TMV54" s="354"/>
      <c r="TMW54" s="354"/>
      <c r="TMX54" s="354"/>
      <c r="TMY54" s="354"/>
      <c r="TMZ54" s="354"/>
      <c r="TNA54" s="354"/>
      <c r="TNB54" s="354"/>
      <c r="TNC54" s="354"/>
      <c r="TND54" s="354"/>
      <c r="TNE54" s="354"/>
      <c r="TNF54" s="354"/>
      <c r="TNG54" s="354"/>
      <c r="TNH54" s="354"/>
      <c r="TNI54" s="354"/>
      <c r="TNJ54" s="354"/>
      <c r="TNK54" s="354"/>
      <c r="TNL54" s="354"/>
      <c r="TNM54" s="354"/>
      <c r="TNN54" s="354"/>
      <c r="TNO54" s="354"/>
      <c r="TNP54" s="354"/>
      <c r="TNQ54" s="354"/>
      <c r="TNR54" s="354"/>
      <c r="TNS54" s="354"/>
      <c r="TNT54" s="354"/>
      <c r="TNU54" s="354"/>
      <c r="TNV54" s="354"/>
      <c r="TNW54" s="354"/>
      <c r="TNX54" s="354"/>
      <c r="TNY54" s="354"/>
      <c r="TNZ54" s="354"/>
      <c r="TOA54" s="354"/>
      <c r="TOB54" s="354"/>
      <c r="TOC54" s="354"/>
      <c r="TOD54" s="354"/>
      <c r="TOE54" s="354"/>
      <c r="TOF54" s="354"/>
      <c r="TOG54" s="354"/>
      <c r="TOH54" s="354"/>
      <c r="TOI54" s="354"/>
      <c r="TOJ54" s="354"/>
      <c r="TOK54" s="354"/>
      <c r="TOL54" s="354"/>
      <c r="TOM54" s="354"/>
      <c r="TON54" s="354"/>
      <c r="TOO54" s="354"/>
      <c r="TOP54" s="354"/>
      <c r="TOQ54" s="354"/>
      <c r="TOR54" s="354"/>
      <c r="TOS54" s="354"/>
      <c r="TOT54" s="354"/>
      <c r="TOU54" s="354"/>
      <c r="TOV54" s="354"/>
      <c r="TOW54" s="354"/>
      <c r="TOX54" s="354"/>
      <c r="TOY54" s="354"/>
      <c r="TOZ54" s="354"/>
      <c r="TPA54" s="354"/>
      <c r="TPB54" s="354"/>
      <c r="TPC54" s="354"/>
      <c r="TPD54" s="354"/>
      <c r="TPE54" s="354"/>
      <c r="TPF54" s="354"/>
      <c r="TPG54" s="354"/>
      <c r="TPH54" s="354"/>
      <c r="TPI54" s="354"/>
      <c r="TPJ54" s="354"/>
      <c r="TPK54" s="354"/>
      <c r="TPL54" s="354"/>
      <c r="TPM54" s="354"/>
      <c r="TPN54" s="354"/>
      <c r="TPO54" s="354"/>
      <c r="TPP54" s="354"/>
      <c r="TPQ54" s="354"/>
      <c r="TPR54" s="354"/>
      <c r="TPS54" s="354"/>
      <c r="TPT54" s="354"/>
      <c r="TPU54" s="354"/>
      <c r="TPV54" s="354"/>
      <c r="TPW54" s="354"/>
      <c r="TPX54" s="354"/>
      <c r="TPY54" s="354"/>
      <c r="TPZ54" s="354"/>
      <c r="TQA54" s="354"/>
      <c r="TQB54" s="354"/>
      <c r="TQC54" s="354"/>
      <c r="TQD54" s="354"/>
      <c r="TQE54" s="354"/>
      <c r="TQF54" s="354"/>
      <c r="TQG54" s="354"/>
      <c r="TQH54" s="354"/>
      <c r="TQI54" s="354"/>
      <c r="TQJ54" s="354"/>
      <c r="TQK54" s="354"/>
      <c r="TQL54" s="354"/>
      <c r="TQM54" s="354"/>
      <c r="TQN54" s="354"/>
      <c r="TQO54" s="354"/>
      <c r="TQP54" s="354"/>
      <c r="TQQ54" s="354"/>
      <c r="TQR54" s="354"/>
      <c r="TQS54" s="354"/>
      <c r="TQT54" s="354"/>
      <c r="TQU54" s="354"/>
      <c r="TQV54" s="354"/>
      <c r="TQW54" s="354"/>
      <c r="TQX54" s="354"/>
      <c r="TQY54" s="354"/>
      <c r="TQZ54" s="354"/>
      <c r="TRA54" s="354"/>
      <c r="TRB54" s="354"/>
      <c r="TRC54" s="354"/>
      <c r="TRD54" s="354"/>
      <c r="TRE54" s="354"/>
      <c r="TRF54" s="354"/>
      <c r="TRG54" s="354"/>
      <c r="TRH54" s="354"/>
      <c r="TRI54" s="354"/>
      <c r="TRJ54" s="354"/>
      <c r="TRK54" s="354"/>
      <c r="TRL54" s="354"/>
      <c r="TRM54" s="354"/>
      <c r="TRN54" s="354"/>
      <c r="TRO54" s="354"/>
      <c r="TRP54" s="354"/>
      <c r="TRQ54" s="354"/>
      <c r="TRR54" s="354"/>
      <c r="TRS54" s="354"/>
      <c r="TRT54" s="354"/>
      <c r="TRU54" s="354"/>
      <c r="TRV54" s="354"/>
      <c r="TRW54" s="354"/>
      <c r="TRX54" s="354"/>
      <c r="TRY54" s="354"/>
      <c r="TRZ54" s="354"/>
      <c r="TSA54" s="354"/>
      <c r="TSB54" s="354"/>
      <c r="TSC54" s="354"/>
      <c r="TSD54" s="354"/>
      <c r="TSE54" s="354"/>
      <c r="TSF54" s="354"/>
      <c r="TSG54" s="354"/>
      <c r="TSH54" s="354"/>
      <c r="TSI54" s="354"/>
      <c r="TSJ54" s="354"/>
      <c r="TSK54" s="354"/>
      <c r="TSL54" s="354"/>
      <c r="TSM54" s="354"/>
      <c r="TSN54" s="354"/>
      <c r="TSO54" s="354"/>
      <c r="TSP54" s="354"/>
      <c r="TSQ54" s="354"/>
      <c r="TSR54" s="354"/>
      <c r="TSS54" s="354"/>
      <c r="TST54" s="354"/>
      <c r="TSU54" s="354"/>
      <c r="TSV54" s="354"/>
      <c r="TSW54" s="354"/>
      <c r="TSX54" s="354"/>
      <c r="TSY54" s="354"/>
      <c r="TSZ54" s="354"/>
      <c r="TTA54" s="354"/>
      <c r="TTB54" s="354"/>
      <c r="TTC54" s="354"/>
      <c r="TTD54" s="354"/>
      <c r="TTE54" s="354"/>
      <c r="TTF54" s="354"/>
      <c r="TTG54" s="354"/>
      <c r="TTH54" s="354"/>
      <c r="TTI54" s="354"/>
      <c r="TTJ54" s="354"/>
      <c r="TTK54" s="354"/>
      <c r="TTL54" s="354"/>
      <c r="TTM54" s="354"/>
      <c r="TTN54" s="354"/>
      <c r="TTO54" s="354"/>
      <c r="TTP54" s="354"/>
      <c r="TTQ54" s="354"/>
      <c r="TTR54" s="354"/>
      <c r="TTS54" s="354"/>
      <c r="TTT54" s="354"/>
      <c r="TTU54" s="354"/>
      <c r="TTV54" s="354"/>
      <c r="TTW54" s="354"/>
      <c r="TTX54" s="354"/>
      <c r="TTY54" s="354"/>
      <c r="TTZ54" s="354"/>
      <c r="TUA54" s="354"/>
      <c r="TUB54" s="354"/>
      <c r="TUC54" s="354"/>
      <c r="TUD54" s="354"/>
      <c r="TUE54" s="354"/>
      <c r="TUF54" s="354"/>
      <c r="TUG54" s="354"/>
      <c r="TUH54" s="354"/>
      <c r="TUI54" s="354"/>
      <c r="TUJ54" s="354"/>
      <c r="TUK54" s="354"/>
      <c r="TUL54" s="354"/>
      <c r="TUM54" s="354"/>
      <c r="TUN54" s="354"/>
      <c r="TUO54" s="354"/>
      <c r="TUP54" s="354"/>
      <c r="TUQ54" s="354"/>
      <c r="TUR54" s="354"/>
      <c r="TUS54" s="354"/>
      <c r="TUT54" s="354"/>
      <c r="TUU54" s="354"/>
      <c r="TUV54" s="354"/>
      <c r="TUW54" s="354"/>
      <c r="TUX54" s="354"/>
      <c r="TUY54" s="354"/>
      <c r="TUZ54" s="354"/>
      <c r="TVA54" s="354"/>
      <c r="TVB54" s="354"/>
      <c r="TVC54" s="354"/>
      <c r="TVD54" s="354"/>
      <c r="TVE54" s="354"/>
      <c r="TVF54" s="354"/>
      <c r="TVG54" s="354"/>
      <c r="TVH54" s="354"/>
      <c r="TVI54" s="354"/>
      <c r="TVJ54" s="354"/>
      <c r="TVK54" s="354"/>
      <c r="TVL54" s="354"/>
      <c r="TVM54" s="354"/>
      <c r="TVN54" s="354"/>
      <c r="TVO54" s="354"/>
      <c r="TVP54" s="354"/>
      <c r="TVQ54" s="354"/>
      <c r="TVR54" s="354"/>
      <c r="TVS54" s="354"/>
      <c r="TVT54" s="354"/>
      <c r="TVU54" s="354"/>
      <c r="TVV54" s="354"/>
      <c r="TVW54" s="354"/>
      <c r="TVX54" s="354"/>
      <c r="TVY54" s="354"/>
      <c r="TVZ54" s="354"/>
      <c r="TWA54" s="354"/>
      <c r="TWB54" s="354"/>
      <c r="TWC54" s="354"/>
      <c r="TWD54" s="354"/>
      <c r="TWE54" s="354"/>
      <c r="TWF54" s="354"/>
      <c r="TWG54" s="354"/>
      <c r="TWH54" s="354"/>
      <c r="TWI54" s="354"/>
      <c r="TWJ54" s="354"/>
      <c r="TWK54" s="354"/>
      <c r="TWL54" s="354"/>
      <c r="TWM54" s="354"/>
      <c r="TWN54" s="354"/>
      <c r="TWO54" s="354"/>
      <c r="TWP54" s="354"/>
      <c r="TWQ54" s="354"/>
      <c r="TWR54" s="354"/>
      <c r="TWS54" s="354"/>
      <c r="TWT54" s="354"/>
      <c r="TWU54" s="354"/>
      <c r="TWV54" s="354"/>
      <c r="TWW54" s="354"/>
      <c r="TWX54" s="354"/>
      <c r="TWY54" s="354"/>
      <c r="TWZ54" s="354"/>
      <c r="TXA54" s="354"/>
      <c r="TXB54" s="354"/>
      <c r="TXC54" s="354"/>
      <c r="TXD54" s="354"/>
      <c r="TXE54" s="354"/>
      <c r="TXF54" s="354"/>
      <c r="TXG54" s="354"/>
      <c r="TXH54" s="354"/>
      <c r="TXI54" s="354"/>
      <c r="TXJ54" s="354"/>
      <c r="TXK54" s="354"/>
      <c r="TXL54" s="354"/>
      <c r="TXM54" s="354"/>
      <c r="TXN54" s="354"/>
      <c r="TXO54" s="354"/>
      <c r="TXP54" s="354"/>
      <c r="TXQ54" s="354"/>
      <c r="TXR54" s="354"/>
      <c r="TXS54" s="354"/>
      <c r="TXT54" s="354"/>
      <c r="TXU54" s="354"/>
      <c r="TXV54" s="354"/>
      <c r="TXW54" s="354"/>
      <c r="TXX54" s="354"/>
      <c r="TXY54" s="354"/>
      <c r="TXZ54" s="354"/>
      <c r="TYA54" s="354"/>
      <c r="TYB54" s="354"/>
      <c r="TYC54" s="354"/>
      <c r="TYD54" s="354"/>
      <c r="TYE54" s="354"/>
      <c r="TYF54" s="354"/>
      <c r="TYG54" s="354"/>
      <c r="TYH54" s="354"/>
      <c r="TYI54" s="354"/>
      <c r="TYJ54" s="354"/>
      <c r="TYK54" s="354"/>
      <c r="TYL54" s="354"/>
      <c r="TYM54" s="354"/>
      <c r="TYN54" s="354"/>
      <c r="TYO54" s="354"/>
      <c r="TYP54" s="354"/>
      <c r="TYQ54" s="354"/>
      <c r="TYR54" s="354"/>
      <c r="TYS54" s="354"/>
      <c r="TYT54" s="354"/>
      <c r="TYU54" s="354"/>
      <c r="TYV54" s="354"/>
      <c r="TYW54" s="354"/>
      <c r="TYX54" s="354"/>
      <c r="TYY54" s="354"/>
      <c r="TYZ54" s="354"/>
      <c r="TZA54" s="354"/>
      <c r="TZB54" s="354"/>
      <c r="TZC54" s="354"/>
      <c r="TZD54" s="354"/>
      <c r="TZE54" s="354"/>
      <c r="TZF54" s="354"/>
      <c r="TZG54" s="354"/>
      <c r="TZH54" s="354"/>
      <c r="TZI54" s="354"/>
      <c r="TZJ54" s="354"/>
      <c r="TZK54" s="354"/>
      <c r="TZL54" s="354"/>
      <c r="TZM54" s="354"/>
      <c r="TZN54" s="354"/>
      <c r="TZO54" s="354"/>
      <c r="TZP54" s="354"/>
      <c r="TZQ54" s="354"/>
      <c r="TZR54" s="354"/>
      <c r="TZS54" s="354"/>
      <c r="TZT54" s="354"/>
      <c r="TZU54" s="354"/>
      <c r="TZV54" s="354"/>
      <c r="TZW54" s="354"/>
      <c r="TZX54" s="354"/>
      <c r="TZY54" s="354"/>
      <c r="TZZ54" s="354"/>
      <c r="UAA54" s="354"/>
      <c r="UAB54" s="354"/>
      <c r="UAC54" s="354"/>
      <c r="UAD54" s="354"/>
      <c r="UAE54" s="354"/>
      <c r="UAF54" s="354"/>
      <c r="UAG54" s="354"/>
      <c r="UAH54" s="354"/>
      <c r="UAI54" s="354"/>
      <c r="UAJ54" s="354"/>
      <c r="UAK54" s="354"/>
      <c r="UAL54" s="354"/>
      <c r="UAM54" s="354"/>
      <c r="UAN54" s="354"/>
      <c r="UAO54" s="354"/>
      <c r="UAP54" s="354"/>
      <c r="UAQ54" s="354"/>
      <c r="UAR54" s="354"/>
      <c r="UAS54" s="354"/>
      <c r="UAT54" s="354"/>
      <c r="UAU54" s="354"/>
      <c r="UAV54" s="354"/>
      <c r="UAW54" s="354"/>
      <c r="UAX54" s="354"/>
      <c r="UAY54" s="354"/>
      <c r="UAZ54" s="354"/>
      <c r="UBA54" s="354"/>
      <c r="UBB54" s="354"/>
      <c r="UBC54" s="354"/>
      <c r="UBD54" s="354"/>
      <c r="UBE54" s="354"/>
      <c r="UBF54" s="354"/>
      <c r="UBG54" s="354"/>
      <c r="UBH54" s="354"/>
      <c r="UBI54" s="354"/>
      <c r="UBJ54" s="354"/>
      <c r="UBK54" s="354"/>
      <c r="UBL54" s="354"/>
      <c r="UBM54" s="354"/>
      <c r="UBN54" s="354"/>
      <c r="UBO54" s="354"/>
      <c r="UBP54" s="354"/>
      <c r="UBQ54" s="354"/>
      <c r="UBR54" s="354"/>
      <c r="UBS54" s="354"/>
      <c r="UBT54" s="354"/>
      <c r="UBU54" s="354"/>
      <c r="UBV54" s="354"/>
      <c r="UBW54" s="354"/>
      <c r="UBX54" s="354"/>
      <c r="UBY54" s="354"/>
      <c r="UBZ54" s="354"/>
      <c r="UCA54" s="354"/>
      <c r="UCB54" s="354"/>
      <c r="UCC54" s="354"/>
      <c r="UCD54" s="354"/>
      <c r="UCE54" s="354"/>
      <c r="UCF54" s="354"/>
      <c r="UCG54" s="354"/>
      <c r="UCH54" s="354"/>
      <c r="UCI54" s="354"/>
      <c r="UCJ54" s="354"/>
      <c r="UCK54" s="354"/>
      <c r="UCL54" s="354"/>
      <c r="UCM54" s="354"/>
      <c r="UCN54" s="354"/>
      <c r="UCO54" s="354"/>
      <c r="UCP54" s="354"/>
      <c r="UCQ54" s="354"/>
      <c r="UCR54" s="354"/>
      <c r="UCS54" s="354"/>
      <c r="UCT54" s="354"/>
      <c r="UCU54" s="354"/>
      <c r="UCV54" s="354"/>
      <c r="UCW54" s="354"/>
      <c r="UCX54" s="354"/>
      <c r="UCY54" s="354"/>
      <c r="UCZ54" s="354"/>
      <c r="UDA54" s="354"/>
      <c r="UDB54" s="354"/>
      <c r="UDC54" s="354"/>
      <c r="UDD54" s="354"/>
      <c r="UDE54" s="354"/>
      <c r="UDF54" s="354"/>
      <c r="UDG54" s="354"/>
      <c r="UDH54" s="354"/>
      <c r="UDI54" s="354"/>
      <c r="UDJ54" s="354"/>
      <c r="UDK54" s="354"/>
      <c r="UDL54" s="354"/>
      <c r="UDM54" s="354"/>
      <c r="UDN54" s="354"/>
      <c r="UDO54" s="354"/>
      <c r="UDP54" s="354"/>
      <c r="UDQ54" s="354"/>
      <c r="UDR54" s="354"/>
      <c r="UDS54" s="354"/>
      <c r="UDT54" s="354"/>
      <c r="UDU54" s="354"/>
      <c r="UDV54" s="354"/>
      <c r="UDW54" s="354"/>
      <c r="UDX54" s="354"/>
      <c r="UDY54" s="354"/>
      <c r="UDZ54" s="354"/>
      <c r="UEA54" s="354"/>
      <c r="UEB54" s="354"/>
      <c r="UEC54" s="354"/>
      <c r="UED54" s="354"/>
      <c r="UEE54" s="354"/>
      <c r="UEF54" s="354"/>
      <c r="UEG54" s="354"/>
      <c r="UEH54" s="354"/>
      <c r="UEI54" s="354"/>
      <c r="UEJ54" s="354"/>
      <c r="UEK54" s="354"/>
      <c r="UEL54" s="354"/>
      <c r="UEM54" s="354"/>
      <c r="UEN54" s="354"/>
      <c r="UEO54" s="354"/>
      <c r="UEP54" s="354"/>
      <c r="UEQ54" s="354"/>
      <c r="UER54" s="354"/>
      <c r="UES54" s="354"/>
      <c r="UET54" s="354"/>
      <c r="UEU54" s="354"/>
      <c r="UEV54" s="354"/>
      <c r="UEW54" s="354"/>
      <c r="UEX54" s="354"/>
      <c r="UEY54" s="354"/>
      <c r="UEZ54" s="354"/>
      <c r="UFA54" s="354"/>
      <c r="UFB54" s="354"/>
      <c r="UFC54" s="354"/>
      <c r="UFD54" s="354"/>
      <c r="UFE54" s="354"/>
      <c r="UFF54" s="354"/>
      <c r="UFG54" s="354"/>
      <c r="UFH54" s="354"/>
      <c r="UFI54" s="354"/>
      <c r="UFJ54" s="354"/>
      <c r="UFK54" s="354"/>
      <c r="UFL54" s="354"/>
      <c r="UFM54" s="354"/>
      <c r="UFN54" s="354"/>
      <c r="UFO54" s="354"/>
      <c r="UFP54" s="354"/>
      <c r="UFQ54" s="354"/>
      <c r="UFR54" s="354"/>
      <c r="UFS54" s="354"/>
      <c r="UFT54" s="354"/>
      <c r="UFU54" s="354"/>
      <c r="UFV54" s="354"/>
      <c r="UFW54" s="354"/>
      <c r="UFX54" s="354"/>
      <c r="UFY54" s="354"/>
      <c r="UFZ54" s="354"/>
      <c r="UGA54" s="354"/>
      <c r="UGB54" s="354"/>
      <c r="UGC54" s="354"/>
      <c r="UGD54" s="354"/>
      <c r="UGE54" s="354"/>
      <c r="UGF54" s="354"/>
      <c r="UGG54" s="354"/>
      <c r="UGH54" s="354"/>
      <c r="UGI54" s="354"/>
      <c r="UGJ54" s="354"/>
      <c r="UGK54" s="354"/>
      <c r="UGL54" s="354"/>
      <c r="UGM54" s="354"/>
      <c r="UGN54" s="354"/>
      <c r="UGO54" s="354"/>
      <c r="UGP54" s="354"/>
      <c r="UGQ54" s="354"/>
      <c r="UGR54" s="354"/>
      <c r="UGS54" s="354"/>
      <c r="UGT54" s="354"/>
      <c r="UGU54" s="354"/>
      <c r="UGV54" s="354"/>
      <c r="UGW54" s="354"/>
      <c r="UGX54" s="354"/>
      <c r="UGY54" s="354"/>
      <c r="UGZ54" s="354"/>
      <c r="UHA54" s="354"/>
      <c r="UHB54" s="354"/>
      <c r="UHC54" s="354"/>
      <c r="UHD54" s="354"/>
      <c r="UHE54" s="354"/>
      <c r="UHF54" s="354"/>
      <c r="UHG54" s="354"/>
      <c r="UHH54" s="354"/>
      <c r="UHI54" s="354"/>
      <c r="UHJ54" s="354"/>
      <c r="UHK54" s="354"/>
      <c r="UHL54" s="354"/>
      <c r="UHM54" s="354"/>
      <c r="UHN54" s="354"/>
      <c r="UHO54" s="354"/>
      <c r="UHP54" s="354"/>
      <c r="UHQ54" s="354"/>
      <c r="UHR54" s="354"/>
      <c r="UHS54" s="354"/>
      <c r="UHT54" s="354"/>
      <c r="UHU54" s="354"/>
      <c r="UHV54" s="354"/>
      <c r="UHW54" s="354"/>
      <c r="UHX54" s="354"/>
      <c r="UHY54" s="354"/>
      <c r="UHZ54" s="354"/>
      <c r="UIA54" s="354"/>
      <c r="UIB54" s="354"/>
      <c r="UIC54" s="354"/>
      <c r="UID54" s="354"/>
      <c r="UIE54" s="354"/>
      <c r="UIF54" s="354"/>
      <c r="UIG54" s="354"/>
      <c r="UIH54" s="354"/>
      <c r="UII54" s="354"/>
      <c r="UIJ54" s="354"/>
      <c r="UIK54" s="354"/>
      <c r="UIL54" s="354"/>
      <c r="UIM54" s="354"/>
      <c r="UIN54" s="354"/>
      <c r="UIO54" s="354"/>
      <c r="UIP54" s="354"/>
      <c r="UIQ54" s="354"/>
      <c r="UIR54" s="354"/>
      <c r="UIS54" s="354"/>
      <c r="UIT54" s="354"/>
      <c r="UIU54" s="354"/>
      <c r="UIV54" s="354"/>
      <c r="UIW54" s="354"/>
      <c r="UIX54" s="354"/>
      <c r="UIY54" s="354"/>
      <c r="UIZ54" s="354"/>
      <c r="UJA54" s="354"/>
      <c r="UJB54" s="354"/>
      <c r="UJC54" s="354"/>
      <c r="UJD54" s="354"/>
      <c r="UJE54" s="354"/>
      <c r="UJF54" s="354"/>
      <c r="UJG54" s="354"/>
      <c r="UJH54" s="354"/>
      <c r="UJI54" s="354"/>
      <c r="UJJ54" s="354"/>
      <c r="UJK54" s="354"/>
      <c r="UJL54" s="354"/>
      <c r="UJM54" s="354"/>
      <c r="UJN54" s="354"/>
      <c r="UJO54" s="354"/>
      <c r="UJP54" s="354"/>
      <c r="UJQ54" s="354"/>
      <c r="UJR54" s="354"/>
      <c r="UJS54" s="354"/>
      <c r="UJT54" s="354"/>
      <c r="UJU54" s="354"/>
      <c r="UJV54" s="354"/>
      <c r="UJW54" s="354"/>
      <c r="UJX54" s="354"/>
      <c r="UJY54" s="354"/>
      <c r="UJZ54" s="354"/>
      <c r="UKA54" s="354"/>
      <c r="UKB54" s="354"/>
      <c r="UKC54" s="354"/>
      <c r="UKD54" s="354"/>
      <c r="UKE54" s="354"/>
      <c r="UKF54" s="354"/>
      <c r="UKG54" s="354"/>
      <c r="UKH54" s="354"/>
      <c r="UKI54" s="354"/>
      <c r="UKJ54" s="354"/>
      <c r="UKK54" s="354"/>
      <c r="UKL54" s="354"/>
      <c r="UKM54" s="354"/>
      <c r="UKN54" s="354"/>
      <c r="UKO54" s="354"/>
      <c r="UKP54" s="354"/>
      <c r="UKQ54" s="354"/>
      <c r="UKR54" s="354"/>
      <c r="UKS54" s="354"/>
      <c r="UKT54" s="354"/>
      <c r="UKU54" s="354"/>
      <c r="UKV54" s="354"/>
      <c r="UKW54" s="354"/>
      <c r="UKX54" s="354"/>
      <c r="UKY54" s="354"/>
      <c r="UKZ54" s="354"/>
      <c r="ULA54" s="354"/>
      <c r="ULB54" s="354"/>
      <c r="ULC54" s="354"/>
      <c r="ULD54" s="354"/>
      <c r="ULE54" s="354"/>
      <c r="ULF54" s="354"/>
      <c r="ULG54" s="354"/>
      <c r="ULH54" s="354"/>
      <c r="ULI54" s="354"/>
      <c r="ULJ54" s="354"/>
      <c r="ULK54" s="354"/>
      <c r="ULL54" s="354"/>
      <c r="ULM54" s="354"/>
      <c r="ULN54" s="354"/>
      <c r="ULO54" s="354"/>
      <c r="ULP54" s="354"/>
      <c r="ULQ54" s="354"/>
      <c r="ULR54" s="354"/>
      <c r="ULS54" s="354"/>
      <c r="ULT54" s="354"/>
      <c r="ULU54" s="354"/>
      <c r="ULV54" s="354"/>
      <c r="ULW54" s="354"/>
      <c r="ULX54" s="354"/>
      <c r="ULY54" s="354"/>
      <c r="ULZ54" s="354"/>
      <c r="UMA54" s="354"/>
      <c r="UMB54" s="354"/>
      <c r="UMC54" s="354"/>
      <c r="UMD54" s="354"/>
      <c r="UME54" s="354"/>
      <c r="UMF54" s="354"/>
      <c r="UMG54" s="354"/>
      <c r="UMH54" s="354"/>
      <c r="UMI54" s="354"/>
      <c r="UMJ54" s="354"/>
      <c r="UMK54" s="354"/>
      <c r="UML54" s="354"/>
      <c r="UMM54" s="354"/>
      <c r="UMN54" s="354"/>
      <c r="UMO54" s="354"/>
      <c r="UMP54" s="354"/>
      <c r="UMQ54" s="354"/>
      <c r="UMR54" s="354"/>
      <c r="UMS54" s="354"/>
      <c r="UMT54" s="354"/>
      <c r="UMU54" s="354"/>
      <c r="UMV54" s="354"/>
      <c r="UMW54" s="354"/>
      <c r="UMX54" s="354"/>
      <c r="UMY54" s="354"/>
      <c r="UMZ54" s="354"/>
      <c r="UNA54" s="354"/>
      <c r="UNB54" s="354"/>
      <c r="UNC54" s="354"/>
      <c r="UND54" s="354"/>
      <c r="UNE54" s="354"/>
      <c r="UNF54" s="354"/>
      <c r="UNG54" s="354"/>
      <c r="UNH54" s="354"/>
      <c r="UNI54" s="354"/>
      <c r="UNJ54" s="354"/>
      <c r="UNK54" s="354"/>
      <c r="UNL54" s="354"/>
      <c r="UNM54" s="354"/>
      <c r="UNN54" s="354"/>
      <c r="UNO54" s="354"/>
      <c r="UNP54" s="354"/>
      <c r="UNQ54" s="354"/>
      <c r="UNR54" s="354"/>
      <c r="UNS54" s="354"/>
      <c r="UNT54" s="354"/>
      <c r="UNU54" s="354"/>
      <c r="UNV54" s="354"/>
      <c r="UNW54" s="354"/>
      <c r="UNX54" s="354"/>
      <c r="UNY54" s="354"/>
      <c r="UNZ54" s="354"/>
      <c r="UOA54" s="354"/>
      <c r="UOB54" s="354"/>
      <c r="UOC54" s="354"/>
      <c r="UOD54" s="354"/>
      <c r="UOE54" s="354"/>
      <c r="UOF54" s="354"/>
      <c r="UOG54" s="354"/>
      <c r="UOH54" s="354"/>
      <c r="UOI54" s="354"/>
      <c r="UOJ54" s="354"/>
      <c r="UOK54" s="354"/>
      <c r="UOL54" s="354"/>
      <c r="UOM54" s="354"/>
      <c r="UON54" s="354"/>
      <c r="UOO54" s="354"/>
      <c r="UOP54" s="354"/>
      <c r="UOQ54" s="354"/>
      <c r="UOR54" s="354"/>
      <c r="UOS54" s="354"/>
      <c r="UOT54" s="354"/>
      <c r="UOU54" s="354"/>
      <c r="UOV54" s="354"/>
      <c r="UOW54" s="354"/>
      <c r="UOX54" s="354"/>
      <c r="UOY54" s="354"/>
      <c r="UOZ54" s="354"/>
      <c r="UPA54" s="354"/>
      <c r="UPB54" s="354"/>
      <c r="UPC54" s="354"/>
      <c r="UPD54" s="354"/>
      <c r="UPE54" s="354"/>
      <c r="UPF54" s="354"/>
      <c r="UPG54" s="354"/>
      <c r="UPH54" s="354"/>
      <c r="UPI54" s="354"/>
      <c r="UPJ54" s="354"/>
      <c r="UPK54" s="354"/>
      <c r="UPL54" s="354"/>
      <c r="UPM54" s="354"/>
      <c r="UPN54" s="354"/>
      <c r="UPO54" s="354"/>
      <c r="UPP54" s="354"/>
      <c r="UPQ54" s="354"/>
      <c r="UPR54" s="354"/>
      <c r="UPS54" s="354"/>
      <c r="UPT54" s="354"/>
      <c r="UPU54" s="354"/>
      <c r="UPV54" s="354"/>
      <c r="UPW54" s="354"/>
      <c r="UPX54" s="354"/>
      <c r="UPY54" s="354"/>
      <c r="UPZ54" s="354"/>
      <c r="UQA54" s="354"/>
      <c r="UQB54" s="354"/>
      <c r="UQC54" s="354"/>
      <c r="UQD54" s="354"/>
      <c r="UQE54" s="354"/>
      <c r="UQF54" s="354"/>
      <c r="UQG54" s="354"/>
      <c r="UQH54" s="354"/>
      <c r="UQI54" s="354"/>
      <c r="UQJ54" s="354"/>
      <c r="UQK54" s="354"/>
      <c r="UQL54" s="354"/>
      <c r="UQM54" s="354"/>
      <c r="UQN54" s="354"/>
      <c r="UQO54" s="354"/>
      <c r="UQP54" s="354"/>
      <c r="UQQ54" s="354"/>
      <c r="UQR54" s="354"/>
      <c r="UQS54" s="354"/>
      <c r="UQT54" s="354"/>
      <c r="UQU54" s="354"/>
      <c r="UQV54" s="354"/>
      <c r="UQW54" s="354"/>
      <c r="UQX54" s="354"/>
      <c r="UQY54" s="354"/>
      <c r="UQZ54" s="354"/>
      <c r="URA54" s="354"/>
      <c r="URB54" s="354"/>
      <c r="URC54" s="354"/>
      <c r="URD54" s="354"/>
      <c r="URE54" s="354"/>
      <c r="URF54" s="354"/>
      <c r="URG54" s="354"/>
      <c r="URH54" s="354"/>
      <c r="URI54" s="354"/>
      <c r="URJ54" s="354"/>
      <c r="URK54" s="354"/>
      <c r="URL54" s="354"/>
      <c r="URM54" s="354"/>
      <c r="URN54" s="354"/>
      <c r="URO54" s="354"/>
      <c r="URP54" s="354"/>
      <c r="URQ54" s="354"/>
      <c r="URR54" s="354"/>
      <c r="URS54" s="354"/>
      <c r="URT54" s="354"/>
      <c r="URU54" s="354"/>
      <c r="URV54" s="354"/>
      <c r="URW54" s="354"/>
      <c r="URX54" s="354"/>
      <c r="URY54" s="354"/>
      <c r="URZ54" s="354"/>
      <c r="USA54" s="354"/>
      <c r="USB54" s="354"/>
      <c r="USC54" s="354"/>
      <c r="USD54" s="354"/>
      <c r="USE54" s="354"/>
      <c r="USF54" s="354"/>
      <c r="USG54" s="354"/>
      <c r="USH54" s="354"/>
      <c r="USI54" s="354"/>
      <c r="USJ54" s="354"/>
      <c r="USK54" s="354"/>
      <c r="USL54" s="354"/>
      <c r="USM54" s="354"/>
      <c r="USN54" s="354"/>
      <c r="USO54" s="354"/>
      <c r="USP54" s="354"/>
      <c r="USQ54" s="354"/>
      <c r="USR54" s="354"/>
      <c r="USS54" s="354"/>
      <c r="UST54" s="354"/>
      <c r="USU54" s="354"/>
      <c r="USV54" s="354"/>
      <c r="USW54" s="354"/>
      <c r="USX54" s="354"/>
      <c r="USY54" s="354"/>
      <c r="USZ54" s="354"/>
      <c r="UTA54" s="354"/>
      <c r="UTB54" s="354"/>
      <c r="UTC54" s="354"/>
      <c r="UTD54" s="354"/>
      <c r="UTE54" s="354"/>
      <c r="UTF54" s="354"/>
      <c r="UTG54" s="354"/>
      <c r="UTH54" s="354"/>
      <c r="UTI54" s="354"/>
      <c r="UTJ54" s="354"/>
      <c r="UTK54" s="354"/>
      <c r="UTL54" s="354"/>
      <c r="UTM54" s="354"/>
      <c r="UTN54" s="354"/>
      <c r="UTO54" s="354"/>
      <c r="UTP54" s="354"/>
      <c r="UTQ54" s="354"/>
      <c r="UTR54" s="354"/>
      <c r="UTS54" s="354"/>
      <c r="UTT54" s="354"/>
      <c r="UTU54" s="354"/>
      <c r="UTV54" s="354"/>
      <c r="UTW54" s="354"/>
      <c r="UTX54" s="354"/>
      <c r="UTY54" s="354"/>
      <c r="UTZ54" s="354"/>
      <c r="UUA54" s="354"/>
      <c r="UUB54" s="354"/>
      <c r="UUC54" s="354"/>
      <c r="UUD54" s="354"/>
      <c r="UUE54" s="354"/>
      <c r="UUF54" s="354"/>
      <c r="UUG54" s="354"/>
      <c r="UUH54" s="354"/>
      <c r="UUI54" s="354"/>
      <c r="UUJ54" s="354"/>
      <c r="UUK54" s="354"/>
      <c r="UUL54" s="354"/>
      <c r="UUM54" s="354"/>
      <c r="UUN54" s="354"/>
      <c r="UUO54" s="354"/>
      <c r="UUP54" s="354"/>
      <c r="UUQ54" s="354"/>
      <c r="UUR54" s="354"/>
      <c r="UUS54" s="354"/>
      <c r="UUT54" s="354"/>
      <c r="UUU54" s="354"/>
      <c r="UUV54" s="354"/>
      <c r="UUW54" s="354"/>
      <c r="UUX54" s="354"/>
      <c r="UUY54" s="354"/>
      <c r="UUZ54" s="354"/>
      <c r="UVA54" s="354"/>
      <c r="UVB54" s="354"/>
      <c r="UVC54" s="354"/>
      <c r="UVD54" s="354"/>
      <c r="UVE54" s="354"/>
      <c r="UVF54" s="354"/>
      <c r="UVG54" s="354"/>
      <c r="UVH54" s="354"/>
      <c r="UVI54" s="354"/>
      <c r="UVJ54" s="354"/>
      <c r="UVK54" s="354"/>
      <c r="UVL54" s="354"/>
      <c r="UVM54" s="354"/>
      <c r="UVN54" s="354"/>
      <c r="UVO54" s="354"/>
      <c r="UVP54" s="354"/>
      <c r="UVQ54" s="354"/>
      <c r="UVR54" s="354"/>
      <c r="UVS54" s="354"/>
      <c r="UVT54" s="354"/>
      <c r="UVU54" s="354"/>
      <c r="UVV54" s="354"/>
      <c r="UVW54" s="354"/>
      <c r="UVX54" s="354"/>
      <c r="UVY54" s="354"/>
      <c r="UVZ54" s="354"/>
      <c r="UWA54" s="354"/>
      <c r="UWB54" s="354"/>
      <c r="UWC54" s="354"/>
      <c r="UWD54" s="354"/>
      <c r="UWE54" s="354"/>
      <c r="UWF54" s="354"/>
      <c r="UWG54" s="354"/>
      <c r="UWH54" s="354"/>
      <c r="UWI54" s="354"/>
      <c r="UWJ54" s="354"/>
      <c r="UWK54" s="354"/>
      <c r="UWL54" s="354"/>
      <c r="UWM54" s="354"/>
      <c r="UWN54" s="354"/>
      <c r="UWO54" s="354"/>
      <c r="UWP54" s="354"/>
      <c r="UWQ54" s="354"/>
      <c r="UWR54" s="354"/>
      <c r="UWS54" s="354"/>
      <c r="UWT54" s="354"/>
      <c r="UWU54" s="354"/>
      <c r="UWV54" s="354"/>
      <c r="UWW54" s="354"/>
      <c r="UWX54" s="354"/>
      <c r="UWY54" s="354"/>
      <c r="UWZ54" s="354"/>
      <c r="UXA54" s="354"/>
      <c r="UXB54" s="354"/>
      <c r="UXC54" s="354"/>
      <c r="UXD54" s="354"/>
      <c r="UXE54" s="354"/>
      <c r="UXF54" s="354"/>
      <c r="UXG54" s="354"/>
      <c r="UXH54" s="354"/>
      <c r="UXI54" s="354"/>
      <c r="UXJ54" s="354"/>
      <c r="UXK54" s="354"/>
      <c r="UXL54" s="354"/>
      <c r="UXM54" s="354"/>
      <c r="UXN54" s="354"/>
      <c r="UXO54" s="354"/>
      <c r="UXP54" s="354"/>
      <c r="UXQ54" s="354"/>
      <c r="UXR54" s="354"/>
      <c r="UXS54" s="354"/>
      <c r="UXT54" s="354"/>
      <c r="UXU54" s="354"/>
      <c r="UXV54" s="354"/>
      <c r="UXW54" s="354"/>
      <c r="UXX54" s="354"/>
      <c r="UXY54" s="354"/>
      <c r="UXZ54" s="354"/>
      <c r="UYA54" s="354"/>
      <c r="UYB54" s="354"/>
      <c r="UYC54" s="354"/>
      <c r="UYD54" s="354"/>
      <c r="UYE54" s="354"/>
      <c r="UYF54" s="354"/>
      <c r="UYG54" s="354"/>
      <c r="UYH54" s="354"/>
      <c r="UYI54" s="354"/>
      <c r="UYJ54" s="354"/>
      <c r="UYK54" s="354"/>
      <c r="UYL54" s="354"/>
      <c r="UYM54" s="354"/>
      <c r="UYN54" s="354"/>
      <c r="UYO54" s="354"/>
      <c r="UYP54" s="354"/>
      <c r="UYQ54" s="354"/>
      <c r="UYR54" s="354"/>
      <c r="UYS54" s="354"/>
      <c r="UYT54" s="354"/>
      <c r="UYU54" s="354"/>
      <c r="UYV54" s="354"/>
      <c r="UYW54" s="354"/>
      <c r="UYX54" s="354"/>
      <c r="UYY54" s="354"/>
      <c r="UYZ54" s="354"/>
      <c r="UZA54" s="354"/>
      <c r="UZB54" s="354"/>
      <c r="UZC54" s="354"/>
      <c r="UZD54" s="354"/>
      <c r="UZE54" s="354"/>
      <c r="UZF54" s="354"/>
      <c r="UZG54" s="354"/>
      <c r="UZH54" s="354"/>
      <c r="UZI54" s="354"/>
      <c r="UZJ54" s="354"/>
      <c r="UZK54" s="354"/>
      <c r="UZL54" s="354"/>
      <c r="UZM54" s="354"/>
      <c r="UZN54" s="354"/>
      <c r="UZO54" s="354"/>
      <c r="UZP54" s="354"/>
      <c r="UZQ54" s="354"/>
      <c r="UZR54" s="354"/>
      <c r="UZS54" s="354"/>
      <c r="UZT54" s="354"/>
      <c r="UZU54" s="354"/>
      <c r="UZV54" s="354"/>
      <c r="UZW54" s="354"/>
      <c r="UZX54" s="354"/>
      <c r="UZY54" s="354"/>
      <c r="UZZ54" s="354"/>
      <c r="VAA54" s="354"/>
      <c r="VAB54" s="354"/>
      <c r="VAC54" s="354"/>
      <c r="VAD54" s="354"/>
      <c r="VAE54" s="354"/>
      <c r="VAF54" s="354"/>
      <c r="VAG54" s="354"/>
      <c r="VAH54" s="354"/>
      <c r="VAI54" s="354"/>
      <c r="VAJ54" s="354"/>
      <c r="VAK54" s="354"/>
      <c r="VAL54" s="354"/>
      <c r="VAM54" s="354"/>
      <c r="VAN54" s="354"/>
      <c r="VAO54" s="354"/>
      <c r="VAP54" s="354"/>
      <c r="VAQ54" s="354"/>
      <c r="VAR54" s="354"/>
      <c r="VAS54" s="354"/>
      <c r="VAT54" s="354"/>
      <c r="VAU54" s="354"/>
      <c r="VAV54" s="354"/>
      <c r="VAW54" s="354"/>
      <c r="VAX54" s="354"/>
      <c r="VAY54" s="354"/>
      <c r="VAZ54" s="354"/>
      <c r="VBA54" s="354"/>
      <c r="VBB54" s="354"/>
      <c r="VBC54" s="354"/>
      <c r="VBD54" s="354"/>
      <c r="VBE54" s="354"/>
      <c r="VBF54" s="354"/>
      <c r="VBG54" s="354"/>
      <c r="VBH54" s="354"/>
      <c r="VBI54" s="354"/>
      <c r="VBJ54" s="354"/>
      <c r="VBK54" s="354"/>
      <c r="VBL54" s="354"/>
      <c r="VBM54" s="354"/>
      <c r="VBN54" s="354"/>
      <c r="VBO54" s="354"/>
      <c r="VBP54" s="354"/>
      <c r="VBQ54" s="354"/>
      <c r="VBR54" s="354"/>
      <c r="VBS54" s="354"/>
      <c r="VBT54" s="354"/>
      <c r="VBU54" s="354"/>
      <c r="VBV54" s="354"/>
      <c r="VBW54" s="354"/>
      <c r="VBX54" s="354"/>
      <c r="VBY54" s="354"/>
      <c r="VBZ54" s="354"/>
      <c r="VCA54" s="354"/>
      <c r="VCB54" s="354"/>
      <c r="VCC54" s="354"/>
      <c r="VCD54" s="354"/>
      <c r="VCE54" s="354"/>
      <c r="VCF54" s="354"/>
      <c r="VCG54" s="354"/>
      <c r="VCH54" s="354"/>
      <c r="VCI54" s="354"/>
      <c r="VCJ54" s="354"/>
      <c r="VCK54" s="354"/>
      <c r="VCL54" s="354"/>
      <c r="VCM54" s="354"/>
      <c r="VCN54" s="354"/>
      <c r="VCO54" s="354"/>
      <c r="VCP54" s="354"/>
      <c r="VCQ54" s="354"/>
      <c r="VCR54" s="354"/>
      <c r="VCS54" s="354"/>
      <c r="VCT54" s="354"/>
      <c r="VCU54" s="354"/>
      <c r="VCV54" s="354"/>
      <c r="VCW54" s="354"/>
      <c r="VCX54" s="354"/>
      <c r="VCY54" s="354"/>
      <c r="VCZ54" s="354"/>
      <c r="VDA54" s="354"/>
      <c r="VDB54" s="354"/>
      <c r="VDC54" s="354"/>
      <c r="VDD54" s="354"/>
      <c r="VDE54" s="354"/>
      <c r="VDF54" s="354"/>
      <c r="VDG54" s="354"/>
      <c r="VDH54" s="354"/>
      <c r="VDI54" s="354"/>
      <c r="VDJ54" s="354"/>
      <c r="VDK54" s="354"/>
      <c r="VDL54" s="354"/>
      <c r="VDM54" s="354"/>
      <c r="VDN54" s="354"/>
      <c r="VDO54" s="354"/>
      <c r="VDP54" s="354"/>
      <c r="VDQ54" s="354"/>
      <c r="VDR54" s="354"/>
      <c r="VDS54" s="354"/>
      <c r="VDT54" s="354"/>
      <c r="VDU54" s="354"/>
      <c r="VDV54" s="354"/>
      <c r="VDW54" s="354"/>
      <c r="VDX54" s="354"/>
      <c r="VDY54" s="354"/>
      <c r="VDZ54" s="354"/>
      <c r="VEA54" s="354"/>
      <c r="VEB54" s="354"/>
      <c r="VEC54" s="354"/>
      <c r="VED54" s="354"/>
      <c r="VEE54" s="354"/>
      <c r="VEF54" s="354"/>
      <c r="VEG54" s="354"/>
      <c r="VEH54" s="354"/>
      <c r="VEI54" s="354"/>
      <c r="VEJ54" s="354"/>
      <c r="VEK54" s="354"/>
      <c r="VEL54" s="354"/>
      <c r="VEM54" s="354"/>
      <c r="VEN54" s="354"/>
      <c r="VEO54" s="354"/>
      <c r="VEP54" s="354"/>
      <c r="VEQ54" s="354"/>
      <c r="VER54" s="354"/>
      <c r="VES54" s="354"/>
      <c r="VET54" s="354"/>
      <c r="VEU54" s="354"/>
      <c r="VEV54" s="354"/>
      <c r="VEW54" s="354"/>
      <c r="VEX54" s="354"/>
      <c r="VEY54" s="354"/>
      <c r="VEZ54" s="354"/>
      <c r="VFA54" s="354"/>
      <c r="VFB54" s="354"/>
      <c r="VFC54" s="354"/>
      <c r="VFD54" s="354"/>
      <c r="VFE54" s="354"/>
      <c r="VFF54" s="354"/>
      <c r="VFG54" s="354"/>
      <c r="VFH54" s="354"/>
      <c r="VFI54" s="354"/>
      <c r="VFJ54" s="354"/>
      <c r="VFK54" s="354"/>
      <c r="VFL54" s="354"/>
      <c r="VFM54" s="354"/>
      <c r="VFN54" s="354"/>
      <c r="VFO54" s="354"/>
      <c r="VFP54" s="354"/>
      <c r="VFQ54" s="354"/>
      <c r="VFR54" s="354"/>
      <c r="VFS54" s="354"/>
      <c r="VFT54" s="354"/>
      <c r="VFU54" s="354"/>
      <c r="VFV54" s="354"/>
      <c r="VFW54" s="354"/>
      <c r="VFX54" s="354"/>
      <c r="VFY54" s="354"/>
      <c r="VFZ54" s="354"/>
      <c r="VGA54" s="354"/>
      <c r="VGB54" s="354"/>
      <c r="VGC54" s="354"/>
      <c r="VGD54" s="354"/>
      <c r="VGE54" s="354"/>
      <c r="VGF54" s="354"/>
      <c r="VGG54" s="354"/>
      <c r="VGH54" s="354"/>
      <c r="VGI54" s="354"/>
      <c r="VGJ54" s="354"/>
      <c r="VGK54" s="354"/>
      <c r="VGL54" s="354"/>
      <c r="VGM54" s="354"/>
      <c r="VGN54" s="354"/>
      <c r="VGO54" s="354"/>
      <c r="VGP54" s="354"/>
      <c r="VGQ54" s="354"/>
      <c r="VGR54" s="354"/>
      <c r="VGS54" s="354"/>
      <c r="VGT54" s="354"/>
      <c r="VGU54" s="354"/>
      <c r="VGV54" s="354"/>
      <c r="VGW54" s="354"/>
      <c r="VGX54" s="354"/>
      <c r="VGY54" s="354"/>
      <c r="VGZ54" s="354"/>
      <c r="VHA54" s="354"/>
      <c r="VHB54" s="354"/>
      <c r="VHC54" s="354"/>
      <c r="VHD54" s="354"/>
      <c r="VHE54" s="354"/>
      <c r="VHF54" s="354"/>
      <c r="VHG54" s="354"/>
      <c r="VHH54" s="354"/>
      <c r="VHI54" s="354"/>
      <c r="VHJ54" s="354"/>
      <c r="VHK54" s="354"/>
      <c r="VHL54" s="354"/>
      <c r="VHM54" s="354"/>
      <c r="VHN54" s="354"/>
      <c r="VHO54" s="354"/>
      <c r="VHP54" s="354"/>
      <c r="VHQ54" s="354"/>
      <c r="VHR54" s="354"/>
      <c r="VHS54" s="354"/>
      <c r="VHT54" s="354"/>
      <c r="VHU54" s="354"/>
      <c r="VHV54" s="354"/>
      <c r="VHW54" s="354"/>
      <c r="VHX54" s="354"/>
      <c r="VHY54" s="354"/>
      <c r="VHZ54" s="354"/>
      <c r="VIA54" s="354"/>
      <c r="VIB54" s="354"/>
      <c r="VIC54" s="354"/>
      <c r="VID54" s="354"/>
      <c r="VIE54" s="354"/>
      <c r="VIF54" s="354"/>
      <c r="VIG54" s="354"/>
      <c r="VIH54" s="354"/>
      <c r="VII54" s="354"/>
      <c r="VIJ54" s="354"/>
      <c r="VIK54" s="354"/>
      <c r="VIL54" s="354"/>
      <c r="VIM54" s="354"/>
      <c r="VIN54" s="354"/>
      <c r="VIO54" s="354"/>
      <c r="VIP54" s="354"/>
      <c r="VIQ54" s="354"/>
      <c r="VIR54" s="354"/>
      <c r="VIS54" s="354"/>
      <c r="VIT54" s="354"/>
      <c r="VIU54" s="354"/>
      <c r="VIV54" s="354"/>
      <c r="VIW54" s="354"/>
      <c r="VIX54" s="354"/>
      <c r="VIY54" s="354"/>
      <c r="VIZ54" s="354"/>
      <c r="VJA54" s="354"/>
      <c r="VJB54" s="354"/>
      <c r="VJC54" s="354"/>
      <c r="VJD54" s="354"/>
      <c r="VJE54" s="354"/>
      <c r="VJF54" s="354"/>
      <c r="VJG54" s="354"/>
      <c r="VJH54" s="354"/>
      <c r="VJI54" s="354"/>
      <c r="VJJ54" s="354"/>
      <c r="VJK54" s="354"/>
      <c r="VJL54" s="354"/>
      <c r="VJM54" s="354"/>
      <c r="VJN54" s="354"/>
      <c r="VJO54" s="354"/>
      <c r="VJP54" s="354"/>
      <c r="VJQ54" s="354"/>
      <c r="VJR54" s="354"/>
      <c r="VJS54" s="354"/>
      <c r="VJT54" s="354"/>
      <c r="VJU54" s="354"/>
      <c r="VJV54" s="354"/>
      <c r="VJW54" s="354"/>
      <c r="VJX54" s="354"/>
      <c r="VJY54" s="354"/>
      <c r="VJZ54" s="354"/>
      <c r="VKA54" s="354"/>
      <c r="VKB54" s="354"/>
      <c r="VKC54" s="354"/>
      <c r="VKD54" s="354"/>
      <c r="VKE54" s="354"/>
      <c r="VKF54" s="354"/>
      <c r="VKG54" s="354"/>
      <c r="VKH54" s="354"/>
      <c r="VKI54" s="354"/>
      <c r="VKJ54" s="354"/>
      <c r="VKK54" s="354"/>
      <c r="VKL54" s="354"/>
      <c r="VKM54" s="354"/>
      <c r="VKN54" s="354"/>
      <c r="VKO54" s="354"/>
      <c r="VKP54" s="354"/>
      <c r="VKQ54" s="354"/>
      <c r="VKR54" s="354"/>
      <c r="VKS54" s="354"/>
      <c r="VKT54" s="354"/>
      <c r="VKU54" s="354"/>
      <c r="VKV54" s="354"/>
      <c r="VKW54" s="354"/>
      <c r="VKX54" s="354"/>
      <c r="VKY54" s="354"/>
      <c r="VKZ54" s="354"/>
      <c r="VLA54" s="354"/>
      <c r="VLB54" s="354"/>
      <c r="VLC54" s="354"/>
      <c r="VLD54" s="354"/>
      <c r="VLE54" s="354"/>
      <c r="VLF54" s="354"/>
      <c r="VLG54" s="354"/>
      <c r="VLH54" s="354"/>
      <c r="VLI54" s="354"/>
      <c r="VLJ54" s="354"/>
      <c r="VLK54" s="354"/>
      <c r="VLL54" s="354"/>
      <c r="VLM54" s="354"/>
      <c r="VLN54" s="354"/>
      <c r="VLO54" s="354"/>
      <c r="VLP54" s="354"/>
      <c r="VLQ54" s="354"/>
      <c r="VLR54" s="354"/>
      <c r="VLS54" s="354"/>
      <c r="VLT54" s="354"/>
      <c r="VLU54" s="354"/>
      <c r="VLV54" s="354"/>
      <c r="VLW54" s="354"/>
      <c r="VLX54" s="354"/>
      <c r="VLY54" s="354"/>
      <c r="VLZ54" s="354"/>
      <c r="VMA54" s="354"/>
      <c r="VMB54" s="354"/>
      <c r="VMC54" s="354"/>
      <c r="VMD54" s="354"/>
      <c r="VME54" s="354"/>
      <c r="VMF54" s="354"/>
      <c r="VMG54" s="354"/>
      <c r="VMH54" s="354"/>
      <c r="VMI54" s="354"/>
      <c r="VMJ54" s="354"/>
      <c r="VMK54" s="354"/>
      <c r="VML54" s="354"/>
      <c r="VMM54" s="354"/>
      <c r="VMN54" s="354"/>
      <c r="VMO54" s="354"/>
      <c r="VMP54" s="354"/>
      <c r="VMQ54" s="354"/>
      <c r="VMR54" s="354"/>
      <c r="VMS54" s="354"/>
      <c r="VMT54" s="354"/>
      <c r="VMU54" s="354"/>
      <c r="VMV54" s="354"/>
      <c r="VMW54" s="354"/>
      <c r="VMX54" s="354"/>
      <c r="VMY54" s="354"/>
      <c r="VMZ54" s="354"/>
      <c r="VNA54" s="354"/>
      <c r="VNB54" s="354"/>
      <c r="VNC54" s="354"/>
      <c r="VND54" s="354"/>
      <c r="VNE54" s="354"/>
      <c r="VNF54" s="354"/>
      <c r="VNG54" s="354"/>
      <c r="VNH54" s="354"/>
      <c r="VNI54" s="354"/>
      <c r="VNJ54" s="354"/>
      <c r="VNK54" s="354"/>
      <c r="VNL54" s="354"/>
      <c r="VNM54" s="354"/>
      <c r="VNN54" s="354"/>
      <c r="VNO54" s="354"/>
      <c r="VNP54" s="354"/>
      <c r="VNQ54" s="354"/>
      <c r="VNR54" s="354"/>
      <c r="VNS54" s="354"/>
      <c r="VNT54" s="354"/>
      <c r="VNU54" s="354"/>
      <c r="VNV54" s="354"/>
      <c r="VNW54" s="354"/>
      <c r="VNX54" s="354"/>
      <c r="VNY54" s="354"/>
      <c r="VNZ54" s="354"/>
      <c r="VOA54" s="354"/>
      <c r="VOB54" s="354"/>
      <c r="VOC54" s="354"/>
      <c r="VOD54" s="354"/>
      <c r="VOE54" s="354"/>
      <c r="VOF54" s="354"/>
      <c r="VOG54" s="354"/>
      <c r="VOH54" s="354"/>
      <c r="VOI54" s="354"/>
      <c r="VOJ54" s="354"/>
      <c r="VOK54" s="354"/>
      <c r="VOL54" s="354"/>
      <c r="VOM54" s="354"/>
      <c r="VON54" s="354"/>
      <c r="VOO54" s="354"/>
      <c r="VOP54" s="354"/>
      <c r="VOQ54" s="354"/>
      <c r="VOR54" s="354"/>
      <c r="VOS54" s="354"/>
      <c r="VOT54" s="354"/>
      <c r="VOU54" s="354"/>
      <c r="VOV54" s="354"/>
      <c r="VOW54" s="354"/>
      <c r="VOX54" s="354"/>
      <c r="VOY54" s="354"/>
      <c r="VOZ54" s="354"/>
      <c r="VPA54" s="354"/>
      <c r="VPB54" s="354"/>
      <c r="VPC54" s="354"/>
      <c r="VPD54" s="354"/>
      <c r="VPE54" s="354"/>
      <c r="VPF54" s="354"/>
      <c r="VPG54" s="354"/>
      <c r="VPH54" s="354"/>
      <c r="VPI54" s="354"/>
      <c r="VPJ54" s="354"/>
      <c r="VPK54" s="354"/>
      <c r="VPL54" s="354"/>
      <c r="VPM54" s="354"/>
      <c r="VPN54" s="354"/>
      <c r="VPO54" s="354"/>
      <c r="VPP54" s="354"/>
      <c r="VPQ54" s="354"/>
      <c r="VPR54" s="354"/>
      <c r="VPS54" s="354"/>
      <c r="VPT54" s="354"/>
      <c r="VPU54" s="354"/>
      <c r="VPV54" s="354"/>
      <c r="VPW54" s="354"/>
      <c r="VPX54" s="354"/>
      <c r="VPY54" s="354"/>
      <c r="VPZ54" s="354"/>
      <c r="VQA54" s="354"/>
      <c r="VQB54" s="354"/>
      <c r="VQC54" s="354"/>
      <c r="VQD54" s="354"/>
      <c r="VQE54" s="354"/>
      <c r="VQF54" s="354"/>
      <c r="VQG54" s="354"/>
      <c r="VQH54" s="354"/>
      <c r="VQI54" s="354"/>
      <c r="VQJ54" s="354"/>
      <c r="VQK54" s="354"/>
      <c r="VQL54" s="354"/>
      <c r="VQM54" s="354"/>
      <c r="VQN54" s="354"/>
      <c r="VQO54" s="354"/>
      <c r="VQP54" s="354"/>
      <c r="VQQ54" s="354"/>
      <c r="VQR54" s="354"/>
      <c r="VQS54" s="354"/>
      <c r="VQT54" s="354"/>
      <c r="VQU54" s="354"/>
      <c r="VQV54" s="354"/>
      <c r="VQW54" s="354"/>
      <c r="VQX54" s="354"/>
      <c r="VQY54" s="354"/>
      <c r="VQZ54" s="354"/>
      <c r="VRA54" s="354"/>
      <c r="VRB54" s="354"/>
      <c r="VRC54" s="354"/>
      <c r="VRD54" s="354"/>
      <c r="VRE54" s="354"/>
      <c r="VRF54" s="354"/>
      <c r="VRG54" s="354"/>
      <c r="VRH54" s="354"/>
      <c r="VRI54" s="354"/>
      <c r="VRJ54" s="354"/>
      <c r="VRK54" s="354"/>
      <c r="VRL54" s="354"/>
      <c r="VRM54" s="354"/>
      <c r="VRN54" s="354"/>
      <c r="VRO54" s="354"/>
      <c r="VRP54" s="354"/>
      <c r="VRQ54" s="354"/>
      <c r="VRR54" s="354"/>
      <c r="VRS54" s="354"/>
      <c r="VRT54" s="354"/>
      <c r="VRU54" s="354"/>
      <c r="VRV54" s="354"/>
      <c r="VRW54" s="354"/>
      <c r="VRX54" s="354"/>
      <c r="VRY54" s="354"/>
      <c r="VRZ54" s="354"/>
      <c r="VSA54" s="354"/>
      <c r="VSB54" s="354"/>
      <c r="VSC54" s="354"/>
      <c r="VSD54" s="354"/>
      <c r="VSE54" s="354"/>
      <c r="VSF54" s="354"/>
      <c r="VSG54" s="354"/>
      <c r="VSH54" s="354"/>
      <c r="VSI54" s="354"/>
      <c r="VSJ54" s="354"/>
      <c r="VSK54" s="354"/>
      <c r="VSL54" s="354"/>
      <c r="VSM54" s="354"/>
      <c r="VSN54" s="354"/>
      <c r="VSO54" s="354"/>
      <c r="VSP54" s="354"/>
      <c r="VSQ54" s="354"/>
      <c r="VSR54" s="354"/>
      <c r="VSS54" s="354"/>
      <c r="VST54" s="354"/>
      <c r="VSU54" s="354"/>
      <c r="VSV54" s="354"/>
      <c r="VSW54" s="354"/>
      <c r="VSX54" s="354"/>
      <c r="VSY54" s="354"/>
      <c r="VSZ54" s="354"/>
      <c r="VTA54" s="354"/>
      <c r="VTB54" s="354"/>
      <c r="VTC54" s="354"/>
      <c r="VTD54" s="354"/>
      <c r="VTE54" s="354"/>
      <c r="VTF54" s="354"/>
      <c r="VTG54" s="354"/>
      <c r="VTH54" s="354"/>
      <c r="VTI54" s="354"/>
      <c r="VTJ54" s="354"/>
      <c r="VTK54" s="354"/>
      <c r="VTL54" s="354"/>
      <c r="VTM54" s="354"/>
      <c r="VTN54" s="354"/>
      <c r="VTO54" s="354"/>
      <c r="VTP54" s="354"/>
      <c r="VTQ54" s="354"/>
      <c r="VTR54" s="354"/>
      <c r="VTS54" s="354"/>
      <c r="VTT54" s="354"/>
      <c r="VTU54" s="354"/>
      <c r="VTV54" s="354"/>
      <c r="VTW54" s="354"/>
      <c r="VTX54" s="354"/>
      <c r="VTY54" s="354"/>
      <c r="VTZ54" s="354"/>
      <c r="VUA54" s="354"/>
      <c r="VUB54" s="354"/>
      <c r="VUC54" s="354"/>
      <c r="VUD54" s="354"/>
      <c r="VUE54" s="354"/>
      <c r="VUF54" s="354"/>
      <c r="VUG54" s="354"/>
      <c r="VUH54" s="354"/>
      <c r="VUI54" s="354"/>
      <c r="VUJ54" s="354"/>
      <c r="VUK54" s="354"/>
      <c r="VUL54" s="354"/>
      <c r="VUM54" s="354"/>
      <c r="VUN54" s="354"/>
      <c r="VUO54" s="354"/>
      <c r="VUP54" s="354"/>
      <c r="VUQ54" s="354"/>
      <c r="VUR54" s="354"/>
      <c r="VUS54" s="354"/>
      <c r="VUT54" s="354"/>
      <c r="VUU54" s="354"/>
      <c r="VUV54" s="354"/>
      <c r="VUW54" s="354"/>
      <c r="VUX54" s="354"/>
      <c r="VUY54" s="354"/>
      <c r="VUZ54" s="354"/>
      <c r="VVA54" s="354"/>
      <c r="VVB54" s="354"/>
      <c r="VVC54" s="354"/>
      <c r="VVD54" s="354"/>
      <c r="VVE54" s="354"/>
      <c r="VVF54" s="354"/>
      <c r="VVG54" s="354"/>
      <c r="VVH54" s="354"/>
      <c r="VVI54" s="354"/>
      <c r="VVJ54" s="354"/>
      <c r="VVK54" s="354"/>
      <c r="VVL54" s="354"/>
      <c r="VVM54" s="354"/>
      <c r="VVN54" s="354"/>
      <c r="VVO54" s="354"/>
      <c r="VVP54" s="354"/>
      <c r="VVQ54" s="354"/>
      <c r="VVR54" s="354"/>
      <c r="VVS54" s="354"/>
      <c r="VVT54" s="354"/>
      <c r="VVU54" s="354"/>
      <c r="VVV54" s="354"/>
      <c r="VVW54" s="354"/>
      <c r="VVX54" s="354"/>
      <c r="VVY54" s="354"/>
      <c r="VVZ54" s="354"/>
      <c r="VWA54" s="354"/>
      <c r="VWB54" s="354"/>
      <c r="VWC54" s="354"/>
      <c r="VWD54" s="354"/>
      <c r="VWE54" s="354"/>
      <c r="VWF54" s="354"/>
      <c r="VWG54" s="354"/>
      <c r="VWH54" s="354"/>
      <c r="VWI54" s="354"/>
      <c r="VWJ54" s="354"/>
      <c r="VWK54" s="354"/>
      <c r="VWL54" s="354"/>
      <c r="VWM54" s="354"/>
      <c r="VWN54" s="354"/>
      <c r="VWO54" s="354"/>
      <c r="VWP54" s="354"/>
      <c r="VWQ54" s="354"/>
      <c r="VWR54" s="354"/>
      <c r="VWS54" s="354"/>
      <c r="VWT54" s="354"/>
      <c r="VWU54" s="354"/>
      <c r="VWV54" s="354"/>
      <c r="VWW54" s="354"/>
      <c r="VWX54" s="354"/>
      <c r="VWY54" s="354"/>
      <c r="VWZ54" s="354"/>
      <c r="VXA54" s="354"/>
      <c r="VXB54" s="354"/>
      <c r="VXC54" s="354"/>
      <c r="VXD54" s="354"/>
      <c r="VXE54" s="354"/>
      <c r="VXF54" s="354"/>
      <c r="VXG54" s="354"/>
      <c r="VXH54" s="354"/>
      <c r="VXI54" s="354"/>
      <c r="VXJ54" s="354"/>
      <c r="VXK54" s="354"/>
      <c r="VXL54" s="354"/>
      <c r="VXM54" s="354"/>
      <c r="VXN54" s="354"/>
      <c r="VXO54" s="354"/>
      <c r="VXP54" s="354"/>
      <c r="VXQ54" s="354"/>
      <c r="VXR54" s="354"/>
      <c r="VXS54" s="354"/>
      <c r="VXT54" s="354"/>
      <c r="VXU54" s="354"/>
      <c r="VXV54" s="354"/>
      <c r="VXW54" s="354"/>
      <c r="VXX54" s="354"/>
      <c r="VXY54" s="354"/>
      <c r="VXZ54" s="354"/>
      <c r="VYA54" s="354"/>
      <c r="VYB54" s="354"/>
      <c r="VYC54" s="354"/>
      <c r="VYD54" s="354"/>
      <c r="VYE54" s="354"/>
      <c r="VYF54" s="354"/>
      <c r="VYG54" s="354"/>
      <c r="VYH54" s="354"/>
      <c r="VYI54" s="354"/>
      <c r="VYJ54" s="354"/>
      <c r="VYK54" s="354"/>
      <c r="VYL54" s="354"/>
      <c r="VYM54" s="354"/>
      <c r="VYN54" s="354"/>
      <c r="VYO54" s="354"/>
      <c r="VYP54" s="354"/>
      <c r="VYQ54" s="354"/>
      <c r="VYR54" s="354"/>
      <c r="VYS54" s="354"/>
      <c r="VYT54" s="354"/>
      <c r="VYU54" s="354"/>
      <c r="VYV54" s="354"/>
      <c r="VYW54" s="354"/>
      <c r="VYX54" s="354"/>
      <c r="VYY54" s="354"/>
      <c r="VYZ54" s="354"/>
      <c r="VZA54" s="354"/>
      <c r="VZB54" s="354"/>
      <c r="VZC54" s="354"/>
      <c r="VZD54" s="354"/>
      <c r="VZE54" s="354"/>
      <c r="VZF54" s="354"/>
      <c r="VZG54" s="354"/>
      <c r="VZH54" s="354"/>
      <c r="VZI54" s="354"/>
      <c r="VZJ54" s="354"/>
      <c r="VZK54" s="354"/>
      <c r="VZL54" s="354"/>
      <c r="VZM54" s="354"/>
      <c r="VZN54" s="354"/>
      <c r="VZO54" s="354"/>
      <c r="VZP54" s="354"/>
      <c r="VZQ54" s="354"/>
      <c r="VZR54" s="354"/>
      <c r="VZS54" s="354"/>
      <c r="VZT54" s="354"/>
      <c r="VZU54" s="354"/>
      <c r="VZV54" s="354"/>
      <c r="VZW54" s="354"/>
      <c r="VZX54" s="354"/>
      <c r="VZY54" s="354"/>
      <c r="VZZ54" s="354"/>
      <c r="WAA54" s="354"/>
      <c r="WAB54" s="354"/>
      <c r="WAC54" s="354"/>
      <c r="WAD54" s="354"/>
      <c r="WAE54" s="354"/>
      <c r="WAF54" s="354"/>
      <c r="WAG54" s="354"/>
      <c r="WAH54" s="354"/>
      <c r="WAI54" s="354"/>
      <c r="WAJ54" s="354"/>
      <c r="WAK54" s="354"/>
      <c r="WAL54" s="354"/>
      <c r="WAM54" s="354"/>
      <c r="WAN54" s="354"/>
      <c r="WAO54" s="354"/>
      <c r="WAP54" s="354"/>
      <c r="WAQ54" s="354"/>
      <c r="WAR54" s="354"/>
      <c r="WAS54" s="354"/>
      <c r="WAT54" s="354"/>
      <c r="WAU54" s="354"/>
      <c r="WAV54" s="354"/>
      <c r="WAW54" s="354"/>
      <c r="WAX54" s="354"/>
      <c r="WAY54" s="354"/>
      <c r="WAZ54" s="354"/>
      <c r="WBA54" s="354"/>
      <c r="WBB54" s="354"/>
      <c r="WBC54" s="354"/>
      <c r="WBD54" s="354"/>
      <c r="WBE54" s="354"/>
      <c r="WBF54" s="354"/>
      <c r="WBG54" s="354"/>
      <c r="WBH54" s="354"/>
      <c r="WBI54" s="354"/>
      <c r="WBJ54" s="354"/>
      <c r="WBK54" s="354"/>
      <c r="WBL54" s="354"/>
      <c r="WBM54" s="354"/>
      <c r="WBN54" s="354"/>
      <c r="WBO54" s="354"/>
      <c r="WBP54" s="354"/>
      <c r="WBQ54" s="354"/>
      <c r="WBR54" s="354"/>
      <c r="WBS54" s="354"/>
      <c r="WBT54" s="354"/>
      <c r="WBU54" s="354"/>
      <c r="WBV54" s="354"/>
      <c r="WBW54" s="354"/>
      <c r="WBX54" s="354"/>
      <c r="WBY54" s="354"/>
      <c r="WBZ54" s="354"/>
      <c r="WCA54" s="354"/>
      <c r="WCB54" s="354"/>
      <c r="WCC54" s="354"/>
      <c r="WCD54" s="354"/>
      <c r="WCE54" s="354"/>
      <c r="WCF54" s="354"/>
      <c r="WCG54" s="354"/>
      <c r="WCH54" s="354"/>
      <c r="WCI54" s="354"/>
      <c r="WCJ54" s="354"/>
      <c r="WCK54" s="354"/>
      <c r="WCL54" s="354"/>
      <c r="WCM54" s="354"/>
      <c r="WCN54" s="354"/>
      <c r="WCO54" s="354"/>
      <c r="WCP54" s="354"/>
      <c r="WCQ54" s="354"/>
      <c r="WCR54" s="354"/>
      <c r="WCS54" s="354"/>
      <c r="WCT54" s="354"/>
      <c r="WCU54" s="354"/>
      <c r="WCV54" s="354"/>
      <c r="WCW54" s="354"/>
      <c r="WCX54" s="354"/>
      <c r="WCY54" s="354"/>
      <c r="WCZ54" s="354"/>
      <c r="WDA54" s="354"/>
      <c r="WDB54" s="354"/>
      <c r="WDC54" s="354"/>
      <c r="WDD54" s="354"/>
      <c r="WDE54" s="354"/>
      <c r="WDF54" s="354"/>
      <c r="WDG54" s="354"/>
      <c r="WDH54" s="354"/>
      <c r="WDI54" s="354"/>
      <c r="WDJ54" s="354"/>
      <c r="WDK54" s="354"/>
      <c r="WDL54" s="354"/>
      <c r="WDM54" s="354"/>
      <c r="WDN54" s="354"/>
      <c r="WDO54" s="354"/>
      <c r="WDP54" s="354"/>
      <c r="WDQ54" s="354"/>
      <c r="WDR54" s="354"/>
      <c r="WDS54" s="354"/>
      <c r="WDT54" s="354"/>
      <c r="WDU54" s="354"/>
      <c r="WDV54" s="354"/>
      <c r="WDW54" s="354"/>
      <c r="WDX54" s="354"/>
      <c r="WDY54" s="354"/>
      <c r="WDZ54" s="354"/>
      <c r="WEA54" s="354"/>
      <c r="WEB54" s="354"/>
      <c r="WEC54" s="354"/>
      <c r="WED54" s="354"/>
      <c r="WEE54" s="354"/>
      <c r="WEF54" s="354"/>
      <c r="WEG54" s="354"/>
      <c r="WEH54" s="354"/>
      <c r="WEI54" s="354"/>
      <c r="WEJ54" s="354"/>
      <c r="WEK54" s="354"/>
      <c r="WEL54" s="354"/>
      <c r="WEM54" s="354"/>
      <c r="WEN54" s="354"/>
      <c r="WEO54" s="354"/>
      <c r="WEP54" s="354"/>
      <c r="WEQ54" s="354"/>
      <c r="WER54" s="354"/>
      <c r="WES54" s="354"/>
      <c r="WET54" s="354"/>
      <c r="WEU54" s="354"/>
      <c r="WEV54" s="354"/>
      <c r="WEW54" s="354"/>
      <c r="WEX54" s="354"/>
      <c r="WEY54" s="354"/>
      <c r="WEZ54" s="354"/>
      <c r="WFA54" s="354"/>
      <c r="WFB54" s="354"/>
      <c r="WFC54" s="354"/>
      <c r="WFD54" s="354"/>
      <c r="WFE54" s="354"/>
      <c r="WFF54" s="354"/>
      <c r="WFG54" s="354"/>
      <c r="WFH54" s="354"/>
      <c r="WFI54" s="354"/>
      <c r="WFJ54" s="354"/>
      <c r="WFK54" s="354"/>
      <c r="WFL54" s="354"/>
      <c r="WFM54" s="354"/>
      <c r="WFN54" s="354"/>
      <c r="WFO54" s="354"/>
      <c r="WFP54" s="354"/>
      <c r="WFQ54" s="354"/>
      <c r="WFR54" s="354"/>
      <c r="WFS54" s="354"/>
      <c r="WFT54" s="354"/>
      <c r="WFU54" s="354"/>
      <c r="WFV54" s="354"/>
      <c r="WFW54" s="354"/>
      <c r="WFX54" s="354"/>
      <c r="WFY54" s="354"/>
      <c r="WFZ54" s="354"/>
      <c r="WGA54" s="354"/>
      <c r="WGB54" s="354"/>
      <c r="WGC54" s="354"/>
      <c r="WGD54" s="354"/>
      <c r="WGE54" s="354"/>
      <c r="WGF54" s="354"/>
      <c r="WGG54" s="354"/>
      <c r="WGH54" s="354"/>
      <c r="WGI54" s="354"/>
      <c r="WGJ54" s="354"/>
      <c r="WGK54" s="354"/>
      <c r="WGL54" s="354"/>
      <c r="WGM54" s="354"/>
      <c r="WGN54" s="354"/>
      <c r="WGO54" s="354"/>
      <c r="WGP54" s="354"/>
      <c r="WGQ54" s="354"/>
      <c r="WGR54" s="354"/>
      <c r="WGS54" s="354"/>
      <c r="WGT54" s="354"/>
      <c r="WGU54" s="354"/>
      <c r="WGV54" s="354"/>
      <c r="WGW54" s="354"/>
      <c r="WGX54" s="354"/>
      <c r="WGY54" s="354"/>
      <c r="WGZ54" s="354"/>
      <c r="WHA54" s="354"/>
      <c r="WHB54" s="354"/>
      <c r="WHC54" s="354"/>
      <c r="WHD54" s="354"/>
      <c r="WHE54" s="354"/>
      <c r="WHF54" s="354"/>
      <c r="WHG54" s="354"/>
      <c r="WHH54" s="354"/>
      <c r="WHI54" s="354"/>
      <c r="WHJ54" s="354"/>
      <c r="WHK54" s="354"/>
      <c r="WHL54" s="354"/>
      <c r="WHM54" s="354"/>
      <c r="WHN54" s="354"/>
      <c r="WHO54" s="354"/>
      <c r="WHP54" s="354"/>
      <c r="WHQ54" s="354"/>
      <c r="WHR54" s="354"/>
      <c r="WHS54" s="354"/>
      <c r="WHT54" s="354"/>
      <c r="WHU54" s="354"/>
      <c r="WHV54" s="354"/>
      <c r="WHW54" s="354"/>
      <c r="WHX54" s="354"/>
      <c r="WHY54" s="354"/>
      <c r="WHZ54" s="354"/>
      <c r="WIA54" s="354"/>
      <c r="WIB54" s="354"/>
      <c r="WIC54" s="354"/>
      <c r="WID54" s="354"/>
      <c r="WIE54" s="354"/>
      <c r="WIF54" s="354"/>
      <c r="WIG54" s="354"/>
      <c r="WIH54" s="354"/>
      <c r="WII54" s="354"/>
      <c r="WIJ54" s="354"/>
      <c r="WIK54" s="354"/>
      <c r="WIL54" s="354"/>
      <c r="WIM54" s="354"/>
      <c r="WIN54" s="354"/>
      <c r="WIO54" s="354"/>
      <c r="WIP54" s="354"/>
      <c r="WIQ54" s="354"/>
      <c r="WIR54" s="354"/>
      <c r="WIS54" s="354"/>
      <c r="WIT54" s="354"/>
      <c r="WIU54" s="354"/>
      <c r="WIV54" s="354"/>
      <c r="WIW54" s="354"/>
      <c r="WIX54" s="354"/>
      <c r="WIY54" s="354"/>
      <c r="WIZ54" s="354"/>
      <c r="WJA54" s="354"/>
      <c r="WJB54" s="354"/>
      <c r="WJC54" s="354"/>
      <c r="WJD54" s="354"/>
      <c r="WJE54" s="354"/>
      <c r="WJF54" s="354"/>
      <c r="WJG54" s="354"/>
      <c r="WJH54" s="354"/>
      <c r="WJI54" s="354"/>
      <c r="WJJ54" s="354"/>
      <c r="WJK54" s="354"/>
      <c r="WJL54" s="354"/>
      <c r="WJM54" s="354"/>
      <c r="WJN54" s="354"/>
      <c r="WJO54" s="354"/>
      <c r="WJP54" s="354"/>
      <c r="WJQ54" s="354"/>
      <c r="WJR54" s="354"/>
      <c r="WJS54" s="354"/>
      <c r="WJT54" s="354"/>
      <c r="WJU54" s="354"/>
      <c r="WJV54" s="354"/>
      <c r="WJW54" s="354"/>
      <c r="WJX54" s="354"/>
      <c r="WJY54" s="354"/>
      <c r="WJZ54" s="354"/>
      <c r="WKA54" s="354"/>
      <c r="WKB54" s="354"/>
      <c r="WKC54" s="354"/>
      <c r="WKD54" s="354"/>
      <c r="WKE54" s="354"/>
      <c r="WKF54" s="354"/>
      <c r="WKG54" s="354"/>
      <c r="WKH54" s="354"/>
      <c r="WKI54" s="354"/>
      <c r="WKJ54" s="354"/>
      <c r="WKK54" s="354"/>
      <c r="WKL54" s="354"/>
      <c r="WKM54" s="354"/>
      <c r="WKN54" s="354"/>
      <c r="WKO54" s="354"/>
      <c r="WKP54" s="354"/>
      <c r="WKQ54" s="354"/>
      <c r="WKR54" s="354"/>
      <c r="WKS54" s="354"/>
      <c r="WKT54" s="354"/>
      <c r="WKU54" s="354"/>
      <c r="WKV54" s="354"/>
      <c r="WKW54" s="354"/>
      <c r="WKX54" s="354"/>
      <c r="WKY54" s="354"/>
      <c r="WKZ54" s="354"/>
      <c r="WLA54" s="354"/>
      <c r="WLB54" s="354"/>
      <c r="WLC54" s="354"/>
      <c r="WLD54" s="354"/>
      <c r="WLE54" s="354"/>
      <c r="WLF54" s="354"/>
      <c r="WLG54" s="354"/>
      <c r="WLH54" s="354"/>
      <c r="WLI54" s="354"/>
      <c r="WLJ54" s="354"/>
      <c r="WLK54" s="354"/>
      <c r="WLL54" s="354"/>
      <c r="WLM54" s="354"/>
      <c r="WLN54" s="354"/>
      <c r="WLO54" s="354"/>
      <c r="WLP54" s="354"/>
      <c r="WLQ54" s="354"/>
      <c r="WLR54" s="354"/>
      <c r="WLS54" s="354"/>
      <c r="WLT54" s="354"/>
      <c r="WLU54" s="354"/>
      <c r="WLV54" s="354"/>
      <c r="WLW54" s="354"/>
      <c r="WLX54" s="354"/>
      <c r="WLY54" s="354"/>
      <c r="WLZ54" s="354"/>
      <c r="WMA54" s="354"/>
      <c r="WMB54" s="354"/>
      <c r="WMC54" s="354"/>
      <c r="WMD54" s="354"/>
      <c r="WME54" s="354"/>
      <c r="WMF54" s="354"/>
      <c r="WMG54" s="354"/>
      <c r="WMH54" s="354"/>
      <c r="WMI54" s="354"/>
      <c r="WMJ54" s="354"/>
      <c r="WMK54" s="354"/>
      <c r="WML54" s="354"/>
      <c r="WMM54" s="354"/>
      <c r="WMN54" s="354"/>
      <c r="WMO54" s="354"/>
      <c r="WMP54" s="354"/>
      <c r="WMQ54" s="354"/>
      <c r="WMR54" s="354"/>
      <c r="WMS54" s="354"/>
      <c r="WMT54" s="354"/>
      <c r="WMU54" s="354"/>
      <c r="WMV54" s="354"/>
      <c r="WMW54" s="354"/>
      <c r="WMX54" s="354"/>
      <c r="WMY54" s="354"/>
      <c r="WMZ54" s="354"/>
      <c r="WNA54" s="354"/>
      <c r="WNB54" s="354"/>
      <c r="WNC54" s="354"/>
      <c r="WND54" s="354"/>
      <c r="WNE54" s="354"/>
      <c r="WNF54" s="354"/>
      <c r="WNG54" s="354"/>
      <c r="WNH54" s="354"/>
      <c r="WNI54" s="354"/>
      <c r="WNJ54" s="354"/>
      <c r="WNK54" s="354"/>
      <c r="WNL54" s="354"/>
      <c r="WNM54" s="354"/>
      <c r="WNN54" s="354"/>
      <c r="WNO54" s="354"/>
      <c r="WNP54" s="354"/>
      <c r="WNQ54" s="354"/>
      <c r="WNR54" s="354"/>
      <c r="WNS54" s="354"/>
      <c r="WNT54" s="354"/>
      <c r="WNU54" s="354"/>
      <c r="WNV54" s="354"/>
      <c r="WNW54" s="354"/>
      <c r="WNX54" s="354"/>
      <c r="WNY54" s="354"/>
      <c r="WNZ54" s="354"/>
      <c r="WOA54" s="354"/>
      <c r="WOB54" s="354"/>
      <c r="WOC54" s="354"/>
      <c r="WOD54" s="354"/>
      <c r="WOE54" s="354"/>
      <c r="WOF54" s="354"/>
      <c r="WOG54" s="354"/>
      <c r="WOH54" s="354"/>
      <c r="WOI54" s="354"/>
      <c r="WOJ54" s="354"/>
      <c r="WOK54" s="354"/>
      <c r="WOL54" s="354"/>
      <c r="WOM54" s="354"/>
      <c r="WON54" s="354"/>
      <c r="WOO54" s="354"/>
      <c r="WOP54" s="354"/>
      <c r="WOQ54" s="354"/>
      <c r="WOR54" s="354"/>
      <c r="WOS54" s="354"/>
      <c r="WOT54" s="354"/>
      <c r="WOU54" s="354"/>
      <c r="WOV54" s="354"/>
      <c r="WOW54" s="354"/>
      <c r="WOX54" s="354"/>
      <c r="WOY54" s="354"/>
      <c r="WOZ54" s="354"/>
      <c r="WPA54" s="354"/>
      <c r="WPB54" s="354"/>
      <c r="WPC54" s="354"/>
      <c r="WPD54" s="354"/>
      <c r="WPE54" s="354"/>
      <c r="WPF54" s="354"/>
      <c r="WPG54" s="354"/>
      <c r="WPH54" s="354"/>
      <c r="WPI54" s="354"/>
      <c r="WPJ54" s="354"/>
      <c r="WPK54" s="354"/>
      <c r="WPL54" s="354"/>
      <c r="WPM54" s="354"/>
      <c r="WPN54" s="354"/>
      <c r="WPO54" s="354"/>
      <c r="WPP54" s="354"/>
      <c r="WPQ54" s="354"/>
      <c r="WPR54" s="354"/>
      <c r="WPS54" s="354"/>
      <c r="WPT54" s="354"/>
      <c r="WPU54" s="354"/>
      <c r="WPV54" s="354"/>
      <c r="WPW54" s="354"/>
      <c r="WPX54" s="354"/>
      <c r="WPY54" s="354"/>
      <c r="WPZ54" s="354"/>
      <c r="WQA54" s="354"/>
      <c r="WQB54" s="354"/>
      <c r="WQC54" s="354"/>
      <c r="WQD54" s="354"/>
      <c r="WQE54" s="354"/>
      <c r="WQF54" s="354"/>
      <c r="WQG54" s="354"/>
      <c r="WQH54" s="354"/>
      <c r="WQI54" s="354"/>
      <c r="WQJ54" s="354"/>
      <c r="WQK54" s="354"/>
      <c r="WQL54" s="354"/>
      <c r="WQM54" s="354"/>
      <c r="WQN54" s="354"/>
      <c r="WQO54" s="354"/>
      <c r="WQP54" s="354"/>
      <c r="WQQ54" s="354"/>
      <c r="WQR54" s="354"/>
      <c r="WQS54" s="354"/>
      <c r="WQT54" s="354"/>
      <c r="WQU54" s="354"/>
      <c r="WQV54" s="354"/>
      <c r="WQW54" s="354"/>
      <c r="WQX54" s="354"/>
      <c r="WQY54" s="354"/>
      <c r="WQZ54" s="354"/>
      <c r="WRA54" s="354"/>
      <c r="WRB54" s="354"/>
      <c r="WRC54" s="354"/>
      <c r="WRD54" s="354"/>
      <c r="WRE54" s="354"/>
      <c r="WRF54" s="354"/>
      <c r="WRG54" s="354"/>
      <c r="WRH54" s="354"/>
      <c r="WRI54" s="354"/>
      <c r="WRJ54" s="354"/>
      <c r="WRK54" s="354"/>
      <c r="WRL54" s="354"/>
      <c r="WRM54" s="354"/>
      <c r="WRN54" s="354"/>
      <c r="WRO54" s="354"/>
      <c r="WRP54" s="354"/>
      <c r="WRQ54" s="354"/>
      <c r="WRR54" s="354"/>
      <c r="WRS54" s="354"/>
      <c r="WRT54" s="354"/>
      <c r="WRU54" s="354"/>
      <c r="WRV54" s="354"/>
      <c r="WRW54" s="354"/>
      <c r="WRX54" s="354"/>
      <c r="WRY54" s="354"/>
      <c r="WRZ54" s="354"/>
      <c r="WSA54" s="354"/>
      <c r="WSB54" s="354"/>
      <c r="WSC54" s="354"/>
      <c r="WSD54" s="354"/>
      <c r="WSE54" s="354"/>
      <c r="WSF54" s="354"/>
      <c r="WSG54" s="354"/>
      <c r="WSH54" s="354"/>
      <c r="WSI54" s="354"/>
      <c r="WSJ54" s="354"/>
      <c r="WSK54" s="354"/>
      <c r="WSL54" s="354"/>
      <c r="WSM54" s="354"/>
      <c r="WSN54" s="354"/>
      <c r="WSO54" s="354"/>
      <c r="WSP54" s="354"/>
      <c r="WSQ54" s="354"/>
      <c r="WSR54" s="354"/>
      <c r="WSS54" s="354"/>
      <c r="WST54" s="354"/>
      <c r="WSU54" s="354"/>
      <c r="WSV54" s="354"/>
      <c r="WSW54" s="354"/>
      <c r="WSX54" s="354"/>
      <c r="WSY54" s="354"/>
      <c r="WSZ54" s="354"/>
      <c r="WTA54" s="354"/>
      <c r="WTB54" s="354"/>
      <c r="WTC54" s="354"/>
      <c r="WTD54" s="354"/>
      <c r="WTE54" s="354"/>
      <c r="WTF54" s="354"/>
      <c r="WTG54" s="354"/>
      <c r="WTH54" s="354"/>
      <c r="WTI54" s="354"/>
      <c r="WTJ54" s="354"/>
      <c r="WTK54" s="354"/>
      <c r="WTL54" s="354"/>
      <c r="WTM54" s="354"/>
      <c r="WTN54" s="354"/>
      <c r="WTO54" s="354"/>
      <c r="WTP54" s="354"/>
      <c r="WTQ54" s="354"/>
      <c r="WTR54" s="354"/>
      <c r="WTS54" s="354"/>
      <c r="WTT54" s="354"/>
      <c r="WTU54" s="354"/>
      <c r="WTV54" s="354"/>
      <c r="WTW54" s="354"/>
      <c r="WTX54" s="354"/>
      <c r="WTY54" s="354"/>
      <c r="WTZ54" s="354"/>
      <c r="WUA54" s="354"/>
      <c r="WUB54" s="354"/>
      <c r="WUC54" s="354"/>
      <c r="WUD54" s="354"/>
      <c r="WUE54" s="354"/>
      <c r="WUF54" s="354"/>
      <c r="WUG54" s="354"/>
      <c r="WUH54" s="354"/>
      <c r="WUI54" s="354"/>
      <c r="WUJ54" s="354"/>
      <c r="WUK54" s="354"/>
      <c r="WUL54" s="354"/>
      <c r="WUM54" s="354"/>
      <c r="WUN54" s="354"/>
      <c r="WUO54" s="354"/>
      <c r="WUP54" s="354"/>
      <c r="WUQ54" s="354"/>
      <c r="WUR54" s="354"/>
      <c r="WUS54" s="354"/>
      <c r="WUT54" s="354"/>
      <c r="WUU54" s="354"/>
      <c r="WUV54" s="354"/>
      <c r="WUW54" s="354"/>
      <c r="WUX54" s="354"/>
      <c r="WUY54" s="354"/>
      <c r="WUZ54" s="354"/>
      <c r="WVA54" s="354"/>
      <c r="WVB54" s="354"/>
      <c r="WVC54" s="354"/>
      <c r="WVD54" s="354"/>
      <c r="WVE54" s="354"/>
      <c r="WVF54" s="354"/>
      <c r="WVG54" s="354"/>
      <c r="WVH54" s="354"/>
      <c r="WVI54" s="354"/>
      <c r="WVJ54" s="354"/>
      <c r="WVK54" s="354"/>
      <c r="WVL54" s="354"/>
      <c r="WVM54" s="354"/>
      <c r="WVN54" s="354"/>
      <c r="WVO54" s="354"/>
      <c r="WVP54" s="354"/>
      <c r="WVQ54" s="354"/>
      <c r="WVR54" s="354"/>
      <c r="WVS54" s="354"/>
      <c r="WVT54" s="354"/>
      <c r="WVU54" s="354"/>
      <c r="WVV54" s="354"/>
      <c r="WVW54" s="354"/>
      <c r="WVX54" s="354"/>
      <c r="WVY54" s="354"/>
      <c r="WVZ54" s="354"/>
    </row>
  </sheetData>
  <mergeCells count="165">
    <mergeCell ref="A2:R2"/>
    <mergeCell ref="A4:A5"/>
    <mergeCell ref="B4:B5"/>
    <mergeCell ref="C4:C5"/>
    <mergeCell ref="D4:D5"/>
    <mergeCell ref="E4:E5"/>
    <mergeCell ref="F4:F5"/>
    <mergeCell ref="G4:G5"/>
    <mergeCell ref="H4:I4"/>
    <mergeCell ref="J4:J5"/>
    <mergeCell ref="K4:L4"/>
    <mergeCell ref="M4:N4"/>
    <mergeCell ref="O4:P4"/>
    <mergeCell ref="Q4:Q5"/>
    <mergeCell ref="R4:R5"/>
    <mergeCell ref="A11:A12"/>
    <mergeCell ref="B11:B12"/>
    <mergeCell ref="C11:C12"/>
    <mergeCell ref="D11:D12"/>
    <mergeCell ref="E11:E12"/>
    <mergeCell ref="F7:F9"/>
    <mergeCell ref="H7:H9"/>
    <mergeCell ref="J7:J9"/>
    <mergeCell ref="K7:K9"/>
    <mergeCell ref="A7:A9"/>
    <mergeCell ref="B7:B9"/>
    <mergeCell ref="C7:C9"/>
    <mergeCell ref="D7:D9"/>
    <mergeCell ref="E7:E9"/>
    <mergeCell ref="B19:B21"/>
    <mergeCell ref="C19:C21"/>
    <mergeCell ref="D19:D21"/>
    <mergeCell ref="E19:E21"/>
    <mergeCell ref="F19:F21"/>
    <mergeCell ref="F11:F12"/>
    <mergeCell ref="J11:J12"/>
    <mergeCell ref="K11:K12"/>
    <mergeCell ref="R7:R9"/>
    <mergeCell ref="L7:L9"/>
    <mergeCell ref="M7:M9"/>
    <mergeCell ref="O11:O12"/>
    <mergeCell ref="P11:P12"/>
    <mergeCell ref="Q11:Q12"/>
    <mergeCell ref="R11:R12"/>
    <mergeCell ref="L11:L12"/>
    <mergeCell ref="M11:M12"/>
    <mergeCell ref="N11:N12"/>
    <mergeCell ref="N7:N9"/>
    <mergeCell ref="O7:O9"/>
    <mergeCell ref="P7:P9"/>
    <mergeCell ref="Q7:Q9"/>
    <mergeCell ref="O19:O21"/>
    <mergeCell ref="P19:P21"/>
    <mergeCell ref="Q19:Q21"/>
    <mergeCell ref="R19:R21"/>
    <mergeCell ref="A23:A25"/>
    <mergeCell ref="B23:B25"/>
    <mergeCell ref="C23:C25"/>
    <mergeCell ref="D23:D25"/>
    <mergeCell ref="E23:E25"/>
    <mergeCell ref="F23:F25"/>
    <mergeCell ref="G19:G20"/>
    <mergeCell ref="J19:J21"/>
    <mergeCell ref="K19:K21"/>
    <mergeCell ref="L19:L21"/>
    <mergeCell ref="M19:M21"/>
    <mergeCell ref="N19:N21"/>
    <mergeCell ref="O23:O25"/>
    <mergeCell ref="P23:P25"/>
    <mergeCell ref="Q23:Q25"/>
    <mergeCell ref="R23:R25"/>
    <mergeCell ref="L23:L25"/>
    <mergeCell ref="M23:M25"/>
    <mergeCell ref="N23:N25"/>
    <mergeCell ref="A19:A21"/>
    <mergeCell ref="A28:A33"/>
    <mergeCell ref="B28:B33"/>
    <mergeCell ref="C28:C33"/>
    <mergeCell ref="D28:D33"/>
    <mergeCell ref="E28:E33"/>
    <mergeCell ref="F28:F33"/>
    <mergeCell ref="G23:G24"/>
    <mergeCell ref="J23:J25"/>
    <mergeCell ref="K23:K25"/>
    <mergeCell ref="M28:M33"/>
    <mergeCell ref="N28:N33"/>
    <mergeCell ref="O28:O33"/>
    <mergeCell ref="P28:P33"/>
    <mergeCell ref="Q28:Q33"/>
    <mergeCell ref="R28:R33"/>
    <mergeCell ref="G28:G30"/>
    <mergeCell ref="H28:H33"/>
    <mergeCell ref="I28:I30"/>
    <mergeCell ref="J28:J33"/>
    <mergeCell ref="K28:K33"/>
    <mergeCell ref="L28:L33"/>
    <mergeCell ref="G31:G32"/>
    <mergeCell ref="I31:I32"/>
    <mergeCell ref="P34:P35"/>
    <mergeCell ref="Q34:Q35"/>
    <mergeCell ref="R34:R35"/>
    <mergeCell ref="A36:A37"/>
    <mergeCell ref="B36:B37"/>
    <mergeCell ref="C36:C37"/>
    <mergeCell ref="D36:D37"/>
    <mergeCell ref="E36:E37"/>
    <mergeCell ref="F36:F37"/>
    <mergeCell ref="G36:G37"/>
    <mergeCell ref="J34:J35"/>
    <mergeCell ref="K34:K35"/>
    <mergeCell ref="L34:L35"/>
    <mergeCell ref="M34:M35"/>
    <mergeCell ref="N34:N35"/>
    <mergeCell ref="O34:O35"/>
    <mergeCell ref="A34:A35"/>
    <mergeCell ref="B34:B35"/>
    <mergeCell ref="C34:C35"/>
    <mergeCell ref="D34:D35"/>
    <mergeCell ref="E34:E35"/>
    <mergeCell ref="F34:F35"/>
    <mergeCell ref="N36:N37"/>
    <mergeCell ref="O36:O37"/>
    <mergeCell ref="P36:P37"/>
    <mergeCell ref="Q36:Q37"/>
    <mergeCell ref="R36:R37"/>
    <mergeCell ref="A38:A39"/>
    <mergeCell ref="B38:B39"/>
    <mergeCell ref="C38:C39"/>
    <mergeCell ref="D38:D39"/>
    <mergeCell ref="E38:E39"/>
    <mergeCell ref="H36:H37"/>
    <mergeCell ref="I36:I37"/>
    <mergeCell ref="J36:J37"/>
    <mergeCell ref="K36:K37"/>
    <mergeCell ref="L36:L37"/>
    <mergeCell ref="M36:M37"/>
    <mergeCell ref="N38:N39"/>
    <mergeCell ref="O38:O39"/>
    <mergeCell ref="P38:P39"/>
    <mergeCell ref="Q38:Q39"/>
    <mergeCell ref="R38:R39"/>
    <mergeCell ref="L38:L39"/>
    <mergeCell ref="M38:M39"/>
    <mergeCell ref="A45:A49"/>
    <mergeCell ref="B45:B49"/>
    <mergeCell ref="C45:C49"/>
    <mergeCell ref="D45:D49"/>
    <mergeCell ref="E45:E49"/>
    <mergeCell ref="F38:F39"/>
    <mergeCell ref="G38:G39"/>
    <mergeCell ref="J38:J39"/>
    <mergeCell ref="K38:K39"/>
    <mergeCell ref="O45:O49"/>
    <mergeCell ref="P45:P49"/>
    <mergeCell ref="Q45:Q49"/>
    <mergeCell ref="R45:R49"/>
    <mergeCell ref="M51:M53"/>
    <mergeCell ref="N51:P51"/>
    <mergeCell ref="O52:P52"/>
    <mergeCell ref="F45:F49"/>
    <mergeCell ref="J45:J49"/>
    <mergeCell ref="K45:K49"/>
    <mergeCell ref="L45:L49"/>
    <mergeCell ref="M45:M49"/>
    <mergeCell ref="N45:N49"/>
  </mergeCells>
  <pageMargins left="0.25" right="0.25" top="0.75" bottom="0.75" header="0.3" footer="0.3"/>
  <pageSetup paperSize="8" scale="45"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1C29E-B9A2-4685-ACD9-0EBB0CE8930A}">
  <sheetPr>
    <pageSetUpPr fitToPage="1"/>
  </sheetPr>
  <dimension ref="A2:WZB89"/>
  <sheetViews>
    <sheetView topLeftCell="A66" zoomScale="55" zoomScaleNormal="55" workbookViewId="0">
      <selection activeCell="E131" sqref="E131"/>
    </sheetView>
  </sheetViews>
  <sheetFormatPr defaultRowHeight="15" x14ac:dyDescent="0.25"/>
  <cols>
    <col min="1" max="1" width="4.7109375" style="626" customWidth="1"/>
    <col min="2" max="2" width="8.85546875" style="626" customWidth="1"/>
    <col min="3" max="3" width="11.42578125" style="626" customWidth="1"/>
    <col min="4" max="4" width="9.7109375" style="626" customWidth="1"/>
    <col min="5" max="5" width="45.7109375" style="626" customWidth="1"/>
    <col min="6" max="6" width="88.42578125" style="628" customWidth="1"/>
    <col min="7" max="7" width="35.7109375" style="626" customWidth="1"/>
    <col min="8" max="8" width="18" style="626" customWidth="1"/>
    <col min="9" max="9" width="19.85546875" style="626" customWidth="1"/>
    <col min="10" max="10" width="39.7109375" style="626" customWidth="1"/>
    <col min="11" max="11" width="12.140625" style="626" customWidth="1"/>
    <col min="12" max="12" width="12.7109375" style="626" customWidth="1"/>
    <col min="13" max="13" width="17.85546875" style="626" customWidth="1"/>
    <col min="14" max="14" width="17.28515625" style="626" customWidth="1"/>
    <col min="15" max="15" width="18.28515625" style="626" customWidth="1"/>
    <col min="16" max="16" width="18" style="626" customWidth="1"/>
    <col min="17" max="17" width="21.28515625" style="626" customWidth="1"/>
    <col min="18" max="18" width="23.5703125" style="626" customWidth="1"/>
    <col min="19" max="19" width="19.5703125" style="626" customWidth="1"/>
    <col min="20" max="76" width="9.140625" style="626"/>
    <col min="77" max="16196" width="0" style="626" hidden="1" customWidth="1"/>
    <col min="16197" max="16226" width="9.140625" style="626" hidden="1" customWidth="1"/>
    <col min="16227" max="16384" width="9.140625" style="626"/>
  </cols>
  <sheetData>
    <row r="2" spans="1:19" x14ac:dyDescent="0.25">
      <c r="A2" s="625" t="s">
        <v>2560</v>
      </c>
      <c r="F2" s="627"/>
    </row>
    <row r="3" spans="1:19" x14ac:dyDescent="0.25">
      <c r="M3" s="629"/>
      <c r="N3" s="629"/>
      <c r="O3" s="629"/>
      <c r="P3" s="629"/>
    </row>
    <row r="4" spans="1:19" s="631" customFormat="1" ht="47.25" customHeight="1" x14ac:dyDescent="0.25">
      <c r="A4" s="1278" t="s">
        <v>0</v>
      </c>
      <c r="B4" s="1280" t="s">
        <v>1</v>
      </c>
      <c r="C4" s="1280" t="s">
        <v>2</v>
      </c>
      <c r="D4" s="1280" t="s">
        <v>3</v>
      </c>
      <c r="E4" s="1278" t="s">
        <v>4</v>
      </c>
      <c r="F4" s="1278" t="s">
        <v>5</v>
      </c>
      <c r="G4" s="1278" t="s">
        <v>6</v>
      </c>
      <c r="H4" s="1291" t="s">
        <v>7</v>
      </c>
      <c r="I4" s="1291"/>
      <c r="J4" s="1278" t="s">
        <v>8</v>
      </c>
      <c r="K4" s="1292" t="s">
        <v>9</v>
      </c>
      <c r="L4" s="1293"/>
      <c r="M4" s="1294" t="s">
        <v>10</v>
      </c>
      <c r="N4" s="1294"/>
      <c r="O4" s="1294" t="s">
        <v>11</v>
      </c>
      <c r="P4" s="1294"/>
      <c r="Q4" s="1278" t="s">
        <v>12</v>
      </c>
      <c r="R4" s="1280" t="s">
        <v>13</v>
      </c>
      <c r="S4" s="630"/>
    </row>
    <row r="5" spans="1:19" s="631" customFormat="1" x14ac:dyDescent="0.2">
      <c r="A5" s="1279"/>
      <c r="B5" s="1281"/>
      <c r="C5" s="1281"/>
      <c r="D5" s="1281"/>
      <c r="E5" s="1279"/>
      <c r="F5" s="1279"/>
      <c r="G5" s="1279"/>
      <c r="H5" s="632" t="s">
        <v>14</v>
      </c>
      <c r="I5" s="632" t="s">
        <v>15</v>
      </c>
      <c r="J5" s="1279"/>
      <c r="K5" s="633">
        <v>2020</v>
      </c>
      <c r="L5" s="633">
        <v>2021</v>
      </c>
      <c r="M5" s="634">
        <v>2020</v>
      </c>
      <c r="N5" s="634">
        <v>2021</v>
      </c>
      <c r="O5" s="634">
        <v>2020</v>
      </c>
      <c r="P5" s="634">
        <v>2021</v>
      </c>
      <c r="Q5" s="1279"/>
      <c r="R5" s="1281"/>
      <c r="S5" s="630"/>
    </row>
    <row r="6" spans="1:19" s="631" customFormat="1" ht="15.75" customHeight="1" x14ac:dyDescent="0.2">
      <c r="A6" s="635" t="s">
        <v>16</v>
      </c>
      <c r="B6" s="632" t="s">
        <v>17</v>
      </c>
      <c r="C6" s="632" t="s">
        <v>18</v>
      </c>
      <c r="D6" s="632" t="s">
        <v>19</v>
      </c>
      <c r="E6" s="635" t="s">
        <v>20</v>
      </c>
      <c r="F6" s="635" t="s">
        <v>21</v>
      </c>
      <c r="G6" s="635" t="s">
        <v>22</v>
      </c>
      <c r="H6" s="632" t="s">
        <v>23</v>
      </c>
      <c r="I6" s="632" t="s">
        <v>24</v>
      </c>
      <c r="J6" s="635" t="s">
        <v>25</v>
      </c>
      <c r="K6" s="633" t="s">
        <v>26</v>
      </c>
      <c r="L6" s="633" t="s">
        <v>27</v>
      </c>
      <c r="M6" s="636" t="s">
        <v>28</v>
      </c>
      <c r="N6" s="636" t="s">
        <v>29</v>
      </c>
      <c r="O6" s="636" t="s">
        <v>30</v>
      </c>
      <c r="P6" s="636" t="s">
        <v>31</v>
      </c>
      <c r="Q6" s="635" t="s">
        <v>32</v>
      </c>
      <c r="R6" s="632" t="s">
        <v>33</v>
      </c>
      <c r="S6" s="630"/>
    </row>
    <row r="7" spans="1:19" ht="36.75" customHeight="1" x14ac:dyDescent="0.25">
      <c r="A7" s="1282">
        <v>1</v>
      </c>
      <c r="B7" s="1282">
        <v>1</v>
      </c>
      <c r="C7" s="1282">
        <v>4</v>
      </c>
      <c r="D7" s="1285">
        <v>2</v>
      </c>
      <c r="E7" s="1288" t="s">
        <v>2561</v>
      </c>
      <c r="F7" s="1285" t="s">
        <v>2562</v>
      </c>
      <c r="G7" s="1262" t="s">
        <v>1709</v>
      </c>
      <c r="H7" s="760" t="s">
        <v>869</v>
      </c>
      <c r="I7" s="638" t="s">
        <v>936</v>
      </c>
      <c r="J7" s="1285" t="s">
        <v>2563</v>
      </c>
      <c r="K7" s="1269" t="s">
        <v>52</v>
      </c>
      <c r="L7" s="1272"/>
      <c r="M7" s="1275">
        <v>71000</v>
      </c>
      <c r="N7" s="1272"/>
      <c r="O7" s="1275">
        <v>71000</v>
      </c>
      <c r="P7" s="1272"/>
      <c r="Q7" s="1285" t="s">
        <v>2564</v>
      </c>
      <c r="R7" s="1285" t="s">
        <v>2565</v>
      </c>
      <c r="S7" s="637"/>
    </row>
    <row r="8" spans="1:19" ht="39" customHeight="1" x14ac:dyDescent="0.25">
      <c r="A8" s="1283"/>
      <c r="B8" s="1283"/>
      <c r="C8" s="1283"/>
      <c r="D8" s="1286"/>
      <c r="E8" s="1289"/>
      <c r="F8" s="1286"/>
      <c r="G8" s="1263"/>
      <c r="H8" s="761" t="s">
        <v>1231</v>
      </c>
      <c r="I8" s="762" t="s">
        <v>2566</v>
      </c>
      <c r="J8" s="1286"/>
      <c r="K8" s="1270"/>
      <c r="L8" s="1273"/>
      <c r="M8" s="1276"/>
      <c r="N8" s="1273"/>
      <c r="O8" s="1276"/>
      <c r="P8" s="1273"/>
      <c r="Q8" s="1286"/>
      <c r="R8" s="1286"/>
      <c r="S8" s="637"/>
    </row>
    <row r="9" spans="1:19" ht="44.25" customHeight="1" x14ac:dyDescent="0.25">
      <c r="A9" s="1283"/>
      <c r="B9" s="1283"/>
      <c r="C9" s="1283"/>
      <c r="D9" s="1286"/>
      <c r="E9" s="1289"/>
      <c r="F9" s="1286"/>
      <c r="G9" s="1262" t="s">
        <v>2567</v>
      </c>
      <c r="H9" s="761" t="s">
        <v>1167</v>
      </c>
      <c r="I9" s="762" t="s">
        <v>41</v>
      </c>
      <c r="J9" s="1286"/>
      <c r="K9" s="1270"/>
      <c r="L9" s="1273"/>
      <c r="M9" s="1276"/>
      <c r="N9" s="1273"/>
      <c r="O9" s="1276"/>
      <c r="P9" s="1273"/>
      <c r="Q9" s="1286"/>
      <c r="R9" s="1286"/>
      <c r="S9" s="637"/>
    </row>
    <row r="10" spans="1:19" ht="48" customHeight="1" x14ac:dyDescent="0.25">
      <c r="A10" s="1283"/>
      <c r="B10" s="1283"/>
      <c r="C10" s="1283"/>
      <c r="D10" s="1286"/>
      <c r="E10" s="1289"/>
      <c r="F10" s="1286"/>
      <c r="G10" s="1143"/>
      <c r="H10" s="761" t="s">
        <v>2568</v>
      </c>
      <c r="I10" s="762" t="s">
        <v>2569</v>
      </c>
      <c r="J10" s="1286"/>
      <c r="K10" s="1270"/>
      <c r="L10" s="1273"/>
      <c r="M10" s="1276"/>
      <c r="N10" s="1273"/>
      <c r="O10" s="1276"/>
      <c r="P10" s="1273"/>
      <c r="Q10" s="1286"/>
      <c r="R10" s="1286"/>
      <c r="S10" s="637"/>
    </row>
    <row r="11" spans="1:19" ht="44.25" customHeight="1" x14ac:dyDescent="0.25">
      <c r="A11" s="1283"/>
      <c r="B11" s="1283"/>
      <c r="C11" s="1283"/>
      <c r="D11" s="1286"/>
      <c r="E11" s="1289"/>
      <c r="F11" s="1286"/>
      <c r="G11" s="1262" t="s">
        <v>2570</v>
      </c>
      <c r="H11" s="761" t="s">
        <v>1167</v>
      </c>
      <c r="I11" s="762" t="s">
        <v>41</v>
      </c>
      <c r="J11" s="1286"/>
      <c r="K11" s="1270"/>
      <c r="L11" s="1273"/>
      <c r="M11" s="1276"/>
      <c r="N11" s="1273"/>
      <c r="O11" s="1276"/>
      <c r="P11" s="1273"/>
      <c r="Q11" s="1286"/>
      <c r="R11" s="1286"/>
    </row>
    <row r="12" spans="1:19" ht="95.25" customHeight="1" x14ac:dyDescent="0.25">
      <c r="A12" s="1284"/>
      <c r="B12" s="1284"/>
      <c r="C12" s="1284"/>
      <c r="D12" s="1287"/>
      <c r="E12" s="1290"/>
      <c r="F12" s="1287"/>
      <c r="G12" s="1263"/>
      <c r="H12" s="761" t="s">
        <v>2571</v>
      </c>
      <c r="I12" s="762" t="s">
        <v>41</v>
      </c>
      <c r="J12" s="1287"/>
      <c r="K12" s="1271"/>
      <c r="L12" s="1274"/>
      <c r="M12" s="1277"/>
      <c r="N12" s="1274"/>
      <c r="O12" s="1277"/>
      <c r="P12" s="1274"/>
      <c r="Q12" s="1287"/>
      <c r="R12" s="1287"/>
    </row>
    <row r="13" spans="1:19" ht="36.6" hidden="1" customHeight="1" x14ac:dyDescent="0.25">
      <c r="A13" s="1264"/>
      <c r="B13" s="1250"/>
      <c r="C13" s="1250"/>
      <c r="D13" s="1250"/>
      <c r="E13" s="1250"/>
      <c r="F13" s="1250"/>
      <c r="G13" s="1250"/>
      <c r="H13" s="1250"/>
      <c r="I13" s="1250"/>
      <c r="J13" s="1250"/>
      <c r="K13" s="1250"/>
      <c r="L13" s="1250"/>
      <c r="M13" s="1250"/>
      <c r="N13" s="1250"/>
      <c r="O13" s="1250"/>
      <c r="P13" s="1250"/>
      <c r="Q13" s="1250"/>
      <c r="R13" s="1251"/>
    </row>
    <row r="14" spans="1:19" ht="55.15" hidden="1" customHeight="1" x14ac:dyDescent="0.25">
      <c r="A14" s="1264"/>
      <c r="B14" s="1250"/>
      <c r="C14" s="1250"/>
      <c r="D14" s="1250"/>
      <c r="E14" s="1250"/>
      <c r="F14" s="1250"/>
      <c r="G14" s="1250"/>
      <c r="H14" s="1250"/>
      <c r="I14" s="1250"/>
      <c r="J14" s="1250"/>
      <c r="K14" s="1250"/>
      <c r="L14" s="1250"/>
      <c r="M14" s="1250"/>
      <c r="N14" s="1250"/>
      <c r="O14" s="1250"/>
      <c r="P14" s="1250"/>
      <c r="Q14" s="1250"/>
      <c r="R14" s="1251"/>
    </row>
    <row r="15" spans="1:19" ht="58.9" hidden="1" customHeight="1" x14ac:dyDescent="0.25">
      <c r="A15" s="1264"/>
      <c r="B15" s="1250"/>
      <c r="C15" s="1250"/>
      <c r="D15" s="1250"/>
      <c r="E15" s="1250"/>
      <c r="F15" s="1250"/>
      <c r="G15" s="1250"/>
      <c r="H15" s="1250"/>
      <c r="I15" s="1250"/>
      <c r="J15" s="1250"/>
      <c r="K15" s="1250"/>
      <c r="L15" s="1250"/>
      <c r="M15" s="1250"/>
      <c r="N15" s="1250"/>
      <c r="O15" s="1250"/>
      <c r="P15" s="1250"/>
      <c r="Q15" s="1250"/>
      <c r="R15" s="1251"/>
    </row>
    <row r="16" spans="1:19" ht="247.15" hidden="1" customHeight="1" x14ac:dyDescent="0.25">
      <c r="A16" s="1265"/>
      <c r="B16" s="1253"/>
      <c r="C16" s="1253"/>
      <c r="D16" s="1253"/>
      <c r="E16" s="1253"/>
      <c r="F16" s="1253"/>
      <c r="G16" s="1253"/>
      <c r="H16" s="1253"/>
      <c r="I16" s="1253"/>
      <c r="J16" s="1253"/>
      <c r="K16" s="1253"/>
      <c r="L16" s="1253"/>
      <c r="M16" s="1253"/>
      <c r="N16" s="1253"/>
      <c r="O16" s="1253"/>
      <c r="P16" s="1253"/>
      <c r="Q16" s="1253"/>
      <c r="R16" s="1254"/>
    </row>
    <row r="17" spans="1:18" ht="58.5" customHeight="1" x14ac:dyDescent="0.25">
      <c r="A17" s="1223">
        <v>2</v>
      </c>
      <c r="B17" s="1223">
        <v>1</v>
      </c>
      <c r="C17" s="1223">
        <v>4</v>
      </c>
      <c r="D17" s="1141">
        <v>2</v>
      </c>
      <c r="E17" s="1266" t="s">
        <v>2572</v>
      </c>
      <c r="F17" s="1141" t="s">
        <v>2573</v>
      </c>
      <c r="G17" s="732" t="s">
        <v>44</v>
      </c>
      <c r="H17" s="732" t="s">
        <v>585</v>
      </c>
      <c r="I17" s="638" t="s">
        <v>1509</v>
      </c>
      <c r="J17" s="1141" t="s">
        <v>2574</v>
      </c>
      <c r="K17" s="1255" t="s">
        <v>38</v>
      </c>
      <c r="L17" s="1255"/>
      <c r="M17" s="1258">
        <v>64000</v>
      </c>
      <c r="N17" s="1223"/>
      <c r="O17" s="1258">
        <v>64000</v>
      </c>
      <c r="P17" s="1240"/>
      <c r="Q17" s="1141" t="s">
        <v>2564</v>
      </c>
      <c r="R17" s="1141" t="s">
        <v>2565</v>
      </c>
    </row>
    <row r="18" spans="1:18" ht="36" customHeight="1" x14ac:dyDescent="0.25">
      <c r="A18" s="1229"/>
      <c r="B18" s="1229"/>
      <c r="C18" s="1229"/>
      <c r="D18" s="1142"/>
      <c r="E18" s="1267"/>
      <c r="F18" s="1142"/>
      <c r="G18" s="732" t="s">
        <v>2575</v>
      </c>
      <c r="H18" s="732" t="s">
        <v>2576</v>
      </c>
      <c r="I18" s="638" t="s">
        <v>41</v>
      </c>
      <c r="J18" s="1142"/>
      <c r="K18" s="1256"/>
      <c r="L18" s="1256"/>
      <c r="M18" s="1259"/>
      <c r="N18" s="1229"/>
      <c r="O18" s="1259"/>
      <c r="P18" s="1241"/>
      <c r="Q18" s="1142"/>
      <c r="R18" s="1142"/>
    </row>
    <row r="19" spans="1:18" ht="195" customHeight="1" x14ac:dyDescent="0.25">
      <c r="A19" s="1224"/>
      <c r="B19" s="1224"/>
      <c r="C19" s="1224"/>
      <c r="D19" s="1143"/>
      <c r="E19" s="1268"/>
      <c r="F19" s="1143"/>
      <c r="G19" s="732" t="s">
        <v>2567</v>
      </c>
      <c r="H19" s="732" t="s">
        <v>1167</v>
      </c>
      <c r="I19" s="638" t="s">
        <v>41</v>
      </c>
      <c r="J19" s="1143"/>
      <c r="K19" s="1257"/>
      <c r="L19" s="1257"/>
      <c r="M19" s="1260"/>
      <c r="N19" s="1224"/>
      <c r="O19" s="1260"/>
      <c r="P19" s="1242"/>
      <c r="Q19" s="1143"/>
      <c r="R19" s="1143"/>
    </row>
    <row r="20" spans="1:18" ht="44.25" customHeight="1" x14ac:dyDescent="0.25">
      <c r="A20" s="1219">
        <v>3</v>
      </c>
      <c r="B20" s="1223">
        <v>1</v>
      </c>
      <c r="C20" s="1223">
        <v>4</v>
      </c>
      <c r="D20" s="1141">
        <v>5</v>
      </c>
      <c r="E20" s="1231" t="s">
        <v>2577</v>
      </c>
      <c r="F20" s="1141" t="s">
        <v>2578</v>
      </c>
      <c r="G20" s="732" t="s">
        <v>2579</v>
      </c>
      <c r="H20" s="732" t="s">
        <v>585</v>
      </c>
      <c r="I20" s="732">
        <v>30</v>
      </c>
      <c r="J20" s="1141" t="s">
        <v>2580</v>
      </c>
      <c r="K20" s="1255" t="s">
        <v>38</v>
      </c>
      <c r="L20" s="1255"/>
      <c r="M20" s="1240">
        <v>99300</v>
      </c>
      <c r="N20" s="1223"/>
      <c r="O20" s="1240">
        <v>99300</v>
      </c>
      <c r="P20" s="1240"/>
      <c r="Q20" s="1141" t="s">
        <v>2564</v>
      </c>
      <c r="R20" s="1141" t="s">
        <v>2565</v>
      </c>
    </row>
    <row r="21" spans="1:18" ht="117.75" customHeight="1" x14ac:dyDescent="0.25">
      <c r="A21" s="1219"/>
      <c r="B21" s="1224"/>
      <c r="C21" s="1224"/>
      <c r="D21" s="1143"/>
      <c r="E21" s="1232"/>
      <c r="F21" s="1143"/>
      <c r="G21" s="732" t="s">
        <v>1706</v>
      </c>
      <c r="H21" s="732" t="s">
        <v>859</v>
      </c>
      <c r="I21" s="732">
        <v>1</v>
      </c>
      <c r="J21" s="1143"/>
      <c r="K21" s="1257"/>
      <c r="L21" s="1257"/>
      <c r="M21" s="1242"/>
      <c r="N21" s="1224"/>
      <c r="O21" s="1242"/>
      <c r="P21" s="1242"/>
      <c r="Q21" s="1143"/>
      <c r="R21" s="1143"/>
    </row>
    <row r="22" spans="1:18" ht="47.25" customHeight="1" x14ac:dyDescent="0.25">
      <c r="A22" s="1141">
        <v>4</v>
      </c>
      <c r="B22" s="1141">
        <v>1</v>
      </c>
      <c r="C22" s="1141">
        <v>4</v>
      </c>
      <c r="D22" s="1141">
        <v>2</v>
      </c>
      <c r="E22" s="1231" t="s">
        <v>2581</v>
      </c>
      <c r="F22" s="1141" t="s">
        <v>2582</v>
      </c>
      <c r="G22" s="721" t="s">
        <v>1709</v>
      </c>
      <c r="H22" s="721" t="s">
        <v>585</v>
      </c>
      <c r="I22" s="737">
        <v>89</v>
      </c>
      <c r="J22" s="1141" t="s">
        <v>2583</v>
      </c>
      <c r="K22" s="1223" t="s">
        <v>38</v>
      </c>
      <c r="L22" s="1255"/>
      <c r="M22" s="1258">
        <v>44000</v>
      </c>
      <c r="N22" s="1230"/>
      <c r="O22" s="1258">
        <v>44000</v>
      </c>
      <c r="P22" s="1230"/>
      <c r="Q22" s="1141" t="s">
        <v>2564</v>
      </c>
      <c r="R22" s="1141" t="s">
        <v>2565</v>
      </c>
    </row>
    <row r="23" spans="1:18" ht="48.75" customHeight="1" x14ac:dyDescent="0.25">
      <c r="A23" s="1142"/>
      <c r="B23" s="1142"/>
      <c r="C23" s="1142"/>
      <c r="D23" s="1142"/>
      <c r="E23" s="1233"/>
      <c r="F23" s="1142"/>
      <c r="G23" s="721" t="s">
        <v>2567</v>
      </c>
      <c r="H23" s="721" t="s">
        <v>2584</v>
      </c>
      <c r="I23" s="639">
        <v>100000</v>
      </c>
      <c r="J23" s="1142"/>
      <c r="K23" s="1229"/>
      <c r="L23" s="1256"/>
      <c r="M23" s="1259"/>
      <c r="N23" s="1234"/>
      <c r="O23" s="1259"/>
      <c r="P23" s="1234"/>
      <c r="Q23" s="1142"/>
      <c r="R23" s="1142"/>
    </row>
    <row r="24" spans="1:18" ht="93.75" customHeight="1" x14ac:dyDescent="0.25">
      <c r="A24" s="1142"/>
      <c r="B24" s="1142"/>
      <c r="C24" s="1142"/>
      <c r="D24" s="1142"/>
      <c r="E24" s="1233"/>
      <c r="F24" s="1142"/>
      <c r="G24" s="721" t="s">
        <v>818</v>
      </c>
      <c r="H24" s="721" t="s">
        <v>2585</v>
      </c>
      <c r="I24" s="737">
        <v>500</v>
      </c>
      <c r="J24" s="1142"/>
      <c r="K24" s="1229"/>
      <c r="L24" s="1256"/>
      <c r="M24" s="1259"/>
      <c r="N24" s="1234"/>
      <c r="O24" s="1259"/>
      <c r="P24" s="1234"/>
      <c r="Q24" s="1142"/>
      <c r="R24" s="1142"/>
    </row>
    <row r="25" spans="1:18" ht="62.25" customHeight="1" x14ac:dyDescent="0.25">
      <c r="A25" s="1142"/>
      <c r="B25" s="1142"/>
      <c r="C25" s="1142"/>
      <c r="D25" s="1142"/>
      <c r="E25" s="1233"/>
      <c r="F25" s="1142"/>
      <c r="G25" s="1141" t="s">
        <v>2570</v>
      </c>
      <c r="H25" s="721" t="s">
        <v>1167</v>
      </c>
      <c r="I25" s="737">
        <v>1</v>
      </c>
      <c r="J25" s="1142"/>
      <c r="K25" s="1229"/>
      <c r="L25" s="1256"/>
      <c r="M25" s="1259"/>
      <c r="N25" s="1234"/>
      <c r="O25" s="1259"/>
      <c r="P25" s="1234"/>
      <c r="Q25" s="1142"/>
      <c r="R25" s="1142"/>
    </row>
    <row r="26" spans="1:18" ht="256.5" customHeight="1" x14ac:dyDescent="0.25">
      <c r="A26" s="1143"/>
      <c r="B26" s="1143"/>
      <c r="C26" s="1143"/>
      <c r="D26" s="1143"/>
      <c r="E26" s="1232"/>
      <c r="F26" s="1143"/>
      <c r="G26" s="1143"/>
      <c r="H26" s="721" t="s">
        <v>2571</v>
      </c>
      <c r="I26" s="721">
        <v>1</v>
      </c>
      <c r="J26" s="1143"/>
      <c r="K26" s="1224"/>
      <c r="L26" s="1257"/>
      <c r="M26" s="1260"/>
      <c r="N26" s="1239"/>
      <c r="O26" s="1260"/>
      <c r="P26" s="1239"/>
      <c r="Q26" s="1143"/>
      <c r="R26" s="1143"/>
    </row>
    <row r="27" spans="1:18" hidden="1" x14ac:dyDescent="0.25">
      <c r="A27" s="1249"/>
      <c r="B27" s="1250"/>
      <c r="C27" s="1250"/>
      <c r="D27" s="1250"/>
      <c r="E27" s="1250"/>
      <c r="F27" s="1250"/>
      <c r="G27" s="1250"/>
      <c r="H27" s="1250"/>
      <c r="I27" s="1250"/>
      <c r="J27" s="1250"/>
      <c r="K27" s="1250"/>
      <c r="L27" s="1250"/>
      <c r="M27" s="1250"/>
      <c r="N27" s="1250"/>
      <c r="O27" s="1250"/>
      <c r="P27" s="1250"/>
      <c r="Q27" s="1250"/>
      <c r="R27" s="1251"/>
    </row>
    <row r="28" spans="1:18" hidden="1" x14ac:dyDescent="0.25">
      <c r="A28" s="1249"/>
      <c r="B28" s="1250"/>
      <c r="C28" s="1250"/>
      <c r="D28" s="1250"/>
      <c r="E28" s="1250"/>
      <c r="F28" s="1250"/>
      <c r="G28" s="1250"/>
      <c r="H28" s="1250"/>
      <c r="I28" s="1250"/>
      <c r="J28" s="1250"/>
      <c r="K28" s="1250"/>
      <c r="L28" s="1250"/>
      <c r="M28" s="1250"/>
      <c r="N28" s="1250"/>
      <c r="O28" s="1250"/>
      <c r="P28" s="1250"/>
      <c r="Q28" s="1250"/>
      <c r="R28" s="1251"/>
    </row>
    <row r="29" spans="1:18" hidden="1" x14ac:dyDescent="0.25">
      <c r="A29" s="1249"/>
      <c r="B29" s="1250"/>
      <c r="C29" s="1250"/>
      <c r="D29" s="1250"/>
      <c r="E29" s="1250"/>
      <c r="F29" s="1250"/>
      <c r="G29" s="1250"/>
      <c r="H29" s="1250"/>
      <c r="I29" s="1250"/>
      <c r="J29" s="1250"/>
      <c r="K29" s="1250"/>
      <c r="L29" s="1250"/>
      <c r="M29" s="1250"/>
      <c r="N29" s="1250"/>
      <c r="O29" s="1250"/>
      <c r="P29" s="1250"/>
      <c r="Q29" s="1250"/>
      <c r="R29" s="1251"/>
    </row>
    <row r="30" spans="1:18" hidden="1" x14ac:dyDescent="0.25">
      <c r="A30" s="1252"/>
      <c r="B30" s="1253"/>
      <c r="C30" s="1253"/>
      <c r="D30" s="1253"/>
      <c r="E30" s="1253"/>
      <c r="F30" s="1253"/>
      <c r="G30" s="1253"/>
      <c r="H30" s="1253"/>
      <c r="I30" s="1253"/>
      <c r="J30" s="1253"/>
      <c r="K30" s="1253"/>
      <c r="L30" s="1253"/>
      <c r="M30" s="1253"/>
      <c r="N30" s="1253"/>
      <c r="O30" s="1253"/>
      <c r="P30" s="1253"/>
      <c r="Q30" s="1253"/>
      <c r="R30" s="1254"/>
    </row>
    <row r="31" spans="1:18" s="640" customFormat="1" ht="96" customHeight="1" x14ac:dyDescent="0.25">
      <c r="A31" s="1141">
        <v>5</v>
      </c>
      <c r="B31" s="1141">
        <v>1</v>
      </c>
      <c r="C31" s="1141">
        <v>4</v>
      </c>
      <c r="D31" s="1141">
        <v>5</v>
      </c>
      <c r="E31" s="1231" t="s">
        <v>2586</v>
      </c>
      <c r="F31" s="1141" t="s">
        <v>2587</v>
      </c>
      <c r="G31" s="732" t="s">
        <v>1788</v>
      </c>
      <c r="H31" s="732" t="s">
        <v>585</v>
      </c>
      <c r="I31" s="740">
        <v>200</v>
      </c>
      <c r="J31" s="1141" t="s">
        <v>2588</v>
      </c>
      <c r="K31" s="1223" t="s">
        <v>45</v>
      </c>
      <c r="L31" s="1225" t="s">
        <v>34</v>
      </c>
      <c r="M31" s="1240">
        <v>72700</v>
      </c>
      <c r="N31" s="1240">
        <v>27300</v>
      </c>
      <c r="O31" s="1240">
        <v>72700</v>
      </c>
      <c r="P31" s="1240">
        <v>27300</v>
      </c>
      <c r="Q31" s="1141" t="s">
        <v>2564</v>
      </c>
      <c r="R31" s="1141" t="s">
        <v>2565</v>
      </c>
    </row>
    <row r="32" spans="1:18" s="640" customFormat="1" ht="40.5" customHeight="1" x14ac:dyDescent="0.25">
      <c r="A32" s="1142"/>
      <c r="B32" s="1142"/>
      <c r="C32" s="1142"/>
      <c r="D32" s="1142"/>
      <c r="E32" s="1233"/>
      <c r="F32" s="1142"/>
      <c r="G32" s="1141" t="s">
        <v>2589</v>
      </c>
      <c r="H32" s="1141" t="s">
        <v>1365</v>
      </c>
      <c r="I32" s="1223">
        <v>1</v>
      </c>
      <c r="J32" s="1142"/>
      <c r="K32" s="1229"/>
      <c r="L32" s="1261"/>
      <c r="M32" s="1241"/>
      <c r="N32" s="1241"/>
      <c r="O32" s="1241"/>
      <c r="P32" s="1241"/>
      <c r="Q32" s="1142"/>
      <c r="R32" s="1142"/>
    </row>
    <row r="33" spans="1:18" s="640" customFormat="1" ht="278.25" customHeight="1" x14ac:dyDescent="0.25">
      <c r="A33" s="1143"/>
      <c r="B33" s="1143"/>
      <c r="C33" s="1143"/>
      <c r="D33" s="1143"/>
      <c r="E33" s="1232"/>
      <c r="F33" s="1143"/>
      <c r="G33" s="1143"/>
      <c r="H33" s="1143"/>
      <c r="I33" s="1224"/>
      <c r="J33" s="1143"/>
      <c r="K33" s="1224"/>
      <c r="L33" s="1226"/>
      <c r="M33" s="1242"/>
      <c r="N33" s="1242"/>
      <c r="O33" s="1242"/>
      <c r="P33" s="1242"/>
      <c r="Q33" s="1143"/>
      <c r="R33" s="1143"/>
    </row>
    <row r="34" spans="1:18" s="641" customFormat="1" ht="37.5" customHeight="1" x14ac:dyDescent="0.25">
      <c r="A34" s="1141">
        <v>6</v>
      </c>
      <c r="B34" s="1141">
        <v>1</v>
      </c>
      <c r="C34" s="1141">
        <v>4</v>
      </c>
      <c r="D34" s="1141">
        <v>2</v>
      </c>
      <c r="E34" s="1231" t="s">
        <v>2590</v>
      </c>
      <c r="F34" s="1141" t="s">
        <v>2591</v>
      </c>
      <c r="G34" s="1141" t="s">
        <v>2567</v>
      </c>
      <c r="H34" s="1141" t="s">
        <v>1167</v>
      </c>
      <c r="I34" s="1223">
        <v>1</v>
      </c>
      <c r="J34" s="1141" t="s">
        <v>2592</v>
      </c>
      <c r="K34" s="1223" t="s">
        <v>52</v>
      </c>
      <c r="L34" s="1223"/>
      <c r="M34" s="1240">
        <v>32000</v>
      </c>
      <c r="N34" s="1240"/>
      <c r="O34" s="1240">
        <v>32000</v>
      </c>
      <c r="P34" s="1240"/>
      <c r="Q34" s="1141" t="s">
        <v>2564</v>
      </c>
      <c r="R34" s="1141" t="s">
        <v>2565</v>
      </c>
    </row>
    <row r="35" spans="1:18" s="641" customFormat="1" ht="147" customHeight="1" x14ac:dyDescent="0.25">
      <c r="A35" s="1142"/>
      <c r="B35" s="1142"/>
      <c r="C35" s="1142"/>
      <c r="D35" s="1142"/>
      <c r="E35" s="1233"/>
      <c r="F35" s="1142"/>
      <c r="G35" s="1142"/>
      <c r="H35" s="1143"/>
      <c r="I35" s="1224"/>
      <c r="J35" s="1142"/>
      <c r="K35" s="1229"/>
      <c r="L35" s="1229"/>
      <c r="M35" s="1241"/>
      <c r="N35" s="1241"/>
      <c r="O35" s="1241"/>
      <c r="P35" s="1241"/>
      <c r="Q35" s="1142"/>
      <c r="R35" s="1142"/>
    </row>
    <row r="36" spans="1:18" s="641" customFormat="1" ht="37.5" customHeight="1" x14ac:dyDescent="0.25">
      <c r="A36" s="1142"/>
      <c r="B36" s="1142"/>
      <c r="C36" s="1142"/>
      <c r="D36" s="1142"/>
      <c r="E36" s="1233"/>
      <c r="F36" s="1142"/>
      <c r="G36" s="1143"/>
      <c r="H36" s="732" t="s">
        <v>2593</v>
      </c>
      <c r="I36" s="740">
        <v>42</v>
      </c>
      <c r="J36" s="1142"/>
      <c r="K36" s="1229"/>
      <c r="L36" s="1229"/>
      <c r="M36" s="1241"/>
      <c r="N36" s="1241"/>
      <c r="O36" s="1241"/>
      <c r="P36" s="1241"/>
      <c r="Q36" s="1142"/>
      <c r="R36" s="1142"/>
    </row>
    <row r="37" spans="1:18" s="641" customFormat="1" ht="69.75" customHeight="1" x14ac:dyDescent="0.25">
      <c r="A37" s="1142"/>
      <c r="B37" s="1142"/>
      <c r="C37" s="1142"/>
      <c r="D37" s="1142"/>
      <c r="E37" s="1233"/>
      <c r="F37" s="1142"/>
      <c r="G37" s="1141" t="s">
        <v>2570</v>
      </c>
      <c r="H37" s="732" t="s">
        <v>1167</v>
      </c>
      <c r="I37" s="740">
        <v>1</v>
      </c>
      <c r="J37" s="1142"/>
      <c r="K37" s="1229"/>
      <c r="L37" s="1229"/>
      <c r="M37" s="1241"/>
      <c r="N37" s="1241"/>
      <c r="O37" s="1241"/>
      <c r="P37" s="1241"/>
      <c r="Q37" s="1142"/>
      <c r="R37" s="1142"/>
    </row>
    <row r="38" spans="1:18" s="641" customFormat="1" ht="48.75" customHeight="1" x14ac:dyDescent="0.25">
      <c r="A38" s="1143"/>
      <c r="B38" s="1143"/>
      <c r="C38" s="1143"/>
      <c r="D38" s="1143"/>
      <c r="E38" s="1232"/>
      <c r="F38" s="1143"/>
      <c r="G38" s="1143"/>
      <c r="H38" s="732" t="s">
        <v>2571</v>
      </c>
      <c r="I38" s="638" t="s">
        <v>41</v>
      </c>
      <c r="J38" s="1143"/>
      <c r="K38" s="1224"/>
      <c r="L38" s="1224"/>
      <c r="M38" s="1242"/>
      <c r="N38" s="1242"/>
      <c r="O38" s="1242"/>
      <c r="P38" s="1242"/>
      <c r="Q38" s="1143"/>
      <c r="R38" s="1143"/>
    </row>
    <row r="39" spans="1:18" ht="30" customHeight="1" x14ac:dyDescent="0.25">
      <c r="A39" s="1141">
        <v>7</v>
      </c>
      <c r="B39" s="1223">
        <v>1</v>
      </c>
      <c r="C39" s="1141">
        <v>4</v>
      </c>
      <c r="D39" s="1141">
        <v>2</v>
      </c>
      <c r="E39" s="1231" t="s">
        <v>2594</v>
      </c>
      <c r="F39" s="1141" t="s">
        <v>2595</v>
      </c>
      <c r="G39" s="1141" t="s">
        <v>1709</v>
      </c>
      <c r="H39" s="732" t="s">
        <v>1167</v>
      </c>
      <c r="I39" s="740">
        <v>1</v>
      </c>
      <c r="J39" s="1141" t="s">
        <v>2596</v>
      </c>
      <c r="K39" s="1223" t="s">
        <v>52</v>
      </c>
      <c r="L39" s="1223"/>
      <c r="M39" s="1246">
        <v>44000</v>
      </c>
      <c r="N39" s="1240"/>
      <c r="O39" s="1246">
        <v>44000</v>
      </c>
      <c r="P39" s="1243"/>
      <c r="Q39" s="1141" t="s">
        <v>2564</v>
      </c>
      <c r="R39" s="1141" t="s">
        <v>2565</v>
      </c>
    </row>
    <row r="40" spans="1:18" ht="99.75" customHeight="1" x14ac:dyDescent="0.25">
      <c r="A40" s="1142"/>
      <c r="B40" s="1229"/>
      <c r="C40" s="1142"/>
      <c r="D40" s="1142"/>
      <c r="E40" s="1233"/>
      <c r="F40" s="1142"/>
      <c r="G40" s="1143"/>
      <c r="H40" s="732" t="s">
        <v>585</v>
      </c>
      <c r="I40" s="740">
        <v>48</v>
      </c>
      <c r="J40" s="1142"/>
      <c r="K40" s="1229"/>
      <c r="L40" s="1229"/>
      <c r="M40" s="1247"/>
      <c r="N40" s="1241"/>
      <c r="O40" s="1247"/>
      <c r="P40" s="1244"/>
      <c r="Q40" s="1142"/>
      <c r="R40" s="1142"/>
    </row>
    <row r="41" spans="1:18" ht="33.75" customHeight="1" x14ac:dyDescent="0.25">
      <c r="A41" s="1142"/>
      <c r="B41" s="1229"/>
      <c r="C41" s="1142"/>
      <c r="D41" s="1142"/>
      <c r="E41" s="1233"/>
      <c r="F41" s="1142"/>
      <c r="G41" s="732" t="s">
        <v>2597</v>
      </c>
      <c r="H41" s="732" t="s">
        <v>2585</v>
      </c>
      <c r="I41" s="740">
        <v>500</v>
      </c>
      <c r="J41" s="1142"/>
      <c r="K41" s="1229"/>
      <c r="L41" s="1229"/>
      <c r="M41" s="1247"/>
      <c r="N41" s="1241"/>
      <c r="O41" s="1247"/>
      <c r="P41" s="1244"/>
      <c r="Q41" s="1142"/>
      <c r="R41" s="1142"/>
    </row>
    <row r="42" spans="1:18" ht="123" customHeight="1" x14ac:dyDescent="0.25">
      <c r="A42" s="1142"/>
      <c r="B42" s="1229"/>
      <c r="C42" s="1142"/>
      <c r="D42" s="1142"/>
      <c r="E42" s="1233"/>
      <c r="F42" s="1142"/>
      <c r="G42" s="1141" t="s">
        <v>2567</v>
      </c>
      <c r="H42" s="732" t="s">
        <v>1167</v>
      </c>
      <c r="I42" s="740">
        <v>1</v>
      </c>
      <c r="J42" s="1142"/>
      <c r="K42" s="1229"/>
      <c r="L42" s="1229"/>
      <c r="M42" s="1247"/>
      <c r="N42" s="1241"/>
      <c r="O42" s="1247"/>
      <c r="P42" s="1244"/>
      <c r="Q42" s="1142"/>
      <c r="R42" s="1142"/>
    </row>
    <row r="43" spans="1:18" ht="37.5" customHeight="1" x14ac:dyDescent="0.25">
      <c r="A43" s="1142"/>
      <c r="B43" s="1229"/>
      <c r="C43" s="1142"/>
      <c r="D43" s="1142"/>
      <c r="E43" s="1233"/>
      <c r="F43" s="1142"/>
      <c r="G43" s="1143"/>
      <c r="H43" s="732" t="s">
        <v>2568</v>
      </c>
      <c r="I43" s="740">
        <v>42</v>
      </c>
      <c r="J43" s="1142"/>
      <c r="K43" s="1229"/>
      <c r="L43" s="1229"/>
      <c r="M43" s="1247"/>
      <c r="N43" s="1241"/>
      <c r="O43" s="1247"/>
      <c r="P43" s="1244"/>
      <c r="Q43" s="1142"/>
      <c r="R43" s="1142"/>
    </row>
    <row r="44" spans="1:18" ht="31.5" customHeight="1" x14ac:dyDescent="0.25">
      <c r="A44" s="1142"/>
      <c r="B44" s="1229"/>
      <c r="C44" s="1142"/>
      <c r="D44" s="1142"/>
      <c r="E44" s="1233"/>
      <c r="F44" s="1142"/>
      <c r="G44" s="1141" t="s">
        <v>2570</v>
      </c>
      <c r="H44" s="732" t="s">
        <v>1167</v>
      </c>
      <c r="I44" s="740">
        <v>1</v>
      </c>
      <c r="J44" s="1142"/>
      <c r="K44" s="1229"/>
      <c r="L44" s="1229"/>
      <c r="M44" s="1247"/>
      <c r="N44" s="1241"/>
      <c r="O44" s="1247"/>
      <c r="P44" s="1244"/>
      <c r="Q44" s="1142"/>
      <c r="R44" s="1142"/>
    </row>
    <row r="45" spans="1:18" ht="48.75" customHeight="1" x14ac:dyDescent="0.25">
      <c r="A45" s="1143"/>
      <c r="B45" s="1224"/>
      <c r="C45" s="1143"/>
      <c r="D45" s="1143"/>
      <c r="E45" s="1232"/>
      <c r="F45" s="1143"/>
      <c r="G45" s="1143"/>
      <c r="H45" s="732" t="s">
        <v>2571</v>
      </c>
      <c r="I45" s="740">
        <v>1</v>
      </c>
      <c r="J45" s="1143"/>
      <c r="K45" s="1224"/>
      <c r="L45" s="1224"/>
      <c r="M45" s="1248"/>
      <c r="N45" s="1242"/>
      <c r="O45" s="1248"/>
      <c r="P45" s="1245"/>
      <c r="Q45" s="1143"/>
      <c r="R45" s="1143"/>
    </row>
    <row r="46" spans="1:18" ht="84" customHeight="1" x14ac:dyDescent="0.25">
      <c r="A46" s="1141">
        <v>8</v>
      </c>
      <c r="B46" s="1141">
        <v>1</v>
      </c>
      <c r="C46" s="1141">
        <v>4</v>
      </c>
      <c r="D46" s="1141">
        <v>2</v>
      </c>
      <c r="E46" s="1231" t="s">
        <v>2598</v>
      </c>
      <c r="F46" s="1141" t="s">
        <v>2599</v>
      </c>
      <c r="G46" s="1141" t="s">
        <v>1709</v>
      </c>
      <c r="H46" s="732" t="s">
        <v>2576</v>
      </c>
      <c r="I46" s="740">
        <v>1</v>
      </c>
      <c r="J46" s="1141" t="s">
        <v>2600</v>
      </c>
      <c r="K46" s="1223" t="s">
        <v>38</v>
      </c>
      <c r="L46" s="1223"/>
      <c r="M46" s="1240">
        <v>5000</v>
      </c>
      <c r="N46" s="1240"/>
      <c r="O46" s="1240">
        <v>5000</v>
      </c>
      <c r="P46" s="1240"/>
      <c r="Q46" s="1141" t="s">
        <v>2564</v>
      </c>
      <c r="R46" s="1141" t="s">
        <v>2565</v>
      </c>
    </row>
    <row r="47" spans="1:18" ht="80.25" customHeight="1" x14ac:dyDescent="0.25">
      <c r="A47" s="1143"/>
      <c r="B47" s="1143"/>
      <c r="C47" s="1143"/>
      <c r="D47" s="1143"/>
      <c r="E47" s="1143"/>
      <c r="F47" s="1143"/>
      <c r="G47" s="1143"/>
      <c r="H47" s="732" t="s">
        <v>167</v>
      </c>
      <c r="I47" s="740">
        <v>64</v>
      </c>
      <c r="J47" s="1143"/>
      <c r="K47" s="1224"/>
      <c r="L47" s="1224"/>
      <c r="M47" s="1224"/>
      <c r="N47" s="1224"/>
      <c r="O47" s="1224"/>
      <c r="P47" s="1224"/>
      <c r="Q47" s="1143"/>
      <c r="R47" s="1143"/>
    </row>
    <row r="48" spans="1:18" x14ac:dyDescent="0.25">
      <c r="A48" s="1141">
        <v>9</v>
      </c>
      <c r="B48" s="1141">
        <v>1</v>
      </c>
      <c r="C48" s="1141">
        <v>4</v>
      </c>
      <c r="D48" s="1141">
        <v>2</v>
      </c>
      <c r="E48" s="1231" t="s">
        <v>2601</v>
      </c>
      <c r="F48" s="1141" t="s">
        <v>1748</v>
      </c>
      <c r="G48" s="1141" t="s">
        <v>2567</v>
      </c>
      <c r="H48" s="732" t="s">
        <v>1167</v>
      </c>
      <c r="I48" s="740">
        <v>1</v>
      </c>
      <c r="J48" s="1141" t="s">
        <v>2602</v>
      </c>
      <c r="K48" s="1223" t="s">
        <v>52</v>
      </c>
      <c r="L48" s="1223"/>
      <c r="M48" s="1240">
        <v>27000</v>
      </c>
      <c r="N48" s="1240"/>
      <c r="O48" s="1240">
        <v>27000</v>
      </c>
      <c r="P48" s="1240"/>
      <c r="Q48" s="1141" t="s">
        <v>2564</v>
      </c>
      <c r="R48" s="1141" t="s">
        <v>2565</v>
      </c>
    </row>
    <row r="49" spans="1:77" ht="133.15" customHeight="1" x14ac:dyDescent="0.25">
      <c r="A49" s="1142"/>
      <c r="B49" s="1142"/>
      <c r="C49" s="1142"/>
      <c r="D49" s="1142"/>
      <c r="E49" s="1233"/>
      <c r="F49" s="1142"/>
      <c r="G49" s="1143"/>
      <c r="H49" s="732" t="s">
        <v>2603</v>
      </c>
      <c r="I49" s="740">
        <v>42</v>
      </c>
      <c r="J49" s="1142"/>
      <c r="K49" s="1229"/>
      <c r="L49" s="1229"/>
      <c r="M49" s="1241"/>
      <c r="N49" s="1241"/>
      <c r="O49" s="1241"/>
      <c r="P49" s="1241"/>
      <c r="Q49" s="1142"/>
      <c r="R49" s="1142"/>
    </row>
    <row r="50" spans="1:77" ht="59.25" customHeight="1" x14ac:dyDescent="0.25">
      <c r="A50" s="1143"/>
      <c r="B50" s="1143"/>
      <c r="C50" s="1143"/>
      <c r="D50" s="1143"/>
      <c r="E50" s="1232"/>
      <c r="F50" s="1143"/>
      <c r="G50" s="732" t="s">
        <v>728</v>
      </c>
      <c r="H50" s="732" t="s">
        <v>1167</v>
      </c>
      <c r="I50" s="732">
        <v>1</v>
      </c>
      <c r="J50" s="1143"/>
      <c r="K50" s="1224"/>
      <c r="L50" s="1224"/>
      <c r="M50" s="1242"/>
      <c r="N50" s="1242"/>
      <c r="O50" s="1242"/>
      <c r="P50" s="1242"/>
      <c r="Q50" s="1143"/>
      <c r="R50" s="1143"/>
    </row>
    <row r="51" spans="1:77" ht="221.25" customHeight="1" x14ac:dyDescent="0.25">
      <c r="A51" s="732">
        <v>10</v>
      </c>
      <c r="B51" s="732">
        <v>1</v>
      </c>
      <c r="C51" s="732">
        <v>4</v>
      </c>
      <c r="D51" s="732">
        <v>2</v>
      </c>
      <c r="E51" s="642" t="s">
        <v>2604</v>
      </c>
      <c r="F51" s="732" t="s">
        <v>2605</v>
      </c>
      <c r="G51" s="732" t="s">
        <v>2606</v>
      </c>
      <c r="H51" s="732" t="s">
        <v>2607</v>
      </c>
      <c r="I51" s="740">
        <v>1</v>
      </c>
      <c r="J51" s="732" t="s">
        <v>2608</v>
      </c>
      <c r="K51" s="740" t="s">
        <v>38</v>
      </c>
      <c r="L51" s="740"/>
      <c r="M51" s="454">
        <v>50000</v>
      </c>
      <c r="N51" s="454"/>
      <c r="O51" s="454">
        <v>50000</v>
      </c>
      <c r="P51" s="454"/>
      <c r="Q51" s="732" t="s">
        <v>2564</v>
      </c>
      <c r="R51" s="732" t="s">
        <v>2565</v>
      </c>
    </row>
    <row r="52" spans="1:77" s="641" customFormat="1" ht="228.75" customHeight="1" x14ac:dyDescent="0.25">
      <c r="A52" s="1141">
        <v>11</v>
      </c>
      <c r="B52" s="1141">
        <v>1</v>
      </c>
      <c r="C52" s="1141">
        <v>4</v>
      </c>
      <c r="D52" s="1141">
        <v>2</v>
      </c>
      <c r="E52" s="1231" t="s">
        <v>2609</v>
      </c>
      <c r="F52" s="1141" t="s">
        <v>2610</v>
      </c>
      <c r="G52" s="732" t="s">
        <v>194</v>
      </c>
      <c r="H52" s="732" t="s">
        <v>167</v>
      </c>
      <c r="I52" s="740">
        <v>35</v>
      </c>
      <c r="J52" s="1141" t="s">
        <v>2611</v>
      </c>
      <c r="K52" s="1223"/>
      <c r="L52" s="1223" t="s">
        <v>45</v>
      </c>
      <c r="M52" s="1240"/>
      <c r="N52" s="1240">
        <v>20000</v>
      </c>
      <c r="O52" s="1240"/>
      <c r="P52" s="1240">
        <v>20000</v>
      </c>
      <c r="Q52" s="1141" t="s">
        <v>2564</v>
      </c>
      <c r="R52" s="1141" t="s">
        <v>2565</v>
      </c>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6"/>
      <c r="AR52" s="626"/>
      <c r="AS52" s="626"/>
      <c r="AT52" s="626"/>
      <c r="AU52" s="626"/>
      <c r="AV52" s="626"/>
      <c r="AW52" s="626"/>
      <c r="AX52" s="626"/>
      <c r="AY52" s="626"/>
      <c r="AZ52" s="626"/>
      <c r="BA52" s="626"/>
      <c r="BB52" s="626"/>
      <c r="BC52" s="626"/>
      <c r="BD52" s="626"/>
      <c r="BE52" s="626"/>
      <c r="BF52" s="626"/>
      <c r="BG52" s="626"/>
      <c r="BH52" s="626"/>
      <c r="BI52" s="626"/>
      <c r="BJ52" s="626"/>
      <c r="BK52" s="626"/>
      <c r="BL52" s="626"/>
      <c r="BM52" s="626"/>
      <c r="BN52" s="626"/>
      <c r="BO52" s="626"/>
      <c r="BP52" s="626"/>
      <c r="BQ52" s="626"/>
      <c r="BR52" s="626"/>
      <c r="BS52" s="626"/>
      <c r="BT52" s="626"/>
      <c r="BU52" s="626"/>
      <c r="BV52" s="626"/>
      <c r="BW52" s="626"/>
      <c r="BX52" s="626"/>
      <c r="BY52" s="626"/>
    </row>
    <row r="53" spans="1:77" s="641" customFormat="1" ht="86.25" customHeight="1" x14ac:dyDescent="0.25">
      <c r="A53" s="1143"/>
      <c r="B53" s="1143"/>
      <c r="C53" s="1143"/>
      <c r="D53" s="1143"/>
      <c r="E53" s="1143"/>
      <c r="F53" s="1143"/>
      <c r="G53" s="732" t="s">
        <v>56</v>
      </c>
      <c r="H53" s="732" t="s">
        <v>57</v>
      </c>
      <c r="I53" s="740">
        <v>1</v>
      </c>
      <c r="J53" s="1143"/>
      <c r="K53" s="1224"/>
      <c r="L53" s="1224"/>
      <c r="M53" s="1224"/>
      <c r="N53" s="1224"/>
      <c r="O53" s="1224"/>
      <c r="P53" s="1224"/>
      <c r="Q53" s="1143"/>
      <c r="R53" s="1143"/>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c r="AU53" s="626"/>
      <c r="AV53" s="626"/>
      <c r="AW53" s="626"/>
      <c r="AX53" s="626"/>
      <c r="AY53" s="626"/>
      <c r="AZ53" s="626"/>
      <c r="BA53" s="626"/>
      <c r="BB53" s="626"/>
      <c r="BC53" s="626"/>
      <c r="BD53" s="626"/>
      <c r="BE53" s="626"/>
      <c r="BF53" s="626"/>
      <c r="BG53" s="626"/>
      <c r="BH53" s="626"/>
      <c r="BI53" s="626"/>
      <c r="BJ53" s="626"/>
      <c r="BK53" s="626"/>
      <c r="BL53" s="626"/>
      <c r="BM53" s="626"/>
      <c r="BN53" s="626"/>
      <c r="BO53" s="626"/>
      <c r="BP53" s="626"/>
      <c r="BQ53" s="626"/>
      <c r="BR53" s="626"/>
      <c r="BS53" s="626"/>
      <c r="BT53" s="626"/>
      <c r="BU53" s="626"/>
      <c r="BV53" s="626"/>
      <c r="BW53" s="626"/>
      <c r="BX53" s="626"/>
      <c r="BY53" s="626"/>
    </row>
    <row r="54" spans="1:77" ht="201" customHeight="1" x14ac:dyDescent="0.25">
      <c r="A54" s="722">
        <v>12</v>
      </c>
      <c r="B54" s="722">
        <v>1</v>
      </c>
      <c r="C54" s="722">
        <v>4</v>
      </c>
      <c r="D54" s="722">
        <v>2</v>
      </c>
      <c r="E54" s="741" t="s">
        <v>2612</v>
      </c>
      <c r="F54" s="722" t="s">
        <v>2613</v>
      </c>
      <c r="G54" s="732" t="s">
        <v>2614</v>
      </c>
      <c r="H54" s="732" t="s">
        <v>167</v>
      </c>
      <c r="I54" s="740">
        <v>25</v>
      </c>
      <c r="J54" s="722" t="s">
        <v>2615</v>
      </c>
      <c r="K54" s="740"/>
      <c r="L54" s="739" t="s">
        <v>45</v>
      </c>
      <c r="M54" s="740"/>
      <c r="N54" s="643">
        <v>47900</v>
      </c>
      <c r="O54" s="740"/>
      <c r="P54" s="643">
        <v>47900</v>
      </c>
      <c r="Q54" s="722" t="s">
        <v>2564</v>
      </c>
      <c r="R54" s="722" t="s">
        <v>2564</v>
      </c>
    </row>
    <row r="55" spans="1:77" ht="107.25" customHeight="1" x14ac:dyDescent="0.25">
      <c r="A55" s="1141">
        <v>13</v>
      </c>
      <c r="B55" s="1141">
        <v>1</v>
      </c>
      <c r="C55" s="1141">
        <v>4</v>
      </c>
      <c r="D55" s="1141">
        <v>2</v>
      </c>
      <c r="E55" s="1231" t="s">
        <v>2616</v>
      </c>
      <c r="F55" s="1141" t="s">
        <v>2617</v>
      </c>
      <c r="G55" s="732" t="s">
        <v>194</v>
      </c>
      <c r="H55" s="732" t="s">
        <v>167</v>
      </c>
      <c r="I55" s="740">
        <v>80</v>
      </c>
      <c r="J55" s="1141" t="s">
        <v>2618</v>
      </c>
      <c r="K55" s="1223"/>
      <c r="L55" s="1223" t="s">
        <v>45</v>
      </c>
      <c r="M55" s="1223"/>
      <c r="N55" s="1230">
        <v>50765.8</v>
      </c>
      <c r="O55" s="1223"/>
      <c r="P55" s="1230">
        <v>50765.8</v>
      </c>
      <c r="Q55" s="1141" t="s">
        <v>2564</v>
      </c>
      <c r="R55" s="1141" t="s">
        <v>2564</v>
      </c>
    </row>
    <row r="56" spans="1:77" ht="107.25" customHeight="1" x14ac:dyDescent="0.25">
      <c r="A56" s="1143"/>
      <c r="B56" s="1143"/>
      <c r="C56" s="1143"/>
      <c r="D56" s="1143"/>
      <c r="E56" s="1143"/>
      <c r="F56" s="1143"/>
      <c r="G56" s="732" t="s">
        <v>818</v>
      </c>
      <c r="H56" s="732" t="s">
        <v>2585</v>
      </c>
      <c r="I56" s="740">
        <v>500</v>
      </c>
      <c r="J56" s="1143"/>
      <c r="K56" s="1224"/>
      <c r="L56" s="1224"/>
      <c r="M56" s="1224"/>
      <c r="N56" s="1239"/>
      <c r="O56" s="1224"/>
      <c r="P56" s="1239"/>
      <c r="Q56" s="1143"/>
      <c r="R56" s="1143"/>
    </row>
    <row r="57" spans="1:77" s="641" customFormat="1" ht="111" customHeight="1" x14ac:dyDescent="0.25">
      <c r="A57" s="1141">
        <v>14</v>
      </c>
      <c r="B57" s="1141">
        <v>1</v>
      </c>
      <c r="C57" s="1141">
        <v>4</v>
      </c>
      <c r="D57" s="1141">
        <v>2</v>
      </c>
      <c r="E57" s="1231" t="s">
        <v>2619</v>
      </c>
      <c r="F57" s="1141" t="s">
        <v>2620</v>
      </c>
      <c r="G57" s="732" t="s">
        <v>194</v>
      </c>
      <c r="H57" s="732" t="s">
        <v>167</v>
      </c>
      <c r="I57" s="740">
        <v>115</v>
      </c>
      <c r="J57" s="1141" t="s">
        <v>2621</v>
      </c>
      <c r="K57" s="1223"/>
      <c r="L57" s="1225" t="s">
        <v>45</v>
      </c>
      <c r="M57" s="1223"/>
      <c r="N57" s="1235">
        <v>12250.8</v>
      </c>
      <c r="O57" s="737"/>
      <c r="P57" s="1237">
        <v>12250.8</v>
      </c>
      <c r="Q57" s="1141" t="s">
        <v>2564</v>
      </c>
      <c r="R57" s="1141" t="s">
        <v>2564</v>
      </c>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row>
    <row r="58" spans="1:77" s="641" customFormat="1" ht="69.75" customHeight="1" x14ac:dyDescent="0.25">
      <c r="A58" s="1143"/>
      <c r="B58" s="1143"/>
      <c r="C58" s="1143"/>
      <c r="D58" s="1143"/>
      <c r="E58" s="1232"/>
      <c r="F58" s="1143"/>
      <c r="G58" s="732" t="s">
        <v>1706</v>
      </c>
      <c r="H58" s="732" t="s">
        <v>1167</v>
      </c>
      <c r="I58" s="740">
        <v>1</v>
      </c>
      <c r="J58" s="1143"/>
      <c r="K58" s="1224"/>
      <c r="L58" s="1226"/>
      <c r="M58" s="1224"/>
      <c r="N58" s="1236"/>
      <c r="O58" s="739"/>
      <c r="P58" s="1238"/>
      <c r="Q58" s="1143"/>
      <c r="R58" s="1143"/>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c r="BF58" s="626"/>
      <c r="BG58" s="626"/>
      <c r="BH58" s="626"/>
      <c r="BI58" s="626"/>
      <c r="BJ58" s="626"/>
      <c r="BK58" s="626"/>
      <c r="BL58" s="626"/>
      <c r="BM58" s="626"/>
      <c r="BN58" s="626"/>
      <c r="BO58" s="626"/>
      <c r="BP58" s="626"/>
      <c r="BQ58" s="626"/>
      <c r="BR58" s="626"/>
      <c r="BS58" s="626"/>
      <c r="BT58" s="626"/>
      <c r="BU58" s="626"/>
      <c r="BV58" s="626"/>
      <c r="BW58" s="626"/>
      <c r="BX58" s="626"/>
      <c r="BY58" s="626"/>
    </row>
    <row r="59" spans="1:77" ht="78" customHeight="1" x14ac:dyDescent="0.25">
      <c r="A59" s="1141">
        <v>15</v>
      </c>
      <c r="B59" s="1141">
        <v>1</v>
      </c>
      <c r="C59" s="1141">
        <v>4</v>
      </c>
      <c r="D59" s="1141">
        <v>2</v>
      </c>
      <c r="E59" s="1231" t="s">
        <v>2622</v>
      </c>
      <c r="F59" s="1141" t="s">
        <v>2623</v>
      </c>
      <c r="G59" s="732" t="s">
        <v>194</v>
      </c>
      <c r="H59" s="732" t="s">
        <v>167</v>
      </c>
      <c r="I59" s="740">
        <v>138</v>
      </c>
      <c r="J59" s="1141" t="s">
        <v>2624</v>
      </c>
      <c r="K59" s="738"/>
      <c r="L59" s="1229" t="s">
        <v>34</v>
      </c>
      <c r="M59" s="738"/>
      <c r="N59" s="1234">
        <v>12423</v>
      </c>
      <c r="O59" s="738"/>
      <c r="P59" s="1230">
        <v>12423</v>
      </c>
      <c r="Q59" s="1141" t="s">
        <v>2564</v>
      </c>
      <c r="R59" s="1141" t="s">
        <v>2564</v>
      </c>
    </row>
    <row r="60" spans="1:77" ht="78" customHeight="1" x14ac:dyDescent="0.25">
      <c r="A60" s="1142"/>
      <c r="B60" s="1142"/>
      <c r="C60" s="1142"/>
      <c r="D60" s="1142"/>
      <c r="E60" s="1142"/>
      <c r="F60" s="1142"/>
      <c r="G60" s="721" t="s">
        <v>1706</v>
      </c>
      <c r="H60" s="721" t="s">
        <v>1167</v>
      </c>
      <c r="I60" s="737">
        <v>1</v>
      </c>
      <c r="J60" s="1142"/>
      <c r="K60" s="738"/>
      <c r="L60" s="1229"/>
      <c r="M60" s="738"/>
      <c r="N60" s="1234"/>
      <c r="O60" s="738"/>
      <c r="P60" s="1234"/>
      <c r="Q60" s="1142"/>
      <c r="R60" s="1142"/>
    </row>
    <row r="61" spans="1:77" ht="78.75" customHeight="1" x14ac:dyDescent="0.25">
      <c r="A61" s="1141">
        <v>16</v>
      </c>
      <c r="B61" s="1141">
        <v>1</v>
      </c>
      <c r="C61" s="1141">
        <v>4</v>
      </c>
      <c r="D61" s="1141">
        <v>2</v>
      </c>
      <c r="E61" s="1231" t="s">
        <v>2625</v>
      </c>
      <c r="F61" s="1141" t="s">
        <v>2626</v>
      </c>
      <c r="G61" s="1141" t="s">
        <v>1788</v>
      </c>
      <c r="H61" s="732" t="s">
        <v>2627</v>
      </c>
      <c r="I61" s="740">
        <v>23</v>
      </c>
      <c r="J61" s="1141" t="s">
        <v>2628</v>
      </c>
      <c r="K61" s="1223"/>
      <c r="L61" s="1223" t="s">
        <v>34</v>
      </c>
      <c r="M61" s="1223"/>
      <c r="N61" s="1230">
        <v>279000</v>
      </c>
      <c r="O61" s="1223"/>
      <c r="P61" s="1230">
        <v>279000</v>
      </c>
      <c r="Q61" s="1141" t="s">
        <v>2564</v>
      </c>
      <c r="R61" s="1141" t="s">
        <v>2564</v>
      </c>
    </row>
    <row r="62" spans="1:77" ht="47.25" customHeight="1" x14ac:dyDescent="0.25">
      <c r="A62" s="1142"/>
      <c r="B62" s="1142"/>
      <c r="C62" s="1142"/>
      <c r="D62" s="1142"/>
      <c r="E62" s="1233"/>
      <c r="F62" s="1142"/>
      <c r="G62" s="1143"/>
      <c r="H62" s="732" t="s">
        <v>167</v>
      </c>
      <c r="I62" s="740">
        <v>517</v>
      </c>
      <c r="J62" s="1142"/>
      <c r="K62" s="1229"/>
      <c r="L62" s="1229"/>
      <c r="M62" s="1229"/>
      <c r="N62" s="1229"/>
      <c r="O62" s="1229"/>
      <c r="P62" s="1229"/>
      <c r="Q62" s="1142"/>
      <c r="R62" s="1142"/>
    </row>
    <row r="63" spans="1:77" ht="47.25" customHeight="1" x14ac:dyDescent="0.25">
      <c r="A63" s="1142"/>
      <c r="B63" s="1142"/>
      <c r="C63" s="1142"/>
      <c r="D63" s="1142"/>
      <c r="E63" s="1233"/>
      <c r="F63" s="1142"/>
      <c r="G63" s="732" t="s">
        <v>2629</v>
      </c>
      <c r="H63" s="732" t="s">
        <v>1167</v>
      </c>
      <c r="I63" s="740">
        <v>16</v>
      </c>
      <c r="J63" s="1142"/>
      <c r="K63" s="1229"/>
      <c r="L63" s="1229"/>
      <c r="M63" s="1229"/>
      <c r="N63" s="1229"/>
      <c r="O63" s="1229"/>
      <c r="P63" s="1229"/>
      <c r="Q63" s="1142"/>
      <c r="R63" s="1142"/>
    </row>
    <row r="64" spans="1:77" ht="78" customHeight="1" x14ac:dyDescent="0.25">
      <c r="A64" s="1142"/>
      <c r="B64" s="1142"/>
      <c r="C64" s="1142"/>
      <c r="D64" s="1142"/>
      <c r="E64" s="1233"/>
      <c r="F64" s="1142"/>
      <c r="G64" s="732" t="s">
        <v>892</v>
      </c>
      <c r="H64" s="732" t="s">
        <v>1167</v>
      </c>
      <c r="I64" s="740">
        <v>1</v>
      </c>
      <c r="J64" s="1142"/>
      <c r="K64" s="1229"/>
      <c r="L64" s="1229"/>
      <c r="M64" s="1229"/>
      <c r="N64" s="1229"/>
      <c r="O64" s="1229"/>
      <c r="P64" s="1229"/>
      <c r="Q64" s="1142"/>
      <c r="R64" s="1142"/>
    </row>
    <row r="65" spans="1:77" ht="67.5" customHeight="1" x14ac:dyDescent="0.25">
      <c r="A65" s="1142"/>
      <c r="B65" s="1142"/>
      <c r="C65" s="1142"/>
      <c r="D65" s="1142"/>
      <c r="E65" s="1233"/>
      <c r="F65" s="1142"/>
      <c r="G65" s="1141" t="s">
        <v>1709</v>
      </c>
      <c r="H65" s="732" t="s">
        <v>1167</v>
      </c>
      <c r="I65" s="740">
        <v>3</v>
      </c>
      <c r="J65" s="1142"/>
      <c r="K65" s="1229"/>
      <c r="L65" s="1229"/>
      <c r="M65" s="1229"/>
      <c r="N65" s="1229"/>
      <c r="O65" s="1229"/>
      <c r="P65" s="1229"/>
      <c r="Q65" s="1142"/>
      <c r="R65" s="1142"/>
    </row>
    <row r="66" spans="1:77" ht="76.5" customHeight="1" x14ac:dyDescent="0.25">
      <c r="A66" s="1142"/>
      <c r="B66" s="1142"/>
      <c r="C66" s="1142"/>
      <c r="D66" s="1142"/>
      <c r="E66" s="1233"/>
      <c r="F66" s="1142"/>
      <c r="G66" s="1143"/>
      <c r="H66" s="732" t="s">
        <v>585</v>
      </c>
      <c r="I66" s="740">
        <v>344</v>
      </c>
      <c r="J66" s="1142"/>
      <c r="K66" s="1229"/>
      <c r="L66" s="1229"/>
      <c r="M66" s="1229"/>
      <c r="N66" s="1229"/>
      <c r="O66" s="1229"/>
      <c r="P66" s="1229"/>
      <c r="Q66" s="1142"/>
      <c r="R66" s="1142"/>
    </row>
    <row r="67" spans="1:77" ht="112.5" customHeight="1" x14ac:dyDescent="0.25">
      <c r="A67" s="1142"/>
      <c r="B67" s="1142"/>
      <c r="C67" s="1142"/>
      <c r="D67" s="1142"/>
      <c r="E67" s="1233"/>
      <c r="F67" s="1142"/>
      <c r="G67" s="722" t="s">
        <v>2567</v>
      </c>
      <c r="H67" s="732" t="s">
        <v>2139</v>
      </c>
      <c r="I67" s="740">
        <v>3</v>
      </c>
      <c r="J67" s="1142"/>
      <c r="K67" s="1229"/>
      <c r="L67" s="1229"/>
      <c r="M67" s="1229"/>
      <c r="N67" s="1229"/>
      <c r="O67" s="1229"/>
      <c r="P67" s="1229"/>
      <c r="Q67" s="1142"/>
      <c r="R67" s="1142"/>
    </row>
    <row r="68" spans="1:77" ht="112.5" customHeight="1" x14ac:dyDescent="0.25">
      <c r="A68" s="1142"/>
      <c r="B68" s="1142"/>
      <c r="C68" s="1142"/>
      <c r="D68" s="1142"/>
      <c r="E68" s="1233"/>
      <c r="F68" s="1142"/>
      <c r="G68" s="722" t="s">
        <v>2630</v>
      </c>
      <c r="H68" s="732" t="s">
        <v>167</v>
      </c>
      <c r="I68" s="740">
        <v>41</v>
      </c>
      <c r="J68" s="1142"/>
      <c r="K68" s="1229"/>
      <c r="L68" s="1229"/>
      <c r="M68" s="1229"/>
      <c r="N68" s="1229"/>
      <c r="O68" s="1229"/>
      <c r="P68" s="1229"/>
      <c r="Q68" s="1142"/>
      <c r="R68" s="1142"/>
    </row>
    <row r="69" spans="1:77" ht="73.5" customHeight="1" x14ac:dyDescent="0.25">
      <c r="A69" s="1143"/>
      <c r="B69" s="1143"/>
      <c r="C69" s="1143"/>
      <c r="D69" s="1143"/>
      <c r="E69" s="1232"/>
      <c r="F69" s="1143"/>
      <c r="G69" s="732" t="s">
        <v>2631</v>
      </c>
      <c r="H69" s="732" t="s">
        <v>1167</v>
      </c>
      <c r="I69" s="740">
        <v>1</v>
      </c>
      <c r="J69" s="1143"/>
      <c r="K69" s="1224"/>
      <c r="L69" s="1224"/>
      <c r="M69" s="1224"/>
      <c r="N69" s="1224"/>
      <c r="O69" s="1224"/>
      <c r="P69" s="1224"/>
      <c r="Q69" s="1143"/>
      <c r="R69" s="1143"/>
    </row>
    <row r="70" spans="1:77" s="641" customFormat="1" ht="57.75" customHeight="1" x14ac:dyDescent="0.25">
      <c r="A70" s="1141">
        <v>17</v>
      </c>
      <c r="B70" s="1141">
        <v>1</v>
      </c>
      <c r="C70" s="1141">
        <v>4</v>
      </c>
      <c r="D70" s="1141">
        <v>2</v>
      </c>
      <c r="E70" s="1231" t="s">
        <v>2632</v>
      </c>
      <c r="F70" s="1141" t="s">
        <v>2633</v>
      </c>
      <c r="G70" s="732" t="s">
        <v>194</v>
      </c>
      <c r="H70" s="732" t="s">
        <v>167</v>
      </c>
      <c r="I70" s="740">
        <v>77</v>
      </c>
      <c r="J70" s="1141" t="s">
        <v>2634</v>
      </c>
      <c r="K70" s="1223"/>
      <c r="L70" s="1225" t="s">
        <v>45</v>
      </c>
      <c r="M70" s="1223"/>
      <c r="N70" s="1227">
        <v>12423</v>
      </c>
      <c r="O70" s="1223"/>
      <c r="P70" s="1230">
        <v>12423</v>
      </c>
      <c r="Q70" s="1141" t="s">
        <v>2564</v>
      </c>
      <c r="R70" s="1141" t="s">
        <v>2564</v>
      </c>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c r="AU70" s="626"/>
      <c r="AV70" s="626"/>
      <c r="AW70" s="626"/>
      <c r="AX70" s="626"/>
      <c r="AY70" s="626"/>
      <c r="AZ70" s="626"/>
      <c r="BA70" s="626"/>
      <c r="BB70" s="626"/>
      <c r="BC70" s="626"/>
      <c r="BD70" s="626"/>
      <c r="BE70" s="626"/>
      <c r="BF70" s="626"/>
      <c r="BG70" s="626"/>
      <c r="BH70" s="626"/>
      <c r="BI70" s="626"/>
      <c r="BJ70" s="626"/>
      <c r="BK70" s="626"/>
      <c r="BL70" s="626"/>
      <c r="BM70" s="626"/>
      <c r="BN70" s="626"/>
      <c r="BO70" s="626"/>
      <c r="BP70" s="626"/>
      <c r="BQ70" s="626"/>
      <c r="BR70" s="626"/>
      <c r="BS70" s="626"/>
      <c r="BT70" s="626"/>
      <c r="BU70" s="626"/>
      <c r="BV70" s="626"/>
      <c r="BW70" s="626"/>
      <c r="BX70" s="626"/>
      <c r="BY70" s="626"/>
    </row>
    <row r="71" spans="1:77" s="641" customFormat="1" ht="69" customHeight="1" x14ac:dyDescent="0.25">
      <c r="A71" s="1143"/>
      <c r="B71" s="1143"/>
      <c r="C71" s="1143"/>
      <c r="D71" s="1143"/>
      <c r="E71" s="1232"/>
      <c r="F71" s="1143"/>
      <c r="G71" s="732" t="s">
        <v>1706</v>
      </c>
      <c r="H71" s="732" t="s">
        <v>1167</v>
      </c>
      <c r="I71" s="740">
        <v>1</v>
      </c>
      <c r="J71" s="1143"/>
      <c r="K71" s="1224"/>
      <c r="L71" s="1226"/>
      <c r="M71" s="1224"/>
      <c r="N71" s="1228"/>
      <c r="O71" s="1224"/>
      <c r="P71" s="1224"/>
      <c r="Q71" s="1143"/>
      <c r="R71" s="1143"/>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6"/>
      <c r="BA71" s="626"/>
      <c r="BB71" s="626"/>
      <c r="BC71" s="626"/>
      <c r="BD71" s="626"/>
      <c r="BE71" s="626"/>
      <c r="BF71" s="626"/>
      <c r="BG71" s="626"/>
      <c r="BH71" s="626"/>
      <c r="BI71" s="626"/>
      <c r="BJ71" s="626"/>
      <c r="BK71" s="626"/>
      <c r="BL71" s="626"/>
      <c r="BM71" s="626"/>
      <c r="BN71" s="626"/>
      <c r="BO71" s="626"/>
      <c r="BP71" s="626"/>
      <c r="BQ71" s="626"/>
      <c r="BR71" s="626"/>
      <c r="BS71" s="626"/>
      <c r="BT71" s="626"/>
      <c r="BU71" s="626"/>
      <c r="BV71" s="626"/>
      <c r="BW71" s="626"/>
      <c r="BX71" s="626"/>
      <c r="BY71" s="626"/>
    </row>
    <row r="72" spans="1:77" s="641" customFormat="1" ht="156.75" customHeight="1" x14ac:dyDescent="0.25">
      <c r="A72" s="732">
        <v>18</v>
      </c>
      <c r="B72" s="732">
        <v>1</v>
      </c>
      <c r="C72" s="732">
        <v>4</v>
      </c>
      <c r="D72" s="732">
        <v>2</v>
      </c>
      <c r="E72" s="642" t="s">
        <v>2604</v>
      </c>
      <c r="F72" s="732" t="s">
        <v>2635</v>
      </c>
      <c r="G72" s="732" t="s">
        <v>2606</v>
      </c>
      <c r="H72" s="732" t="s">
        <v>2607</v>
      </c>
      <c r="I72" s="740">
        <v>1</v>
      </c>
      <c r="J72" s="732" t="s">
        <v>2636</v>
      </c>
      <c r="K72" s="740"/>
      <c r="L72" s="740" t="s">
        <v>34</v>
      </c>
      <c r="M72" s="454"/>
      <c r="N72" s="454">
        <v>45000</v>
      </c>
      <c r="O72" s="454"/>
      <c r="P72" s="454">
        <v>45000</v>
      </c>
      <c r="Q72" s="732" t="s">
        <v>2564</v>
      </c>
      <c r="R72" s="732" t="s">
        <v>2565</v>
      </c>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626"/>
      <c r="AR72" s="626"/>
      <c r="AS72" s="626"/>
      <c r="AT72" s="626"/>
      <c r="AU72" s="626"/>
      <c r="AV72" s="626"/>
      <c r="AW72" s="626"/>
      <c r="AX72" s="626"/>
      <c r="AY72" s="626"/>
      <c r="AZ72" s="626"/>
      <c r="BA72" s="626"/>
      <c r="BB72" s="626"/>
      <c r="BC72" s="626"/>
      <c r="BD72" s="626"/>
      <c r="BE72" s="626"/>
      <c r="BF72" s="626"/>
      <c r="BG72" s="626"/>
      <c r="BH72" s="626"/>
      <c r="BI72" s="626"/>
      <c r="BJ72" s="626"/>
      <c r="BK72" s="626"/>
      <c r="BL72" s="626"/>
      <c r="BM72" s="626"/>
      <c r="BN72" s="626"/>
      <c r="BO72" s="626"/>
      <c r="BP72" s="626"/>
      <c r="BQ72" s="626"/>
      <c r="BR72" s="626"/>
      <c r="BS72" s="626"/>
      <c r="BT72" s="626"/>
      <c r="BU72" s="626"/>
      <c r="BV72" s="626"/>
      <c r="BW72" s="626"/>
      <c r="BX72" s="626"/>
      <c r="BY72" s="626"/>
    </row>
    <row r="73" spans="1:77" s="641" customFormat="1" ht="36.75" customHeight="1" x14ac:dyDescent="0.25">
      <c r="A73" s="1196">
        <v>19</v>
      </c>
      <c r="B73" s="1196">
        <v>1</v>
      </c>
      <c r="C73" s="1196">
        <v>4</v>
      </c>
      <c r="D73" s="1196">
        <v>2</v>
      </c>
      <c r="E73" s="1221" t="s">
        <v>2637</v>
      </c>
      <c r="F73" s="1222" t="s">
        <v>2638</v>
      </c>
      <c r="G73" s="1196" t="s">
        <v>194</v>
      </c>
      <c r="H73" s="732" t="s">
        <v>869</v>
      </c>
      <c r="I73" s="740">
        <v>1</v>
      </c>
      <c r="J73" s="1196" t="s">
        <v>2639</v>
      </c>
      <c r="K73" s="1219"/>
      <c r="L73" s="1219" t="s">
        <v>45</v>
      </c>
      <c r="M73" s="1220"/>
      <c r="N73" s="1220">
        <v>20500</v>
      </c>
      <c r="O73" s="1220"/>
      <c r="P73" s="1220">
        <v>20500</v>
      </c>
      <c r="Q73" s="1196" t="s">
        <v>2564</v>
      </c>
      <c r="R73" s="1196" t="s">
        <v>2565</v>
      </c>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c r="AV73" s="626"/>
      <c r="AW73" s="626"/>
      <c r="AX73" s="626"/>
      <c r="AY73" s="626"/>
      <c r="AZ73" s="626"/>
      <c r="BA73" s="626"/>
      <c r="BB73" s="626"/>
      <c r="BC73" s="626"/>
      <c r="BD73" s="626"/>
      <c r="BE73" s="626"/>
      <c r="BF73" s="626"/>
      <c r="BG73" s="626"/>
      <c r="BH73" s="626"/>
      <c r="BI73" s="626"/>
      <c r="BJ73" s="626"/>
      <c r="BK73" s="626"/>
      <c r="BL73" s="626"/>
      <c r="BM73" s="626"/>
      <c r="BN73" s="626"/>
      <c r="BO73" s="626"/>
      <c r="BP73" s="626"/>
      <c r="BQ73" s="626"/>
      <c r="BR73" s="626"/>
      <c r="BS73" s="626"/>
      <c r="BT73" s="626"/>
      <c r="BU73" s="626"/>
      <c r="BV73" s="626"/>
      <c r="BW73" s="626"/>
      <c r="BX73" s="626"/>
      <c r="BY73" s="626"/>
    </row>
    <row r="74" spans="1:77" s="641" customFormat="1" ht="35.25" customHeight="1" x14ac:dyDescent="0.25">
      <c r="A74" s="1196"/>
      <c r="B74" s="1196"/>
      <c r="C74" s="1196"/>
      <c r="D74" s="1196"/>
      <c r="E74" s="1221"/>
      <c r="F74" s="1222"/>
      <c r="G74" s="1196"/>
      <c r="H74" s="732" t="s">
        <v>585</v>
      </c>
      <c r="I74" s="740">
        <v>80</v>
      </c>
      <c r="J74" s="1196"/>
      <c r="K74" s="1219"/>
      <c r="L74" s="1219"/>
      <c r="M74" s="1220"/>
      <c r="N74" s="1220"/>
      <c r="O74" s="1220"/>
      <c r="P74" s="1220"/>
      <c r="Q74" s="1196"/>
      <c r="R74" s="119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6"/>
      <c r="AP74" s="626"/>
      <c r="AQ74" s="626"/>
      <c r="AR74" s="626"/>
      <c r="AS74" s="626"/>
      <c r="AT74" s="626"/>
      <c r="AU74" s="626"/>
      <c r="AV74" s="626"/>
      <c r="AW74" s="626"/>
      <c r="AX74" s="626"/>
      <c r="AY74" s="626"/>
      <c r="AZ74" s="626"/>
      <c r="BA74" s="626"/>
      <c r="BB74" s="626"/>
      <c r="BC74" s="626"/>
      <c r="BD74" s="626"/>
      <c r="BE74" s="626"/>
      <c r="BF74" s="626"/>
      <c r="BG74" s="626"/>
      <c r="BH74" s="626"/>
      <c r="BI74" s="626"/>
      <c r="BJ74" s="626"/>
      <c r="BK74" s="626"/>
      <c r="BL74" s="626"/>
      <c r="BM74" s="626"/>
      <c r="BN74" s="626"/>
      <c r="BO74" s="626"/>
      <c r="BP74" s="626"/>
      <c r="BQ74" s="626"/>
      <c r="BR74" s="626"/>
      <c r="BS74" s="626"/>
      <c r="BT74" s="626"/>
      <c r="BU74" s="626"/>
      <c r="BV74" s="626"/>
      <c r="BW74" s="626"/>
      <c r="BX74" s="626"/>
      <c r="BY74" s="626"/>
    </row>
    <row r="75" spans="1:77" s="641" customFormat="1" ht="110.25" customHeight="1" x14ac:dyDescent="0.25">
      <c r="A75" s="1196"/>
      <c r="B75" s="1196"/>
      <c r="C75" s="1196"/>
      <c r="D75" s="1196"/>
      <c r="E75" s="1221"/>
      <c r="F75" s="1222"/>
      <c r="G75" s="740" t="s">
        <v>818</v>
      </c>
      <c r="H75" s="732" t="s">
        <v>2585</v>
      </c>
      <c r="I75" s="732" t="s">
        <v>2640</v>
      </c>
      <c r="J75" s="1196"/>
      <c r="K75" s="1219"/>
      <c r="L75" s="1219"/>
      <c r="M75" s="1220"/>
      <c r="N75" s="1220"/>
      <c r="O75" s="1220"/>
      <c r="P75" s="1220"/>
      <c r="Q75" s="1196"/>
      <c r="R75" s="1196"/>
      <c r="S75" s="626"/>
      <c r="T75" s="626"/>
      <c r="U75" s="626"/>
      <c r="V75" s="626"/>
      <c r="W75" s="626"/>
      <c r="X75" s="626"/>
      <c r="Y75" s="626"/>
      <c r="Z75" s="626"/>
      <c r="AA75" s="626"/>
      <c r="AB75" s="626"/>
      <c r="AC75" s="626"/>
      <c r="AD75" s="626"/>
      <c r="AE75" s="626"/>
      <c r="AF75" s="626"/>
      <c r="AG75" s="626"/>
      <c r="AH75" s="626"/>
      <c r="AI75" s="626"/>
      <c r="AJ75" s="626"/>
      <c r="AK75" s="626"/>
      <c r="AL75" s="626"/>
      <c r="AM75" s="626"/>
      <c r="AN75" s="626"/>
      <c r="AO75" s="626"/>
      <c r="AP75" s="626"/>
      <c r="AQ75" s="626"/>
      <c r="AR75" s="626"/>
      <c r="AS75" s="626"/>
      <c r="AT75" s="626"/>
      <c r="AU75" s="626"/>
      <c r="AV75" s="626"/>
      <c r="AW75" s="626"/>
      <c r="AX75" s="626"/>
      <c r="AY75" s="626"/>
      <c r="AZ75" s="626"/>
      <c r="BA75" s="626"/>
      <c r="BB75" s="626"/>
      <c r="BC75" s="626"/>
      <c r="BD75" s="626"/>
      <c r="BE75" s="626"/>
      <c r="BF75" s="626"/>
      <c r="BG75" s="626"/>
      <c r="BH75" s="626"/>
      <c r="BI75" s="626"/>
      <c r="BJ75" s="626"/>
      <c r="BK75" s="626"/>
      <c r="BL75" s="626"/>
      <c r="BM75" s="626"/>
      <c r="BN75" s="626"/>
      <c r="BO75" s="626"/>
      <c r="BP75" s="626"/>
      <c r="BQ75" s="626"/>
      <c r="BR75" s="626"/>
      <c r="BS75" s="626"/>
      <c r="BT75" s="626"/>
      <c r="BU75" s="626"/>
      <c r="BV75" s="626"/>
      <c r="BW75" s="626"/>
      <c r="BX75" s="626"/>
      <c r="BY75" s="626"/>
    </row>
    <row r="76" spans="1:77" ht="23.25" customHeight="1" x14ac:dyDescent="0.25">
      <c r="A76" s="644"/>
      <c r="B76" s="644"/>
      <c r="C76" s="644"/>
      <c r="D76" s="644"/>
      <c r="E76" s="644"/>
      <c r="F76" s="627"/>
      <c r="G76" s="644"/>
      <c r="H76" s="644"/>
      <c r="I76" s="644"/>
      <c r="J76" s="644"/>
      <c r="K76" s="644"/>
      <c r="L76" s="644"/>
      <c r="M76" s="644"/>
      <c r="N76" s="644"/>
      <c r="O76" s="644"/>
      <c r="P76" s="644"/>
      <c r="Q76" s="644"/>
      <c r="R76" s="644"/>
    </row>
    <row r="77" spans="1:77" ht="15.75" x14ac:dyDescent="0.25">
      <c r="M77" s="1217"/>
      <c r="N77" s="1218" t="s">
        <v>35</v>
      </c>
      <c r="O77" s="1218"/>
      <c r="P77" s="1218"/>
    </row>
    <row r="78" spans="1:77" x14ac:dyDescent="0.25">
      <c r="M78" s="1217"/>
      <c r="N78" s="645" t="s">
        <v>36</v>
      </c>
      <c r="O78" s="1217" t="s">
        <v>37</v>
      </c>
      <c r="P78" s="1217"/>
    </row>
    <row r="79" spans="1:77" x14ac:dyDescent="0.25">
      <c r="M79" s="1217"/>
      <c r="N79" s="645"/>
      <c r="O79" s="645">
        <v>2020</v>
      </c>
      <c r="P79" s="645">
        <v>2021</v>
      </c>
    </row>
    <row r="80" spans="1:77" x14ac:dyDescent="0.25">
      <c r="M80" s="759" t="s">
        <v>729</v>
      </c>
      <c r="N80" s="647">
        <v>19</v>
      </c>
      <c r="O80" s="646">
        <f>O7+O17+O20+O22+O31+O34+O39+O46+O48+O51</f>
        <v>509000</v>
      </c>
      <c r="P80" s="646">
        <f>P73+P72+P70+P61+P59+P57+P55+P54+P52+P31</f>
        <v>527562.6</v>
      </c>
    </row>
    <row r="82" spans="14:16" x14ac:dyDescent="0.25">
      <c r="P82" s="629"/>
    </row>
    <row r="85" spans="14:16" x14ac:dyDescent="0.25">
      <c r="P85" s="629"/>
    </row>
    <row r="88" spans="14:16" x14ac:dyDescent="0.25">
      <c r="N88" s="648"/>
    </row>
    <row r="89" spans="14:16" x14ac:dyDescent="0.25">
      <c r="N89" s="648"/>
    </row>
  </sheetData>
  <mergeCells count="274">
    <mergeCell ref="R7:R12"/>
    <mergeCell ref="N17:N19"/>
    <mergeCell ref="Q4:Q5"/>
    <mergeCell ref="R4:R5"/>
    <mergeCell ref="A7:A12"/>
    <mergeCell ref="B7:B12"/>
    <mergeCell ref="C7:C12"/>
    <mergeCell ref="D7:D12"/>
    <mergeCell ref="E7:E12"/>
    <mergeCell ref="F7:F12"/>
    <mergeCell ref="G7:G8"/>
    <mergeCell ref="J7:J12"/>
    <mergeCell ref="G4:G5"/>
    <mergeCell ref="H4:I4"/>
    <mergeCell ref="J4:J5"/>
    <mergeCell ref="K4:L4"/>
    <mergeCell ref="M4:N4"/>
    <mergeCell ref="O4:P4"/>
    <mergeCell ref="A4:A5"/>
    <mergeCell ref="B4:B5"/>
    <mergeCell ref="C4:C5"/>
    <mergeCell ref="D4:D5"/>
    <mergeCell ref="E4:E5"/>
    <mergeCell ref="F4:F5"/>
    <mergeCell ref="Q7:Q12"/>
    <mergeCell ref="F20:F21"/>
    <mergeCell ref="F17:F19"/>
    <mergeCell ref="J17:J19"/>
    <mergeCell ref="K17:K19"/>
    <mergeCell ref="G9:G10"/>
    <mergeCell ref="G11:G12"/>
    <mergeCell ref="A13:R16"/>
    <mergeCell ref="A17:A19"/>
    <mergeCell ref="B17:B19"/>
    <mergeCell ref="C17:C19"/>
    <mergeCell ref="D17:D19"/>
    <mergeCell ref="E17:E19"/>
    <mergeCell ref="K7:K12"/>
    <mergeCell ref="L7:L12"/>
    <mergeCell ref="M7:M12"/>
    <mergeCell ref="N7:N12"/>
    <mergeCell ref="O7:O12"/>
    <mergeCell ref="P7:P12"/>
    <mergeCell ref="O17:O19"/>
    <mergeCell ref="P17:P19"/>
    <mergeCell ref="Q17:Q19"/>
    <mergeCell ref="R17:R19"/>
    <mergeCell ref="L17:L19"/>
    <mergeCell ref="M17:M19"/>
    <mergeCell ref="P20:P21"/>
    <mergeCell ref="Q20:Q21"/>
    <mergeCell ref="R20:R21"/>
    <mergeCell ref="A22:A26"/>
    <mergeCell ref="B22:B26"/>
    <mergeCell ref="C22:C26"/>
    <mergeCell ref="D22:D26"/>
    <mergeCell ref="E22:E26"/>
    <mergeCell ref="F22:F26"/>
    <mergeCell ref="J22:J26"/>
    <mergeCell ref="J20:J21"/>
    <mergeCell ref="K20:K21"/>
    <mergeCell ref="L20:L21"/>
    <mergeCell ref="M20:M21"/>
    <mergeCell ref="N20:N21"/>
    <mergeCell ref="O20:O21"/>
    <mergeCell ref="Q22:Q26"/>
    <mergeCell ref="R22:R26"/>
    <mergeCell ref="G25:G26"/>
    <mergeCell ref="A20:A21"/>
    <mergeCell ref="B20:B21"/>
    <mergeCell ref="C20:C21"/>
    <mergeCell ref="D20:D21"/>
    <mergeCell ref="E20:E21"/>
    <mergeCell ref="A27:R30"/>
    <mergeCell ref="A31:A33"/>
    <mergeCell ref="B31:B33"/>
    <mergeCell ref="C31:C33"/>
    <mergeCell ref="D31:D33"/>
    <mergeCell ref="E31:E33"/>
    <mergeCell ref="F31:F33"/>
    <mergeCell ref="K22:K26"/>
    <mergeCell ref="L22:L26"/>
    <mergeCell ref="M22:M26"/>
    <mergeCell ref="N22:N26"/>
    <mergeCell ref="O22:O26"/>
    <mergeCell ref="P22:P26"/>
    <mergeCell ref="P31:P33"/>
    <mergeCell ref="Q31:Q33"/>
    <mergeCell ref="R31:R33"/>
    <mergeCell ref="G32:G33"/>
    <mergeCell ref="H32:H33"/>
    <mergeCell ref="I32:I33"/>
    <mergeCell ref="J31:J33"/>
    <mergeCell ref="K31:K33"/>
    <mergeCell ref="L31:L33"/>
    <mergeCell ref="M31:M33"/>
    <mergeCell ref="N31:N33"/>
    <mergeCell ref="O31:O33"/>
    <mergeCell ref="P34:P38"/>
    <mergeCell ref="Q34:Q38"/>
    <mergeCell ref="R34:R38"/>
    <mergeCell ref="G34:G36"/>
    <mergeCell ref="H34:H35"/>
    <mergeCell ref="I34:I35"/>
    <mergeCell ref="J34:J38"/>
    <mergeCell ref="K34:K38"/>
    <mergeCell ref="L34:L38"/>
    <mergeCell ref="G37:G38"/>
    <mergeCell ref="A39:A45"/>
    <mergeCell ref="B39:B45"/>
    <mergeCell ref="C39:C45"/>
    <mergeCell ref="D39:D45"/>
    <mergeCell ref="E39:E45"/>
    <mergeCell ref="F39:F45"/>
    <mergeCell ref="M34:M38"/>
    <mergeCell ref="N34:N38"/>
    <mergeCell ref="O34:O38"/>
    <mergeCell ref="A34:A38"/>
    <mergeCell ref="B34:B38"/>
    <mergeCell ref="C34:C38"/>
    <mergeCell ref="D34:D38"/>
    <mergeCell ref="E34:E38"/>
    <mergeCell ref="F34:F38"/>
    <mergeCell ref="O39:O45"/>
    <mergeCell ref="P39:P45"/>
    <mergeCell ref="Q39:Q45"/>
    <mergeCell ref="R39:R45"/>
    <mergeCell ref="G42:G43"/>
    <mergeCell ref="G44:G45"/>
    <mergeCell ref="G39:G40"/>
    <mergeCell ref="J39:J45"/>
    <mergeCell ref="K39:K45"/>
    <mergeCell ref="L39:L45"/>
    <mergeCell ref="M39:M45"/>
    <mergeCell ref="N39:N45"/>
    <mergeCell ref="O46:O47"/>
    <mergeCell ref="P46:P47"/>
    <mergeCell ref="Q46:Q47"/>
    <mergeCell ref="R46:R47"/>
    <mergeCell ref="A48:A50"/>
    <mergeCell ref="B48:B50"/>
    <mergeCell ref="C48:C50"/>
    <mergeCell ref="D48:D50"/>
    <mergeCell ref="E48:E50"/>
    <mergeCell ref="F48:F50"/>
    <mergeCell ref="G46:G47"/>
    <mergeCell ref="J46:J47"/>
    <mergeCell ref="K46:K47"/>
    <mergeCell ref="L46:L47"/>
    <mergeCell ref="M46:M47"/>
    <mergeCell ref="N46:N47"/>
    <mergeCell ref="A46:A47"/>
    <mergeCell ref="B46:B47"/>
    <mergeCell ref="C46:C47"/>
    <mergeCell ref="D46:D47"/>
    <mergeCell ref="E46:E47"/>
    <mergeCell ref="F46:F47"/>
    <mergeCell ref="O48:O50"/>
    <mergeCell ref="P48:P50"/>
    <mergeCell ref="A52:A53"/>
    <mergeCell ref="B52:B53"/>
    <mergeCell ref="C52:C53"/>
    <mergeCell ref="D52:D53"/>
    <mergeCell ref="E52:E53"/>
    <mergeCell ref="F52:F53"/>
    <mergeCell ref="G48:G49"/>
    <mergeCell ref="J48:J50"/>
    <mergeCell ref="K48:K50"/>
    <mergeCell ref="C55:C56"/>
    <mergeCell ref="D55:D56"/>
    <mergeCell ref="E55:E56"/>
    <mergeCell ref="F55:F56"/>
    <mergeCell ref="J55:J56"/>
    <mergeCell ref="J52:J53"/>
    <mergeCell ref="K52:K53"/>
    <mergeCell ref="Q48:Q50"/>
    <mergeCell ref="R48:R50"/>
    <mergeCell ref="L48:L50"/>
    <mergeCell ref="M48:M50"/>
    <mergeCell ref="N48:N50"/>
    <mergeCell ref="P52:P53"/>
    <mergeCell ref="Q52:Q53"/>
    <mergeCell ref="R52:R53"/>
    <mergeCell ref="L52:L53"/>
    <mergeCell ref="M52:M53"/>
    <mergeCell ref="N52:N53"/>
    <mergeCell ref="O52:O53"/>
    <mergeCell ref="L57:L58"/>
    <mergeCell ref="M57:M58"/>
    <mergeCell ref="N57:N58"/>
    <mergeCell ref="P57:P58"/>
    <mergeCell ref="Q57:Q58"/>
    <mergeCell ref="R57:R58"/>
    <mergeCell ref="Q55:Q56"/>
    <mergeCell ref="R55:R56"/>
    <mergeCell ref="A57:A58"/>
    <mergeCell ref="B57:B58"/>
    <mergeCell ref="C57:C58"/>
    <mergeCell ref="D57:D58"/>
    <mergeCell ref="E57:E58"/>
    <mergeCell ref="F57:F58"/>
    <mergeCell ref="J57:J58"/>
    <mergeCell ref="K57:K58"/>
    <mergeCell ref="K55:K56"/>
    <mergeCell ref="L55:L56"/>
    <mergeCell ref="M55:M56"/>
    <mergeCell ref="N55:N56"/>
    <mergeCell ref="O55:O56"/>
    <mergeCell ref="P55:P56"/>
    <mergeCell ref="A55:A56"/>
    <mergeCell ref="B55:B56"/>
    <mergeCell ref="J59:J60"/>
    <mergeCell ref="L59:L60"/>
    <mergeCell ref="N59:N60"/>
    <mergeCell ref="P59:P60"/>
    <mergeCell ref="Q59:Q60"/>
    <mergeCell ref="R59:R60"/>
    <mergeCell ref="A59:A60"/>
    <mergeCell ref="B59:B60"/>
    <mergeCell ref="C59:C60"/>
    <mergeCell ref="D59:D60"/>
    <mergeCell ref="E59:E60"/>
    <mergeCell ref="F59:F60"/>
    <mergeCell ref="O61:O69"/>
    <mergeCell ref="P61:P69"/>
    <mergeCell ref="Q61:Q69"/>
    <mergeCell ref="R61:R69"/>
    <mergeCell ref="G65:G66"/>
    <mergeCell ref="A70:A71"/>
    <mergeCell ref="B70:B71"/>
    <mergeCell ref="C70:C71"/>
    <mergeCell ref="D70:D71"/>
    <mergeCell ref="E70:E71"/>
    <mergeCell ref="G61:G62"/>
    <mergeCell ref="J61:J69"/>
    <mergeCell ref="K61:K69"/>
    <mergeCell ref="L61:L69"/>
    <mergeCell ref="M61:M69"/>
    <mergeCell ref="N61:N69"/>
    <mergeCell ref="A61:A69"/>
    <mergeCell ref="B61:B69"/>
    <mergeCell ref="C61:C69"/>
    <mergeCell ref="D61:D69"/>
    <mergeCell ref="E61:E69"/>
    <mergeCell ref="F61:F69"/>
    <mergeCell ref="O70:O71"/>
    <mergeCell ref="P70:P71"/>
    <mergeCell ref="Q70:Q71"/>
    <mergeCell ref="R70:R71"/>
    <mergeCell ref="A73:A75"/>
    <mergeCell ref="B73:B75"/>
    <mergeCell ref="C73:C75"/>
    <mergeCell ref="D73:D75"/>
    <mergeCell ref="E73:E75"/>
    <mergeCell ref="F73:F75"/>
    <mergeCell ref="F70:F71"/>
    <mergeCell ref="J70:J71"/>
    <mergeCell ref="K70:K71"/>
    <mergeCell ref="L70:L71"/>
    <mergeCell ref="M70:M71"/>
    <mergeCell ref="N70:N71"/>
    <mergeCell ref="O73:O75"/>
    <mergeCell ref="P73:P75"/>
    <mergeCell ref="Q73:Q75"/>
    <mergeCell ref="R73:R75"/>
    <mergeCell ref="M77:M79"/>
    <mergeCell ref="N77:P77"/>
    <mergeCell ref="O78:P78"/>
    <mergeCell ref="G73:G74"/>
    <mergeCell ref="J73:J75"/>
    <mergeCell ref="K73:K75"/>
    <mergeCell ref="L73:L75"/>
    <mergeCell ref="M73:M75"/>
    <mergeCell ref="N73:N75"/>
  </mergeCells>
  <conditionalFormatting sqref="G25">
    <cfRule type="duplicateValues" dxfId="0" priority="1"/>
  </conditionalFormatting>
  <pageMargins left="0.7" right="0.7" top="0.75" bottom="0.75" header="0.3" footer="0.3"/>
  <pageSetup paperSize="9" scale="3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C8B5E-D63B-4727-B853-05A7F38E7ECA}">
  <sheetPr>
    <pageSetUpPr fitToPage="1"/>
  </sheetPr>
  <dimension ref="A1:DL41"/>
  <sheetViews>
    <sheetView topLeftCell="I24" zoomScale="60" zoomScaleNormal="60" workbookViewId="0">
      <selection activeCell="E131" sqref="E131"/>
    </sheetView>
  </sheetViews>
  <sheetFormatPr defaultRowHeight="15" x14ac:dyDescent="0.25"/>
  <cols>
    <col min="1" max="1" width="9.28515625" style="354" customWidth="1"/>
    <col min="2" max="2" width="13.28515625" style="354" customWidth="1"/>
    <col min="3" max="3" width="11.42578125" style="354" customWidth="1"/>
    <col min="4" max="4" width="9.7109375" style="354" customWidth="1"/>
    <col min="5" max="5" width="45.7109375" style="354" customWidth="1"/>
    <col min="6" max="6" width="131.140625" style="354" customWidth="1"/>
    <col min="7" max="7" width="35.7109375" style="354" customWidth="1"/>
    <col min="8" max="8" width="20.42578125" style="354" customWidth="1"/>
    <col min="9" max="9" width="19.140625" style="354" customWidth="1"/>
    <col min="10" max="10" width="32.140625" style="354" customWidth="1"/>
    <col min="11" max="11" width="12.140625" style="354" customWidth="1"/>
    <col min="12" max="12" width="12.7109375" style="354" customWidth="1"/>
    <col min="13" max="13" width="17.85546875" style="354" customWidth="1"/>
    <col min="14" max="14" width="17.28515625" style="354" customWidth="1"/>
    <col min="15" max="15" width="18" style="354" customWidth="1"/>
    <col min="16" max="16" width="20.7109375" style="354" customWidth="1"/>
    <col min="17" max="17" width="21.28515625" style="354" customWidth="1"/>
    <col min="18" max="18" width="26.28515625"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8.85546875" style="354" bestFit="1" customWidth="1"/>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8.85546875" style="354" bestFit="1" customWidth="1"/>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8.85546875" style="354" bestFit="1" customWidth="1"/>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8.85546875" style="354" bestFit="1" customWidth="1"/>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8.85546875" style="354" bestFit="1" customWidth="1"/>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8.85546875" style="354" bestFit="1" customWidth="1"/>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8.85546875" style="354" bestFit="1" customWidth="1"/>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8.85546875" style="354" bestFit="1" customWidth="1"/>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8.85546875" style="354" bestFit="1" customWidth="1"/>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8.85546875" style="354" bestFit="1" customWidth="1"/>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8.85546875" style="354" bestFit="1" customWidth="1"/>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8.85546875" style="354" bestFit="1" customWidth="1"/>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8.85546875" style="354" bestFit="1" customWidth="1"/>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8.85546875" style="354" bestFit="1" customWidth="1"/>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8.85546875" style="354" bestFit="1" customWidth="1"/>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8.85546875" style="354" bestFit="1" customWidth="1"/>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8.85546875" style="354" bestFit="1" customWidth="1"/>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8.85546875" style="354" bestFit="1" customWidth="1"/>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8.85546875" style="354" bestFit="1" customWidth="1"/>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8.85546875" style="354" bestFit="1" customWidth="1"/>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8.85546875" style="354" bestFit="1" customWidth="1"/>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8.85546875" style="354" bestFit="1" customWidth="1"/>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8.85546875" style="354" bestFit="1" customWidth="1"/>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8.85546875" style="354" bestFit="1" customWidth="1"/>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8.85546875" style="354" bestFit="1" customWidth="1"/>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8.85546875" style="354" bestFit="1" customWidth="1"/>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8.85546875" style="354" bestFit="1" customWidth="1"/>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8.85546875" style="354" bestFit="1" customWidth="1"/>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8.85546875" style="354" bestFit="1" customWidth="1"/>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8.85546875" style="354" bestFit="1" customWidth="1"/>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8.85546875" style="354" bestFit="1" customWidth="1"/>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8.85546875" style="354" bestFit="1" customWidth="1"/>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8.85546875" style="354" bestFit="1" customWidth="1"/>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8.85546875" style="354" bestFit="1" customWidth="1"/>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8.85546875" style="354" bestFit="1" customWidth="1"/>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8.85546875" style="354" bestFit="1" customWidth="1"/>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8.85546875" style="354" bestFit="1" customWidth="1"/>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8.85546875" style="354" bestFit="1" customWidth="1"/>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8.85546875" style="354" bestFit="1" customWidth="1"/>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8.85546875" style="354" bestFit="1" customWidth="1"/>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8.85546875" style="354" bestFit="1" customWidth="1"/>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8.85546875" style="354" bestFit="1" customWidth="1"/>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8.85546875" style="354" bestFit="1" customWidth="1"/>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8.85546875" style="354" bestFit="1" customWidth="1"/>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8.85546875" style="354" bestFit="1" customWidth="1"/>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8.85546875" style="354" bestFit="1" customWidth="1"/>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8.85546875" style="354" bestFit="1" customWidth="1"/>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8.85546875" style="354" bestFit="1" customWidth="1"/>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8.85546875" style="354" bestFit="1" customWidth="1"/>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8.85546875" style="354" bestFit="1" customWidth="1"/>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8.85546875" style="354" bestFit="1" customWidth="1"/>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8.85546875" style="354" bestFit="1" customWidth="1"/>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8.85546875" style="354" bestFit="1" customWidth="1"/>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8.85546875" style="354" bestFit="1" customWidth="1"/>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8.85546875" style="354" bestFit="1" customWidth="1"/>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8.85546875" style="354" bestFit="1" customWidth="1"/>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8.85546875" style="354" bestFit="1" customWidth="1"/>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8.85546875" style="354" bestFit="1" customWidth="1"/>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8.85546875" style="354" bestFit="1" customWidth="1"/>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8.85546875" style="354" bestFit="1" customWidth="1"/>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8.85546875" style="354" bestFit="1" customWidth="1"/>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8.85546875" style="354" bestFit="1" customWidth="1"/>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8.85546875" style="354" bestFit="1" customWidth="1"/>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1" spans="1:19" ht="17.25" customHeight="1" x14ac:dyDescent="0.25"/>
    <row r="2" spans="1:19" x14ac:dyDescent="0.25">
      <c r="A2" s="423" t="s">
        <v>2641</v>
      </c>
    </row>
    <row r="3" spans="1:19" x14ac:dyDescent="0.25">
      <c r="M3" s="380"/>
      <c r="N3" s="380"/>
      <c r="O3" s="380"/>
      <c r="P3" s="380"/>
    </row>
    <row r="4" spans="1:19" s="378" customFormat="1" ht="49.5" customHeight="1" x14ac:dyDescent="0.25">
      <c r="A4" s="849" t="s">
        <v>0</v>
      </c>
      <c r="B4" s="849" t="s">
        <v>1</v>
      </c>
      <c r="C4" s="849" t="s">
        <v>2</v>
      </c>
      <c r="D4" s="849" t="s">
        <v>3</v>
      </c>
      <c r="E4" s="849" t="s">
        <v>4</v>
      </c>
      <c r="F4" s="849" t="s">
        <v>5</v>
      </c>
      <c r="G4" s="849" t="s">
        <v>6</v>
      </c>
      <c r="H4" s="849" t="s">
        <v>7</v>
      </c>
      <c r="I4" s="849"/>
      <c r="J4" s="849" t="s">
        <v>8</v>
      </c>
      <c r="K4" s="849" t="s">
        <v>9</v>
      </c>
      <c r="L4" s="1107"/>
      <c r="M4" s="864" t="s">
        <v>10</v>
      </c>
      <c r="N4" s="864"/>
      <c r="O4" s="864" t="s">
        <v>11</v>
      </c>
      <c r="P4" s="864"/>
      <c r="Q4" s="849" t="s">
        <v>12</v>
      </c>
      <c r="R4" s="849" t="s">
        <v>13</v>
      </c>
      <c r="S4" s="377"/>
    </row>
    <row r="5" spans="1:19" s="378" customFormat="1" x14ac:dyDescent="0.2">
      <c r="A5" s="849"/>
      <c r="B5" s="849"/>
      <c r="C5" s="849"/>
      <c r="D5" s="849"/>
      <c r="E5" s="849"/>
      <c r="F5" s="849"/>
      <c r="G5" s="849"/>
      <c r="H5" s="396" t="s">
        <v>14</v>
      </c>
      <c r="I5" s="396" t="s">
        <v>15</v>
      </c>
      <c r="J5" s="849"/>
      <c r="K5" s="396">
        <v>2020</v>
      </c>
      <c r="L5" s="396">
        <v>2021</v>
      </c>
      <c r="M5" s="355">
        <v>2020</v>
      </c>
      <c r="N5" s="355">
        <v>2021</v>
      </c>
      <c r="O5" s="355">
        <v>2020</v>
      </c>
      <c r="P5" s="355">
        <v>2021</v>
      </c>
      <c r="Q5" s="849"/>
      <c r="R5" s="849"/>
      <c r="S5" s="377"/>
    </row>
    <row r="6" spans="1:19" s="378" customFormat="1" x14ac:dyDescent="0.2">
      <c r="A6" s="396" t="s">
        <v>16</v>
      </c>
      <c r="B6" s="396" t="s">
        <v>17</v>
      </c>
      <c r="C6" s="396" t="s">
        <v>18</v>
      </c>
      <c r="D6" s="396" t="s">
        <v>19</v>
      </c>
      <c r="E6" s="396" t="s">
        <v>20</v>
      </c>
      <c r="F6" s="396" t="s">
        <v>21</v>
      </c>
      <c r="G6" s="396" t="s">
        <v>22</v>
      </c>
      <c r="H6" s="396" t="s">
        <v>23</v>
      </c>
      <c r="I6" s="396" t="s">
        <v>24</v>
      </c>
      <c r="J6" s="396" t="s">
        <v>25</v>
      </c>
      <c r="K6" s="396" t="s">
        <v>26</v>
      </c>
      <c r="L6" s="396" t="s">
        <v>27</v>
      </c>
      <c r="M6" s="397" t="s">
        <v>28</v>
      </c>
      <c r="N6" s="397" t="s">
        <v>29</v>
      </c>
      <c r="O6" s="397" t="s">
        <v>30</v>
      </c>
      <c r="P6" s="397" t="s">
        <v>31</v>
      </c>
      <c r="Q6" s="396" t="s">
        <v>32</v>
      </c>
      <c r="R6" s="396" t="s">
        <v>33</v>
      </c>
      <c r="S6" s="377"/>
    </row>
    <row r="7" spans="1:19" s="372" customFormat="1" ht="77.25" customHeight="1" x14ac:dyDescent="0.25">
      <c r="A7" s="697">
        <v>1</v>
      </c>
      <c r="B7" s="697">
        <v>1</v>
      </c>
      <c r="C7" s="697">
        <v>4</v>
      </c>
      <c r="D7" s="697">
        <v>2</v>
      </c>
      <c r="E7" s="697" t="s">
        <v>2642</v>
      </c>
      <c r="F7" s="697" t="s">
        <v>2643</v>
      </c>
      <c r="G7" s="697" t="s">
        <v>2644</v>
      </c>
      <c r="H7" s="697" t="s">
        <v>2645</v>
      </c>
      <c r="I7" s="697">
        <v>19</v>
      </c>
      <c r="J7" s="697" t="s">
        <v>2646</v>
      </c>
      <c r="K7" s="697" t="s">
        <v>38</v>
      </c>
      <c r="L7" s="705"/>
      <c r="M7" s="695">
        <v>1800</v>
      </c>
      <c r="N7" s="576"/>
      <c r="O7" s="695">
        <v>1800</v>
      </c>
      <c r="P7" s="576"/>
      <c r="Q7" s="697" t="s">
        <v>2647</v>
      </c>
      <c r="R7" s="697" t="s">
        <v>2648</v>
      </c>
      <c r="S7" s="374"/>
    </row>
    <row r="8" spans="1:19" s="372" customFormat="1" ht="217.5" customHeight="1" x14ac:dyDescent="0.25">
      <c r="A8" s="532">
        <v>2</v>
      </c>
      <c r="B8" s="532">
        <v>1</v>
      </c>
      <c r="C8" s="532">
        <v>4</v>
      </c>
      <c r="D8" s="532">
        <v>5</v>
      </c>
      <c r="E8" s="532" t="s">
        <v>2649</v>
      </c>
      <c r="F8" s="532" t="s">
        <v>2650</v>
      </c>
      <c r="G8" s="532" t="s">
        <v>510</v>
      </c>
      <c r="H8" s="532" t="s">
        <v>51</v>
      </c>
      <c r="I8" s="532">
        <v>70</v>
      </c>
      <c r="J8" s="532" t="s">
        <v>2651</v>
      </c>
      <c r="K8" s="532" t="s">
        <v>38</v>
      </c>
      <c r="L8" s="447"/>
      <c r="M8" s="535">
        <v>6812</v>
      </c>
      <c r="N8" s="447"/>
      <c r="O8" s="535">
        <v>6812</v>
      </c>
      <c r="P8" s="447"/>
      <c r="Q8" s="532" t="s">
        <v>2647</v>
      </c>
      <c r="R8" s="699" t="s">
        <v>2648</v>
      </c>
    </row>
    <row r="9" spans="1:19" s="372" customFormat="1" ht="155.44999999999999" customHeight="1" x14ac:dyDescent="0.25">
      <c r="A9" s="532">
        <v>3</v>
      </c>
      <c r="B9" s="532">
        <v>1</v>
      </c>
      <c r="C9" s="532">
        <v>4</v>
      </c>
      <c r="D9" s="532">
        <v>2</v>
      </c>
      <c r="E9" s="532" t="s">
        <v>2652</v>
      </c>
      <c r="F9" s="532" t="s">
        <v>2653</v>
      </c>
      <c r="G9" s="532" t="s">
        <v>2644</v>
      </c>
      <c r="H9" s="532" t="s">
        <v>2645</v>
      </c>
      <c r="I9" s="532">
        <v>18</v>
      </c>
      <c r="J9" s="532" t="s">
        <v>2654</v>
      </c>
      <c r="K9" s="532" t="s">
        <v>45</v>
      </c>
      <c r="L9" s="447"/>
      <c r="M9" s="535">
        <v>1000</v>
      </c>
      <c r="N9" s="447"/>
      <c r="O9" s="535">
        <v>1000</v>
      </c>
      <c r="P9" s="447"/>
      <c r="Q9" s="532" t="s">
        <v>2647</v>
      </c>
      <c r="R9" s="532" t="s">
        <v>2648</v>
      </c>
    </row>
    <row r="10" spans="1:19" s="372" customFormat="1" ht="87.75" customHeight="1" x14ac:dyDescent="0.25">
      <c r="A10" s="532">
        <v>4</v>
      </c>
      <c r="B10" s="532">
        <v>1</v>
      </c>
      <c r="C10" s="532">
        <v>4</v>
      </c>
      <c r="D10" s="532">
        <v>2</v>
      </c>
      <c r="E10" s="532" t="s">
        <v>2655</v>
      </c>
      <c r="F10" s="532" t="s">
        <v>2656</v>
      </c>
      <c r="G10" s="532" t="s">
        <v>1637</v>
      </c>
      <c r="H10" s="532" t="s">
        <v>222</v>
      </c>
      <c r="I10" s="532">
        <v>1</v>
      </c>
      <c r="J10" s="532" t="s">
        <v>2657</v>
      </c>
      <c r="K10" s="532" t="s">
        <v>38</v>
      </c>
      <c r="L10" s="447"/>
      <c r="M10" s="535">
        <v>19680</v>
      </c>
      <c r="N10" s="447"/>
      <c r="O10" s="535">
        <v>19680</v>
      </c>
      <c r="P10" s="447"/>
      <c r="Q10" s="532" t="s">
        <v>2647</v>
      </c>
      <c r="R10" s="532" t="s">
        <v>2658</v>
      </c>
    </row>
    <row r="11" spans="1:19" s="372" customFormat="1" ht="105.75" customHeight="1" x14ac:dyDescent="0.25">
      <c r="A11" s="532">
        <v>5</v>
      </c>
      <c r="B11" s="532">
        <v>1</v>
      </c>
      <c r="C11" s="532">
        <v>4</v>
      </c>
      <c r="D11" s="532">
        <v>2</v>
      </c>
      <c r="E11" s="532" t="s">
        <v>2659</v>
      </c>
      <c r="F11" s="532" t="s">
        <v>2660</v>
      </c>
      <c r="G11" s="532" t="s">
        <v>2661</v>
      </c>
      <c r="H11" s="532" t="s">
        <v>2139</v>
      </c>
      <c r="I11" s="532">
        <v>24</v>
      </c>
      <c r="J11" s="532" t="s">
        <v>2657</v>
      </c>
      <c r="K11" s="532" t="s">
        <v>38</v>
      </c>
      <c r="L11" s="447"/>
      <c r="M11" s="535">
        <v>49600</v>
      </c>
      <c r="N11" s="447"/>
      <c r="O11" s="535">
        <v>49600</v>
      </c>
      <c r="P11" s="447"/>
      <c r="Q11" s="532" t="s">
        <v>2647</v>
      </c>
      <c r="R11" s="532" t="s">
        <v>2658</v>
      </c>
    </row>
    <row r="12" spans="1:19" s="372" customFormat="1" ht="103.5" customHeight="1" x14ac:dyDescent="0.25">
      <c r="A12" s="532">
        <v>6</v>
      </c>
      <c r="B12" s="532">
        <v>1</v>
      </c>
      <c r="C12" s="532">
        <v>4</v>
      </c>
      <c r="D12" s="532">
        <v>2</v>
      </c>
      <c r="E12" s="532" t="s">
        <v>2662</v>
      </c>
      <c r="F12" s="532" t="s">
        <v>2663</v>
      </c>
      <c r="G12" s="532" t="s">
        <v>510</v>
      </c>
      <c r="H12" s="532" t="s">
        <v>51</v>
      </c>
      <c r="I12" s="532">
        <v>60</v>
      </c>
      <c r="J12" s="697" t="s">
        <v>2664</v>
      </c>
      <c r="K12" s="697" t="s">
        <v>38</v>
      </c>
      <c r="L12" s="717"/>
      <c r="M12" s="695">
        <v>26879.7</v>
      </c>
      <c r="N12" s="717"/>
      <c r="O12" s="695">
        <v>26879.7</v>
      </c>
      <c r="P12" s="717"/>
      <c r="Q12" s="697" t="s">
        <v>2647</v>
      </c>
      <c r="R12" s="697" t="s">
        <v>2648</v>
      </c>
    </row>
    <row r="13" spans="1:19" s="372" customFormat="1" ht="105" customHeight="1" x14ac:dyDescent="0.25">
      <c r="A13" s="532">
        <v>7</v>
      </c>
      <c r="B13" s="532">
        <v>1</v>
      </c>
      <c r="C13" s="532">
        <v>4</v>
      </c>
      <c r="D13" s="532">
        <v>2</v>
      </c>
      <c r="E13" s="532" t="s">
        <v>2665</v>
      </c>
      <c r="F13" s="532" t="s">
        <v>2666</v>
      </c>
      <c r="G13" s="532" t="s">
        <v>2667</v>
      </c>
      <c r="H13" s="532" t="s">
        <v>2668</v>
      </c>
      <c r="I13" s="532" t="s">
        <v>2669</v>
      </c>
      <c r="J13" s="697" t="s">
        <v>2670</v>
      </c>
      <c r="K13" s="697" t="s">
        <v>38</v>
      </c>
      <c r="L13" s="697"/>
      <c r="M13" s="695">
        <v>24546.25</v>
      </c>
      <c r="N13" s="717"/>
      <c r="O13" s="695">
        <v>24546.25</v>
      </c>
      <c r="P13" s="717"/>
      <c r="Q13" s="697" t="s">
        <v>2647</v>
      </c>
      <c r="R13" s="697" t="s">
        <v>2658</v>
      </c>
    </row>
    <row r="14" spans="1:19" s="372" customFormat="1" ht="178.5" customHeight="1" x14ac:dyDescent="0.25">
      <c r="A14" s="532">
        <v>8</v>
      </c>
      <c r="B14" s="532">
        <v>1</v>
      </c>
      <c r="C14" s="532">
        <v>4</v>
      </c>
      <c r="D14" s="532">
        <v>2</v>
      </c>
      <c r="E14" s="532" t="s">
        <v>2671</v>
      </c>
      <c r="F14" s="532" t="s">
        <v>2672</v>
      </c>
      <c r="G14" s="532" t="s">
        <v>2673</v>
      </c>
      <c r="H14" s="532" t="s">
        <v>2674</v>
      </c>
      <c r="I14" s="532" t="s">
        <v>2675</v>
      </c>
      <c r="J14" s="697" t="s">
        <v>2676</v>
      </c>
      <c r="K14" s="697" t="s">
        <v>38</v>
      </c>
      <c r="L14" s="697"/>
      <c r="M14" s="695">
        <v>38659.47</v>
      </c>
      <c r="N14" s="717"/>
      <c r="O14" s="695">
        <v>38659.47</v>
      </c>
      <c r="P14" s="717"/>
      <c r="Q14" s="697" t="s">
        <v>2647</v>
      </c>
      <c r="R14" s="697" t="s">
        <v>2658</v>
      </c>
    </row>
    <row r="15" spans="1:19" s="372" customFormat="1" ht="100.5" customHeight="1" thickBot="1" x14ac:dyDescent="0.3">
      <c r="A15" s="505">
        <v>9</v>
      </c>
      <c r="B15" s="505">
        <v>1</v>
      </c>
      <c r="C15" s="505">
        <v>4</v>
      </c>
      <c r="D15" s="505">
        <v>2</v>
      </c>
      <c r="E15" s="505" t="s">
        <v>2677</v>
      </c>
      <c r="F15" s="505" t="s">
        <v>2678</v>
      </c>
      <c r="G15" s="505" t="s">
        <v>2679</v>
      </c>
      <c r="H15" s="505" t="s">
        <v>2680</v>
      </c>
      <c r="I15" s="505" t="s">
        <v>2681</v>
      </c>
      <c r="J15" s="505" t="s">
        <v>2682</v>
      </c>
      <c r="K15" s="505" t="s">
        <v>38</v>
      </c>
      <c r="L15" s="505"/>
      <c r="M15" s="507">
        <v>14543.15</v>
      </c>
      <c r="N15" s="506"/>
      <c r="O15" s="507">
        <v>14543.15</v>
      </c>
      <c r="P15" s="506"/>
      <c r="Q15" s="505" t="s">
        <v>2647</v>
      </c>
      <c r="R15" s="505" t="s">
        <v>2658</v>
      </c>
      <c r="S15" s="562"/>
    </row>
    <row r="16" spans="1:19" s="372" customFormat="1" ht="170.25" customHeight="1" x14ac:dyDescent="0.25">
      <c r="A16" s="699">
        <v>10</v>
      </c>
      <c r="B16" s="699">
        <v>1</v>
      </c>
      <c r="C16" s="699">
        <v>4</v>
      </c>
      <c r="D16" s="699">
        <v>2</v>
      </c>
      <c r="E16" s="699" t="s">
        <v>2683</v>
      </c>
      <c r="F16" s="699" t="s">
        <v>2684</v>
      </c>
      <c r="G16" s="699" t="s">
        <v>1637</v>
      </c>
      <c r="H16" s="699" t="s">
        <v>2685</v>
      </c>
      <c r="I16" s="537" t="s">
        <v>2686</v>
      </c>
      <c r="J16" s="699" t="s">
        <v>2687</v>
      </c>
      <c r="K16" s="543"/>
      <c r="L16" s="699" t="s">
        <v>34</v>
      </c>
      <c r="M16" s="543"/>
      <c r="N16" s="696">
        <v>80000</v>
      </c>
      <c r="O16" s="543"/>
      <c r="P16" s="696">
        <v>80000</v>
      </c>
      <c r="Q16" s="699" t="s">
        <v>2647</v>
      </c>
      <c r="R16" s="699" t="s">
        <v>2648</v>
      </c>
    </row>
    <row r="17" spans="1:116" s="372" customFormat="1" ht="100.35" customHeight="1" x14ac:dyDescent="0.25">
      <c r="A17" s="836">
        <v>11</v>
      </c>
      <c r="B17" s="836">
        <v>1</v>
      </c>
      <c r="C17" s="836">
        <v>4</v>
      </c>
      <c r="D17" s="836">
        <v>5</v>
      </c>
      <c r="E17" s="880" t="s">
        <v>2688</v>
      </c>
      <c r="F17" s="880" t="s">
        <v>2689</v>
      </c>
      <c r="G17" s="532" t="s">
        <v>2690</v>
      </c>
      <c r="H17" s="532" t="s">
        <v>51</v>
      </c>
      <c r="I17" s="532">
        <v>50</v>
      </c>
      <c r="J17" s="836" t="s">
        <v>2691</v>
      </c>
      <c r="K17" s="836"/>
      <c r="L17" s="836" t="s">
        <v>45</v>
      </c>
      <c r="M17" s="856"/>
      <c r="N17" s="856">
        <v>44816.83</v>
      </c>
      <c r="O17" s="856"/>
      <c r="P17" s="856">
        <v>44816.83</v>
      </c>
      <c r="Q17" s="836" t="s">
        <v>2647</v>
      </c>
      <c r="R17" s="836" t="s">
        <v>2648</v>
      </c>
    </row>
    <row r="18" spans="1:116" s="372" customFormat="1" ht="70.900000000000006" customHeight="1" x14ac:dyDescent="0.25">
      <c r="A18" s="833"/>
      <c r="B18" s="833"/>
      <c r="C18" s="833"/>
      <c r="D18" s="833"/>
      <c r="E18" s="880"/>
      <c r="F18" s="880"/>
      <c r="G18" s="532" t="s">
        <v>44</v>
      </c>
      <c r="H18" s="532" t="s">
        <v>2692</v>
      </c>
      <c r="I18" s="532">
        <v>30</v>
      </c>
      <c r="J18" s="833"/>
      <c r="K18" s="833"/>
      <c r="L18" s="833"/>
      <c r="M18" s="857"/>
      <c r="N18" s="857"/>
      <c r="O18" s="857"/>
      <c r="P18" s="857"/>
      <c r="Q18" s="833"/>
      <c r="R18" s="833"/>
    </row>
    <row r="19" spans="1:116" s="579" customFormat="1" ht="56.25" customHeight="1" x14ac:dyDescent="0.25">
      <c r="A19" s="836">
        <v>12</v>
      </c>
      <c r="B19" s="880">
        <v>1</v>
      </c>
      <c r="C19" s="880">
        <v>4</v>
      </c>
      <c r="D19" s="836">
        <v>2</v>
      </c>
      <c r="E19" s="880" t="s">
        <v>2693</v>
      </c>
      <c r="F19" s="836" t="s">
        <v>2694</v>
      </c>
      <c r="G19" s="504" t="s">
        <v>2695</v>
      </c>
      <c r="H19" s="532" t="s">
        <v>2696</v>
      </c>
      <c r="I19" s="504" t="s">
        <v>2697</v>
      </c>
      <c r="J19" s="836" t="s">
        <v>2698</v>
      </c>
      <c r="K19" s="1296"/>
      <c r="L19" s="836" t="s">
        <v>34</v>
      </c>
      <c r="M19" s="1296"/>
      <c r="N19" s="856">
        <v>191524.89</v>
      </c>
      <c r="O19" s="1296"/>
      <c r="P19" s="856">
        <v>191524.89</v>
      </c>
      <c r="Q19" s="836" t="s">
        <v>2647</v>
      </c>
      <c r="R19" s="836" t="s">
        <v>2648</v>
      </c>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row>
    <row r="20" spans="1:116" s="372" customFormat="1" ht="90" customHeight="1" x14ac:dyDescent="0.25">
      <c r="A20" s="869"/>
      <c r="B20" s="880"/>
      <c r="C20" s="880"/>
      <c r="D20" s="869"/>
      <c r="E20" s="880"/>
      <c r="F20" s="869"/>
      <c r="G20" s="504" t="s">
        <v>1787</v>
      </c>
      <c r="H20" s="532" t="s">
        <v>2699</v>
      </c>
      <c r="I20" s="563" t="s">
        <v>2700</v>
      </c>
      <c r="J20" s="869"/>
      <c r="K20" s="1297"/>
      <c r="L20" s="869"/>
      <c r="M20" s="1297"/>
      <c r="N20" s="871"/>
      <c r="O20" s="1297"/>
      <c r="P20" s="871"/>
      <c r="Q20" s="869"/>
      <c r="R20" s="869"/>
    </row>
    <row r="21" spans="1:116" s="372" customFormat="1" ht="87" customHeight="1" x14ac:dyDescent="0.25">
      <c r="A21" s="869"/>
      <c r="B21" s="880"/>
      <c r="C21" s="880"/>
      <c r="D21" s="869"/>
      <c r="E21" s="880"/>
      <c r="F21" s="869"/>
      <c r="G21" s="504" t="s">
        <v>2701</v>
      </c>
      <c r="H21" s="532" t="s">
        <v>2702</v>
      </c>
      <c r="I21" s="504" t="s">
        <v>2703</v>
      </c>
      <c r="J21" s="869"/>
      <c r="K21" s="1297"/>
      <c r="L21" s="869"/>
      <c r="M21" s="1297"/>
      <c r="N21" s="871"/>
      <c r="O21" s="1297"/>
      <c r="P21" s="871"/>
      <c r="Q21" s="869"/>
      <c r="R21" s="869"/>
    </row>
    <row r="22" spans="1:116" s="372" customFormat="1" ht="66.75" customHeight="1" x14ac:dyDescent="0.25">
      <c r="A22" s="833"/>
      <c r="B22" s="880"/>
      <c r="C22" s="880"/>
      <c r="D22" s="833"/>
      <c r="E22" s="880"/>
      <c r="F22" s="833"/>
      <c r="G22" s="504" t="s">
        <v>2704</v>
      </c>
      <c r="H22" s="532" t="s">
        <v>2705</v>
      </c>
      <c r="I22" s="504">
        <v>6</v>
      </c>
      <c r="J22" s="833"/>
      <c r="K22" s="1298"/>
      <c r="L22" s="833"/>
      <c r="M22" s="1298"/>
      <c r="N22" s="857"/>
      <c r="O22" s="1298"/>
      <c r="P22" s="857"/>
      <c r="Q22" s="833"/>
      <c r="R22" s="833"/>
    </row>
    <row r="23" spans="1:116" s="372" customFormat="1" ht="75.599999999999994" customHeight="1" x14ac:dyDescent="0.25">
      <c r="A23" s="532">
        <v>13</v>
      </c>
      <c r="B23" s="532">
        <v>1</v>
      </c>
      <c r="C23" s="532">
        <v>4</v>
      </c>
      <c r="D23" s="532">
        <v>2</v>
      </c>
      <c r="E23" s="532" t="s">
        <v>2706</v>
      </c>
      <c r="F23" s="532" t="s">
        <v>2707</v>
      </c>
      <c r="G23" s="532" t="s">
        <v>2690</v>
      </c>
      <c r="H23" s="532" t="s">
        <v>2645</v>
      </c>
      <c r="I23" s="532">
        <v>27</v>
      </c>
      <c r="J23" s="532" t="s">
        <v>2708</v>
      </c>
      <c r="K23" s="447"/>
      <c r="L23" s="532" t="s">
        <v>39</v>
      </c>
      <c r="M23" s="447"/>
      <c r="N23" s="535">
        <v>4000</v>
      </c>
      <c r="O23" s="447"/>
      <c r="P23" s="535">
        <v>4000</v>
      </c>
      <c r="Q23" s="532" t="s">
        <v>2647</v>
      </c>
      <c r="R23" s="532" t="s">
        <v>2648</v>
      </c>
    </row>
    <row r="24" spans="1:116" ht="15.75" customHeight="1" x14ac:dyDescent="0.25">
      <c r="A24" s="836">
        <v>14</v>
      </c>
      <c r="B24" s="836">
        <v>1</v>
      </c>
      <c r="C24" s="836">
        <v>4</v>
      </c>
      <c r="D24" s="836">
        <v>2</v>
      </c>
      <c r="E24" s="836" t="s">
        <v>2709</v>
      </c>
      <c r="F24" s="836" t="s">
        <v>2710</v>
      </c>
      <c r="G24" s="836" t="s">
        <v>194</v>
      </c>
      <c r="H24" s="836" t="s">
        <v>51</v>
      </c>
      <c r="I24" s="836">
        <v>50</v>
      </c>
      <c r="J24" s="836" t="s">
        <v>2711</v>
      </c>
      <c r="K24" s="836"/>
      <c r="L24" s="836" t="s">
        <v>38</v>
      </c>
      <c r="M24" s="836"/>
      <c r="N24" s="856">
        <v>11229.38</v>
      </c>
      <c r="O24" s="836"/>
      <c r="P24" s="856">
        <v>11229.38</v>
      </c>
      <c r="Q24" s="836" t="s">
        <v>2647</v>
      </c>
      <c r="R24" s="836" t="s">
        <v>2648</v>
      </c>
    </row>
    <row r="25" spans="1:116" ht="161.44999999999999" customHeight="1" x14ac:dyDescent="0.25">
      <c r="A25" s="833"/>
      <c r="B25" s="833"/>
      <c r="C25" s="833"/>
      <c r="D25" s="833"/>
      <c r="E25" s="833"/>
      <c r="F25" s="833"/>
      <c r="G25" s="833"/>
      <c r="H25" s="833"/>
      <c r="I25" s="833"/>
      <c r="J25" s="833"/>
      <c r="K25" s="833"/>
      <c r="L25" s="833"/>
      <c r="M25" s="833"/>
      <c r="N25" s="857"/>
      <c r="O25" s="833"/>
      <c r="P25" s="857"/>
      <c r="Q25" s="833"/>
      <c r="R25" s="833"/>
    </row>
    <row r="26" spans="1:116" ht="46.15" customHeight="1" x14ac:dyDescent="0.25">
      <c r="A26" s="836">
        <v>15</v>
      </c>
      <c r="B26" s="836">
        <v>1</v>
      </c>
      <c r="C26" s="836">
        <v>4</v>
      </c>
      <c r="D26" s="836">
        <v>2</v>
      </c>
      <c r="E26" s="836" t="s">
        <v>2712</v>
      </c>
      <c r="F26" s="836" t="s">
        <v>2713</v>
      </c>
      <c r="G26" s="532" t="s">
        <v>194</v>
      </c>
      <c r="H26" s="532" t="s">
        <v>51</v>
      </c>
      <c r="I26" s="532">
        <v>28</v>
      </c>
      <c r="J26" s="836" t="s">
        <v>2714</v>
      </c>
      <c r="K26" s="836"/>
      <c r="L26" s="836" t="s">
        <v>45</v>
      </c>
      <c r="M26" s="836"/>
      <c r="N26" s="856">
        <v>89226.04</v>
      </c>
      <c r="O26" s="836"/>
      <c r="P26" s="856">
        <v>89226.04</v>
      </c>
      <c r="Q26" s="836" t="s">
        <v>2647</v>
      </c>
      <c r="R26" s="836" t="s">
        <v>2648</v>
      </c>
    </row>
    <row r="27" spans="1:116" ht="114" customHeight="1" x14ac:dyDescent="0.25">
      <c r="A27" s="833"/>
      <c r="B27" s="833"/>
      <c r="C27" s="833"/>
      <c r="D27" s="833"/>
      <c r="E27" s="833"/>
      <c r="F27" s="833"/>
      <c r="G27" s="532" t="s">
        <v>44</v>
      </c>
      <c r="H27" s="532" t="s">
        <v>2692</v>
      </c>
      <c r="I27" s="532">
        <v>28</v>
      </c>
      <c r="J27" s="833"/>
      <c r="K27" s="833"/>
      <c r="L27" s="833"/>
      <c r="M27" s="833"/>
      <c r="N27" s="857"/>
      <c r="O27" s="833"/>
      <c r="P27" s="857"/>
      <c r="Q27" s="833"/>
      <c r="R27" s="833"/>
    </row>
    <row r="28" spans="1:116" ht="37.15" customHeight="1" x14ac:dyDescent="0.25">
      <c r="A28" s="975">
        <v>16</v>
      </c>
      <c r="B28" s="836">
        <v>1</v>
      </c>
      <c r="C28" s="836">
        <v>4</v>
      </c>
      <c r="D28" s="836">
        <v>2</v>
      </c>
      <c r="E28" s="836" t="s">
        <v>2715</v>
      </c>
      <c r="F28" s="836" t="s">
        <v>2716</v>
      </c>
      <c r="G28" s="532" t="s">
        <v>194</v>
      </c>
      <c r="H28" s="532" t="s">
        <v>51</v>
      </c>
      <c r="I28" s="532">
        <v>26</v>
      </c>
      <c r="J28" s="836" t="s">
        <v>2708</v>
      </c>
      <c r="K28" s="836"/>
      <c r="L28" s="836" t="s">
        <v>45</v>
      </c>
      <c r="M28" s="836"/>
      <c r="N28" s="856">
        <v>49990.6</v>
      </c>
      <c r="O28" s="836"/>
      <c r="P28" s="856">
        <v>49990.6</v>
      </c>
      <c r="Q28" s="836" t="s">
        <v>2647</v>
      </c>
      <c r="R28" s="836" t="s">
        <v>2648</v>
      </c>
    </row>
    <row r="29" spans="1:116" ht="112.9" customHeight="1" x14ac:dyDescent="0.25">
      <c r="A29" s="1206"/>
      <c r="B29" s="833"/>
      <c r="C29" s="833"/>
      <c r="D29" s="833"/>
      <c r="E29" s="833"/>
      <c r="F29" s="833"/>
      <c r="G29" s="532" t="s">
        <v>44</v>
      </c>
      <c r="H29" s="532" t="s">
        <v>2692</v>
      </c>
      <c r="I29" s="532">
        <v>26</v>
      </c>
      <c r="J29" s="833"/>
      <c r="K29" s="833"/>
      <c r="L29" s="833"/>
      <c r="M29" s="833"/>
      <c r="N29" s="857"/>
      <c r="O29" s="833"/>
      <c r="P29" s="857"/>
      <c r="Q29" s="833"/>
      <c r="R29" s="833"/>
    </row>
    <row r="30" spans="1:116" ht="129" customHeight="1" x14ac:dyDescent="0.25">
      <c r="A30" s="975">
        <v>17</v>
      </c>
      <c r="B30" s="836">
        <v>1</v>
      </c>
      <c r="C30" s="836">
        <v>4</v>
      </c>
      <c r="D30" s="836">
        <v>5</v>
      </c>
      <c r="E30" s="836" t="s">
        <v>2717</v>
      </c>
      <c r="F30" s="836" t="s">
        <v>2718</v>
      </c>
      <c r="G30" s="532" t="s">
        <v>194</v>
      </c>
      <c r="H30" s="532" t="s">
        <v>51</v>
      </c>
      <c r="I30" s="532">
        <v>31</v>
      </c>
      <c r="J30" s="836" t="s">
        <v>2708</v>
      </c>
      <c r="K30" s="836"/>
      <c r="L30" s="836" t="s">
        <v>45</v>
      </c>
      <c r="M30" s="836"/>
      <c r="N30" s="856">
        <v>49484.19</v>
      </c>
      <c r="O30" s="836"/>
      <c r="P30" s="856">
        <v>49484.19</v>
      </c>
      <c r="Q30" s="836" t="s">
        <v>2647</v>
      </c>
      <c r="R30" s="836" t="s">
        <v>2648</v>
      </c>
    </row>
    <row r="31" spans="1:116" ht="36" customHeight="1" x14ac:dyDescent="0.25">
      <c r="A31" s="1206"/>
      <c r="B31" s="833"/>
      <c r="C31" s="833"/>
      <c r="D31" s="833"/>
      <c r="E31" s="833"/>
      <c r="F31" s="833"/>
      <c r="G31" s="532" t="s">
        <v>44</v>
      </c>
      <c r="H31" s="532" t="s">
        <v>2692</v>
      </c>
      <c r="I31" s="532">
        <v>31</v>
      </c>
      <c r="J31" s="833"/>
      <c r="K31" s="833"/>
      <c r="L31" s="833"/>
      <c r="M31" s="833"/>
      <c r="N31" s="857"/>
      <c r="O31" s="833"/>
      <c r="P31" s="857"/>
      <c r="Q31" s="833"/>
      <c r="R31" s="833"/>
    </row>
    <row r="32" spans="1:116" ht="111" customHeight="1" x14ac:dyDescent="0.25">
      <c r="A32" s="532">
        <v>18</v>
      </c>
      <c r="B32" s="532">
        <v>1</v>
      </c>
      <c r="C32" s="532">
        <v>4</v>
      </c>
      <c r="D32" s="532">
        <v>2</v>
      </c>
      <c r="E32" s="532" t="s">
        <v>2719</v>
      </c>
      <c r="F32" s="561" t="s">
        <v>2720</v>
      </c>
      <c r="G32" s="532" t="s">
        <v>44</v>
      </c>
      <c r="H32" s="532" t="s">
        <v>2692</v>
      </c>
      <c r="I32" s="532">
        <v>23</v>
      </c>
      <c r="J32" s="532" t="s">
        <v>2721</v>
      </c>
      <c r="K32" s="532"/>
      <c r="L32" s="532" t="s">
        <v>45</v>
      </c>
      <c r="M32" s="532"/>
      <c r="N32" s="535">
        <v>36052.97</v>
      </c>
      <c r="O32" s="532"/>
      <c r="P32" s="535">
        <v>36052.97</v>
      </c>
      <c r="Q32" s="532" t="s">
        <v>2647</v>
      </c>
      <c r="R32" s="532" t="s">
        <v>2648</v>
      </c>
    </row>
    <row r="33" spans="1:18" s="364" customFormat="1" x14ac:dyDescent="0.25">
      <c r="A33" s="497"/>
      <c r="B33" s="497"/>
      <c r="C33" s="497"/>
      <c r="D33" s="497"/>
      <c r="E33" s="497"/>
      <c r="F33" s="497"/>
      <c r="G33" s="497"/>
      <c r="H33" s="497"/>
      <c r="I33" s="497"/>
      <c r="J33" s="497"/>
      <c r="K33" s="497"/>
      <c r="L33" s="497"/>
      <c r="M33" s="649"/>
      <c r="N33" s="649"/>
      <c r="O33" s="649"/>
      <c r="P33" s="649"/>
      <c r="Q33" s="497"/>
      <c r="R33" s="497"/>
    </row>
    <row r="34" spans="1:18" ht="15.75" x14ac:dyDescent="0.25">
      <c r="M34" s="828"/>
      <c r="N34" s="1295" t="s">
        <v>35</v>
      </c>
      <c r="O34" s="1295"/>
      <c r="P34" s="1295"/>
    </row>
    <row r="35" spans="1:18" x14ac:dyDescent="0.25">
      <c r="M35" s="969"/>
      <c r="N35" s="826" t="s">
        <v>36</v>
      </c>
      <c r="O35" s="969" t="s">
        <v>37</v>
      </c>
      <c r="P35" s="969"/>
    </row>
    <row r="36" spans="1:18" x14ac:dyDescent="0.25">
      <c r="M36" s="969"/>
      <c r="N36" s="828"/>
      <c r="O36" s="393">
        <v>2020</v>
      </c>
      <c r="P36" s="393">
        <v>2021</v>
      </c>
    </row>
    <row r="37" spans="1:18" x14ac:dyDescent="0.25">
      <c r="M37" s="393" t="s">
        <v>729</v>
      </c>
      <c r="N37" s="582">
        <v>18</v>
      </c>
      <c r="O37" s="371">
        <f>O7+O8+O9+O10+O11+O12+O14+O13+O15</f>
        <v>183520.56999999998</v>
      </c>
      <c r="P37" s="371">
        <f>SUM(P16+P17+P19+P23+P24+P26+P28+P30+P32)</f>
        <v>556324.9</v>
      </c>
    </row>
    <row r="40" spans="1:18" x14ac:dyDescent="0.25">
      <c r="N40" s="380"/>
    </row>
    <row r="41" spans="1:18" x14ac:dyDescent="0.25">
      <c r="N41" s="380"/>
      <c r="P41" s="380"/>
    </row>
  </sheetData>
  <mergeCells count="111">
    <mergeCell ref="Q4:Q5"/>
    <mergeCell ref="R4:R5"/>
    <mergeCell ref="A17:A18"/>
    <mergeCell ref="B17:B18"/>
    <mergeCell ref="C17:C18"/>
    <mergeCell ref="D17:D18"/>
    <mergeCell ref="E17:E18"/>
    <mergeCell ref="F17:F18"/>
    <mergeCell ref="J17:J18"/>
    <mergeCell ref="K17:K18"/>
    <mergeCell ref="G4:G5"/>
    <mergeCell ref="H4:I4"/>
    <mergeCell ref="J4:J5"/>
    <mergeCell ref="K4:L4"/>
    <mergeCell ref="M4:N4"/>
    <mergeCell ref="O4:P4"/>
    <mergeCell ref="A4:A5"/>
    <mergeCell ref="B4:B5"/>
    <mergeCell ref="C4:C5"/>
    <mergeCell ref="D4:D5"/>
    <mergeCell ref="E4:E5"/>
    <mergeCell ref="F4:F5"/>
    <mergeCell ref="P19:P22"/>
    <mergeCell ref="Q19:Q22"/>
    <mergeCell ref="R19:R22"/>
    <mergeCell ref="R17:R18"/>
    <mergeCell ref="A19:A22"/>
    <mergeCell ref="B19:B22"/>
    <mergeCell ref="C19:C22"/>
    <mergeCell ref="D19:D22"/>
    <mergeCell ref="E19:E22"/>
    <mergeCell ref="F19:F22"/>
    <mergeCell ref="J19:J22"/>
    <mergeCell ref="K19:K22"/>
    <mergeCell ref="L19:L22"/>
    <mergeCell ref="L17:L18"/>
    <mergeCell ref="M17:M18"/>
    <mergeCell ref="N17:N18"/>
    <mergeCell ref="O17:O18"/>
    <mergeCell ref="P17:P18"/>
    <mergeCell ref="Q17:Q18"/>
    <mergeCell ref="A24:A25"/>
    <mergeCell ref="B24:B25"/>
    <mergeCell ref="C24:C25"/>
    <mergeCell ref="D24:D25"/>
    <mergeCell ref="E24:E25"/>
    <mergeCell ref="F24:F25"/>
    <mergeCell ref="M19:M22"/>
    <mergeCell ref="N19:N22"/>
    <mergeCell ref="O19:O22"/>
    <mergeCell ref="M24:M25"/>
    <mergeCell ref="N24:N25"/>
    <mergeCell ref="O24:O25"/>
    <mergeCell ref="P24:P25"/>
    <mergeCell ref="Q24:Q25"/>
    <mergeCell ref="R24:R25"/>
    <mergeCell ref="G24:G25"/>
    <mergeCell ref="H24:H25"/>
    <mergeCell ref="I24:I25"/>
    <mergeCell ref="J24:J25"/>
    <mergeCell ref="K24:K25"/>
    <mergeCell ref="L24:L25"/>
    <mergeCell ref="P26:P27"/>
    <mergeCell ref="Q26:Q27"/>
    <mergeCell ref="R26:R27"/>
    <mergeCell ref="A28:A29"/>
    <mergeCell ref="B28:B29"/>
    <mergeCell ref="C28:C29"/>
    <mergeCell ref="D28:D29"/>
    <mergeCell ref="E28:E29"/>
    <mergeCell ref="F28:F29"/>
    <mergeCell ref="J28:J29"/>
    <mergeCell ref="J26:J27"/>
    <mergeCell ref="K26:K27"/>
    <mergeCell ref="L26:L27"/>
    <mergeCell ref="M26:M27"/>
    <mergeCell ref="N26:N27"/>
    <mergeCell ref="O26:O27"/>
    <mergeCell ref="A26:A27"/>
    <mergeCell ref="B26:B27"/>
    <mergeCell ref="C26:C27"/>
    <mergeCell ref="D26:D27"/>
    <mergeCell ref="E26:E27"/>
    <mergeCell ref="F26:F27"/>
    <mergeCell ref="Q28:Q29"/>
    <mergeCell ref="R28:R29"/>
    <mergeCell ref="A30:A31"/>
    <mergeCell ref="B30:B31"/>
    <mergeCell ref="C30:C31"/>
    <mergeCell ref="D30:D31"/>
    <mergeCell ref="E30:E31"/>
    <mergeCell ref="F30:F31"/>
    <mergeCell ref="J30:J31"/>
    <mergeCell ref="K30:K31"/>
    <mergeCell ref="K28:K29"/>
    <mergeCell ref="L28:L29"/>
    <mergeCell ref="M28:M29"/>
    <mergeCell ref="N28:N29"/>
    <mergeCell ref="O28:O29"/>
    <mergeCell ref="P28:P29"/>
    <mergeCell ref="R30:R31"/>
    <mergeCell ref="M34:M36"/>
    <mergeCell ref="N34:P34"/>
    <mergeCell ref="N35:N36"/>
    <mergeCell ref="O35:P35"/>
    <mergeCell ref="L30:L31"/>
    <mergeCell ref="M30:M31"/>
    <mergeCell ref="N30:N31"/>
    <mergeCell ref="O30:O31"/>
    <mergeCell ref="P30:P31"/>
    <mergeCell ref="Q30:Q31"/>
  </mergeCells>
  <pageMargins left="0.25" right="0.25" top="0.75" bottom="0.75" header="0.3" footer="0.3"/>
  <pageSetup paperSize="8" scale="43"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52BB-428C-43A3-9B23-1460B90FADC6}">
  <sheetPr>
    <pageSetUpPr fitToPage="1"/>
  </sheetPr>
  <dimension ref="A2:R79"/>
  <sheetViews>
    <sheetView topLeftCell="A61" zoomScale="70" zoomScaleNormal="70" workbookViewId="0">
      <selection activeCell="E131" sqref="E131"/>
    </sheetView>
  </sheetViews>
  <sheetFormatPr defaultColWidth="9.140625" defaultRowHeight="15" x14ac:dyDescent="0.25"/>
  <cols>
    <col min="1" max="1" width="6.28515625" style="354" customWidth="1"/>
    <col min="2" max="2" width="8.85546875" style="354" customWidth="1"/>
    <col min="3" max="3" width="11.42578125" style="354" customWidth="1"/>
    <col min="4" max="4" width="9.7109375" style="354" customWidth="1"/>
    <col min="5" max="5" width="45.7109375" style="354" customWidth="1"/>
    <col min="6" max="6" width="77.28515625" style="354" customWidth="1"/>
    <col min="7" max="7" width="29.85546875" style="354" customWidth="1"/>
    <col min="8" max="8" width="20.42578125" style="354" customWidth="1"/>
    <col min="9" max="9" width="12.140625" style="354" customWidth="1"/>
    <col min="10" max="10" width="32.140625" style="354" customWidth="1"/>
    <col min="11" max="11" width="12.140625" style="354" customWidth="1"/>
    <col min="12" max="12" width="12.7109375" style="354" customWidth="1"/>
    <col min="13" max="13" width="17.85546875" style="354" customWidth="1"/>
    <col min="14" max="14" width="17.28515625" style="354" customWidth="1"/>
    <col min="15" max="16" width="18" style="354" customWidth="1"/>
    <col min="17" max="17" width="21.28515625" style="354" customWidth="1"/>
    <col min="18" max="18" width="23.5703125" style="354" customWidth="1"/>
    <col min="19" max="16384" width="9.140625" style="354"/>
  </cols>
  <sheetData>
    <row r="2" spans="1:18" x14ac:dyDescent="0.25">
      <c r="A2" s="486" t="s">
        <v>2722</v>
      </c>
    </row>
    <row r="3" spans="1:18" x14ac:dyDescent="0.25">
      <c r="M3" s="380"/>
      <c r="N3" s="380"/>
      <c r="O3" s="380"/>
      <c r="P3" s="380"/>
    </row>
    <row r="4" spans="1:18" s="378" customFormat="1" ht="63.75" customHeight="1" x14ac:dyDescent="0.2">
      <c r="A4" s="1346" t="s">
        <v>0</v>
      </c>
      <c r="B4" s="1347" t="s">
        <v>1</v>
      </c>
      <c r="C4" s="1347" t="s">
        <v>2</v>
      </c>
      <c r="D4" s="1347" t="s">
        <v>3</v>
      </c>
      <c r="E4" s="1346" t="s">
        <v>4</v>
      </c>
      <c r="F4" s="1346" t="s">
        <v>5</v>
      </c>
      <c r="G4" s="1346" t="s">
        <v>6</v>
      </c>
      <c r="H4" s="1347" t="s">
        <v>7</v>
      </c>
      <c r="I4" s="1347"/>
      <c r="J4" s="1346" t="s">
        <v>8</v>
      </c>
      <c r="K4" s="1347" t="s">
        <v>9</v>
      </c>
      <c r="L4" s="1347"/>
      <c r="M4" s="1350" t="s">
        <v>10</v>
      </c>
      <c r="N4" s="1350"/>
      <c r="O4" s="1350" t="s">
        <v>11</v>
      </c>
      <c r="P4" s="1350"/>
      <c r="Q4" s="1346" t="s">
        <v>12</v>
      </c>
      <c r="R4" s="1347" t="s">
        <v>13</v>
      </c>
    </row>
    <row r="5" spans="1:18" s="378" customFormat="1" x14ac:dyDescent="0.2">
      <c r="A5" s="1346"/>
      <c r="B5" s="1347"/>
      <c r="C5" s="1347"/>
      <c r="D5" s="1347"/>
      <c r="E5" s="1346"/>
      <c r="F5" s="1346"/>
      <c r="G5" s="1346"/>
      <c r="H5" s="518" t="s">
        <v>14</v>
      </c>
      <c r="I5" s="518" t="s">
        <v>15</v>
      </c>
      <c r="J5" s="1346"/>
      <c r="K5" s="602">
        <v>2020</v>
      </c>
      <c r="L5" s="602">
        <v>2021</v>
      </c>
      <c r="M5" s="520">
        <v>2020</v>
      </c>
      <c r="N5" s="520">
        <v>2021</v>
      </c>
      <c r="O5" s="520">
        <v>2020</v>
      </c>
      <c r="P5" s="520">
        <v>2021</v>
      </c>
      <c r="Q5" s="1346"/>
      <c r="R5" s="1347"/>
    </row>
    <row r="6" spans="1:18" s="378" customFormat="1" ht="30" customHeight="1" x14ac:dyDescent="0.2">
      <c r="A6" s="519" t="s">
        <v>16</v>
      </c>
      <c r="B6" s="518" t="s">
        <v>17</v>
      </c>
      <c r="C6" s="518" t="s">
        <v>18</v>
      </c>
      <c r="D6" s="518" t="s">
        <v>19</v>
      </c>
      <c r="E6" s="519" t="s">
        <v>20</v>
      </c>
      <c r="F6" s="519" t="s">
        <v>21</v>
      </c>
      <c r="G6" s="519" t="s">
        <v>22</v>
      </c>
      <c r="H6" s="518" t="s">
        <v>23</v>
      </c>
      <c r="I6" s="518" t="s">
        <v>24</v>
      </c>
      <c r="J6" s="519" t="s">
        <v>25</v>
      </c>
      <c r="K6" s="602" t="s">
        <v>26</v>
      </c>
      <c r="L6" s="602" t="s">
        <v>27</v>
      </c>
      <c r="M6" s="603" t="s">
        <v>28</v>
      </c>
      <c r="N6" s="603" t="s">
        <v>29</v>
      </c>
      <c r="O6" s="603" t="s">
        <v>30</v>
      </c>
      <c r="P6" s="603" t="s">
        <v>31</v>
      </c>
      <c r="Q6" s="519" t="s">
        <v>32</v>
      </c>
      <c r="R6" s="518" t="s">
        <v>33</v>
      </c>
    </row>
    <row r="7" spans="1:18" s="555" customFormat="1" ht="77.25" customHeight="1" x14ac:dyDescent="0.25">
      <c r="A7" s="1348">
        <v>1</v>
      </c>
      <c r="B7" s="1342">
        <v>1</v>
      </c>
      <c r="C7" s="1345">
        <v>4</v>
      </c>
      <c r="D7" s="1342">
        <v>2</v>
      </c>
      <c r="E7" s="1342" t="s">
        <v>2723</v>
      </c>
      <c r="F7" s="1349" t="s">
        <v>2724</v>
      </c>
      <c r="G7" s="1333" t="s">
        <v>194</v>
      </c>
      <c r="H7" s="607" t="s">
        <v>50</v>
      </c>
      <c r="I7" s="608" t="s">
        <v>41</v>
      </c>
      <c r="J7" s="1342" t="s">
        <v>2725</v>
      </c>
      <c r="K7" s="1344" t="s">
        <v>2726</v>
      </c>
      <c r="L7" s="1344"/>
      <c r="M7" s="1341">
        <v>72659.14</v>
      </c>
      <c r="N7" s="1345"/>
      <c r="O7" s="1341">
        <v>72659.14</v>
      </c>
      <c r="P7" s="1341"/>
      <c r="Q7" s="1342" t="s">
        <v>2727</v>
      </c>
      <c r="R7" s="1342" t="s">
        <v>2728</v>
      </c>
    </row>
    <row r="8" spans="1:18" s="555" customFormat="1" ht="72.75" customHeight="1" x14ac:dyDescent="0.25">
      <c r="A8" s="1348"/>
      <c r="B8" s="1342"/>
      <c r="C8" s="1345"/>
      <c r="D8" s="1342"/>
      <c r="E8" s="1342"/>
      <c r="F8" s="1349"/>
      <c r="G8" s="1333"/>
      <c r="H8" s="605" t="s">
        <v>585</v>
      </c>
      <c r="I8" s="607">
        <v>30</v>
      </c>
      <c r="J8" s="1342"/>
      <c r="K8" s="1344"/>
      <c r="L8" s="1344"/>
      <c r="M8" s="1341"/>
      <c r="N8" s="1345"/>
      <c r="O8" s="1341"/>
      <c r="P8" s="1341"/>
      <c r="Q8" s="1342"/>
      <c r="R8" s="1342"/>
    </row>
    <row r="9" spans="1:18" s="555" customFormat="1" ht="47.25" customHeight="1" x14ac:dyDescent="0.25">
      <c r="A9" s="1348"/>
      <c r="B9" s="1342"/>
      <c r="C9" s="1345"/>
      <c r="D9" s="1342"/>
      <c r="E9" s="1342"/>
      <c r="F9" s="1349"/>
      <c r="G9" s="1333" t="s">
        <v>44</v>
      </c>
      <c r="H9" s="605" t="s">
        <v>201</v>
      </c>
      <c r="I9" s="608" t="s">
        <v>41</v>
      </c>
      <c r="J9" s="1342"/>
      <c r="K9" s="1344"/>
      <c r="L9" s="1344"/>
      <c r="M9" s="1341"/>
      <c r="N9" s="1345"/>
      <c r="O9" s="1341"/>
      <c r="P9" s="1341"/>
      <c r="Q9" s="1342"/>
      <c r="R9" s="1342"/>
    </row>
    <row r="10" spans="1:18" s="555" customFormat="1" ht="60" customHeight="1" x14ac:dyDescent="0.25">
      <c r="A10" s="1348"/>
      <c r="B10" s="1342"/>
      <c r="C10" s="1345"/>
      <c r="D10" s="1342"/>
      <c r="E10" s="1342"/>
      <c r="F10" s="1349"/>
      <c r="G10" s="1333"/>
      <c r="H10" s="605" t="s">
        <v>585</v>
      </c>
      <c r="I10" s="608" t="s">
        <v>1496</v>
      </c>
      <c r="J10" s="1342"/>
      <c r="K10" s="1344"/>
      <c r="L10" s="1344"/>
      <c r="M10" s="1341"/>
      <c r="N10" s="1345"/>
      <c r="O10" s="1341"/>
      <c r="P10" s="1341"/>
      <c r="Q10" s="1342"/>
      <c r="R10" s="1342"/>
    </row>
    <row r="11" spans="1:18" s="555" customFormat="1" ht="91.5" customHeight="1" x14ac:dyDescent="0.25">
      <c r="A11" s="1348"/>
      <c r="B11" s="1342"/>
      <c r="C11" s="1345"/>
      <c r="D11" s="1342"/>
      <c r="E11" s="1342"/>
      <c r="F11" s="1349"/>
      <c r="G11" s="1342" t="s">
        <v>2729</v>
      </c>
      <c r="H11" s="605" t="s">
        <v>2730</v>
      </c>
      <c r="I11" s="608" t="s">
        <v>41</v>
      </c>
      <c r="J11" s="1342"/>
      <c r="K11" s="1344"/>
      <c r="L11" s="1344"/>
      <c r="M11" s="1341"/>
      <c r="N11" s="1345"/>
      <c r="O11" s="1341"/>
      <c r="P11" s="1341"/>
      <c r="Q11" s="1342"/>
      <c r="R11" s="1342"/>
    </row>
    <row r="12" spans="1:18" s="555" customFormat="1" ht="45" x14ac:dyDescent="0.25">
      <c r="A12" s="1348"/>
      <c r="B12" s="1342"/>
      <c r="C12" s="1345"/>
      <c r="D12" s="1342"/>
      <c r="E12" s="1342"/>
      <c r="F12" s="1349"/>
      <c r="G12" s="1342"/>
      <c r="H12" s="605" t="s">
        <v>2731</v>
      </c>
      <c r="I12" s="605">
        <v>24</v>
      </c>
      <c r="J12" s="1342"/>
      <c r="K12" s="1344"/>
      <c r="L12" s="1344"/>
      <c r="M12" s="1341"/>
      <c r="N12" s="1345"/>
      <c r="O12" s="1341"/>
      <c r="P12" s="1341"/>
      <c r="Q12" s="1342"/>
      <c r="R12" s="1342"/>
    </row>
    <row r="13" spans="1:18" s="555" customFormat="1" ht="57.75" customHeight="1" x14ac:dyDescent="0.25">
      <c r="A13" s="1348"/>
      <c r="B13" s="1342"/>
      <c r="C13" s="1345"/>
      <c r="D13" s="1342"/>
      <c r="E13" s="1342"/>
      <c r="F13" s="1349"/>
      <c r="G13" s="1342"/>
      <c r="H13" s="605" t="s">
        <v>2732</v>
      </c>
      <c r="I13" s="605">
        <v>1</v>
      </c>
      <c r="J13" s="1342"/>
      <c r="K13" s="1344"/>
      <c r="L13" s="1344"/>
      <c r="M13" s="1341"/>
      <c r="N13" s="1345"/>
      <c r="O13" s="1341"/>
      <c r="P13" s="1341"/>
      <c r="Q13" s="1342"/>
      <c r="R13" s="1342"/>
    </row>
    <row r="14" spans="1:18" s="555" customFormat="1" ht="7.5" customHeight="1" x14ac:dyDescent="0.25">
      <c r="A14" s="1348"/>
      <c r="B14" s="1342"/>
      <c r="C14" s="1345"/>
      <c r="D14" s="1342"/>
      <c r="E14" s="1342"/>
      <c r="F14" s="1349"/>
      <c r="G14" s="1342"/>
      <c r="H14" s="1342" t="s">
        <v>2733</v>
      </c>
      <c r="I14" s="1343" t="s">
        <v>2734</v>
      </c>
      <c r="J14" s="1342"/>
      <c r="K14" s="1344"/>
      <c r="L14" s="1344"/>
      <c r="M14" s="1341"/>
      <c r="N14" s="1345"/>
      <c r="O14" s="1341"/>
      <c r="P14" s="1341"/>
      <c r="Q14" s="1342"/>
      <c r="R14" s="1342"/>
    </row>
    <row r="15" spans="1:18" s="555" customFormat="1" ht="97.5" customHeight="1" x14ac:dyDescent="0.25">
      <c r="A15" s="1348"/>
      <c r="B15" s="1342"/>
      <c r="C15" s="1345"/>
      <c r="D15" s="1342"/>
      <c r="E15" s="1342"/>
      <c r="F15" s="1349"/>
      <c r="G15" s="1342"/>
      <c r="H15" s="1342"/>
      <c r="I15" s="1343"/>
      <c r="J15" s="1342"/>
      <c r="K15" s="1344"/>
      <c r="L15" s="1344"/>
      <c r="M15" s="1341"/>
      <c r="N15" s="1345"/>
      <c r="O15" s="1341"/>
      <c r="P15" s="1341"/>
      <c r="Q15" s="1342"/>
      <c r="R15" s="1342"/>
    </row>
    <row r="16" spans="1:18" s="555" customFormat="1" ht="78.75" customHeight="1" x14ac:dyDescent="0.25">
      <c r="A16" s="1348"/>
      <c r="B16" s="1342"/>
      <c r="C16" s="1345"/>
      <c r="D16" s="1342"/>
      <c r="E16" s="1342"/>
      <c r="F16" s="1349"/>
      <c r="G16" s="1342"/>
      <c r="H16" s="605" t="s">
        <v>2735</v>
      </c>
      <c r="I16" s="606">
        <v>2</v>
      </c>
      <c r="J16" s="1342"/>
      <c r="K16" s="1344"/>
      <c r="L16" s="1344"/>
      <c r="M16" s="1341"/>
      <c r="N16" s="1345"/>
      <c r="O16" s="1341"/>
      <c r="P16" s="1341"/>
      <c r="Q16" s="1342"/>
      <c r="R16" s="1342"/>
    </row>
    <row r="17" spans="1:18" s="555" customFormat="1" ht="103.5" customHeight="1" x14ac:dyDescent="0.25">
      <c r="A17" s="1348"/>
      <c r="B17" s="1342"/>
      <c r="C17" s="1345"/>
      <c r="D17" s="1342"/>
      <c r="E17" s="1342"/>
      <c r="F17" s="1349"/>
      <c r="G17" s="1342"/>
      <c r="H17" s="605" t="s">
        <v>2736</v>
      </c>
      <c r="I17" s="606" t="s">
        <v>2737</v>
      </c>
      <c r="J17" s="1342"/>
      <c r="K17" s="1344"/>
      <c r="L17" s="1344"/>
      <c r="M17" s="1341"/>
      <c r="N17" s="1345"/>
      <c r="O17" s="1341"/>
      <c r="P17" s="1341"/>
      <c r="Q17" s="1342"/>
      <c r="R17" s="1342"/>
    </row>
    <row r="18" spans="1:18" s="555" customFormat="1" ht="60" x14ac:dyDescent="0.25">
      <c r="A18" s="1348"/>
      <c r="B18" s="1342"/>
      <c r="C18" s="1345"/>
      <c r="D18" s="1342"/>
      <c r="E18" s="1342"/>
      <c r="F18" s="1349"/>
      <c r="G18" s="1342"/>
      <c r="H18" s="605" t="s">
        <v>2738</v>
      </c>
      <c r="I18" s="606" t="s">
        <v>2739</v>
      </c>
      <c r="J18" s="1342"/>
      <c r="K18" s="1344"/>
      <c r="L18" s="1344"/>
      <c r="M18" s="1341"/>
      <c r="N18" s="1345"/>
      <c r="O18" s="1341"/>
      <c r="P18" s="1341"/>
      <c r="Q18" s="1342"/>
      <c r="R18" s="1342"/>
    </row>
    <row r="19" spans="1:18" s="555" customFormat="1" ht="80.25" customHeight="1" x14ac:dyDescent="0.25">
      <c r="A19" s="1348"/>
      <c r="B19" s="1342"/>
      <c r="C19" s="1345"/>
      <c r="D19" s="1342"/>
      <c r="E19" s="1342"/>
      <c r="F19" s="1349"/>
      <c r="G19" s="1342"/>
      <c r="H19" s="604" t="s">
        <v>2740</v>
      </c>
      <c r="I19" s="517" t="s">
        <v>2741</v>
      </c>
      <c r="J19" s="1342"/>
      <c r="K19" s="1344"/>
      <c r="L19" s="1344"/>
      <c r="M19" s="1341"/>
      <c r="N19" s="1345"/>
      <c r="O19" s="1341"/>
      <c r="P19" s="1341"/>
      <c r="Q19" s="1342"/>
      <c r="R19" s="1342"/>
    </row>
    <row r="20" spans="1:18" s="555" customFormat="1" ht="148.5" customHeight="1" x14ac:dyDescent="0.25">
      <c r="A20" s="1337">
        <v>2</v>
      </c>
      <c r="B20" s="1333">
        <v>1</v>
      </c>
      <c r="C20" s="1337">
        <v>4</v>
      </c>
      <c r="D20" s="1333">
        <v>2</v>
      </c>
      <c r="E20" s="1333" t="s">
        <v>2742</v>
      </c>
      <c r="F20" s="1333" t="s">
        <v>2743</v>
      </c>
      <c r="G20" s="1333" t="s">
        <v>44</v>
      </c>
      <c r="H20" s="605" t="s">
        <v>201</v>
      </c>
      <c r="I20" s="607">
        <v>1</v>
      </c>
      <c r="J20" s="1333" t="s">
        <v>2744</v>
      </c>
      <c r="K20" s="1335" t="s">
        <v>2745</v>
      </c>
      <c r="L20" s="1335"/>
      <c r="M20" s="1338">
        <v>37354</v>
      </c>
      <c r="N20" s="1337"/>
      <c r="O20" s="1338">
        <v>37354</v>
      </c>
      <c r="P20" s="1338"/>
      <c r="Q20" s="1333" t="s">
        <v>2727</v>
      </c>
      <c r="R20" s="1333" t="s">
        <v>2728</v>
      </c>
    </row>
    <row r="21" spans="1:18" s="555" customFormat="1" ht="90" customHeight="1" x14ac:dyDescent="0.25">
      <c r="A21" s="1337"/>
      <c r="B21" s="1333"/>
      <c r="C21" s="1337"/>
      <c r="D21" s="1333"/>
      <c r="E21" s="1333"/>
      <c r="F21" s="1333"/>
      <c r="G21" s="1333"/>
      <c r="H21" s="605" t="s">
        <v>585</v>
      </c>
      <c r="I21" s="605">
        <v>32</v>
      </c>
      <c r="J21" s="1333"/>
      <c r="K21" s="1335"/>
      <c r="L21" s="1335"/>
      <c r="M21" s="1338"/>
      <c r="N21" s="1337"/>
      <c r="O21" s="1338"/>
      <c r="P21" s="1338"/>
      <c r="Q21" s="1333"/>
      <c r="R21" s="1333"/>
    </row>
    <row r="22" spans="1:18" s="555" customFormat="1" ht="144" customHeight="1" x14ac:dyDescent="0.25">
      <c r="A22" s="1337">
        <v>3</v>
      </c>
      <c r="B22" s="1333">
        <v>1</v>
      </c>
      <c r="C22" s="1337">
        <v>4</v>
      </c>
      <c r="D22" s="1333">
        <v>2</v>
      </c>
      <c r="E22" s="1333" t="s">
        <v>2746</v>
      </c>
      <c r="F22" s="1333" t="s">
        <v>2747</v>
      </c>
      <c r="G22" s="1333" t="s">
        <v>44</v>
      </c>
      <c r="H22" s="605" t="s">
        <v>201</v>
      </c>
      <c r="I22" s="516">
        <v>1</v>
      </c>
      <c r="J22" s="1333" t="s">
        <v>2748</v>
      </c>
      <c r="K22" s="1335" t="s">
        <v>2745</v>
      </c>
      <c r="L22" s="1335"/>
      <c r="M22" s="1338">
        <v>22225</v>
      </c>
      <c r="N22" s="1337"/>
      <c r="O22" s="1338">
        <v>22225</v>
      </c>
      <c r="P22" s="1338"/>
      <c r="Q22" s="1333" t="s">
        <v>2727</v>
      </c>
      <c r="R22" s="1333" t="s">
        <v>2728</v>
      </c>
    </row>
    <row r="23" spans="1:18" s="555" customFormat="1" ht="97.5" customHeight="1" x14ac:dyDescent="0.25">
      <c r="A23" s="1337"/>
      <c r="B23" s="1333"/>
      <c r="C23" s="1337"/>
      <c r="D23" s="1333"/>
      <c r="E23" s="1333"/>
      <c r="F23" s="1333"/>
      <c r="G23" s="1333"/>
      <c r="H23" s="608" t="s">
        <v>585</v>
      </c>
      <c r="I23" s="605">
        <v>25</v>
      </c>
      <c r="J23" s="1333"/>
      <c r="K23" s="1335"/>
      <c r="L23" s="1335"/>
      <c r="M23" s="1338"/>
      <c r="N23" s="1337"/>
      <c r="O23" s="1338"/>
      <c r="P23" s="1338"/>
      <c r="Q23" s="1333"/>
      <c r="R23" s="1333"/>
    </row>
    <row r="24" spans="1:18" s="560" customFormat="1" ht="135" customHeight="1" x14ac:dyDescent="0.25">
      <c r="A24" s="1337">
        <v>4</v>
      </c>
      <c r="B24" s="1337">
        <v>1</v>
      </c>
      <c r="C24" s="1337">
        <v>4</v>
      </c>
      <c r="D24" s="1333">
        <v>2</v>
      </c>
      <c r="E24" s="1333" t="s">
        <v>2749</v>
      </c>
      <c r="F24" s="1333" t="s">
        <v>2750</v>
      </c>
      <c r="G24" s="1333" t="s">
        <v>2751</v>
      </c>
      <c r="H24" s="605" t="s">
        <v>2752</v>
      </c>
      <c r="I24" s="608" t="s">
        <v>41</v>
      </c>
      <c r="J24" s="1333" t="s">
        <v>2748</v>
      </c>
      <c r="K24" s="1335" t="s">
        <v>2745</v>
      </c>
      <c r="L24" s="1335"/>
      <c r="M24" s="1338">
        <v>21933.75</v>
      </c>
      <c r="N24" s="1337"/>
      <c r="O24" s="1338">
        <v>21933.75</v>
      </c>
      <c r="P24" s="1338"/>
      <c r="Q24" s="1333" t="s">
        <v>2727</v>
      </c>
      <c r="R24" s="1333" t="s">
        <v>2728</v>
      </c>
    </row>
    <row r="25" spans="1:18" s="560" customFormat="1" ht="92.25" customHeight="1" x14ac:dyDescent="0.25">
      <c r="A25" s="1337"/>
      <c r="B25" s="1337"/>
      <c r="C25" s="1337"/>
      <c r="D25" s="1333"/>
      <c r="E25" s="1333"/>
      <c r="F25" s="1333"/>
      <c r="G25" s="1333"/>
      <c r="H25" s="608" t="s">
        <v>585</v>
      </c>
      <c r="I25" s="605">
        <v>25</v>
      </c>
      <c r="J25" s="1333"/>
      <c r="K25" s="1335"/>
      <c r="L25" s="1335"/>
      <c r="M25" s="1338"/>
      <c r="N25" s="1337"/>
      <c r="O25" s="1338"/>
      <c r="P25" s="1338"/>
      <c r="Q25" s="1333"/>
      <c r="R25" s="1333"/>
    </row>
    <row r="26" spans="1:18" s="560" customFormat="1" ht="92.25" customHeight="1" x14ac:dyDescent="0.25">
      <c r="A26" s="1333">
        <v>5</v>
      </c>
      <c r="B26" s="1333">
        <v>1</v>
      </c>
      <c r="C26" s="1337">
        <v>4</v>
      </c>
      <c r="D26" s="1333">
        <v>2</v>
      </c>
      <c r="E26" s="1333" t="s">
        <v>2753</v>
      </c>
      <c r="F26" s="1333" t="s">
        <v>2754</v>
      </c>
      <c r="G26" s="1340" t="s">
        <v>380</v>
      </c>
      <c r="H26" s="605" t="s">
        <v>1243</v>
      </c>
      <c r="I26" s="605">
        <v>4</v>
      </c>
      <c r="J26" s="1333" t="s">
        <v>2755</v>
      </c>
      <c r="K26" s="1333" t="s">
        <v>2745</v>
      </c>
      <c r="L26" s="1333"/>
      <c r="M26" s="1339">
        <v>22750</v>
      </c>
      <c r="N26" s="1339"/>
      <c r="O26" s="1339">
        <v>22750</v>
      </c>
      <c r="P26" s="1339"/>
      <c r="Q26" s="1333" t="s">
        <v>2727</v>
      </c>
      <c r="R26" s="1333" t="s">
        <v>2728</v>
      </c>
    </row>
    <row r="27" spans="1:18" s="560" customFormat="1" ht="80.25" customHeight="1" x14ac:dyDescent="0.25">
      <c r="A27" s="1333"/>
      <c r="B27" s="1333"/>
      <c r="C27" s="1337"/>
      <c r="D27" s="1333"/>
      <c r="E27" s="1333"/>
      <c r="F27" s="1333"/>
      <c r="G27" s="1340"/>
      <c r="H27" s="605" t="s">
        <v>585</v>
      </c>
      <c r="I27" s="605">
        <v>100</v>
      </c>
      <c r="J27" s="1333"/>
      <c r="K27" s="1333"/>
      <c r="L27" s="1333"/>
      <c r="M27" s="1339"/>
      <c r="N27" s="1339"/>
      <c r="O27" s="1339"/>
      <c r="P27" s="1339"/>
      <c r="Q27" s="1333"/>
      <c r="R27" s="1333"/>
    </row>
    <row r="28" spans="1:18" s="560" customFormat="1" ht="86.25" customHeight="1" x14ac:dyDescent="0.25">
      <c r="A28" s="1333"/>
      <c r="B28" s="1333"/>
      <c r="C28" s="1337"/>
      <c r="D28" s="1333"/>
      <c r="E28" s="1333"/>
      <c r="F28" s="1333"/>
      <c r="G28" s="1333" t="s">
        <v>728</v>
      </c>
      <c r="H28" s="605" t="s">
        <v>1340</v>
      </c>
      <c r="I28" s="605">
        <v>1</v>
      </c>
      <c r="J28" s="1333"/>
      <c r="K28" s="1333"/>
      <c r="L28" s="1333"/>
      <c r="M28" s="1339"/>
      <c r="N28" s="1339"/>
      <c r="O28" s="1339"/>
      <c r="P28" s="1339"/>
      <c r="Q28" s="1333"/>
      <c r="R28" s="1333"/>
    </row>
    <row r="29" spans="1:18" s="560" customFormat="1" ht="105" customHeight="1" x14ac:dyDescent="0.25">
      <c r="A29" s="1333"/>
      <c r="B29" s="1333"/>
      <c r="C29" s="1337"/>
      <c r="D29" s="1333"/>
      <c r="E29" s="1333"/>
      <c r="F29" s="1333"/>
      <c r="G29" s="1333"/>
      <c r="H29" s="605" t="s">
        <v>2756</v>
      </c>
      <c r="I29" s="605">
        <v>30</v>
      </c>
      <c r="J29" s="1333"/>
      <c r="K29" s="1333"/>
      <c r="L29" s="1333"/>
      <c r="M29" s="1339"/>
      <c r="N29" s="1339"/>
      <c r="O29" s="1339"/>
      <c r="P29" s="1339"/>
      <c r="Q29" s="1333"/>
      <c r="R29" s="1333"/>
    </row>
    <row r="30" spans="1:18" s="560" customFormat="1" x14ac:dyDescent="0.25">
      <c r="A30" s="1333">
        <v>6</v>
      </c>
      <c r="B30" s="1337">
        <v>1</v>
      </c>
      <c r="C30" s="1337">
        <v>4</v>
      </c>
      <c r="D30" s="1333">
        <v>2</v>
      </c>
      <c r="E30" s="1333" t="s">
        <v>2757</v>
      </c>
      <c r="F30" s="1333" t="s">
        <v>2758</v>
      </c>
      <c r="G30" s="1333" t="s">
        <v>776</v>
      </c>
      <c r="H30" s="1333" t="s">
        <v>222</v>
      </c>
      <c r="I30" s="1334" t="s">
        <v>41</v>
      </c>
      <c r="J30" s="1333" t="s">
        <v>2759</v>
      </c>
      <c r="K30" s="1335" t="s">
        <v>2760</v>
      </c>
      <c r="L30" s="1335"/>
      <c r="M30" s="1338">
        <v>40000</v>
      </c>
      <c r="N30" s="1337"/>
      <c r="O30" s="1338">
        <v>40000</v>
      </c>
      <c r="P30" s="1338"/>
      <c r="Q30" s="1333" t="s">
        <v>2727</v>
      </c>
      <c r="R30" s="1333" t="s">
        <v>2728</v>
      </c>
    </row>
    <row r="31" spans="1:18" s="560" customFormat="1" ht="235.5" customHeight="1" x14ac:dyDescent="0.25">
      <c r="A31" s="1333"/>
      <c r="B31" s="1337"/>
      <c r="C31" s="1337"/>
      <c r="D31" s="1333"/>
      <c r="E31" s="1333"/>
      <c r="F31" s="1333"/>
      <c r="G31" s="1333"/>
      <c r="H31" s="1333"/>
      <c r="I31" s="1334"/>
      <c r="J31" s="1333"/>
      <c r="K31" s="1335"/>
      <c r="L31" s="1335"/>
      <c r="M31" s="1338"/>
      <c r="N31" s="1337"/>
      <c r="O31" s="1338"/>
      <c r="P31" s="1338"/>
      <c r="Q31" s="1333"/>
      <c r="R31" s="1333"/>
    </row>
    <row r="32" spans="1:18" s="555" customFormat="1" ht="30" x14ac:dyDescent="0.25">
      <c r="A32" s="1333">
        <v>7</v>
      </c>
      <c r="B32" s="1333">
        <v>1</v>
      </c>
      <c r="C32" s="1333">
        <v>4</v>
      </c>
      <c r="D32" s="1333">
        <v>2</v>
      </c>
      <c r="E32" s="1333" t="s">
        <v>2761</v>
      </c>
      <c r="F32" s="1333" t="s">
        <v>2762</v>
      </c>
      <c r="G32" s="1333" t="s">
        <v>113</v>
      </c>
      <c r="H32" s="605" t="s">
        <v>203</v>
      </c>
      <c r="I32" s="605">
        <v>1</v>
      </c>
      <c r="J32" s="1333" t="s">
        <v>2763</v>
      </c>
      <c r="K32" s="1337" t="s">
        <v>43</v>
      </c>
      <c r="L32" s="1337"/>
      <c r="M32" s="1338">
        <v>10900</v>
      </c>
      <c r="N32" s="1338"/>
      <c r="O32" s="1338">
        <v>10900</v>
      </c>
      <c r="P32" s="1338"/>
      <c r="Q32" s="1333" t="s">
        <v>2727</v>
      </c>
      <c r="R32" s="1333" t="s">
        <v>2728</v>
      </c>
    </row>
    <row r="33" spans="1:18" s="555" customFormat="1" ht="78.75" customHeight="1" x14ac:dyDescent="0.25">
      <c r="A33" s="1333"/>
      <c r="B33" s="1333"/>
      <c r="C33" s="1333"/>
      <c r="D33" s="1333"/>
      <c r="E33" s="1333"/>
      <c r="F33" s="1333"/>
      <c r="G33" s="1333"/>
      <c r="H33" s="605" t="s">
        <v>2764</v>
      </c>
      <c r="I33" s="605">
        <v>10</v>
      </c>
      <c r="J33" s="1333"/>
      <c r="K33" s="1337"/>
      <c r="L33" s="1337"/>
      <c r="M33" s="1338"/>
      <c r="N33" s="1338"/>
      <c r="O33" s="1338"/>
      <c r="P33" s="1338"/>
      <c r="Q33" s="1333"/>
      <c r="R33" s="1333"/>
    </row>
    <row r="34" spans="1:18" s="555" customFormat="1" ht="52.5" customHeight="1" x14ac:dyDescent="0.25">
      <c r="A34" s="1333"/>
      <c r="B34" s="1333"/>
      <c r="C34" s="1333"/>
      <c r="D34" s="1333"/>
      <c r="E34" s="1333"/>
      <c r="F34" s="1333"/>
      <c r="G34" s="1333" t="s">
        <v>194</v>
      </c>
      <c r="H34" s="605" t="s">
        <v>50</v>
      </c>
      <c r="I34" s="605">
        <v>1</v>
      </c>
      <c r="J34" s="1333"/>
      <c r="K34" s="1337"/>
      <c r="L34" s="1337"/>
      <c r="M34" s="1338"/>
      <c r="N34" s="1338"/>
      <c r="O34" s="1338"/>
      <c r="P34" s="1338"/>
      <c r="Q34" s="1333"/>
      <c r="R34" s="1333"/>
    </row>
    <row r="35" spans="1:18" s="555" customFormat="1" ht="56.25" customHeight="1" x14ac:dyDescent="0.25">
      <c r="A35" s="1333"/>
      <c r="B35" s="1333"/>
      <c r="C35" s="1333"/>
      <c r="D35" s="1333"/>
      <c r="E35" s="1333"/>
      <c r="F35" s="1333"/>
      <c r="G35" s="1333"/>
      <c r="H35" s="605" t="s">
        <v>585</v>
      </c>
      <c r="I35" s="605">
        <v>40</v>
      </c>
      <c r="J35" s="1333"/>
      <c r="K35" s="1337"/>
      <c r="L35" s="1337"/>
      <c r="M35" s="1338"/>
      <c r="N35" s="1338"/>
      <c r="O35" s="1338"/>
      <c r="P35" s="1338"/>
      <c r="Q35" s="1333"/>
      <c r="R35" s="1333"/>
    </row>
    <row r="36" spans="1:18" s="555" customFormat="1" ht="133.5" customHeight="1" x14ac:dyDescent="0.25">
      <c r="A36" s="1303">
        <v>8</v>
      </c>
      <c r="B36" s="1303">
        <v>1</v>
      </c>
      <c r="C36" s="1303">
        <v>4</v>
      </c>
      <c r="D36" s="1303">
        <v>2</v>
      </c>
      <c r="E36" s="1303" t="s">
        <v>2765</v>
      </c>
      <c r="F36" s="1303" t="s">
        <v>2766</v>
      </c>
      <c r="G36" s="613" t="s">
        <v>510</v>
      </c>
      <c r="H36" s="611" t="s">
        <v>50</v>
      </c>
      <c r="I36" s="609">
        <v>1</v>
      </c>
      <c r="J36" s="1303" t="s">
        <v>2767</v>
      </c>
      <c r="K36" s="1328"/>
      <c r="L36" s="1303" t="s">
        <v>2768</v>
      </c>
      <c r="M36" s="1327"/>
      <c r="N36" s="1327">
        <v>71350.06</v>
      </c>
      <c r="O36" s="1327"/>
      <c r="P36" s="1327">
        <v>71350.06</v>
      </c>
      <c r="Q36" s="1303" t="s">
        <v>2727</v>
      </c>
      <c r="R36" s="1303" t="s">
        <v>2728</v>
      </c>
    </row>
    <row r="37" spans="1:18" s="555" customFormat="1" ht="136.5" customHeight="1" x14ac:dyDescent="0.25">
      <c r="A37" s="1303"/>
      <c r="B37" s="1303"/>
      <c r="C37" s="1303"/>
      <c r="D37" s="1303"/>
      <c r="E37" s="1303"/>
      <c r="F37" s="1336"/>
      <c r="G37" s="614"/>
      <c r="H37" s="515" t="s">
        <v>585</v>
      </c>
      <c r="I37" s="609">
        <v>70</v>
      </c>
      <c r="J37" s="1303"/>
      <c r="K37" s="1328"/>
      <c r="L37" s="1303"/>
      <c r="M37" s="1327"/>
      <c r="N37" s="1327"/>
      <c r="O37" s="1327"/>
      <c r="P37" s="1327"/>
      <c r="Q37" s="1303"/>
      <c r="R37" s="1303"/>
    </row>
    <row r="38" spans="1:18" s="555" customFormat="1" ht="138.75" customHeight="1" x14ac:dyDescent="0.25">
      <c r="A38" s="1303"/>
      <c r="B38" s="1303"/>
      <c r="C38" s="1303"/>
      <c r="D38" s="1303"/>
      <c r="E38" s="1303"/>
      <c r="F38" s="1303"/>
      <c r="G38" s="1316" t="s">
        <v>190</v>
      </c>
      <c r="H38" s="609" t="s">
        <v>2769</v>
      </c>
      <c r="I38" s="609">
        <v>1</v>
      </c>
      <c r="J38" s="1303"/>
      <c r="K38" s="1328"/>
      <c r="L38" s="1303"/>
      <c r="M38" s="1327"/>
      <c r="N38" s="1327"/>
      <c r="O38" s="1327"/>
      <c r="P38" s="1327"/>
      <c r="Q38" s="1303"/>
      <c r="R38" s="1303"/>
    </row>
    <row r="39" spans="1:18" s="555" customFormat="1" ht="151.5" customHeight="1" x14ac:dyDescent="0.25">
      <c r="A39" s="1303"/>
      <c r="B39" s="1303"/>
      <c r="C39" s="1303"/>
      <c r="D39" s="1303"/>
      <c r="E39" s="1303"/>
      <c r="F39" s="1336"/>
      <c r="G39" s="1317"/>
      <c r="H39" s="514" t="s">
        <v>2770</v>
      </c>
      <c r="I39" s="611">
        <v>4000</v>
      </c>
      <c r="J39" s="1303"/>
      <c r="K39" s="1328"/>
      <c r="L39" s="1328"/>
      <c r="M39" s="1327"/>
      <c r="N39" s="1327"/>
      <c r="O39" s="1327"/>
      <c r="P39" s="1327"/>
      <c r="Q39" s="1303"/>
      <c r="R39" s="1303"/>
    </row>
    <row r="40" spans="1:18" s="555" customFormat="1" ht="45" customHeight="1" x14ac:dyDescent="0.25">
      <c r="A40" s="1328">
        <v>9</v>
      </c>
      <c r="B40" s="1328">
        <v>1</v>
      </c>
      <c r="C40" s="1328">
        <v>4</v>
      </c>
      <c r="D40" s="1303">
        <v>2</v>
      </c>
      <c r="E40" s="1303" t="s">
        <v>2771</v>
      </c>
      <c r="F40" s="1303" t="s">
        <v>2772</v>
      </c>
      <c r="G40" s="1303" t="s">
        <v>1723</v>
      </c>
      <c r="H40" s="609" t="s">
        <v>50</v>
      </c>
      <c r="I40" s="612" t="s">
        <v>41</v>
      </c>
      <c r="J40" s="1331" t="s">
        <v>2773</v>
      </c>
      <c r="K40" s="1332"/>
      <c r="L40" s="1332" t="s">
        <v>2774</v>
      </c>
      <c r="M40" s="1327"/>
      <c r="N40" s="1327">
        <v>30867</v>
      </c>
      <c r="O40" s="1327"/>
      <c r="P40" s="1327">
        <v>30867</v>
      </c>
      <c r="Q40" s="1303" t="s">
        <v>2727</v>
      </c>
      <c r="R40" s="1303" t="s">
        <v>2728</v>
      </c>
    </row>
    <row r="41" spans="1:18" s="555" customFormat="1" ht="51" customHeight="1" x14ac:dyDescent="0.25">
      <c r="A41" s="1328"/>
      <c r="B41" s="1328"/>
      <c r="C41" s="1328"/>
      <c r="D41" s="1303"/>
      <c r="E41" s="1303"/>
      <c r="F41" s="1303"/>
      <c r="G41" s="1303"/>
      <c r="H41" s="609" t="s">
        <v>585</v>
      </c>
      <c r="I41" s="612" t="s">
        <v>1496</v>
      </c>
      <c r="J41" s="1331"/>
      <c r="K41" s="1332"/>
      <c r="L41" s="1332"/>
      <c r="M41" s="1327"/>
      <c r="N41" s="1327"/>
      <c r="O41" s="1327"/>
      <c r="P41" s="1327"/>
      <c r="Q41" s="1303"/>
      <c r="R41" s="1303"/>
    </row>
    <row r="42" spans="1:18" s="555" customFormat="1" ht="94.5" customHeight="1" x14ac:dyDescent="0.25">
      <c r="A42" s="1328"/>
      <c r="B42" s="1328"/>
      <c r="C42" s="1328"/>
      <c r="D42" s="1303"/>
      <c r="E42" s="1303"/>
      <c r="F42" s="1303"/>
      <c r="G42" s="1303" t="s">
        <v>44</v>
      </c>
      <c r="H42" s="609" t="s">
        <v>201</v>
      </c>
      <c r="I42" s="612" t="s">
        <v>41</v>
      </c>
      <c r="J42" s="1331"/>
      <c r="K42" s="1332"/>
      <c r="L42" s="1332"/>
      <c r="M42" s="1327"/>
      <c r="N42" s="1327"/>
      <c r="O42" s="1327"/>
      <c r="P42" s="1327"/>
      <c r="Q42" s="1303"/>
      <c r="R42" s="1303"/>
    </row>
    <row r="43" spans="1:18" s="555" customFormat="1" ht="63" customHeight="1" x14ac:dyDescent="0.25">
      <c r="A43" s="1328"/>
      <c r="B43" s="1328"/>
      <c r="C43" s="1328"/>
      <c r="D43" s="1303"/>
      <c r="E43" s="1303"/>
      <c r="F43" s="1303"/>
      <c r="G43" s="1303"/>
      <c r="H43" s="609" t="s">
        <v>585</v>
      </c>
      <c r="I43" s="612" t="s">
        <v>1496</v>
      </c>
      <c r="J43" s="1331"/>
      <c r="K43" s="1332"/>
      <c r="L43" s="1332"/>
      <c r="M43" s="1327"/>
      <c r="N43" s="1327"/>
      <c r="O43" s="1327"/>
      <c r="P43" s="1327"/>
      <c r="Q43" s="1303"/>
      <c r="R43" s="1303"/>
    </row>
    <row r="44" spans="1:18" s="555" customFormat="1" ht="41.25" customHeight="1" x14ac:dyDescent="0.25">
      <c r="A44" s="1328">
        <v>10</v>
      </c>
      <c r="B44" s="1328">
        <v>1</v>
      </c>
      <c r="C44" s="1328">
        <v>4</v>
      </c>
      <c r="D44" s="1303">
        <v>2</v>
      </c>
      <c r="E44" s="1303" t="s">
        <v>2775</v>
      </c>
      <c r="F44" s="1303" t="s">
        <v>2776</v>
      </c>
      <c r="G44" s="1303" t="s">
        <v>1723</v>
      </c>
      <c r="H44" s="609" t="s">
        <v>50</v>
      </c>
      <c r="I44" s="612" t="s">
        <v>41</v>
      </c>
      <c r="J44" s="1331" t="s">
        <v>2777</v>
      </c>
      <c r="K44" s="1332"/>
      <c r="L44" s="1332" t="s">
        <v>2778</v>
      </c>
      <c r="M44" s="1327"/>
      <c r="N44" s="1327">
        <v>31010</v>
      </c>
      <c r="O44" s="1327"/>
      <c r="P44" s="1327">
        <v>31010</v>
      </c>
      <c r="Q44" s="1303" t="s">
        <v>2727</v>
      </c>
      <c r="R44" s="1303" t="s">
        <v>2728</v>
      </c>
    </row>
    <row r="45" spans="1:18" s="555" customFormat="1" ht="94.5" customHeight="1" x14ac:dyDescent="0.25">
      <c r="A45" s="1328"/>
      <c r="B45" s="1328"/>
      <c r="C45" s="1328"/>
      <c r="D45" s="1303"/>
      <c r="E45" s="1303"/>
      <c r="F45" s="1303"/>
      <c r="G45" s="1303"/>
      <c r="H45" s="609" t="s">
        <v>585</v>
      </c>
      <c r="I45" s="612" t="s">
        <v>1496</v>
      </c>
      <c r="J45" s="1331"/>
      <c r="K45" s="1332"/>
      <c r="L45" s="1332"/>
      <c r="M45" s="1327"/>
      <c r="N45" s="1327"/>
      <c r="O45" s="1327"/>
      <c r="P45" s="1327"/>
      <c r="Q45" s="1303"/>
      <c r="R45" s="1303"/>
    </row>
    <row r="46" spans="1:18" s="555" customFormat="1" ht="110.25" customHeight="1" x14ac:dyDescent="0.25">
      <c r="A46" s="1328"/>
      <c r="B46" s="1328"/>
      <c r="C46" s="1328"/>
      <c r="D46" s="1303"/>
      <c r="E46" s="1303"/>
      <c r="F46" s="1303"/>
      <c r="G46" s="1303" t="s">
        <v>44</v>
      </c>
      <c r="H46" s="609" t="s">
        <v>201</v>
      </c>
      <c r="I46" s="612" t="s">
        <v>41</v>
      </c>
      <c r="J46" s="1331"/>
      <c r="K46" s="1332"/>
      <c r="L46" s="1332"/>
      <c r="M46" s="1327"/>
      <c r="N46" s="1327"/>
      <c r="O46" s="1327"/>
      <c r="P46" s="1327"/>
      <c r="Q46" s="1303"/>
      <c r="R46" s="1303"/>
    </row>
    <row r="47" spans="1:18" s="555" customFormat="1" ht="54.75" customHeight="1" x14ac:dyDescent="0.25">
      <c r="A47" s="1328"/>
      <c r="B47" s="1328"/>
      <c r="C47" s="1328"/>
      <c r="D47" s="1303"/>
      <c r="E47" s="1303"/>
      <c r="F47" s="1303"/>
      <c r="G47" s="1303"/>
      <c r="H47" s="609" t="s">
        <v>585</v>
      </c>
      <c r="I47" s="612" t="s">
        <v>1496</v>
      </c>
      <c r="J47" s="1331"/>
      <c r="K47" s="1332"/>
      <c r="L47" s="1332"/>
      <c r="M47" s="1327"/>
      <c r="N47" s="1327"/>
      <c r="O47" s="1327"/>
      <c r="P47" s="1327"/>
      <c r="Q47" s="1303"/>
      <c r="R47" s="1303"/>
    </row>
    <row r="48" spans="1:18" s="555" customFormat="1" ht="245.25" customHeight="1" x14ac:dyDescent="0.25">
      <c r="A48" s="609">
        <v>11</v>
      </c>
      <c r="B48" s="611">
        <v>1</v>
      </c>
      <c r="C48" s="611">
        <v>4</v>
      </c>
      <c r="D48" s="611">
        <v>2</v>
      </c>
      <c r="E48" s="615" t="s">
        <v>2779</v>
      </c>
      <c r="F48" s="615" t="s">
        <v>2780</v>
      </c>
      <c r="G48" s="611" t="s">
        <v>776</v>
      </c>
      <c r="H48" s="611" t="s">
        <v>222</v>
      </c>
      <c r="I48" s="611">
        <v>3</v>
      </c>
      <c r="J48" s="615" t="s">
        <v>2781</v>
      </c>
      <c r="K48" s="513"/>
      <c r="L48" s="609" t="s">
        <v>2745</v>
      </c>
      <c r="M48" s="513"/>
      <c r="N48" s="610">
        <v>112500</v>
      </c>
      <c r="O48" s="610"/>
      <c r="P48" s="610">
        <v>112500</v>
      </c>
      <c r="Q48" s="611" t="s">
        <v>2727</v>
      </c>
      <c r="R48" s="609" t="s">
        <v>2728</v>
      </c>
    </row>
    <row r="49" spans="1:18" s="555" customFormat="1" ht="128.25" customHeight="1" x14ac:dyDescent="0.25">
      <c r="A49" s="1303">
        <v>12</v>
      </c>
      <c r="B49" s="1328">
        <v>1</v>
      </c>
      <c r="C49" s="1328">
        <v>4</v>
      </c>
      <c r="D49" s="1328">
        <v>2</v>
      </c>
      <c r="E49" s="1303" t="s">
        <v>2782</v>
      </c>
      <c r="F49" s="1303" t="s">
        <v>2783</v>
      </c>
      <c r="G49" s="1303" t="s">
        <v>1723</v>
      </c>
      <c r="H49" s="609" t="s">
        <v>50</v>
      </c>
      <c r="I49" s="612" t="s">
        <v>41</v>
      </c>
      <c r="J49" s="1303" t="s">
        <v>2784</v>
      </c>
      <c r="K49" s="1328"/>
      <c r="L49" s="1303" t="s">
        <v>2785</v>
      </c>
      <c r="M49" s="1328"/>
      <c r="N49" s="1327">
        <v>20600</v>
      </c>
      <c r="O49" s="1327"/>
      <c r="P49" s="1327">
        <v>20600</v>
      </c>
      <c r="Q49" s="1303" t="s">
        <v>2727</v>
      </c>
      <c r="R49" s="1303" t="s">
        <v>2728</v>
      </c>
    </row>
    <row r="50" spans="1:18" s="555" customFormat="1" ht="182.25" customHeight="1" x14ac:dyDescent="0.25">
      <c r="A50" s="1303"/>
      <c r="B50" s="1328"/>
      <c r="C50" s="1328"/>
      <c r="D50" s="1328"/>
      <c r="E50" s="1303"/>
      <c r="F50" s="1303"/>
      <c r="G50" s="1303"/>
      <c r="H50" s="609" t="s">
        <v>585</v>
      </c>
      <c r="I50" s="612" t="s">
        <v>1496</v>
      </c>
      <c r="J50" s="1303"/>
      <c r="K50" s="1328"/>
      <c r="L50" s="1328"/>
      <c r="M50" s="1328"/>
      <c r="N50" s="1327"/>
      <c r="O50" s="1327"/>
      <c r="P50" s="1327"/>
      <c r="Q50" s="1303"/>
      <c r="R50" s="1303"/>
    </row>
    <row r="51" spans="1:18" s="555" customFormat="1" ht="54" customHeight="1" x14ac:dyDescent="0.25">
      <c r="A51" s="1316">
        <v>13</v>
      </c>
      <c r="B51" s="1326">
        <v>1</v>
      </c>
      <c r="C51" s="1326">
        <v>4</v>
      </c>
      <c r="D51" s="1326">
        <v>2</v>
      </c>
      <c r="E51" s="1316" t="s">
        <v>2786</v>
      </c>
      <c r="F51" s="1316" t="s">
        <v>2787</v>
      </c>
      <c r="G51" s="1303" t="s">
        <v>44</v>
      </c>
      <c r="H51" s="609" t="s">
        <v>201</v>
      </c>
      <c r="I51" s="612" t="s">
        <v>41</v>
      </c>
      <c r="J51" s="1316" t="s">
        <v>2788</v>
      </c>
      <c r="K51" s="1326"/>
      <c r="L51" s="1316" t="s">
        <v>2789</v>
      </c>
      <c r="M51" s="1318"/>
      <c r="N51" s="1318">
        <v>55284.425000000003</v>
      </c>
      <c r="O51" s="512"/>
      <c r="P51" s="1318">
        <v>55284.425000000003</v>
      </c>
      <c r="Q51" s="1316" t="s">
        <v>2727</v>
      </c>
      <c r="R51" s="1316" t="s">
        <v>2728</v>
      </c>
    </row>
    <row r="52" spans="1:18" s="555" customFormat="1" ht="54" customHeight="1" x14ac:dyDescent="0.25">
      <c r="A52" s="1325"/>
      <c r="B52" s="1319"/>
      <c r="C52" s="1319"/>
      <c r="D52" s="1319"/>
      <c r="E52" s="1325"/>
      <c r="F52" s="1325"/>
      <c r="G52" s="1303"/>
      <c r="H52" s="609" t="s">
        <v>585</v>
      </c>
      <c r="I52" s="612" t="s">
        <v>1509</v>
      </c>
      <c r="J52" s="1325"/>
      <c r="K52" s="1319"/>
      <c r="L52" s="1325"/>
      <c r="M52" s="1319"/>
      <c r="N52" s="1319"/>
      <c r="O52" s="511"/>
      <c r="P52" s="1329"/>
      <c r="Q52" s="1325"/>
      <c r="R52" s="1325"/>
    </row>
    <row r="53" spans="1:18" s="555" customFormat="1" ht="54" customHeight="1" x14ac:dyDescent="0.25">
      <c r="A53" s="1325"/>
      <c r="B53" s="1319"/>
      <c r="C53" s="1319"/>
      <c r="D53" s="1319"/>
      <c r="E53" s="1325"/>
      <c r="F53" s="1325"/>
      <c r="G53" s="1316" t="s">
        <v>194</v>
      </c>
      <c r="H53" s="609" t="s">
        <v>50</v>
      </c>
      <c r="I53" s="612" t="s">
        <v>41</v>
      </c>
      <c r="J53" s="1325"/>
      <c r="K53" s="1319"/>
      <c r="L53" s="1325"/>
      <c r="M53" s="1319"/>
      <c r="N53" s="1319"/>
      <c r="O53" s="511"/>
      <c r="P53" s="1329"/>
      <c r="Q53" s="1325"/>
      <c r="R53" s="1325"/>
    </row>
    <row r="54" spans="1:18" s="555" customFormat="1" ht="54" customHeight="1" x14ac:dyDescent="0.25">
      <c r="A54" s="1325"/>
      <c r="B54" s="1319"/>
      <c r="C54" s="1319"/>
      <c r="D54" s="1319"/>
      <c r="E54" s="1325"/>
      <c r="F54" s="1325"/>
      <c r="G54" s="1317"/>
      <c r="H54" s="609" t="s">
        <v>51</v>
      </c>
      <c r="I54" s="612" t="s">
        <v>2790</v>
      </c>
      <c r="J54" s="1325"/>
      <c r="K54" s="1319"/>
      <c r="L54" s="1325"/>
      <c r="M54" s="1319"/>
      <c r="N54" s="1319"/>
      <c r="O54" s="511"/>
      <c r="P54" s="1329"/>
      <c r="Q54" s="1325"/>
      <c r="R54" s="1325"/>
    </row>
    <row r="55" spans="1:18" s="555" customFormat="1" ht="54" customHeight="1" x14ac:dyDescent="0.25">
      <c r="A55" s="1325"/>
      <c r="B55" s="1319"/>
      <c r="C55" s="1319"/>
      <c r="D55" s="1319"/>
      <c r="E55" s="1325"/>
      <c r="F55" s="1325"/>
      <c r="G55" s="1316" t="s">
        <v>1818</v>
      </c>
      <c r="H55" s="609" t="s">
        <v>1852</v>
      </c>
      <c r="I55" s="612" t="s">
        <v>41</v>
      </c>
      <c r="J55" s="1325"/>
      <c r="K55" s="1319"/>
      <c r="L55" s="1325"/>
      <c r="M55" s="1319"/>
      <c r="N55" s="1319"/>
      <c r="O55" s="511"/>
      <c r="P55" s="1329"/>
      <c r="Q55" s="1325"/>
      <c r="R55" s="1325"/>
    </row>
    <row r="56" spans="1:18" s="555" customFormat="1" ht="54" customHeight="1" x14ac:dyDescent="0.25">
      <c r="A56" s="1317"/>
      <c r="B56" s="1320"/>
      <c r="C56" s="1320"/>
      <c r="D56" s="1320"/>
      <c r="E56" s="1317"/>
      <c r="F56" s="1317"/>
      <c r="G56" s="1317"/>
      <c r="H56" s="609" t="s">
        <v>2791</v>
      </c>
      <c r="I56" s="612" t="s">
        <v>2790</v>
      </c>
      <c r="J56" s="1317"/>
      <c r="K56" s="1320"/>
      <c r="L56" s="1317"/>
      <c r="M56" s="1320"/>
      <c r="N56" s="1320"/>
      <c r="O56" s="510"/>
      <c r="P56" s="1330"/>
      <c r="Q56" s="1317"/>
      <c r="R56" s="1317"/>
    </row>
    <row r="57" spans="1:18" s="555" customFormat="1" ht="111.75" customHeight="1" x14ac:dyDescent="0.25">
      <c r="A57" s="1302">
        <v>14</v>
      </c>
      <c r="B57" s="1302">
        <v>1</v>
      </c>
      <c r="C57" s="1324">
        <v>4</v>
      </c>
      <c r="D57" s="1302">
        <v>2</v>
      </c>
      <c r="E57" s="1302" t="s">
        <v>2792</v>
      </c>
      <c r="F57" s="1302" t="s">
        <v>2793</v>
      </c>
      <c r="G57" s="1302" t="s">
        <v>44</v>
      </c>
      <c r="H57" s="615" t="s">
        <v>201</v>
      </c>
      <c r="I57" s="615">
        <v>1</v>
      </c>
      <c r="J57" s="1302" t="s">
        <v>2794</v>
      </c>
      <c r="K57" s="1322"/>
      <c r="L57" s="1322" t="s">
        <v>2745</v>
      </c>
      <c r="M57" s="1321"/>
      <c r="N57" s="1321">
        <v>34587</v>
      </c>
      <c r="O57" s="1321"/>
      <c r="P57" s="1321">
        <v>34587</v>
      </c>
      <c r="Q57" s="1302" t="s">
        <v>2727</v>
      </c>
      <c r="R57" s="1302" t="s">
        <v>2728</v>
      </c>
    </row>
    <row r="58" spans="1:18" s="555" customFormat="1" ht="111.75" customHeight="1" x14ac:dyDescent="0.25">
      <c r="A58" s="1302"/>
      <c r="B58" s="1302"/>
      <c r="C58" s="1324"/>
      <c r="D58" s="1302"/>
      <c r="E58" s="1302"/>
      <c r="F58" s="1302"/>
      <c r="G58" s="1302"/>
      <c r="H58" s="615" t="s">
        <v>585</v>
      </c>
      <c r="I58" s="509" t="s">
        <v>1509</v>
      </c>
      <c r="J58" s="1302"/>
      <c r="K58" s="1322"/>
      <c r="L58" s="1322"/>
      <c r="M58" s="1321"/>
      <c r="N58" s="1321"/>
      <c r="O58" s="1321"/>
      <c r="P58" s="1321"/>
      <c r="Q58" s="1302"/>
      <c r="R58" s="1302"/>
    </row>
    <row r="59" spans="1:18" s="555" customFormat="1" ht="178.5" customHeight="1" x14ac:dyDescent="0.25">
      <c r="A59" s="1302">
        <v>15</v>
      </c>
      <c r="B59" s="1302">
        <v>1</v>
      </c>
      <c r="C59" s="1302">
        <v>4</v>
      </c>
      <c r="D59" s="1302">
        <v>2</v>
      </c>
      <c r="E59" s="1302" t="s">
        <v>2795</v>
      </c>
      <c r="F59" s="1316" t="s">
        <v>2796</v>
      </c>
      <c r="G59" s="1302" t="s">
        <v>44</v>
      </c>
      <c r="H59" s="615" t="s">
        <v>201</v>
      </c>
      <c r="I59" s="615">
        <v>1</v>
      </c>
      <c r="J59" s="1303" t="s">
        <v>2797</v>
      </c>
      <c r="K59" s="1302"/>
      <c r="L59" s="1302" t="s">
        <v>2798</v>
      </c>
      <c r="M59" s="1302"/>
      <c r="N59" s="1323">
        <v>27299.85</v>
      </c>
      <c r="O59" s="1323"/>
      <c r="P59" s="1323">
        <v>27299.85</v>
      </c>
      <c r="Q59" s="1323" t="s">
        <v>2727</v>
      </c>
      <c r="R59" s="1302" t="s">
        <v>2728</v>
      </c>
    </row>
    <row r="60" spans="1:18" s="555" customFormat="1" ht="150.75" customHeight="1" x14ac:dyDescent="0.25">
      <c r="A60" s="1302"/>
      <c r="B60" s="1302"/>
      <c r="C60" s="1302"/>
      <c r="D60" s="1302"/>
      <c r="E60" s="1302"/>
      <c r="F60" s="1317"/>
      <c r="G60" s="1302"/>
      <c r="H60" s="615" t="s">
        <v>585</v>
      </c>
      <c r="I60" s="509" t="s">
        <v>166</v>
      </c>
      <c r="J60" s="1303"/>
      <c r="K60" s="1303"/>
      <c r="L60" s="1303"/>
      <c r="M60" s="1303"/>
      <c r="N60" s="1323"/>
      <c r="O60" s="1323"/>
      <c r="P60" s="1323"/>
      <c r="Q60" s="1323"/>
      <c r="R60" s="1302"/>
    </row>
    <row r="61" spans="1:18" s="555" customFormat="1" ht="65.25" customHeight="1" x14ac:dyDescent="0.25">
      <c r="A61" s="1310">
        <v>16</v>
      </c>
      <c r="B61" s="1310">
        <v>1</v>
      </c>
      <c r="C61" s="1313">
        <v>4</v>
      </c>
      <c r="D61" s="1304">
        <v>2</v>
      </c>
      <c r="E61" s="1304" t="s">
        <v>2799</v>
      </c>
      <c r="F61" s="1302" t="s">
        <v>2800</v>
      </c>
      <c r="G61" s="1302" t="s">
        <v>380</v>
      </c>
      <c r="H61" s="615" t="s">
        <v>1243</v>
      </c>
      <c r="I61" s="509" t="s">
        <v>199</v>
      </c>
      <c r="J61" s="1304" t="s">
        <v>2801</v>
      </c>
      <c r="K61" s="1307"/>
      <c r="L61" s="1307" t="s">
        <v>2802</v>
      </c>
      <c r="M61" s="1299"/>
      <c r="N61" s="1299">
        <v>69200</v>
      </c>
      <c r="O61" s="1299"/>
      <c r="P61" s="1299">
        <v>69200</v>
      </c>
      <c r="Q61" s="1304" t="s">
        <v>2727</v>
      </c>
      <c r="R61" s="1304" t="s">
        <v>2728</v>
      </c>
    </row>
    <row r="62" spans="1:18" s="555" customFormat="1" ht="68.25" customHeight="1" x14ac:dyDescent="0.25">
      <c r="A62" s="1311"/>
      <c r="B62" s="1311"/>
      <c r="C62" s="1314"/>
      <c r="D62" s="1305"/>
      <c r="E62" s="1305"/>
      <c r="F62" s="1302"/>
      <c r="G62" s="1302"/>
      <c r="H62" s="615" t="s">
        <v>585</v>
      </c>
      <c r="I62" s="509" t="s">
        <v>2803</v>
      </c>
      <c r="J62" s="1305"/>
      <c r="K62" s="1308"/>
      <c r="L62" s="1308"/>
      <c r="M62" s="1300"/>
      <c r="N62" s="1300"/>
      <c r="O62" s="1300"/>
      <c r="P62" s="1300"/>
      <c r="Q62" s="1305"/>
      <c r="R62" s="1305"/>
    </row>
    <row r="63" spans="1:18" s="555" customFormat="1" ht="63.75" customHeight="1" x14ac:dyDescent="0.25">
      <c r="A63" s="1311"/>
      <c r="B63" s="1311"/>
      <c r="C63" s="1314"/>
      <c r="D63" s="1305"/>
      <c r="E63" s="1305"/>
      <c r="F63" s="1302"/>
      <c r="G63" s="1304" t="s">
        <v>194</v>
      </c>
      <c r="H63" s="615" t="s">
        <v>50</v>
      </c>
      <c r="I63" s="509" t="s">
        <v>41</v>
      </c>
      <c r="J63" s="1305"/>
      <c r="K63" s="1308"/>
      <c r="L63" s="1308"/>
      <c r="M63" s="1300"/>
      <c r="N63" s="1300"/>
      <c r="O63" s="1300"/>
      <c r="P63" s="1300"/>
      <c r="Q63" s="1305"/>
      <c r="R63" s="1305"/>
    </row>
    <row r="64" spans="1:18" s="555" customFormat="1" ht="69.75" customHeight="1" x14ac:dyDescent="0.25">
      <c r="A64" s="1312"/>
      <c r="B64" s="1312"/>
      <c r="C64" s="1315"/>
      <c r="D64" s="1306"/>
      <c r="E64" s="1306"/>
      <c r="F64" s="1302"/>
      <c r="G64" s="1306"/>
      <c r="H64" s="615" t="s">
        <v>585</v>
      </c>
      <c r="I64" s="509" t="s">
        <v>2473</v>
      </c>
      <c r="J64" s="1306"/>
      <c r="K64" s="1309"/>
      <c r="L64" s="1309"/>
      <c r="M64" s="1301"/>
      <c r="N64" s="1301"/>
      <c r="O64" s="1301"/>
      <c r="P64" s="1301"/>
      <c r="Q64" s="1306"/>
      <c r="R64" s="1306"/>
    </row>
    <row r="65" spans="1:18" s="555" customFormat="1" ht="61.5" customHeight="1" x14ac:dyDescent="0.25">
      <c r="A65" s="982">
        <v>17</v>
      </c>
      <c r="B65" s="984">
        <v>1</v>
      </c>
      <c r="C65" s="984">
        <v>4</v>
      </c>
      <c r="D65" s="984">
        <v>2</v>
      </c>
      <c r="E65" s="982" t="s">
        <v>2804</v>
      </c>
      <c r="F65" s="982" t="s">
        <v>2805</v>
      </c>
      <c r="G65" s="586" t="s">
        <v>56</v>
      </c>
      <c r="H65" s="586" t="s">
        <v>57</v>
      </c>
      <c r="I65" s="586">
        <v>1</v>
      </c>
      <c r="J65" s="983" t="s">
        <v>2806</v>
      </c>
      <c r="K65" s="985"/>
      <c r="L65" s="983" t="s">
        <v>2760</v>
      </c>
      <c r="M65" s="985"/>
      <c r="N65" s="1014">
        <v>28000</v>
      </c>
      <c r="O65" s="985"/>
      <c r="P65" s="1014">
        <v>28000</v>
      </c>
      <c r="Q65" s="985" t="s">
        <v>2727</v>
      </c>
      <c r="R65" s="983" t="s">
        <v>2728</v>
      </c>
    </row>
    <row r="66" spans="1:18" s="555" customFormat="1" ht="53.25" customHeight="1" x14ac:dyDescent="0.25">
      <c r="A66" s="982"/>
      <c r="B66" s="984"/>
      <c r="C66" s="984"/>
      <c r="D66" s="984"/>
      <c r="E66" s="982"/>
      <c r="F66" s="982"/>
      <c r="G66" s="984" t="s">
        <v>938</v>
      </c>
      <c r="H66" s="605" t="s">
        <v>203</v>
      </c>
      <c r="I66" s="586">
        <v>1</v>
      </c>
      <c r="J66" s="990"/>
      <c r="K66" s="1003"/>
      <c r="L66" s="1003"/>
      <c r="M66" s="1003"/>
      <c r="N66" s="1015"/>
      <c r="O66" s="1003"/>
      <c r="P66" s="1015"/>
      <c r="Q66" s="1003"/>
      <c r="R66" s="1003"/>
    </row>
    <row r="67" spans="1:18" s="555" customFormat="1" ht="77.25" customHeight="1" x14ac:dyDescent="0.25">
      <c r="A67" s="982"/>
      <c r="B67" s="984"/>
      <c r="C67" s="984"/>
      <c r="D67" s="984"/>
      <c r="E67" s="982"/>
      <c r="F67" s="982"/>
      <c r="G67" s="984"/>
      <c r="H67" s="605" t="s">
        <v>2764</v>
      </c>
      <c r="I67" s="586">
        <v>7</v>
      </c>
      <c r="J67" s="990"/>
      <c r="K67" s="1003"/>
      <c r="L67" s="1003"/>
      <c r="M67" s="1003"/>
      <c r="N67" s="1015"/>
      <c r="O67" s="1003"/>
      <c r="P67" s="1015"/>
      <c r="Q67" s="1003"/>
      <c r="R67" s="1003"/>
    </row>
    <row r="68" spans="1:18" s="555" customFormat="1" ht="61.5" customHeight="1" x14ac:dyDescent="0.25">
      <c r="A68" s="982"/>
      <c r="B68" s="984"/>
      <c r="C68" s="984"/>
      <c r="D68" s="984"/>
      <c r="E68" s="982"/>
      <c r="F68" s="982"/>
      <c r="G68" s="984" t="s">
        <v>194</v>
      </c>
      <c r="H68" s="586" t="s">
        <v>878</v>
      </c>
      <c r="I68" s="586">
        <v>1</v>
      </c>
      <c r="J68" s="990"/>
      <c r="K68" s="1003"/>
      <c r="L68" s="1003"/>
      <c r="M68" s="1003"/>
      <c r="N68" s="1015"/>
      <c r="O68" s="1003"/>
      <c r="P68" s="1015"/>
      <c r="Q68" s="1003"/>
      <c r="R68" s="1003"/>
    </row>
    <row r="69" spans="1:18" s="555" customFormat="1" ht="57" customHeight="1" x14ac:dyDescent="0.25">
      <c r="A69" s="982"/>
      <c r="B69" s="984"/>
      <c r="C69" s="984"/>
      <c r="D69" s="984"/>
      <c r="E69" s="982"/>
      <c r="F69" s="982"/>
      <c r="G69" s="984"/>
      <c r="H69" s="586" t="s">
        <v>585</v>
      </c>
      <c r="I69" s="586">
        <v>30</v>
      </c>
      <c r="J69" s="997"/>
      <c r="K69" s="1004"/>
      <c r="L69" s="1004"/>
      <c r="M69" s="1004"/>
      <c r="N69" s="1016"/>
      <c r="O69" s="1004"/>
      <c r="P69" s="1016"/>
      <c r="Q69" s="1004"/>
      <c r="R69" s="1004"/>
    </row>
    <row r="70" spans="1:18" x14ac:dyDescent="0.25">
      <c r="F70" s="508"/>
      <c r="G70" s="599"/>
      <c r="I70" s="598"/>
    </row>
    <row r="71" spans="1:18" ht="15.75" x14ac:dyDescent="0.25">
      <c r="M71" s="969"/>
      <c r="N71" s="1033" t="s">
        <v>35</v>
      </c>
      <c r="O71" s="1033"/>
      <c r="P71" s="1033"/>
    </row>
    <row r="72" spans="1:18" x14ac:dyDescent="0.25">
      <c r="M72" s="969"/>
      <c r="N72" s="826" t="s">
        <v>36</v>
      </c>
      <c r="O72" s="969" t="s">
        <v>37</v>
      </c>
      <c r="P72" s="969"/>
    </row>
    <row r="73" spans="1:18" x14ac:dyDescent="0.25">
      <c r="M73" s="969"/>
      <c r="N73" s="828"/>
      <c r="O73" s="393">
        <v>2020</v>
      </c>
      <c r="P73" s="393">
        <v>2021</v>
      </c>
    </row>
    <row r="74" spans="1:18" x14ac:dyDescent="0.25">
      <c r="M74" s="393" t="s">
        <v>729</v>
      </c>
      <c r="N74" s="601">
        <v>17</v>
      </c>
      <c r="O74" s="385">
        <f>SUM(O7,O20,O22,O24,O26,O30,O32)</f>
        <v>227821.89</v>
      </c>
      <c r="P74" s="385">
        <f>SUM(P57:P69,P51,P49,P48,P44,P40,P36)</f>
        <v>480698.33500000002</v>
      </c>
    </row>
    <row r="79" spans="1:18" x14ac:dyDescent="0.25">
      <c r="O79" s="380"/>
    </row>
  </sheetData>
  <mergeCells count="287">
    <mergeCell ref="Q4:Q5"/>
    <mergeCell ref="R4:R5"/>
    <mergeCell ref="A7:A19"/>
    <mergeCell ref="B7:B19"/>
    <mergeCell ref="C7:C19"/>
    <mergeCell ref="D7:D19"/>
    <mergeCell ref="E7:E19"/>
    <mergeCell ref="F7:F19"/>
    <mergeCell ref="G7:G8"/>
    <mergeCell ref="J7:J19"/>
    <mergeCell ref="G4:G5"/>
    <mergeCell ref="H4:I4"/>
    <mergeCell ref="J4:J5"/>
    <mergeCell ref="K4:L4"/>
    <mergeCell ref="M4:N4"/>
    <mergeCell ref="O4:P4"/>
    <mergeCell ref="A4:A5"/>
    <mergeCell ref="B4:B5"/>
    <mergeCell ref="C4:C5"/>
    <mergeCell ref="D4:D5"/>
    <mergeCell ref="E4:E5"/>
    <mergeCell ref="F4:F5"/>
    <mergeCell ref="Q7:Q19"/>
    <mergeCell ref="R7:R19"/>
    <mergeCell ref="G9:G10"/>
    <mergeCell ref="G11:G19"/>
    <mergeCell ref="H14:H15"/>
    <mergeCell ref="I14:I15"/>
    <mergeCell ref="K7:K19"/>
    <mergeCell ref="L7:L19"/>
    <mergeCell ref="M7:M19"/>
    <mergeCell ref="N7:N19"/>
    <mergeCell ref="O7:O19"/>
    <mergeCell ref="P7:P19"/>
    <mergeCell ref="O20:O21"/>
    <mergeCell ref="P20:P21"/>
    <mergeCell ref="Q20:Q21"/>
    <mergeCell ref="R20:R21"/>
    <mergeCell ref="A22:A23"/>
    <mergeCell ref="B22:B23"/>
    <mergeCell ref="C22:C23"/>
    <mergeCell ref="D22:D23"/>
    <mergeCell ref="E22:E23"/>
    <mergeCell ref="F22:F23"/>
    <mergeCell ref="G20:G21"/>
    <mergeCell ref="J20:J21"/>
    <mergeCell ref="K20:K21"/>
    <mergeCell ref="L20:L21"/>
    <mergeCell ref="M20:M21"/>
    <mergeCell ref="N20:N21"/>
    <mergeCell ref="A20:A21"/>
    <mergeCell ref="B20:B21"/>
    <mergeCell ref="C20:C21"/>
    <mergeCell ref="D20:D21"/>
    <mergeCell ref="E20:E21"/>
    <mergeCell ref="F20:F21"/>
    <mergeCell ref="O22:O23"/>
    <mergeCell ref="P22:P23"/>
    <mergeCell ref="Q22:Q23"/>
    <mergeCell ref="R22:R23"/>
    <mergeCell ref="A24:A25"/>
    <mergeCell ref="B24:B25"/>
    <mergeCell ref="C24:C25"/>
    <mergeCell ref="D24:D25"/>
    <mergeCell ref="E24:E25"/>
    <mergeCell ref="F24:F25"/>
    <mergeCell ref="G22:G23"/>
    <mergeCell ref="J22:J23"/>
    <mergeCell ref="K22:K23"/>
    <mergeCell ref="L22:L23"/>
    <mergeCell ref="M22:M23"/>
    <mergeCell ref="N22:N23"/>
    <mergeCell ref="O24:O25"/>
    <mergeCell ref="P24:P25"/>
    <mergeCell ref="Q24:Q25"/>
    <mergeCell ref="R24:R25"/>
    <mergeCell ref="L24:L25"/>
    <mergeCell ref="M24:M25"/>
    <mergeCell ref="N24:N25"/>
    <mergeCell ref="A26:A29"/>
    <mergeCell ref="B26:B29"/>
    <mergeCell ref="C26:C29"/>
    <mergeCell ref="D26:D29"/>
    <mergeCell ref="E26:E29"/>
    <mergeCell ref="F26:F29"/>
    <mergeCell ref="G24:G25"/>
    <mergeCell ref="J24:J25"/>
    <mergeCell ref="K24:K25"/>
    <mergeCell ref="O26:O29"/>
    <mergeCell ref="P26:P29"/>
    <mergeCell ref="Q26:Q29"/>
    <mergeCell ref="R26:R29"/>
    <mergeCell ref="G28:G29"/>
    <mergeCell ref="A30:A31"/>
    <mergeCell ref="B30:B31"/>
    <mergeCell ref="C30:C31"/>
    <mergeCell ref="D30:D31"/>
    <mergeCell ref="E30:E31"/>
    <mergeCell ref="G26:G27"/>
    <mergeCell ref="J26:J29"/>
    <mergeCell ref="K26:K29"/>
    <mergeCell ref="L26:L29"/>
    <mergeCell ref="M26:M29"/>
    <mergeCell ref="N26:N29"/>
    <mergeCell ref="R30:R31"/>
    <mergeCell ref="L30:L31"/>
    <mergeCell ref="M30:M31"/>
    <mergeCell ref="N30:N31"/>
    <mergeCell ref="O30:O31"/>
    <mergeCell ref="P30:P31"/>
    <mergeCell ref="Q30:Q31"/>
    <mergeCell ref="F30:F31"/>
    <mergeCell ref="A32:A35"/>
    <mergeCell ref="B32:B35"/>
    <mergeCell ref="C32:C35"/>
    <mergeCell ref="D32:D35"/>
    <mergeCell ref="E32:E35"/>
    <mergeCell ref="F32:F35"/>
    <mergeCell ref="G32:G33"/>
    <mergeCell ref="J32:J35"/>
    <mergeCell ref="K32:K35"/>
    <mergeCell ref="G30:G31"/>
    <mergeCell ref="H30:H31"/>
    <mergeCell ref="I30:I31"/>
    <mergeCell ref="J30:J31"/>
    <mergeCell ref="K30:K31"/>
    <mergeCell ref="R32:R35"/>
    <mergeCell ref="G34:G35"/>
    <mergeCell ref="A36:A39"/>
    <mergeCell ref="B36:B39"/>
    <mergeCell ref="C36:C39"/>
    <mergeCell ref="D36:D39"/>
    <mergeCell ref="E36:E39"/>
    <mergeCell ref="F36:F39"/>
    <mergeCell ref="J36:J39"/>
    <mergeCell ref="K36:K39"/>
    <mergeCell ref="L32:L35"/>
    <mergeCell ref="M32:M35"/>
    <mergeCell ref="N32:N35"/>
    <mergeCell ref="O32:O35"/>
    <mergeCell ref="P32:P35"/>
    <mergeCell ref="Q32:Q35"/>
    <mergeCell ref="R36:R39"/>
    <mergeCell ref="G38:G39"/>
    <mergeCell ref="M36:M39"/>
    <mergeCell ref="A40:A43"/>
    <mergeCell ref="B40:B43"/>
    <mergeCell ref="C40:C43"/>
    <mergeCell ref="D40:D43"/>
    <mergeCell ref="E40:E43"/>
    <mergeCell ref="F40:F43"/>
    <mergeCell ref="G40:G41"/>
    <mergeCell ref="J40:J43"/>
    <mergeCell ref="L36:L39"/>
    <mergeCell ref="N36:N39"/>
    <mergeCell ref="O36:O39"/>
    <mergeCell ref="P36:P39"/>
    <mergeCell ref="Q36:Q39"/>
    <mergeCell ref="Q40:Q43"/>
    <mergeCell ref="R40:R43"/>
    <mergeCell ref="G42:G43"/>
    <mergeCell ref="A44:A47"/>
    <mergeCell ref="B44:B47"/>
    <mergeCell ref="C44:C47"/>
    <mergeCell ref="D44:D47"/>
    <mergeCell ref="E44:E47"/>
    <mergeCell ref="F44:F47"/>
    <mergeCell ref="G44:G45"/>
    <mergeCell ref="K40:K43"/>
    <mergeCell ref="L40:L43"/>
    <mergeCell ref="M40:M43"/>
    <mergeCell ref="N40:N43"/>
    <mergeCell ref="O40:O43"/>
    <mergeCell ref="P40:P43"/>
    <mergeCell ref="P44:P47"/>
    <mergeCell ref="Q44:Q47"/>
    <mergeCell ref="R44:R47"/>
    <mergeCell ref="G46:G47"/>
    <mergeCell ref="A49:A50"/>
    <mergeCell ref="B49:B50"/>
    <mergeCell ref="C49:C50"/>
    <mergeCell ref="D49:D50"/>
    <mergeCell ref="E49:E50"/>
    <mergeCell ref="F49:F50"/>
    <mergeCell ref="J44:J47"/>
    <mergeCell ref="K44:K47"/>
    <mergeCell ref="L44:L47"/>
    <mergeCell ref="M44:M47"/>
    <mergeCell ref="N44:N47"/>
    <mergeCell ref="O44:O47"/>
    <mergeCell ref="O49:O50"/>
    <mergeCell ref="P49:P50"/>
    <mergeCell ref="Q49:Q50"/>
    <mergeCell ref="R49:R50"/>
    <mergeCell ref="A51:A56"/>
    <mergeCell ref="B51:B56"/>
    <mergeCell ref="C51:C56"/>
    <mergeCell ref="D51:D56"/>
    <mergeCell ref="E51:E56"/>
    <mergeCell ref="F51:F56"/>
    <mergeCell ref="G49:G50"/>
    <mergeCell ref="J49:J50"/>
    <mergeCell ref="K49:K50"/>
    <mergeCell ref="L49:L50"/>
    <mergeCell ref="M49:M50"/>
    <mergeCell ref="N49:N50"/>
    <mergeCell ref="P51:P56"/>
    <mergeCell ref="Q51:Q56"/>
    <mergeCell ref="R51:R56"/>
    <mergeCell ref="G53:G54"/>
    <mergeCell ref="G55:G56"/>
    <mergeCell ref="A57:A58"/>
    <mergeCell ref="B57:B58"/>
    <mergeCell ref="C57:C58"/>
    <mergeCell ref="D57:D58"/>
    <mergeCell ref="E57:E58"/>
    <mergeCell ref="G51:G52"/>
    <mergeCell ref="J51:J56"/>
    <mergeCell ref="K51:K56"/>
    <mergeCell ref="L51:L56"/>
    <mergeCell ref="M51:M56"/>
    <mergeCell ref="N51:N56"/>
    <mergeCell ref="N57:N58"/>
    <mergeCell ref="O57:O58"/>
    <mergeCell ref="P57:P58"/>
    <mergeCell ref="Q57:Q58"/>
    <mergeCell ref="R57:R58"/>
    <mergeCell ref="A59:A60"/>
    <mergeCell ref="B59:B60"/>
    <mergeCell ref="C59:C60"/>
    <mergeCell ref="D59:D60"/>
    <mergeCell ref="E59:E60"/>
    <mergeCell ref="F57:F58"/>
    <mergeCell ref="G57:G58"/>
    <mergeCell ref="J57:J58"/>
    <mergeCell ref="K57:K58"/>
    <mergeCell ref="L57:L58"/>
    <mergeCell ref="M57:M58"/>
    <mergeCell ref="N59:N60"/>
    <mergeCell ref="O59:O60"/>
    <mergeCell ref="P59:P60"/>
    <mergeCell ref="Q59:Q60"/>
    <mergeCell ref="R59:R60"/>
    <mergeCell ref="L59:L60"/>
    <mergeCell ref="M59:M60"/>
    <mergeCell ref="Q61:Q64"/>
    <mergeCell ref="R61:R64"/>
    <mergeCell ref="G63:G64"/>
    <mergeCell ref="F61:F64"/>
    <mergeCell ref="G61:G62"/>
    <mergeCell ref="J61:J64"/>
    <mergeCell ref="K61:K64"/>
    <mergeCell ref="L61:L64"/>
    <mergeCell ref="M61:M64"/>
    <mergeCell ref="F59:F60"/>
    <mergeCell ref="G59:G60"/>
    <mergeCell ref="J59:J60"/>
    <mergeCell ref="K59:K60"/>
    <mergeCell ref="A65:A69"/>
    <mergeCell ref="B65:B69"/>
    <mergeCell ref="C65:C69"/>
    <mergeCell ref="D65:D69"/>
    <mergeCell ref="E65:E69"/>
    <mergeCell ref="F65:F69"/>
    <mergeCell ref="N61:N64"/>
    <mergeCell ref="O61:O64"/>
    <mergeCell ref="P61:P64"/>
    <mergeCell ref="P65:P69"/>
    <mergeCell ref="A61:A64"/>
    <mergeCell ref="B61:B64"/>
    <mergeCell ref="C61:C64"/>
    <mergeCell ref="D61:D64"/>
    <mergeCell ref="E61:E64"/>
    <mergeCell ref="Q65:Q69"/>
    <mergeCell ref="R65:R69"/>
    <mergeCell ref="G66:G67"/>
    <mergeCell ref="G68:G69"/>
    <mergeCell ref="M71:M73"/>
    <mergeCell ref="N71:P71"/>
    <mergeCell ref="N72:N73"/>
    <mergeCell ref="O72:P72"/>
    <mergeCell ref="J65:J69"/>
    <mergeCell ref="K65:K69"/>
    <mergeCell ref="L65:L69"/>
    <mergeCell ref="M65:M69"/>
    <mergeCell ref="N65:N69"/>
    <mergeCell ref="O65:O69"/>
  </mergeCells>
  <pageMargins left="0.7" right="0.7" top="0.75" bottom="0.75" header="0.3" footer="0.3"/>
  <pageSetup paperSize="8" scale="48" fitToHeight="0" orientation="landscape" r:id="rId1"/>
  <rowBreaks count="3" manualBreakCount="3">
    <brk id="23" max="16383" man="1"/>
    <brk id="35" max="16383" man="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1581-BEF8-4542-B502-A77E56EE8CAE}">
  <dimension ref="A1:S55"/>
  <sheetViews>
    <sheetView topLeftCell="F39" zoomScale="70" zoomScaleNormal="70" workbookViewId="0">
      <selection activeCell="E131" sqref="E131"/>
    </sheetView>
  </sheetViews>
  <sheetFormatPr defaultRowHeight="15" x14ac:dyDescent="0.25"/>
  <cols>
    <col min="1" max="1" width="4.5703125" style="354" customWidth="1"/>
    <col min="2" max="2" width="8.5703125" style="354" customWidth="1"/>
    <col min="3" max="3" width="11.42578125" style="354" customWidth="1"/>
    <col min="4" max="4" width="9.5703125" style="354" customWidth="1"/>
    <col min="5" max="5" width="45.5703125" style="354" customWidth="1"/>
    <col min="6" max="6" width="61.42578125" style="357" customWidth="1"/>
    <col min="7" max="7" width="35.5703125" style="354" customWidth="1"/>
    <col min="8" max="9" width="24.5703125" style="357" customWidth="1"/>
    <col min="10" max="10" width="32.42578125" style="354" customWidth="1"/>
    <col min="11" max="11" width="28.5703125" style="354" customWidth="1"/>
    <col min="12" max="12" width="17.42578125" style="354" customWidth="1"/>
    <col min="13" max="13" width="17.5703125" style="354" customWidth="1"/>
    <col min="14" max="14" width="17.42578125" style="354" customWidth="1"/>
    <col min="15" max="16" width="18" style="354" customWidth="1"/>
    <col min="17" max="17" width="21.42578125" style="354" customWidth="1"/>
    <col min="18" max="18" width="23.5703125" style="354" customWidth="1"/>
    <col min="19" max="19" width="19.5703125" style="354" customWidth="1"/>
    <col min="20" max="258" width="9.140625" style="354"/>
    <col min="259" max="259" width="4.5703125" style="354" bestFit="1" customWidth="1"/>
    <col min="260" max="260" width="9.5703125" style="354" bestFit="1" customWidth="1"/>
    <col min="261" max="261" width="10" style="354" bestFit="1" customWidth="1"/>
    <col min="262" max="262" width="8.5703125" style="354" bestFit="1" customWidth="1"/>
    <col min="263" max="263" width="22.5703125" style="354" customWidth="1"/>
    <col min="264" max="264" width="59.5703125" style="354" bestFit="1" customWidth="1"/>
    <col min="265" max="265" width="57.5703125" style="354" bestFit="1" customWidth="1"/>
    <col min="266" max="266" width="35.42578125" style="354" bestFit="1" customWidth="1"/>
    <col min="267" max="267" width="28.42578125" style="354" bestFit="1" customWidth="1"/>
    <col min="268" max="268" width="33.42578125" style="354" bestFit="1" customWidth="1"/>
    <col min="269" max="269" width="26" style="354" bestFit="1" customWidth="1"/>
    <col min="270" max="270" width="19.42578125" style="354" bestFit="1" customWidth="1"/>
    <col min="271" max="271" width="10.42578125" style="354" customWidth="1"/>
    <col min="272" max="272" width="11.5703125" style="354" customWidth="1"/>
    <col min="273" max="273" width="14.5703125" style="354" customWidth="1"/>
    <col min="274" max="274" width="9" style="354" bestFit="1" customWidth="1"/>
    <col min="275" max="514" width="9.140625" style="354"/>
    <col min="515" max="515" width="4.5703125" style="354" bestFit="1" customWidth="1"/>
    <col min="516" max="516" width="9.5703125" style="354" bestFit="1" customWidth="1"/>
    <col min="517" max="517" width="10" style="354" bestFit="1" customWidth="1"/>
    <col min="518" max="518" width="8.5703125" style="354" bestFit="1" customWidth="1"/>
    <col min="519" max="519" width="22.5703125" style="354" customWidth="1"/>
    <col min="520" max="520" width="59.5703125" style="354" bestFit="1" customWidth="1"/>
    <col min="521" max="521" width="57.5703125" style="354" bestFit="1" customWidth="1"/>
    <col min="522" max="522" width="35.42578125" style="354" bestFit="1" customWidth="1"/>
    <col min="523" max="523" width="28.42578125" style="354" bestFit="1" customWidth="1"/>
    <col min="524" max="524" width="33.42578125" style="354" bestFit="1" customWidth="1"/>
    <col min="525" max="525" width="26" style="354" bestFit="1" customWidth="1"/>
    <col min="526" max="526" width="19.42578125" style="354" bestFit="1" customWidth="1"/>
    <col min="527" max="527" width="10.42578125" style="354" customWidth="1"/>
    <col min="528" max="528" width="11.5703125" style="354" customWidth="1"/>
    <col min="529" max="529" width="14.5703125" style="354" customWidth="1"/>
    <col min="530" max="530" width="9" style="354" bestFit="1" customWidth="1"/>
    <col min="531" max="770" width="9.140625" style="354"/>
    <col min="771" max="771" width="4.5703125" style="354" bestFit="1" customWidth="1"/>
    <col min="772" max="772" width="9.5703125" style="354" bestFit="1" customWidth="1"/>
    <col min="773" max="773" width="10" style="354" bestFit="1" customWidth="1"/>
    <col min="774" max="774" width="8.5703125" style="354" bestFit="1" customWidth="1"/>
    <col min="775" max="775" width="22.5703125" style="354" customWidth="1"/>
    <col min="776" max="776" width="59.5703125" style="354" bestFit="1" customWidth="1"/>
    <col min="777" max="777" width="57.5703125" style="354" bestFit="1" customWidth="1"/>
    <col min="778" max="778" width="35.42578125" style="354" bestFit="1" customWidth="1"/>
    <col min="779" max="779" width="28.42578125" style="354" bestFit="1" customWidth="1"/>
    <col min="780" max="780" width="33.42578125" style="354" bestFit="1" customWidth="1"/>
    <col min="781" max="781" width="26" style="354" bestFit="1" customWidth="1"/>
    <col min="782" max="782" width="19.42578125" style="354" bestFit="1" customWidth="1"/>
    <col min="783" max="783" width="10.42578125" style="354" customWidth="1"/>
    <col min="784" max="784" width="11.5703125" style="354" customWidth="1"/>
    <col min="785" max="785" width="14.5703125" style="354" customWidth="1"/>
    <col min="786" max="786" width="9" style="354" bestFit="1" customWidth="1"/>
    <col min="787" max="1026" width="9.140625" style="354"/>
    <col min="1027" max="1027" width="4.5703125" style="354" bestFit="1" customWidth="1"/>
    <col min="1028" max="1028" width="9.5703125" style="354" bestFit="1" customWidth="1"/>
    <col min="1029" max="1029" width="10" style="354" bestFit="1" customWidth="1"/>
    <col min="1030" max="1030" width="8.5703125" style="354" bestFit="1" customWidth="1"/>
    <col min="1031" max="1031" width="22.5703125" style="354" customWidth="1"/>
    <col min="1032" max="1032" width="59.5703125" style="354" bestFit="1" customWidth="1"/>
    <col min="1033" max="1033" width="57.5703125" style="354" bestFit="1" customWidth="1"/>
    <col min="1034" max="1034" width="35.42578125" style="354" bestFit="1" customWidth="1"/>
    <col min="1035" max="1035" width="28.42578125" style="354" bestFit="1" customWidth="1"/>
    <col min="1036" max="1036" width="33.42578125" style="354" bestFit="1" customWidth="1"/>
    <col min="1037" max="1037" width="26" style="354" bestFit="1" customWidth="1"/>
    <col min="1038" max="1038" width="19.42578125" style="354" bestFit="1" customWidth="1"/>
    <col min="1039" max="1039" width="10.42578125" style="354" customWidth="1"/>
    <col min="1040" max="1040" width="11.5703125" style="354" customWidth="1"/>
    <col min="1041" max="1041" width="14.5703125" style="354" customWidth="1"/>
    <col min="1042" max="1042" width="9" style="354" bestFit="1" customWidth="1"/>
    <col min="1043" max="1282" width="9.140625" style="354"/>
    <col min="1283" max="1283" width="4.5703125" style="354" bestFit="1" customWidth="1"/>
    <col min="1284" max="1284" width="9.5703125" style="354" bestFit="1" customWidth="1"/>
    <col min="1285" max="1285" width="10" style="354" bestFit="1" customWidth="1"/>
    <col min="1286" max="1286" width="8.5703125" style="354" bestFit="1" customWidth="1"/>
    <col min="1287" max="1287" width="22.5703125" style="354" customWidth="1"/>
    <col min="1288" max="1288" width="59.5703125" style="354" bestFit="1" customWidth="1"/>
    <col min="1289" max="1289" width="57.5703125" style="354" bestFit="1" customWidth="1"/>
    <col min="1290" max="1290" width="35.42578125" style="354" bestFit="1" customWidth="1"/>
    <col min="1291" max="1291" width="28.42578125" style="354" bestFit="1" customWidth="1"/>
    <col min="1292" max="1292" width="33.42578125" style="354" bestFit="1" customWidth="1"/>
    <col min="1293" max="1293" width="26" style="354" bestFit="1" customWidth="1"/>
    <col min="1294" max="1294" width="19.42578125" style="354" bestFit="1" customWidth="1"/>
    <col min="1295" max="1295" width="10.42578125" style="354" customWidth="1"/>
    <col min="1296" max="1296" width="11.5703125" style="354" customWidth="1"/>
    <col min="1297" max="1297" width="14.5703125" style="354" customWidth="1"/>
    <col min="1298" max="1298" width="9" style="354" bestFit="1" customWidth="1"/>
    <col min="1299" max="1538" width="9.140625" style="354"/>
    <col min="1539" max="1539" width="4.5703125" style="354" bestFit="1" customWidth="1"/>
    <col min="1540" max="1540" width="9.5703125" style="354" bestFit="1" customWidth="1"/>
    <col min="1541" max="1541" width="10" style="354" bestFit="1" customWidth="1"/>
    <col min="1542" max="1542" width="8.5703125" style="354" bestFit="1" customWidth="1"/>
    <col min="1543" max="1543" width="22.5703125" style="354" customWidth="1"/>
    <col min="1544" max="1544" width="59.5703125" style="354" bestFit="1" customWidth="1"/>
    <col min="1545" max="1545" width="57.5703125" style="354" bestFit="1" customWidth="1"/>
    <col min="1546" max="1546" width="35.42578125" style="354" bestFit="1" customWidth="1"/>
    <col min="1547" max="1547" width="28.42578125" style="354" bestFit="1" customWidth="1"/>
    <col min="1548" max="1548" width="33.42578125" style="354" bestFit="1" customWidth="1"/>
    <col min="1549" max="1549" width="26" style="354" bestFit="1" customWidth="1"/>
    <col min="1550" max="1550" width="19.42578125" style="354" bestFit="1" customWidth="1"/>
    <col min="1551" max="1551" width="10.42578125" style="354" customWidth="1"/>
    <col min="1552" max="1552" width="11.5703125" style="354" customWidth="1"/>
    <col min="1553" max="1553" width="14.5703125" style="354" customWidth="1"/>
    <col min="1554" max="1554" width="9" style="354" bestFit="1" customWidth="1"/>
    <col min="1555" max="1794" width="9.140625" style="354"/>
    <col min="1795" max="1795" width="4.5703125" style="354" bestFit="1" customWidth="1"/>
    <col min="1796" max="1796" width="9.5703125" style="354" bestFit="1" customWidth="1"/>
    <col min="1797" max="1797" width="10" style="354" bestFit="1" customWidth="1"/>
    <col min="1798" max="1798" width="8.5703125" style="354" bestFit="1" customWidth="1"/>
    <col min="1799" max="1799" width="22.5703125" style="354" customWidth="1"/>
    <col min="1800" max="1800" width="59.5703125" style="354" bestFit="1" customWidth="1"/>
    <col min="1801" max="1801" width="57.5703125" style="354" bestFit="1" customWidth="1"/>
    <col min="1802" max="1802" width="35.42578125" style="354" bestFit="1" customWidth="1"/>
    <col min="1803" max="1803" width="28.42578125" style="354" bestFit="1" customWidth="1"/>
    <col min="1804" max="1804" width="33.42578125" style="354" bestFit="1" customWidth="1"/>
    <col min="1805" max="1805" width="26" style="354" bestFit="1" customWidth="1"/>
    <col min="1806" max="1806" width="19.42578125" style="354" bestFit="1" customWidth="1"/>
    <col min="1807" max="1807" width="10.42578125" style="354" customWidth="1"/>
    <col min="1808" max="1808" width="11.5703125" style="354" customWidth="1"/>
    <col min="1809" max="1809" width="14.5703125" style="354" customWidth="1"/>
    <col min="1810" max="1810" width="9" style="354" bestFit="1" customWidth="1"/>
    <col min="1811" max="2050" width="9.140625" style="354"/>
    <col min="2051" max="2051" width="4.5703125" style="354" bestFit="1" customWidth="1"/>
    <col min="2052" max="2052" width="9.5703125" style="354" bestFit="1" customWidth="1"/>
    <col min="2053" max="2053" width="10" style="354" bestFit="1" customWidth="1"/>
    <col min="2054" max="2054" width="8.5703125" style="354" bestFit="1" customWidth="1"/>
    <col min="2055" max="2055" width="22.5703125" style="354" customWidth="1"/>
    <col min="2056" max="2056" width="59.5703125" style="354" bestFit="1" customWidth="1"/>
    <col min="2057" max="2057" width="57.5703125" style="354" bestFit="1" customWidth="1"/>
    <col min="2058" max="2058" width="35.42578125" style="354" bestFit="1" customWidth="1"/>
    <col min="2059" max="2059" width="28.42578125" style="354" bestFit="1" customWidth="1"/>
    <col min="2060" max="2060" width="33.42578125" style="354" bestFit="1" customWidth="1"/>
    <col min="2061" max="2061" width="26" style="354" bestFit="1" customWidth="1"/>
    <col min="2062" max="2062" width="19.42578125" style="354" bestFit="1" customWidth="1"/>
    <col min="2063" max="2063" width="10.42578125" style="354" customWidth="1"/>
    <col min="2064" max="2064" width="11.5703125" style="354" customWidth="1"/>
    <col min="2065" max="2065" width="14.5703125" style="354" customWidth="1"/>
    <col min="2066" max="2066" width="9" style="354" bestFit="1" customWidth="1"/>
    <col min="2067" max="2306" width="9.140625" style="354"/>
    <col min="2307" max="2307" width="4.5703125" style="354" bestFit="1" customWidth="1"/>
    <col min="2308" max="2308" width="9.5703125" style="354" bestFit="1" customWidth="1"/>
    <col min="2309" max="2309" width="10" style="354" bestFit="1" customWidth="1"/>
    <col min="2310" max="2310" width="8.5703125" style="354" bestFit="1" customWidth="1"/>
    <col min="2311" max="2311" width="22.5703125" style="354" customWidth="1"/>
    <col min="2312" max="2312" width="59.5703125" style="354" bestFit="1" customWidth="1"/>
    <col min="2313" max="2313" width="57.5703125" style="354" bestFit="1" customWidth="1"/>
    <col min="2314" max="2314" width="35.42578125" style="354" bestFit="1" customWidth="1"/>
    <col min="2315" max="2315" width="28.42578125" style="354" bestFit="1" customWidth="1"/>
    <col min="2316" max="2316" width="33.42578125" style="354" bestFit="1" customWidth="1"/>
    <col min="2317" max="2317" width="26" style="354" bestFit="1" customWidth="1"/>
    <col min="2318" max="2318" width="19.42578125" style="354" bestFit="1" customWidth="1"/>
    <col min="2319" max="2319" width="10.42578125" style="354" customWidth="1"/>
    <col min="2320" max="2320" width="11.5703125" style="354" customWidth="1"/>
    <col min="2321" max="2321" width="14.5703125" style="354" customWidth="1"/>
    <col min="2322" max="2322" width="9" style="354" bestFit="1" customWidth="1"/>
    <col min="2323" max="2562" width="9.140625" style="354"/>
    <col min="2563" max="2563" width="4.5703125" style="354" bestFit="1" customWidth="1"/>
    <col min="2564" max="2564" width="9.5703125" style="354" bestFit="1" customWidth="1"/>
    <col min="2565" max="2565" width="10" style="354" bestFit="1" customWidth="1"/>
    <col min="2566" max="2566" width="8.5703125" style="354" bestFit="1" customWidth="1"/>
    <col min="2567" max="2567" width="22.5703125" style="354" customWidth="1"/>
    <col min="2568" max="2568" width="59.5703125" style="354" bestFit="1" customWidth="1"/>
    <col min="2569" max="2569" width="57.5703125" style="354" bestFit="1" customWidth="1"/>
    <col min="2570" max="2570" width="35.42578125" style="354" bestFit="1" customWidth="1"/>
    <col min="2571" max="2571" width="28.42578125" style="354" bestFit="1" customWidth="1"/>
    <col min="2572" max="2572" width="33.42578125" style="354" bestFit="1" customWidth="1"/>
    <col min="2573" max="2573" width="26" style="354" bestFit="1" customWidth="1"/>
    <col min="2574" max="2574" width="19.42578125" style="354" bestFit="1" customWidth="1"/>
    <col min="2575" max="2575" width="10.42578125" style="354" customWidth="1"/>
    <col min="2576" max="2576" width="11.5703125" style="354" customWidth="1"/>
    <col min="2577" max="2577" width="14.5703125" style="354" customWidth="1"/>
    <col min="2578" max="2578" width="9" style="354" bestFit="1" customWidth="1"/>
    <col min="2579" max="2818" width="9.140625" style="354"/>
    <col min="2819" max="2819" width="4.5703125" style="354" bestFit="1" customWidth="1"/>
    <col min="2820" max="2820" width="9.5703125" style="354" bestFit="1" customWidth="1"/>
    <col min="2821" max="2821" width="10" style="354" bestFit="1" customWidth="1"/>
    <col min="2822" max="2822" width="8.5703125" style="354" bestFit="1" customWidth="1"/>
    <col min="2823" max="2823" width="22.5703125" style="354" customWidth="1"/>
    <col min="2824" max="2824" width="59.5703125" style="354" bestFit="1" customWidth="1"/>
    <col min="2825" max="2825" width="57.5703125" style="354" bestFit="1" customWidth="1"/>
    <col min="2826" max="2826" width="35.42578125" style="354" bestFit="1" customWidth="1"/>
    <col min="2827" max="2827" width="28.42578125" style="354" bestFit="1" customWidth="1"/>
    <col min="2828" max="2828" width="33.42578125" style="354" bestFit="1" customWidth="1"/>
    <col min="2829" max="2829" width="26" style="354" bestFit="1" customWidth="1"/>
    <col min="2830" max="2830" width="19.42578125" style="354" bestFit="1" customWidth="1"/>
    <col min="2831" max="2831" width="10.42578125" style="354" customWidth="1"/>
    <col min="2832" max="2832" width="11.5703125" style="354" customWidth="1"/>
    <col min="2833" max="2833" width="14.5703125" style="354" customWidth="1"/>
    <col min="2834" max="2834" width="9" style="354" bestFit="1" customWidth="1"/>
    <col min="2835" max="3074" width="9.140625" style="354"/>
    <col min="3075" max="3075" width="4.5703125" style="354" bestFit="1" customWidth="1"/>
    <col min="3076" max="3076" width="9.5703125" style="354" bestFit="1" customWidth="1"/>
    <col min="3077" max="3077" width="10" style="354" bestFit="1" customWidth="1"/>
    <col min="3078" max="3078" width="8.5703125" style="354" bestFit="1" customWidth="1"/>
    <col min="3079" max="3079" width="22.5703125" style="354" customWidth="1"/>
    <col min="3080" max="3080" width="59.5703125" style="354" bestFit="1" customWidth="1"/>
    <col min="3081" max="3081" width="57.5703125" style="354" bestFit="1" customWidth="1"/>
    <col min="3082" max="3082" width="35.42578125" style="354" bestFit="1" customWidth="1"/>
    <col min="3083" max="3083" width="28.42578125" style="354" bestFit="1" customWidth="1"/>
    <col min="3084" max="3084" width="33.42578125" style="354" bestFit="1" customWidth="1"/>
    <col min="3085" max="3085" width="26" style="354" bestFit="1" customWidth="1"/>
    <col min="3086" max="3086" width="19.42578125" style="354" bestFit="1" customWidth="1"/>
    <col min="3087" max="3087" width="10.42578125" style="354" customWidth="1"/>
    <col min="3088" max="3088" width="11.5703125" style="354" customWidth="1"/>
    <col min="3089" max="3089" width="14.5703125" style="354" customWidth="1"/>
    <col min="3090" max="3090" width="9" style="354" bestFit="1" customWidth="1"/>
    <col min="3091" max="3330" width="9.140625" style="354"/>
    <col min="3331" max="3331" width="4.5703125" style="354" bestFit="1" customWidth="1"/>
    <col min="3332" max="3332" width="9.5703125" style="354" bestFit="1" customWidth="1"/>
    <col min="3333" max="3333" width="10" style="354" bestFit="1" customWidth="1"/>
    <col min="3334" max="3334" width="8.5703125" style="354" bestFit="1" customWidth="1"/>
    <col min="3335" max="3335" width="22.5703125" style="354" customWidth="1"/>
    <col min="3336" max="3336" width="59.5703125" style="354" bestFit="1" customWidth="1"/>
    <col min="3337" max="3337" width="57.5703125" style="354" bestFit="1" customWidth="1"/>
    <col min="3338" max="3338" width="35.42578125" style="354" bestFit="1" customWidth="1"/>
    <col min="3339" max="3339" width="28.42578125" style="354" bestFit="1" customWidth="1"/>
    <col min="3340" max="3340" width="33.42578125" style="354" bestFit="1" customWidth="1"/>
    <col min="3341" max="3341" width="26" style="354" bestFit="1" customWidth="1"/>
    <col min="3342" max="3342" width="19.42578125" style="354" bestFit="1" customWidth="1"/>
    <col min="3343" max="3343" width="10.42578125" style="354" customWidth="1"/>
    <col min="3344" max="3344" width="11.5703125" style="354" customWidth="1"/>
    <col min="3345" max="3345" width="14.5703125" style="354" customWidth="1"/>
    <col min="3346" max="3346" width="9" style="354" bestFit="1" customWidth="1"/>
    <col min="3347" max="3586" width="9.140625" style="354"/>
    <col min="3587" max="3587" width="4.5703125" style="354" bestFit="1" customWidth="1"/>
    <col min="3588" max="3588" width="9.5703125" style="354" bestFit="1" customWidth="1"/>
    <col min="3589" max="3589" width="10" style="354" bestFit="1" customWidth="1"/>
    <col min="3590" max="3590" width="8.5703125" style="354" bestFit="1" customWidth="1"/>
    <col min="3591" max="3591" width="22.5703125" style="354" customWidth="1"/>
    <col min="3592" max="3592" width="59.5703125" style="354" bestFit="1" customWidth="1"/>
    <col min="3593" max="3593" width="57.5703125" style="354" bestFit="1" customWidth="1"/>
    <col min="3594" max="3594" width="35.42578125" style="354" bestFit="1" customWidth="1"/>
    <col min="3595" max="3595" width="28.42578125" style="354" bestFit="1" customWidth="1"/>
    <col min="3596" max="3596" width="33.42578125" style="354" bestFit="1" customWidth="1"/>
    <col min="3597" max="3597" width="26" style="354" bestFit="1" customWidth="1"/>
    <col min="3598" max="3598" width="19.42578125" style="354" bestFit="1" customWidth="1"/>
    <col min="3599" max="3599" width="10.42578125" style="354" customWidth="1"/>
    <col min="3600" max="3600" width="11.5703125" style="354" customWidth="1"/>
    <col min="3601" max="3601" width="14.5703125" style="354" customWidth="1"/>
    <col min="3602" max="3602" width="9" style="354" bestFit="1" customWidth="1"/>
    <col min="3603" max="3842" width="9.140625" style="354"/>
    <col min="3843" max="3843" width="4.5703125" style="354" bestFit="1" customWidth="1"/>
    <col min="3844" max="3844" width="9.5703125" style="354" bestFit="1" customWidth="1"/>
    <col min="3845" max="3845" width="10" style="354" bestFit="1" customWidth="1"/>
    <col min="3846" max="3846" width="8.5703125" style="354" bestFit="1" customWidth="1"/>
    <col min="3847" max="3847" width="22.5703125" style="354" customWidth="1"/>
    <col min="3848" max="3848" width="59.5703125" style="354" bestFit="1" customWidth="1"/>
    <col min="3849" max="3849" width="57.5703125" style="354" bestFit="1" customWidth="1"/>
    <col min="3850" max="3850" width="35.42578125" style="354" bestFit="1" customWidth="1"/>
    <col min="3851" max="3851" width="28.42578125" style="354" bestFit="1" customWidth="1"/>
    <col min="3852" max="3852" width="33.42578125" style="354" bestFit="1" customWidth="1"/>
    <col min="3853" max="3853" width="26" style="354" bestFit="1" customWidth="1"/>
    <col min="3854" max="3854" width="19.42578125" style="354" bestFit="1" customWidth="1"/>
    <col min="3855" max="3855" width="10.42578125" style="354" customWidth="1"/>
    <col min="3856" max="3856" width="11.5703125" style="354" customWidth="1"/>
    <col min="3857" max="3857" width="14.5703125" style="354" customWidth="1"/>
    <col min="3858" max="3858" width="9" style="354" bestFit="1" customWidth="1"/>
    <col min="3859" max="4098" width="9.140625" style="354"/>
    <col min="4099" max="4099" width="4.5703125" style="354" bestFit="1" customWidth="1"/>
    <col min="4100" max="4100" width="9.5703125" style="354" bestFit="1" customWidth="1"/>
    <col min="4101" max="4101" width="10" style="354" bestFit="1" customWidth="1"/>
    <col min="4102" max="4102" width="8.5703125" style="354" bestFit="1" customWidth="1"/>
    <col min="4103" max="4103" width="22.5703125" style="354" customWidth="1"/>
    <col min="4104" max="4104" width="59.5703125" style="354" bestFit="1" customWidth="1"/>
    <col min="4105" max="4105" width="57.5703125" style="354" bestFit="1" customWidth="1"/>
    <col min="4106" max="4106" width="35.42578125" style="354" bestFit="1" customWidth="1"/>
    <col min="4107" max="4107" width="28.42578125" style="354" bestFit="1" customWidth="1"/>
    <col min="4108" max="4108" width="33.42578125" style="354" bestFit="1" customWidth="1"/>
    <col min="4109" max="4109" width="26" style="354" bestFit="1" customWidth="1"/>
    <col min="4110" max="4110" width="19.42578125" style="354" bestFit="1" customWidth="1"/>
    <col min="4111" max="4111" width="10.42578125" style="354" customWidth="1"/>
    <col min="4112" max="4112" width="11.5703125" style="354" customWidth="1"/>
    <col min="4113" max="4113" width="14.5703125" style="354" customWidth="1"/>
    <col min="4114" max="4114" width="9" style="354" bestFit="1" customWidth="1"/>
    <col min="4115" max="4354" width="9.140625" style="354"/>
    <col min="4355" max="4355" width="4.5703125" style="354" bestFit="1" customWidth="1"/>
    <col min="4356" max="4356" width="9.5703125" style="354" bestFit="1" customWidth="1"/>
    <col min="4357" max="4357" width="10" style="354" bestFit="1" customWidth="1"/>
    <col min="4358" max="4358" width="8.5703125" style="354" bestFit="1" customWidth="1"/>
    <col min="4359" max="4359" width="22.5703125" style="354" customWidth="1"/>
    <col min="4360" max="4360" width="59.5703125" style="354" bestFit="1" customWidth="1"/>
    <col min="4361" max="4361" width="57.5703125" style="354" bestFit="1" customWidth="1"/>
    <col min="4362" max="4362" width="35.42578125" style="354" bestFit="1" customWidth="1"/>
    <col min="4363" max="4363" width="28.42578125" style="354" bestFit="1" customWidth="1"/>
    <col min="4364" max="4364" width="33.42578125" style="354" bestFit="1" customWidth="1"/>
    <col min="4365" max="4365" width="26" style="354" bestFit="1" customWidth="1"/>
    <col min="4366" max="4366" width="19.42578125" style="354" bestFit="1" customWidth="1"/>
    <col min="4367" max="4367" width="10.42578125" style="354" customWidth="1"/>
    <col min="4368" max="4368" width="11.5703125" style="354" customWidth="1"/>
    <col min="4369" max="4369" width="14.5703125" style="354" customWidth="1"/>
    <col min="4370" max="4370" width="9" style="354" bestFit="1" customWidth="1"/>
    <col min="4371" max="4610" width="9.140625" style="354"/>
    <col min="4611" max="4611" width="4.5703125" style="354" bestFit="1" customWidth="1"/>
    <col min="4612" max="4612" width="9.5703125" style="354" bestFit="1" customWidth="1"/>
    <col min="4613" max="4613" width="10" style="354" bestFit="1" customWidth="1"/>
    <col min="4614" max="4614" width="8.5703125" style="354" bestFit="1" customWidth="1"/>
    <col min="4615" max="4615" width="22.5703125" style="354" customWidth="1"/>
    <col min="4616" max="4616" width="59.5703125" style="354" bestFit="1" customWidth="1"/>
    <col min="4617" max="4617" width="57.5703125" style="354" bestFit="1" customWidth="1"/>
    <col min="4618" max="4618" width="35.42578125" style="354" bestFit="1" customWidth="1"/>
    <col min="4619" max="4619" width="28.42578125" style="354" bestFit="1" customWidth="1"/>
    <col min="4620" max="4620" width="33.42578125" style="354" bestFit="1" customWidth="1"/>
    <col min="4621" max="4621" width="26" style="354" bestFit="1" customWidth="1"/>
    <col min="4622" max="4622" width="19.42578125" style="354" bestFit="1" customWidth="1"/>
    <col min="4623" max="4623" width="10.42578125" style="354" customWidth="1"/>
    <col min="4624" max="4624" width="11.5703125" style="354" customWidth="1"/>
    <col min="4625" max="4625" width="14.5703125" style="354" customWidth="1"/>
    <col min="4626" max="4626" width="9" style="354" bestFit="1" customWidth="1"/>
    <col min="4627" max="4866" width="9.140625" style="354"/>
    <col min="4867" max="4867" width="4.5703125" style="354" bestFit="1" customWidth="1"/>
    <col min="4868" max="4868" width="9.5703125" style="354" bestFit="1" customWidth="1"/>
    <col min="4869" max="4869" width="10" style="354" bestFit="1" customWidth="1"/>
    <col min="4870" max="4870" width="8.5703125" style="354" bestFit="1" customWidth="1"/>
    <col min="4871" max="4871" width="22.5703125" style="354" customWidth="1"/>
    <col min="4872" max="4872" width="59.5703125" style="354" bestFit="1" customWidth="1"/>
    <col min="4873" max="4873" width="57.5703125" style="354" bestFit="1" customWidth="1"/>
    <col min="4874" max="4874" width="35.42578125" style="354" bestFit="1" customWidth="1"/>
    <col min="4875" max="4875" width="28.42578125" style="354" bestFit="1" customWidth="1"/>
    <col min="4876" max="4876" width="33.42578125" style="354" bestFit="1" customWidth="1"/>
    <col min="4877" max="4877" width="26" style="354" bestFit="1" customWidth="1"/>
    <col min="4878" max="4878" width="19.42578125" style="354" bestFit="1" customWidth="1"/>
    <col min="4879" max="4879" width="10.42578125" style="354" customWidth="1"/>
    <col min="4880" max="4880" width="11.5703125" style="354" customWidth="1"/>
    <col min="4881" max="4881" width="14.5703125" style="354" customWidth="1"/>
    <col min="4882" max="4882" width="9" style="354" bestFit="1" customWidth="1"/>
    <col min="4883" max="5122" width="9.140625" style="354"/>
    <col min="5123" max="5123" width="4.5703125" style="354" bestFit="1" customWidth="1"/>
    <col min="5124" max="5124" width="9.5703125" style="354" bestFit="1" customWidth="1"/>
    <col min="5125" max="5125" width="10" style="354" bestFit="1" customWidth="1"/>
    <col min="5126" max="5126" width="8.5703125" style="354" bestFit="1" customWidth="1"/>
    <col min="5127" max="5127" width="22.5703125" style="354" customWidth="1"/>
    <col min="5128" max="5128" width="59.5703125" style="354" bestFit="1" customWidth="1"/>
    <col min="5129" max="5129" width="57.5703125" style="354" bestFit="1" customWidth="1"/>
    <col min="5130" max="5130" width="35.42578125" style="354" bestFit="1" customWidth="1"/>
    <col min="5131" max="5131" width="28.42578125" style="354" bestFit="1" customWidth="1"/>
    <col min="5132" max="5132" width="33.42578125" style="354" bestFit="1" customWidth="1"/>
    <col min="5133" max="5133" width="26" style="354" bestFit="1" customWidth="1"/>
    <col min="5134" max="5134" width="19.42578125" style="354" bestFit="1" customWidth="1"/>
    <col min="5135" max="5135" width="10.42578125" style="354" customWidth="1"/>
    <col min="5136" max="5136" width="11.5703125" style="354" customWidth="1"/>
    <col min="5137" max="5137" width="14.5703125" style="354" customWidth="1"/>
    <col min="5138" max="5138" width="9" style="354" bestFit="1" customWidth="1"/>
    <col min="5139" max="5378" width="9.140625" style="354"/>
    <col min="5379" max="5379" width="4.5703125" style="354" bestFit="1" customWidth="1"/>
    <col min="5380" max="5380" width="9.5703125" style="354" bestFit="1" customWidth="1"/>
    <col min="5381" max="5381" width="10" style="354" bestFit="1" customWidth="1"/>
    <col min="5382" max="5382" width="8.5703125" style="354" bestFit="1" customWidth="1"/>
    <col min="5383" max="5383" width="22.5703125" style="354" customWidth="1"/>
    <col min="5384" max="5384" width="59.5703125" style="354" bestFit="1" customWidth="1"/>
    <col min="5385" max="5385" width="57.5703125" style="354" bestFit="1" customWidth="1"/>
    <col min="5386" max="5386" width="35.42578125" style="354" bestFit="1" customWidth="1"/>
    <col min="5387" max="5387" width="28.42578125" style="354" bestFit="1" customWidth="1"/>
    <col min="5388" max="5388" width="33.42578125" style="354" bestFit="1" customWidth="1"/>
    <col min="5389" max="5389" width="26" style="354" bestFit="1" customWidth="1"/>
    <col min="5390" max="5390" width="19.42578125" style="354" bestFit="1" customWidth="1"/>
    <col min="5391" max="5391" width="10.42578125" style="354" customWidth="1"/>
    <col min="5392" max="5392" width="11.5703125" style="354" customWidth="1"/>
    <col min="5393" max="5393" width="14.5703125" style="354" customWidth="1"/>
    <col min="5394" max="5394" width="9" style="354" bestFit="1" customWidth="1"/>
    <col min="5395" max="5634" width="9.140625" style="354"/>
    <col min="5635" max="5635" width="4.5703125" style="354" bestFit="1" customWidth="1"/>
    <col min="5636" max="5636" width="9.5703125" style="354" bestFit="1" customWidth="1"/>
    <col min="5637" max="5637" width="10" style="354" bestFit="1" customWidth="1"/>
    <col min="5638" max="5638" width="8.5703125" style="354" bestFit="1" customWidth="1"/>
    <col min="5639" max="5639" width="22.5703125" style="354" customWidth="1"/>
    <col min="5640" max="5640" width="59.5703125" style="354" bestFit="1" customWidth="1"/>
    <col min="5641" max="5641" width="57.5703125" style="354" bestFit="1" customWidth="1"/>
    <col min="5642" max="5642" width="35.42578125" style="354" bestFit="1" customWidth="1"/>
    <col min="5643" max="5643" width="28.42578125" style="354" bestFit="1" customWidth="1"/>
    <col min="5644" max="5644" width="33.42578125" style="354" bestFit="1" customWidth="1"/>
    <col min="5645" max="5645" width="26" style="354" bestFit="1" customWidth="1"/>
    <col min="5646" max="5646" width="19.42578125" style="354" bestFit="1" customWidth="1"/>
    <col min="5647" max="5647" width="10.42578125" style="354" customWidth="1"/>
    <col min="5648" max="5648" width="11.5703125" style="354" customWidth="1"/>
    <col min="5649" max="5649" width="14.5703125" style="354" customWidth="1"/>
    <col min="5650" max="5650" width="9" style="354" bestFit="1" customWidth="1"/>
    <col min="5651" max="5890" width="9.140625" style="354"/>
    <col min="5891" max="5891" width="4.5703125" style="354" bestFit="1" customWidth="1"/>
    <col min="5892" max="5892" width="9.5703125" style="354" bestFit="1" customWidth="1"/>
    <col min="5893" max="5893" width="10" style="354" bestFit="1" customWidth="1"/>
    <col min="5894" max="5894" width="8.5703125" style="354" bestFit="1" customWidth="1"/>
    <col min="5895" max="5895" width="22.5703125" style="354" customWidth="1"/>
    <col min="5896" max="5896" width="59.5703125" style="354" bestFit="1" customWidth="1"/>
    <col min="5897" max="5897" width="57.5703125" style="354" bestFit="1" customWidth="1"/>
    <col min="5898" max="5898" width="35.42578125" style="354" bestFit="1" customWidth="1"/>
    <col min="5899" max="5899" width="28.42578125" style="354" bestFit="1" customWidth="1"/>
    <col min="5900" max="5900" width="33.42578125" style="354" bestFit="1" customWidth="1"/>
    <col min="5901" max="5901" width="26" style="354" bestFit="1" customWidth="1"/>
    <col min="5902" max="5902" width="19.42578125" style="354" bestFit="1" customWidth="1"/>
    <col min="5903" max="5903" width="10.42578125" style="354" customWidth="1"/>
    <col min="5904" max="5904" width="11.5703125" style="354" customWidth="1"/>
    <col min="5905" max="5905" width="14.5703125" style="354" customWidth="1"/>
    <col min="5906" max="5906" width="9" style="354" bestFit="1" customWidth="1"/>
    <col min="5907" max="6146" width="9.140625" style="354"/>
    <col min="6147" max="6147" width="4.5703125" style="354" bestFit="1" customWidth="1"/>
    <col min="6148" max="6148" width="9.5703125" style="354" bestFit="1" customWidth="1"/>
    <col min="6149" max="6149" width="10" style="354" bestFit="1" customWidth="1"/>
    <col min="6150" max="6150" width="8.5703125" style="354" bestFit="1" customWidth="1"/>
    <col min="6151" max="6151" width="22.5703125" style="354" customWidth="1"/>
    <col min="6152" max="6152" width="59.5703125" style="354" bestFit="1" customWidth="1"/>
    <col min="6153" max="6153" width="57.5703125" style="354" bestFit="1" customWidth="1"/>
    <col min="6154" max="6154" width="35.42578125" style="354" bestFit="1" customWidth="1"/>
    <col min="6155" max="6155" width="28.42578125" style="354" bestFit="1" customWidth="1"/>
    <col min="6156" max="6156" width="33.42578125" style="354" bestFit="1" customWidth="1"/>
    <col min="6157" max="6157" width="26" style="354" bestFit="1" customWidth="1"/>
    <col min="6158" max="6158" width="19.42578125" style="354" bestFit="1" customWidth="1"/>
    <col min="6159" max="6159" width="10.42578125" style="354" customWidth="1"/>
    <col min="6160" max="6160" width="11.5703125" style="354" customWidth="1"/>
    <col min="6161" max="6161" width="14.5703125" style="354" customWidth="1"/>
    <col min="6162" max="6162" width="9" style="354" bestFit="1" customWidth="1"/>
    <col min="6163" max="6402" width="9.140625" style="354"/>
    <col min="6403" max="6403" width="4.5703125" style="354" bestFit="1" customWidth="1"/>
    <col min="6404" max="6404" width="9.5703125" style="354" bestFit="1" customWidth="1"/>
    <col min="6405" max="6405" width="10" style="354" bestFit="1" customWidth="1"/>
    <col min="6406" max="6406" width="8.5703125" style="354" bestFit="1" customWidth="1"/>
    <col min="6407" max="6407" width="22.5703125" style="354" customWidth="1"/>
    <col min="6408" max="6408" width="59.5703125" style="354" bestFit="1" customWidth="1"/>
    <col min="6409" max="6409" width="57.5703125" style="354" bestFit="1" customWidth="1"/>
    <col min="6410" max="6410" width="35.42578125" style="354" bestFit="1" customWidth="1"/>
    <col min="6411" max="6411" width="28.42578125" style="354" bestFit="1" customWidth="1"/>
    <col min="6412" max="6412" width="33.42578125" style="354" bestFit="1" customWidth="1"/>
    <col min="6413" max="6413" width="26" style="354" bestFit="1" customWidth="1"/>
    <col min="6414" max="6414" width="19.42578125" style="354" bestFit="1" customWidth="1"/>
    <col min="6415" max="6415" width="10.42578125" style="354" customWidth="1"/>
    <col min="6416" max="6416" width="11.5703125" style="354" customWidth="1"/>
    <col min="6417" max="6417" width="14.5703125" style="354" customWidth="1"/>
    <col min="6418" max="6418" width="9" style="354" bestFit="1" customWidth="1"/>
    <col min="6419" max="6658" width="9.140625" style="354"/>
    <col min="6659" max="6659" width="4.5703125" style="354" bestFit="1" customWidth="1"/>
    <col min="6660" max="6660" width="9.5703125" style="354" bestFit="1" customWidth="1"/>
    <col min="6661" max="6661" width="10" style="354" bestFit="1" customWidth="1"/>
    <col min="6662" max="6662" width="8.5703125" style="354" bestFit="1" customWidth="1"/>
    <col min="6663" max="6663" width="22.5703125" style="354" customWidth="1"/>
    <col min="6664" max="6664" width="59.5703125" style="354" bestFit="1" customWidth="1"/>
    <col min="6665" max="6665" width="57.5703125" style="354" bestFit="1" customWidth="1"/>
    <col min="6666" max="6666" width="35.42578125" style="354" bestFit="1" customWidth="1"/>
    <col min="6667" max="6667" width="28.42578125" style="354" bestFit="1" customWidth="1"/>
    <col min="6668" max="6668" width="33.42578125" style="354" bestFit="1" customWidth="1"/>
    <col min="6669" max="6669" width="26" style="354" bestFit="1" customWidth="1"/>
    <col min="6670" max="6670" width="19.42578125" style="354" bestFit="1" customWidth="1"/>
    <col min="6671" max="6671" width="10.42578125" style="354" customWidth="1"/>
    <col min="6672" max="6672" width="11.5703125" style="354" customWidth="1"/>
    <col min="6673" max="6673" width="14.5703125" style="354" customWidth="1"/>
    <col min="6674" max="6674" width="9" style="354" bestFit="1" customWidth="1"/>
    <col min="6675" max="6914" width="9.140625" style="354"/>
    <col min="6915" max="6915" width="4.5703125" style="354" bestFit="1" customWidth="1"/>
    <col min="6916" max="6916" width="9.5703125" style="354" bestFit="1" customWidth="1"/>
    <col min="6917" max="6917" width="10" style="354" bestFit="1" customWidth="1"/>
    <col min="6918" max="6918" width="8.5703125" style="354" bestFit="1" customWidth="1"/>
    <col min="6919" max="6919" width="22.5703125" style="354" customWidth="1"/>
    <col min="6920" max="6920" width="59.5703125" style="354" bestFit="1" customWidth="1"/>
    <col min="6921" max="6921" width="57.5703125" style="354" bestFit="1" customWidth="1"/>
    <col min="6922" max="6922" width="35.42578125" style="354" bestFit="1" customWidth="1"/>
    <col min="6923" max="6923" width="28.42578125" style="354" bestFit="1" customWidth="1"/>
    <col min="6924" max="6924" width="33.42578125" style="354" bestFit="1" customWidth="1"/>
    <col min="6925" max="6925" width="26" style="354" bestFit="1" customWidth="1"/>
    <col min="6926" max="6926" width="19.42578125" style="354" bestFit="1" customWidth="1"/>
    <col min="6927" max="6927" width="10.42578125" style="354" customWidth="1"/>
    <col min="6928" max="6928" width="11.5703125" style="354" customWidth="1"/>
    <col min="6929" max="6929" width="14.5703125" style="354" customWidth="1"/>
    <col min="6930" max="6930" width="9" style="354" bestFit="1" customWidth="1"/>
    <col min="6931" max="7170" width="9.140625" style="354"/>
    <col min="7171" max="7171" width="4.5703125" style="354" bestFit="1" customWidth="1"/>
    <col min="7172" max="7172" width="9.5703125" style="354" bestFit="1" customWidth="1"/>
    <col min="7173" max="7173" width="10" style="354" bestFit="1" customWidth="1"/>
    <col min="7174" max="7174" width="8.5703125" style="354" bestFit="1" customWidth="1"/>
    <col min="7175" max="7175" width="22.5703125" style="354" customWidth="1"/>
    <col min="7176" max="7176" width="59.5703125" style="354" bestFit="1" customWidth="1"/>
    <col min="7177" max="7177" width="57.5703125" style="354" bestFit="1" customWidth="1"/>
    <col min="7178" max="7178" width="35.42578125" style="354" bestFit="1" customWidth="1"/>
    <col min="7179" max="7179" width="28.42578125" style="354" bestFit="1" customWidth="1"/>
    <col min="7180" max="7180" width="33.42578125" style="354" bestFit="1" customWidth="1"/>
    <col min="7181" max="7181" width="26" style="354" bestFit="1" customWidth="1"/>
    <col min="7182" max="7182" width="19.42578125" style="354" bestFit="1" customWidth="1"/>
    <col min="7183" max="7183" width="10.42578125" style="354" customWidth="1"/>
    <col min="7184" max="7184" width="11.5703125" style="354" customWidth="1"/>
    <col min="7185" max="7185" width="14.5703125" style="354" customWidth="1"/>
    <col min="7186" max="7186" width="9" style="354" bestFit="1" customWidth="1"/>
    <col min="7187" max="7426" width="9.140625" style="354"/>
    <col min="7427" max="7427" width="4.5703125" style="354" bestFit="1" customWidth="1"/>
    <col min="7428" max="7428" width="9.5703125" style="354" bestFit="1" customWidth="1"/>
    <col min="7429" max="7429" width="10" style="354" bestFit="1" customWidth="1"/>
    <col min="7430" max="7430" width="8.5703125" style="354" bestFit="1" customWidth="1"/>
    <col min="7431" max="7431" width="22.5703125" style="354" customWidth="1"/>
    <col min="7432" max="7432" width="59.5703125" style="354" bestFit="1" customWidth="1"/>
    <col min="7433" max="7433" width="57.5703125" style="354" bestFit="1" customWidth="1"/>
    <col min="7434" max="7434" width="35.42578125" style="354" bestFit="1" customWidth="1"/>
    <col min="7435" max="7435" width="28.42578125" style="354" bestFit="1" customWidth="1"/>
    <col min="7436" max="7436" width="33.42578125" style="354" bestFit="1" customWidth="1"/>
    <col min="7437" max="7437" width="26" style="354" bestFit="1" customWidth="1"/>
    <col min="7438" max="7438" width="19.42578125" style="354" bestFit="1" customWidth="1"/>
    <col min="7439" max="7439" width="10.42578125" style="354" customWidth="1"/>
    <col min="7440" max="7440" width="11.5703125" style="354" customWidth="1"/>
    <col min="7441" max="7441" width="14.5703125" style="354" customWidth="1"/>
    <col min="7442" max="7442" width="9" style="354" bestFit="1" customWidth="1"/>
    <col min="7443" max="7682" width="9.140625" style="354"/>
    <col min="7683" max="7683" width="4.5703125" style="354" bestFit="1" customWidth="1"/>
    <col min="7684" max="7684" width="9.5703125" style="354" bestFit="1" customWidth="1"/>
    <col min="7685" max="7685" width="10" style="354" bestFit="1" customWidth="1"/>
    <col min="7686" max="7686" width="8.5703125" style="354" bestFit="1" customWidth="1"/>
    <col min="7687" max="7687" width="22.5703125" style="354" customWidth="1"/>
    <col min="7688" max="7688" width="59.5703125" style="354" bestFit="1" customWidth="1"/>
    <col min="7689" max="7689" width="57.5703125" style="354" bestFit="1" customWidth="1"/>
    <col min="7690" max="7690" width="35.42578125" style="354" bestFit="1" customWidth="1"/>
    <col min="7691" max="7691" width="28.42578125" style="354" bestFit="1" customWidth="1"/>
    <col min="7692" max="7692" width="33.42578125" style="354" bestFit="1" customWidth="1"/>
    <col min="7693" max="7693" width="26" style="354" bestFit="1" customWidth="1"/>
    <col min="7694" max="7694" width="19.42578125" style="354" bestFit="1" customWidth="1"/>
    <col min="7695" max="7695" width="10.42578125" style="354" customWidth="1"/>
    <col min="7696" max="7696" width="11.5703125" style="354" customWidth="1"/>
    <col min="7697" max="7697" width="14.5703125" style="354" customWidth="1"/>
    <col min="7698" max="7698" width="9" style="354" bestFit="1" customWidth="1"/>
    <col min="7699" max="7938" width="9.140625" style="354"/>
    <col min="7939" max="7939" width="4.5703125" style="354" bestFit="1" customWidth="1"/>
    <col min="7940" max="7940" width="9.5703125" style="354" bestFit="1" customWidth="1"/>
    <col min="7941" max="7941" width="10" style="354" bestFit="1" customWidth="1"/>
    <col min="7942" max="7942" width="8.5703125" style="354" bestFit="1" customWidth="1"/>
    <col min="7943" max="7943" width="22.5703125" style="354" customWidth="1"/>
    <col min="7944" max="7944" width="59.5703125" style="354" bestFit="1" customWidth="1"/>
    <col min="7945" max="7945" width="57.5703125" style="354" bestFit="1" customWidth="1"/>
    <col min="7946" max="7946" width="35.42578125" style="354" bestFit="1" customWidth="1"/>
    <col min="7947" max="7947" width="28.42578125" style="354" bestFit="1" customWidth="1"/>
    <col min="7948" max="7948" width="33.42578125" style="354" bestFit="1" customWidth="1"/>
    <col min="7949" max="7949" width="26" style="354" bestFit="1" customWidth="1"/>
    <col min="7950" max="7950" width="19.42578125" style="354" bestFit="1" customWidth="1"/>
    <col min="7951" max="7951" width="10.42578125" style="354" customWidth="1"/>
    <col min="7952" max="7952" width="11.5703125" style="354" customWidth="1"/>
    <col min="7953" max="7953" width="14.5703125" style="354" customWidth="1"/>
    <col min="7954" max="7954" width="9" style="354" bestFit="1" customWidth="1"/>
    <col min="7955" max="8194" width="9.140625" style="354"/>
    <col min="8195" max="8195" width="4.5703125" style="354" bestFit="1" customWidth="1"/>
    <col min="8196" max="8196" width="9.5703125" style="354" bestFit="1" customWidth="1"/>
    <col min="8197" max="8197" width="10" style="354" bestFit="1" customWidth="1"/>
    <col min="8198" max="8198" width="8.5703125" style="354" bestFit="1" customWidth="1"/>
    <col min="8199" max="8199" width="22.5703125" style="354" customWidth="1"/>
    <col min="8200" max="8200" width="59.5703125" style="354" bestFit="1" customWidth="1"/>
    <col min="8201" max="8201" width="57.5703125" style="354" bestFit="1" customWidth="1"/>
    <col min="8202" max="8202" width="35.42578125" style="354" bestFit="1" customWidth="1"/>
    <col min="8203" max="8203" width="28.42578125" style="354" bestFit="1" customWidth="1"/>
    <col min="8204" max="8204" width="33.42578125" style="354" bestFit="1" customWidth="1"/>
    <col min="8205" max="8205" width="26" style="354" bestFit="1" customWidth="1"/>
    <col min="8206" max="8206" width="19.42578125" style="354" bestFit="1" customWidth="1"/>
    <col min="8207" max="8207" width="10.42578125" style="354" customWidth="1"/>
    <col min="8208" max="8208" width="11.5703125" style="354" customWidth="1"/>
    <col min="8209" max="8209" width="14.5703125" style="354" customWidth="1"/>
    <col min="8210" max="8210" width="9" style="354" bestFit="1" customWidth="1"/>
    <col min="8211" max="8450" width="9.140625" style="354"/>
    <col min="8451" max="8451" width="4.5703125" style="354" bestFit="1" customWidth="1"/>
    <col min="8452" max="8452" width="9.5703125" style="354" bestFit="1" customWidth="1"/>
    <col min="8453" max="8453" width="10" style="354" bestFit="1" customWidth="1"/>
    <col min="8454" max="8454" width="8.5703125" style="354" bestFit="1" customWidth="1"/>
    <col min="8455" max="8455" width="22.5703125" style="354" customWidth="1"/>
    <col min="8456" max="8456" width="59.5703125" style="354" bestFit="1" customWidth="1"/>
    <col min="8457" max="8457" width="57.5703125" style="354" bestFit="1" customWidth="1"/>
    <col min="8458" max="8458" width="35.42578125" style="354" bestFit="1" customWidth="1"/>
    <col min="8459" max="8459" width="28.42578125" style="354" bestFit="1" customWidth="1"/>
    <col min="8460" max="8460" width="33.42578125" style="354" bestFit="1" customWidth="1"/>
    <col min="8461" max="8461" width="26" style="354" bestFit="1" customWidth="1"/>
    <col min="8462" max="8462" width="19.42578125" style="354" bestFit="1" customWidth="1"/>
    <col min="8463" max="8463" width="10.42578125" style="354" customWidth="1"/>
    <col min="8464" max="8464" width="11.5703125" style="354" customWidth="1"/>
    <col min="8465" max="8465" width="14.5703125" style="354" customWidth="1"/>
    <col min="8466" max="8466" width="9" style="354" bestFit="1" customWidth="1"/>
    <col min="8467" max="8706" width="9.140625" style="354"/>
    <col min="8707" max="8707" width="4.5703125" style="354" bestFit="1" customWidth="1"/>
    <col min="8708" max="8708" width="9.5703125" style="354" bestFit="1" customWidth="1"/>
    <col min="8709" max="8709" width="10" style="354" bestFit="1" customWidth="1"/>
    <col min="8710" max="8710" width="8.5703125" style="354" bestFit="1" customWidth="1"/>
    <col min="8711" max="8711" width="22.5703125" style="354" customWidth="1"/>
    <col min="8712" max="8712" width="59.5703125" style="354" bestFit="1" customWidth="1"/>
    <col min="8713" max="8713" width="57.5703125" style="354" bestFit="1" customWidth="1"/>
    <col min="8714" max="8714" width="35.42578125" style="354" bestFit="1" customWidth="1"/>
    <col min="8715" max="8715" width="28.42578125" style="354" bestFit="1" customWidth="1"/>
    <col min="8716" max="8716" width="33.42578125" style="354" bestFit="1" customWidth="1"/>
    <col min="8717" max="8717" width="26" style="354" bestFit="1" customWidth="1"/>
    <col min="8718" max="8718" width="19.42578125" style="354" bestFit="1" customWidth="1"/>
    <col min="8719" max="8719" width="10.42578125" style="354" customWidth="1"/>
    <col min="8720" max="8720" width="11.5703125" style="354" customWidth="1"/>
    <col min="8721" max="8721" width="14.5703125" style="354" customWidth="1"/>
    <col min="8722" max="8722" width="9" style="354" bestFit="1" customWidth="1"/>
    <col min="8723" max="8962" width="9.140625" style="354"/>
    <col min="8963" max="8963" width="4.5703125" style="354" bestFit="1" customWidth="1"/>
    <col min="8964" max="8964" width="9.5703125" style="354" bestFit="1" customWidth="1"/>
    <col min="8965" max="8965" width="10" style="354" bestFit="1" customWidth="1"/>
    <col min="8966" max="8966" width="8.5703125" style="354" bestFit="1" customWidth="1"/>
    <col min="8967" max="8967" width="22.5703125" style="354" customWidth="1"/>
    <col min="8968" max="8968" width="59.5703125" style="354" bestFit="1" customWidth="1"/>
    <col min="8969" max="8969" width="57.5703125" style="354" bestFit="1" customWidth="1"/>
    <col min="8970" max="8970" width="35.42578125" style="354" bestFit="1" customWidth="1"/>
    <col min="8971" max="8971" width="28.42578125" style="354" bestFit="1" customWidth="1"/>
    <col min="8972" max="8972" width="33.42578125" style="354" bestFit="1" customWidth="1"/>
    <col min="8973" max="8973" width="26" style="354" bestFit="1" customWidth="1"/>
    <col min="8974" max="8974" width="19.42578125" style="354" bestFit="1" customWidth="1"/>
    <col min="8975" max="8975" width="10.42578125" style="354" customWidth="1"/>
    <col min="8976" max="8976" width="11.5703125" style="354" customWidth="1"/>
    <col min="8977" max="8977" width="14.5703125" style="354" customWidth="1"/>
    <col min="8978" max="8978" width="9" style="354" bestFit="1" customWidth="1"/>
    <col min="8979" max="9218" width="9.140625" style="354"/>
    <col min="9219" max="9219" width="4.5703125" style="354" bestFit="1" customWidth="1"/>
    <col min="9220" max="9220" width="9.5703125" style="354" bestFit="1" customWidth="1"/>
    <col min="9221" max="9221" width="10" style="354" bestFit="1" customWidth="1"/>
    <col min="9222" max="9222" width="8.5703125" style="354" bestFit="1" customWidth="1"/>
    <col min="9223" max="9223" width="22.5703125" style="354" customWidth="1"/>
    <col min="9224" max="9224" width="59.5703125" style="354" bestFit="1" customWidth="1"/>
    <col min="9225" max="9225" width="57.5703125" style="354" bestFit="1" customWidth="1"/>
    <col min="9226" max="9226" width="35.42578125" style="354" bestFit="1" customWidth="1"/>
    <col min="9227" max="9227" width="28.42578125" style="354" bestFit="1" customWidth="1"/>
    <col min="9228" max="9228" width="33.42578125" style="354" bestFit="1" customWidth="1"/>
    <col min="9229" max="9229" width="26" style="354" bestFit="1" customWidth="1"/>
    <col min="9230" max="9230" width="19.42578125" style="354" bestFit="1" customWidth="1"/>
    <col min="9231" max="9231" width="10.42578125" style="354" customWidth="1"/>
    <col min="9232" max="9232" width="11.5703125" style="354" customWidth="1"/>
    <col min="9233" max="9233" width="14.5703125" style="354" customWidth="1"/>
    <col min="9234" max="9234" width="9" style="354" bestFit="1" customWidth="1"/>
    <col min="9235" max="9474" width="9.140625" style="354"/>
    <col min="9475" max="9475" width="4.5703125" style="354" bestFit="1" customWidth="1"/>
    <col min="9476" max="9476" width="9.5703125" style="354" bestFit="1" customWidth="1"/>
    <col min="9477" max="9477" width="10" style="354" bestFit="1" customWidth="1"/>
    <col min="9478" max="9478" width="8.5703125" style="354" bestFit="1" customWidth="1"/>
    <col min="9479" max="9479" width="22.5703125" style="354" customWidth="1"/>
    <col min="9480" max="9480" width="59.5703125" style="354" bestFit="1" customWidth="1"/>
    <col min="9481" max="9481" width="57.5703125" style="354" bestFit="1" customWidth="1"/>
    <col min="9482" max="9482" width="35.42578125" style="354" bestFit="1" customWidth="1"/>
    <col min="9483" max="9483" width="28.42578125" style="354" bestFit="1" customWidth="1"/>
    <col min="9484" max="9484" width="33.42578125" style="354" bestFit="1" customWidth="1"/>
    <col min="9485" max="9485" width="26" style="354" bestFit="1" customWidth="1"/>
    <col min="9486" max="9486" width="19.42578125" style="354" bestFit="1" customWidth="1"/>
    <col min="9487" max="9487" width="10.42578125" style="354" customWidth="1"/>
    <col min="9488" max="9488" width="11.5703125" style="354" customWidth="1"/>
    <col min="9489" max="9489" width="14.5703125" style="354" customWidth="1"/>
    <col min="9490" max="9490" width="9" style="354" bestFit="1" customWidth="1"/>
    <col min="9491" max="9730" width="9.140625" style="354"/>
    <col min="9731" max="9731" width="4.5703125" style="354" bestFit="1" customWidth="1"/>
    <col min="9732" max="9732" width="9.5703125" style="354" bestFit="1" customWidth="1"/>
    <col min="9733" max="9733" width="10" style="354" bestFit="1" customWidth="1"/>
    <col min="9734" max="9734" width="8.5703125" style="354" bestFit="1" customWidth="1"/>
    <col min="9735" max="9735" width="22.5703125" style="354" customWidth="1"/>
    <col min="9736" max="9736" width="59.5703125" style="354" bestFit="1" customWidth="1"/>
    <col min="9737" max="9737" width="57.5703125" style="354" bestFit="1" customWidth="1"/>
    <col min="9738" max="9738" width="35.42578125" style="354" bestFit="1" customWidth="1"/>
    <col min="9739" max="9739" width="28.42578125" style="354" bestFit="1" customWidth="1"/>
    <col min="9740" max="9740" width="33.42578125" style="354" bestFit="1" customWidth="1"/>
    <col min="9741" max="9741" width="26" style="354" bestFit="1" customWidth="1"/>
    <col min="9742" max="9742" width="19.42578125" style="354" bestFit="1" customWidth="1"/>
    <col min="9743" max="9743" width="10.42578125" style="354" customWidth="1"/>
    <col min="9744" max="9744" width="11.5703125" style="354" customWidth="1"/>
    <col min="9745" max="9745" width="14.5703125" style="354" customWidth="1"/>
    <col min="9746" max="9746" width="9" style="354" bestFit="1" customWidth="1"/>
    <col min="9747" max="9986" width="9.140625" style="354"/>
    <col min="9987" max="9987" width="4.5703125" style="354" bestFit="1" customWidth="1"/>
    <col min="9988" max="9988" width="9.5703125" style="354" bestFit="1" customWidth="1"/>
    <col min="9989" max="9989" width="10" style="354" bestFit="1" customWidth="1"/>
    <col min="9990" max="9990" width="8.5703125" style="354" bestFit="1" customWidth="1"/>
    <col min="9991" max="9991" width="22.5703125" style="354" customWidth="1"/>
    <col min="9992" max="9992" width="59.5703125" style="354" bestFit="1" customWidth="1"/>
    <col min="9993" max="9993" width="57.5703125" style="354" bestFit="1" customWidth="1"/>
    <col min="9994" max="9994" width="35.42578125" style="354" bestFit="1" customWidth="1"/>
    <col min="9995" max="9995" width="28.42578125" style="354" bestFit="1" customWidth="1"/>
    <col min="9996" max="9996" width="33.42578125" style="354" bestFit="1" customWidth="1"/>
    <col min="9997" max="9997" width="26" style="354" bestFit="1" customWidth="1"/>
    <col min="9998" max="9998" width="19.42578125" style="354" bestFit="1" customWidth="1"/>
    <col min="9999" max="9999" width="10.42578125" style="354" customWidth="1"/>
    <col min="10000" max="10000" width="11.5703125" style="354" customWidth="1"/>
    <col min="10001" max="10001" width="14.5703125" style="354" customWidth="1"/>
    <col min="10002" max="10002" width="9" style="354" bestFit="1" customWidth="1"/>
    <col min="10003" max="10242" width="9.140625" style="354"/>
    <col min="10243" max="10243" width="4.5703125" style="354" bestFit="1" customWidth="1"/>
    <col min="10244" max="10244" width="9.5703125" style="354" bestFit="1" customWidth="1"/>
    <col min="10245" max="10245" width="10" style="354" bestFit="1" customWidth="1"/>
    <col min="10246" max="10246" width="8.5703125" style="354" bestFit="1" customWidth="1"/>
    <col min="10247" max="10247" width="22.5703125" style="354" customWidth="1"/>
    <col min="10248" max="10248" width="59.5703125" style="354" bestFit="1" customWidth="1"/>
    <col min="10249" max="10249" width="57.5703125" style="354" bestFit="1" customWidth="1"/>
    <col min="10250" max="10250" width="35.42578125" style="354" bestFit="1" customWidth="1"/>
    <col min="10251" max="10251" width="28.42578125" style="354" bestFit="1" customWidth="1"/>
    <col min="10252" max="10252" width="33.42578125" style="354" bestFit="1" customWidth="1"/>
    <col min="10253" max="10253" width="26" style="354" bestFit="1" customWidth="1"/>
    <col min="10254" max="10254" width="19.42578125" style="354" bestFit="1" customWidth="1"/>
    <col min="10255" max="10255" width="10.42578125" style="354" customWidth="1"/>
    <col min="10256" max="10256" width="11.5703125" style="354" customWidth="1"/>
    <col min="10257" max="10257" width="14.5703125" style="354" customWidth="1"/>
    <col min="10258" max="10258" width="9" style="354" bestFit="1" customWidth="1"/>
    <col min="10259" max="10498" width="9.140625" style="354"/>
    <col min="10499" max="10499" width="4.5703125" style="354" bestFit="1" customWidth="1"/>
    <col min="10500" max="10500" width="9.5703125" style="354" bestFit="1" customWidth="1"/>
    <col min="10501" max="10501" width="10" style="354" bestFit="1" customWidth="1"/>
    <col min="10502" max="10502" width="8.5703125" style="354" bestFit="1" customWidth="1"/>
    <col min="10503" max="10503" width="22.5703125" style="354" customWidth="1"/>
    <col min="10504" max="10504" width="59.5703125" style="354" bestFit="1" customWidth="1"/>
    <col min="10505" max="10505" width="57.5703125" style="354" bestFit="1" customWidth="1"/>
    <col min="10506" max="10506" width="35.42578125" style="354" bestFit="1" customWidth="1"/>
    <col min="10507" max="10507" width="28.42578125" style="354" bestFit="1" customWidth="1"/>
    <col min="10508" max="10508" width="33.42578125" style="354" bestFit="1" customWidth="1"/>
    <col min="10509" max="10509" width="26" style="354" bestFit="1" customWidth="1"/>
    <col min="10510" max="10510" width="19.42578125" style="354" bestFit="1" customWidth="1"/>
    <col min="10511" max="10511" width="10.42578125" style="354" customWidth="1"/>
    <col min="10512" max="10512" width="11.5703125" style="354" customWidth="1"/>
    <col min="10513" max="10513" width="14.5703125" style="354" customWidth="1"/>
    <col min="10514" max="10514" width="9" style="354" bestFit="1" customWidth="1"/>
    <col min="10515" max="10754" width="9.140625" style="354"/>
    <col min="10755" max="10755" width="4.5703125" style="354" bestFit="1" customWidth="1"/>
    <col min="10756" max="10756" width="9.5703125" style="354" bestFit="1" customWidth="1"/>
    <col min="10757" max="10757" width="10" style="354" bestFit="1" customWidth="1"/>
    <col min="10758" max="10758" width="8.5703125" style="354" bestFit="1" customWidth="1"/>
    <col min="10759" max="10759" width="22.5703125" style="354" customWidth="1"/>
    <col min="10760" max="10760" width="59.5703125" style="354" bestFit="1" customWidth="1"/>
    <col min="10761" max="10761" width="57.5703125" style="354" bestFit="1" customWidth="1"/>
    <col min="10762" max="10762" width="35.42578125" style="354" bestFit="1" customWidth="1"/>
    <col min="10763" max="10763" width="28.42578125" style="354" bestFit="1" customWidth="1"/>
    <col min="10764" max="10764" width="33.42578125" style="354" bestFit="1" customWidth="1"/>
    <col min="10765" max="10765" width="26" style="354" bestFit="1" customWidth="1"/>
    <col min="10766" max="10766" width="19.42578125" style="354" bestFit="1" customWidth="1"/>
    <col min="10767" max="10767" width="10.42578125" style="354" customWidth="1"/>
    <col min="10768" max="10768" width="11.5703125" style="354" customWidth="1"/>
    <col min="10769" max="10769" width="14.5703125" style="354" customWidth="1"/>
    <col min="10770" max="10770" width="9" style="354" bestFit="1" customWidth="1"/>
    <col min="10771" max="11010" width="9.140625" style="354"/>
    <col min="11011" max="11011" width="4.5703125" style="354" bestFit="1" customWidth="1"/>
    <col min="11012" max="11012" width="9.5703125" style="354" bestFit="1" customWidth="1"/>
    <col min="11013" max="11013" width="10" style="354" bestFit="1" customWidth="1"/>
    <col min="11014" max="11014" width="8.5703125" style="354" bestFit="1" customWidth="1"/>
    <col min="11015" max="11015" width="22.5703125" style="354" customWidth="1"/>
    <col min="11016" max="11016" width="59.5703125" style="354" bestFit="1" customWidth="1"/>
    <col min="11017" max="11017" width="57.5703125" style="354" bestFit="1" customWidth="1"/>
    <col min="11018" max="11018" width="35.42578125" style="354" bestFit="1" customWidth="1"/>
    <col min="11019" max="11019" width="28.42578125" style="354" bestFit="1" customWidth="1"/>
    <col min="11020" max="11020" width="33.42578125" style="354" bestFit="1" customWidth="1"/>
    <col min="11021" max="11021" width="26" style="354" bestFit="1" customWidth="1"/>
    <col min="11022" max="11022" width="19.42578125" style="354" bestFit="1" customWidth="1"/>
    <col min="11023" max="11023" width="10.42578125" style="354" customWidth="1"/>
    <col min="11024" max="11024" width="11.5703125" style="354" customWidth="1"/>
    <col min="11025" max="11025" width="14.5703125" style="354" customWidth="1"/>
    <col min="11026" max="11026" width="9" style="354" bestFit="1" customWidth="1"/>
    <col min="11027" max="11266" width="9.140625" style="354"/>
    <col min="11267" max="11267" width="4.5703125" style="354" bestFit="1" customWidth="1"/>
    <col min="11268" max="11268" width="9.5703125" style="354" bestFit="1" customWidth="1"/>
    <col min="11269" max="11269" width="10" style="354" bestFit="1" customWidth="1"/>
    <col min="11270" max="11270" width="8.5703125" style="354" bestFit="1" customWidth="1"/>
    <col min="11271" max="11271" width="22.5703125" style="354" customWidth="1"/>
    <col min="11272" max="11272" width="59.5703125" style="354" bestFit="1" customWidth="1"/>
    <col min="11273" max="11273" width="57.5703125" style="354" bestFit="1" customWidth="1"/>
    <col min="11274" max="11274" width="35.42578125" style="354" bestFit="1" customWidth="1"/>
    <col min="11275" max="11275" width="28.42578125" style="354" bestFit="1" customWidth="1"/>
    <col min="11276" max="11276" width="33.42578125" style="354" bestFit="1" customWidth="1"/>
    <col min="11277" max="11277" width="26" style="354" bestFit="1" customWidth="1"/>
    <col min="11278" max="11278" width="19.42578125" style="354" bestFit="1" customWidth="1"/>
    <col min="11279" max="11279" width="10.42578125" style="354" customWidth="1"/>
    <col min="11280" max="11280" width="11.5703125" style="354" customWidth="1"/>
    <col min="11281" max="11281" width="14.5703125" style="354" customWidth="1"/>
    <col min="11282" max="11282" width="9" style="354" bestFit="1" customWidth="1"/>
    <col min="11283" max="11522" width="9.140625" style="354"/>
    <col min="11523" max="11523" width="4.5703125" style="354" bestFit="1" customWidth="1"/>
    <col min="11524" max="11524" width="9.5703125" style="354" bestFit="1" customWidth="1"/>
    <col min="11525" max="11525" width="10" style="354" bestFit="1" customWidth="1"/>
    <col min="11526" max="11526" width="8.5703125" style="354" bestFit="1" customWidth="1"/>
    <col min="11527" max="11527" width="22.5703125" style="354" customWidth="1"/>
    <col min="11528" max="11528" width="59.5703125" style="354" bestFit="1" customWidth="1"/>
    <col min="11529" max="11529" width="57.5703125" style="354" bestFit="1" customWidth="1"/>
    <col min="11530" max="11530" width="35.42578125" style="354" bestFit="1" customWidth="1"/>
    <col min="11531" max="11531" width="28.42578125" style="354" bestFit="1" customWidth="1"/>
    <col min="11532" max="11532" width="33.42578125" style="354" bestFit="1" customWidth="1"/>
    <col min="11533" max="11533" width="26" style="354" bestFit="1" customWidth="1"/>
    <col min="11534" max="11534" width="19.42578125" style="354" bestFit="1" customWidth="1"/>
    <col min="11535" max="11535" width="10.42578125" style="354" customWidth="1"/>
    <col min="11536" max="11536" width="11.5703125" style="354" customWidth="1"/>
    <col min="11537" max="11537" width="14.5703125" style="354" customWidth="1"/>
    <col min="11538" max="11538" width="9" style="354" bestFit="1" customWidth="1"/>
    <col min="11539" max="11778" width="9.140625" style="354"/>
    <col min="11779" max="11779" width="4.5703125" style="354" bestFit="1" customWidth="1"/>
    <col min="11780" max="11780" width="9.5703125" style="354" bestFit="1" customWidth="1"/>
    <col min="11781" max="11781" width="10" style="354" bestFit="1" customWidth="1"/>
    <col min="11782" max="11782" width="8.5703125" style="354" bestFit="1" customWidth="1"/>
    <col min="11783" max="11783" width="22.5703125" style="354" customWidth="1"/>
    <col min="11784" max="11784" width="59.5703125" style="354" bestFit="1" customWidth="1"/>
    <col min="11785" max="11785" width="57.5703125" style="354" bestFit="1" customWidth="1"/>
    <col min="11786" max="11786" width="35.42578125" style="354" bestFit="1" customWidth="1"/>
    <col min="11787" max="11787" width="28.42578125" style="354" bestFit="1" customWidth="1"/>
    <col min="11788" max="11788" width="33.42578125" style="354" bestFit="1" customWidth="1"/>
    <col min="11789" max="11789" width="26" style="354" bestFit="1" customWidth="1"/>
    <col min="11790" max="11790" width="19.42578125" style="354" bestFit="1" customWidth="1"/>
    <col min="11791" max="11791" width="10.42578125" style="354" customWidth="1"/>
    <col min="11792" max="11792" width="11.5703125" style="354" customWidth="1"/>
    <col min="11793" max="11793" width="14.5703125" style="354" customWidth="1"/>
    <col min="11794" max="11794" width="9" style="354" bestFit="1" customWidth="1"/>
    <col min="11795" max="12034" width="9.140625" style="354"/>
    <col min="12035" max="12035" width="4.5703125" style="354" bestFit="1" customWidth="1"/>
    <col min="12036" max="12036" width="9.5703125" style="354" bestFit="1" customWidth="1"/>
    <col min="12037" max="12037" width="10" style="354" bestFit="1" customWidth="1"/>
    <col min="12038" max="12038" width="8.5703125" style="354" bestFit="1" customWidth="1"/>
    <col min="12039" max="12039" width="22.5703125" style="354" customWidth="1"/>
    <col min="12040" max="12040" width="59.5703125" style="354" bestFit="1" customWidth="1"/>
    <col min="12041" max="12041" width="57.5703125" style="354" bestFit="1" customWidth="1"/>
    <col min="12042" max="12042" width="35.42578125" style="354" bestFit="1" customWidth="1"/>
    <col min="12043" max="12043" width="28.42578125" style="354" bestFit="1" customWidth="1"/>
    <col min="12044" max="12044" width="33.42578125" style="354" bestFit="1" customWidth="1"/>
    <col min="12045" max="12045" width="26" style="354" bestFit="1" customWidth="1"/>
    <col min="12046" max="12046" width="19.42578125" style="354" bestFit="1" customWidth="1"/>
    <col min="12047" max="12047" width="10.42578125" style="354" customWidth="1"/>
    <col min="12048" max="12048" width="11.5703125" style="354" customWidth="1"/>
    <col min="12049" max="12049" width="14.5703125" style="354" customWidth="1"/>
    <col min="12050" max="12050" width="9" style="354" bestFit="1" customWidth="1"/>
    <col min="12051" max="12290" width="9.140625" style="354"/>
    <col min="12291" max="12291" width="4.5703125" style="354" bestFit="1" customWidth="1"/>
    <col min="12292" max="12292" width="9.5703125" style="354" bestFit="1" customWidth="1"/>
    <col min="12293" max="12293" width="10" style="354" bestFit="1" customWidth="1"/>
    <col min="12294" max="12294" width="8.5703125" style="354" bestFit="1" customWidth="1"/>
    <col min="12295" max="12295" width="22.5703125" style="354" customWidth="1"/>
    <col min="12296" max="12296" width="59.5703125" style="354" bestFit="1" customWidth="1"/>
    <col min="12297" max="12297" width="57.5703125" style="354" bestFit="1" customWidth="1"/>
    <col min="12298" max="12298" width="35.42578125" style="354" bestFit="1" customWidth="1"/>
    <col min="12299" max="12299" width="28.42578125" style="354" bestFit="1" customWidth="1"/>
    <col min="12300" max="12300" width="33.42578125" style="354" bestFit="1" customWidth="1"/>
    <col min="12301" max="12301" width="26" style="354" bestFit="1" customWidth="1"/>
    <col min="12302" max="12302" width="19.42578125" style="354" bestFit="1" customWidth="1"/>
    <col min="12303" max="12303" width="10.42578125" style="354" customWidth="1"/>
    <col min="12304" max="12304" width="11.5703125" style="354" customWidth="1"/>
    <col min="12305" max="12305" width="14.5703125" style="354" customWidth="1"/>
    <col min="12306" max="12306" width="9" style="354" bestFit="1" customWidth="1"/>
    <col min="12307" max="12546" width="9.140625" style="354"/>
    <col min="12547" max="12547" width="4.5703125" style="354" bestFit="1" customWidth="1"/>
    <col min="12548" max="12548" width="9.5703125" style="354" bestFit="1" customWidth="1"/>
    <col min="12549" max="12549" width="10" style="354" bestFit="1" customWidth="1"/>
    <col min="12550" max="12550" width="8.5703125" style="354" bestFit="1" customWidth="1"/>
    <col min="12551" max="12551" width="22.5703125" style="354" customWidth="1"/>
    <col min="12552" max="12552" width="59.5703125" style="354" bestFit="1" customWidth="1"/>
    <col min="12553" max="12553" width="57.5703125" style="354" bestFit="1" customWidth="1"/>
    <col min="12554" max="12554" width="35.42578125" style="354" bestFit="1" customWidth="1"/>
    <col min="12555" max="12555" width="28.42578125" style="354" bestFit="1" customWidth="1"/>
    <col min="12556" max="12556" width="33.42578125" style="354" bestFit="1" customWidth="1"/>
    <col min="12557" max="12557" width="26" style="354" bestFit="1" customWidth="1"/>
    <col min="12558" max="12558" width="19.42578125" style="354" bestFit="1" customWidth="1"/>
    <col min="12559" max="12559" width="10.42578125" style="354" customWidth="1"/>
    <col min="12560" max="12560" width="11.5703125" style="354" customWidth="1"/>
    <col min="12561" max="12561" width="14.5703125" style="354" customWidth="1"/>
    <col min="12562" max="12562" width="9" style="354" bestFit="1" customWidth="1"/>
    <col min="12563" max="12802" width="9.140625" style="354"/>
    <col min="12803" max="12803" width="4.5703125" style="354" bestFit="1" customWidth="1"/>
    <col min="12804" max="12804" width="9.5703125" style="354" bestFit="1" customWidth="1"/>
    <col min="12805" max="12805" width="10" style="354" bestFit="1" customWidth="1"/>
    <col min="12806" max="12806" width="8.5703125" style="354" bestFit="1" customWidth="1"/>
    <col min="12807" max="12807" width="22.5703125" style="354" customWidth="1"/>
    <col min="12808" max="12808" width="59.5703125" style="354" bestFit="1" customWidth="1"/>
    <col min="12809" max="12809" width="57.5703125" style="354" bestFit="1" customWidth="1"/>
    <col min="12810" max="12810" width="35.42578125" style="354" bestFit="1" customWidth="1"/>
    <col min="12811" max="12811" width="28.42578125" style="354" bestFit="1" customWidth="1"/>
    <col min="12812" max="12812" width="33.42578125" style="354" bestFit="1" customWidth="1"/>
    <col min="12813" max="12813" width="26" style="354" bestFit="1" customWidth="1"/>
    <col min="12814" max="12814" width="19.42578125" style="354" bestFit="1" customWidth="1"/>
    <col min="12815" max="12815" width="10.42578125" style="354" customWidth="1"/>
    <col min="12816" max="12816" width="11.5703125" style="354" customWidth="1"/>
    <col min="12817" max="12817" width="14.5703125" style="354" customWidth="1"/>
    <col min="12818" max="12818" width="9" style="354" bestFit="1" customWidth="1"/>
    <col min="12819" max="13058" width="9.140625" style="354"/>
    <col min="13059" max="13059" width="4.5703125" style="354" bestFit="1" customWidth="1"/>
    <col min="13060" max="13060" width="9.5703125" style="354" bestFit="1" customWidth="1"/>
    <col min="13061" max="13061" width="10" style="354" bestFit="1" customWidth="1"/>
    <col min="13062" max="13062" width="8.5703125" style="354" bestFit="1" customWidth="1"/>
    <col min="13063" max="13063" width="22.5703125" style="354" customWidth="1"/>
    <col min="13064" max="13064" width="59.5703125" style="354" bestFit="1" customWidth="1"/>
    <col min="13065" max="13065" width="57.5703125" style="354" bestFit="1" customWidth="1"/>
    <col min="13066" max="13066" width="35.42578125" style="354" bestFit="1" customWidth="1"/>
    <col min="13067" max="13067" width="28.42578125" style="354" bestFit="1" customWidth="1"/>
    <col min="13068" max="13068" width="33.42578125" style="354" bestFit="1" customWidth="1"/>
    <col min="13069" max="13069" width="26" style="354" bestFit="1" customWidth="1"/>
    <col min="13070" max="13070" width="19.42578125" style="354" bestFit="1" customWidth="1"/>
    <col min="13071" max="13071" width="10.42578125" style="354" customWidth="1"/>
    <col min="13072" max="13072" width="11.5703125" style="354" customWidth="1"/>
    <col min="13073" max="13073" width="14.5703125" style="354" customWidth="1"/>
    <col min="13074" max="13074" width="9" style="354" bestFit="1" customWidth="1"/>
    <col min="13075" max="13314" width="9.140625" style="354"/>
    <col min="13315" max="13315" width="4.5703125" style="354" bestFit="1" customWidth="1"/>
    <col min="13316" max="13316" width="9.5703125" style="354" bestFit="1" customWidth="1"/>
    <col min="13317" max="13317" width="10" style="354" bestFit="1" customWidth="1"/>
    <col min="13318" max="13318" width="8.5703125" style="354" bestFit="1" customWidth="1"/>
    <col min="13319" max="13319" width="22.5703125" style="354" customWidth="1"/>
    <col min="13320" max="13320" width="59.5703125" style="354" bestFit="1" customWidth="1"/>
    <col min="13321" max="13321" width="57.5703125" style="354" bestFit="1" customWidth="1"/>
    <col min="13322" max="13322" width="35.42578125" style="354" bestFit="1" customWidth="1"/>
    <col min="13323" max="13323" width="28.42578125" style="354" bestFit="1" customWidth="1"/>
    <col min="13324" max="13324" width="33.42578125" style="354" bestFit="1" customWidth="1"/>
    <col min="13325" max="13325" width="26" style="354" bestFit="1" customWidth="1"/>
    <col min="13326" max="13326" width="19.42578125" style="354" bestFit="1" customWidth="1"/>
    <col min="13327" max="13327" width="10.42578125" style="354" customWidth="1"/>
    <col min="13328" max="13328" width="11.5703125" style="354" customWidth="1"/>
    <col min="13329" max="13329" width="14.5703125" style="354" customWidth="1"/>
    <col min="13330" max="13330" width="9" style="354" bestFit="1" customWidth="1"/>
    <col min="13331" max="13570" width="9.140625" style="354"/>
    <col min="13571" max="13571" width="4.5703125" style="354" bestFit="1" customWidth="1"/>
    <col min="13572" max="13572" width="9.5703125" style="354" bestFit="1" customWidth="1"/>
    <col min="13573" max="13573" width="10" style="354" bestFit="1" customWidth="1"/>
    <col min="13574" max="13574" width="8.5703125" style="354" bestFit="1" customWidth="1"/>
    <col min="13575" max="13575" width="22.5703125" style="354" customWidth="1"/>
    <col min="13576" max="13576" width="59.5703125" style="354" bestFit="1" customWidth="1"/>
    <col min="13577" max="13577" width="57.5703125" style="354" bestFit="1" customWidth="1"/>
    <col min="13578" max="13578" width="35.42578125" style="354" bestFit="1" customWidth="1"/>
    <col min="13579" max="13579" width="28.42578125" style="354" bestFit="1" customWidth="1"/>
    <col min="13580" max="13580" width="33.42578125" style="354" bestFit="1" customWidth="1"/>
    <col min="13581" max="13581" width="26" style="354" bestFit="1" customWidth="1"/>
    <col min="13582" max="13582" width="19.42578125" style="354" bestFit="1" customWidth="1"/>
    <col min="13583" max="13583" width="10.42578125" style="354" customWidth="1"/>
    <col min="13584" max="13584" width="11.5703125" style="354" customWidth="1"/>
    <col min="13585" max="13585" width="14.5703125" style="354" customWidth="1"/>
    <col min="13586" max="13586" width="9" style="354" bestFit="1" customWidth="1"/>
    <col min="13587" max="13826" width="9.140625" style="354"/>
    <col min="13827" max="13827" width="4.5703125" style="354" bestFit="1" customWidth="1"/>
    <col min="13828" max="13828" width="9.5703125" style="354" bestFit="1" customWidth="1"/>
    <col min="13829" max="13829" width="10" style="354" bestFit="1" customWidth="1"/>
    <col min="13830" max="13830" width="8.5703125" style="354" bestFit="1" customWidth="1"/>
    <col min="13831" max="13831" width="22.5703125" style="354" customWidth="1"/>
    <col min="13832" max="13832" width="59.5703125" style="354" bestFit="1" customWidth="1"/>
    <col min="13833" max="13833" width="57.5703125" style="354" bestFit="1" customWidth="1"/>
    <col min="13834" max="13834" width="35.42578125" style="354" bestFit="1" customWidth="1"/>
    <col min="13835" max="13835" width="28.42578125" style="354" bestFit="1" customWidth="1"/>
    <col min="13836" max="13836" width="33.42578125" style="354" bestFit="1" customWidth="1"/>
    <col min="13837" max="13837" width="26" style="354" bestFit="1" customWidth="1"/>
    <col min="13838" max="13838" width="19.42578125" style="354" bestFit="1" customWidth="1"/>
    <col min="13839" max="13839" width="10.42578125" style="354" customWidth="1"/>
    <col min="13840" max="13840" width="11.5703125" style="354" customWidth="1"/>
    <col min="13841" max="13841" width="14.5703125" style="354" customWidth="1"/>
    <col min="13842" max="13842" width="9" style="354" bestFit="1" customWidth="1"/>
    <col min="13843" max="14082" width="9.140625" style="354"/>
    <col min="14083" max="14083" width="4.5703125" style="354" bestFit="1" customWidth="1"/>
    <col min="14084" max="14084" width="9.5703125" style="354" bestFit="1" customWidth="1"/>
    <col min="14085" max="14085" width="10" style="354" bestFit="1" customWidth="1"/>
    <col min="14086" max="14086" width="8.5703125" style="354" bestFit="1" customWidth="1"/>
    <col min="14087" max="14087" width="22.5703125" style="354" customWidth="1"/>
    <col min="14088" max="14088" width="59.5703125" style="354" bestFit="1" customWidth="1"/>
    <col min="14089" max="14089" width="57.5703125" style="354" bestFit="1" customWidth="1"/>
    <col min="14090" max="14090" width="35.42578125" style="354" bestFit="1" customWidth="1"/>
    <col min="14091" max="14091" width="28.42578125" style="354" bestFit="1" customWidth="1"/>
    <col min="14092" max="14092" width="33.42578125" style="354" bestFit="1" customWidth="1"/>
    <col min="14093" max="14093" width="26" style="354" bestFit="1" customWidth="1"/>
    <col min="14094" max="14094" width="19.42578125" style="354" bestFit="1" customWidth="1"/>
    <col min="14095" max="14095" width="10.42578125" style="354" customWidth="1"/>
    <col min="14096" max="14096" width="11.5703125" style="354" customWidth="1"/>
    <col min="14097" max="14097" width="14.5703125" style="354" customWidth="1"/>
    <col min="14098" max="14098" width="9" style="354" bestFit="1" customWidth="1"/>
    <col min="14099" max="14338" width="9.140625" style="354"/>
    <col min="14339" max="14339" width="4.5703125" style="354" bestFit="1" customWidth="1"/>
    <col min="14340" max="14340" width="9.5703125" style="354" bestFit="1" customWidth="1"/>
    <col min="14341" max="14341" width="10" style="354" bestFit="1" customWidth="1"/>
    <col min="14342" max="14342" width="8.5703125" style="354" bestFit="1" customWidth="1"/>
    <col min="14343" max="14343" width="22.5703125" style="354" customWidth="1"/>
    <col min="14344" max="14344" width="59.5703125" style="354" bestFit="1" customWidth="1"/>
    <col min="14345" max="14345" width="57.5703125" style="354" bestFit="1" customWidth="1"/>
    <col min="14346" max="14346" width="35.42578125" style="354" bestFit="1" customWidth="1"/>
    <col min="14347" max="14347" width="28.42578125" style="354" bestFit="1" customWidth="1"/>
    <col min="14348" max="14348" width="33.42578125" style="354" bestFit="1" customWidth="1"/>
    <col min="14349" max="14349" width="26" style="354" bestFit="1" customWidth="1"/>
    <col min="14350" max="14350" width="19.42578125" style="354" bestFit="1" customWidth="1"/>
    <col min="14351" max="14351" width="10.42578125" style="354" customWidth="1"/>
    <col min="14352" max="14352" width="11.5703125" style="354" customWidth="1"/>
    <col min="14353" max="14353" width="14.5703125" style="354" customWidth="1"/>
    <col min="14354" max="14354" width="9" style="354" bestFit="1" customWidth="1"/>
    <col min="14355" max="14594" width="9.140625" style="354"/>
    <col min="14595" max="14595" width="4.5703125" style="354" bestFit="1" customWidth="1"/>
    <col min="14596" max="14596" width="9.5703125" style="354" bestFit="1" customWidth="1"/>
    <col min="14597" max="14597" width="10" style="354" bestFit="1" customWidth="1"/>
    <col min="14598" max="14598" width="8.5703125" style="354" bestFit="1" customWidth="1"/>
    <col min="14599" max="14599" width="22.5703125" style="354" customWidth="1"/>
    <col min="14600" max="14600" width="59.5703125" style="354" bestFit="1" customWidth="1"/>
    <col min="14601" max="14601" width="57.5703125" style="354" bestFit="1" customWidth="1"/>
    <col min="14602" max="14602" width="35.42578125" style="354" bestFit="1" customWidth="1"/>
    <col min="14603" max="14603" width="28.42578125" style="354" bestFit="1" customWidth="1"/>
    <col min="14604" max="14604" width="33.42578125" style="354" bestFit="1" customWidth="1"/>
    <col min="14605" max="14605" width="26" style="354" bestFit="1" customWidth="1"/>
    <col min="14606" max="14606" width="19.42578125" style="354" bestFit="1" customWidth="1"/>
    <col min="14607" max="14607" width="10.42578125" style="354" customWidth="1"/>
    <col min="14608" max="14608" width="11.5703125" style="354" customWidth="1"/>
    <col min="14609" max="14609" width="14.5703125" style="354" customWidth="1"/>
    <col min="14610" max="14610" width="9" style="354" bestFit="1" customWidth="1"/>
    <col min="14611" max="14850" width="9.140625" style="354"/>
    <col min="14851" max="14851" width="4.5703125" style="354" bestFit="1" customWidth="1"/>
    <col min="14852" max="14852" width="9.5703125" style="354" bestFit="1" customWidth="1"/>
    <col min="14853" max="14853" width="10" style="354" bestFit="1" customWidth="1"/>
    <col min="14854" max="14854" width="8.5703125" style="354" bestFit="1" customWidth="1"/>
    <col min="14855" max="14855" width="22.5703125" style="354" customWidth="1"/>
    <col min="14856" max="14856" width="59.5703125" style="354" bestFit="1" customWidth="1"/>
    <col min="14857" max="14857" width="57.5703125" style="354" bestFit="1" customWidth="1"/>
    <col min="14858" max="14858" width="35.42578125" style="354" bestFit="1" customWidth="1"/>
    <col min="14859" max="14859" width="28.42578125" style="354" bestFit="1" customWidth="1"/>
    <col min="14860" max="14860" width="33.42578125" style="354" bestFit="1" customWidth="1"/>
    <col min="14861" max="14861" width="26" style="354" bestFit="1" customWidth="1"/>
    <col min="14862" max="14862" width="19.42578125" style="354" bestFit="1" customWidth="1"/>
    <col min="14863" max="14863" width="10.42578125" style="354" customWidth="1"/>
    <col min="14864" max="14864" width="11.5703125" style="354" customWidth="1"/>
    <col min="14865" max="14865" width="14.5703125" style="354" customWidth="1"/>
    <col min="14866" max="14866" width="9" style="354" bestFit="1" customWidth="1"/>
    <col min="14867" max="15106" width="9.140625" style="354"/>
    <col min="15107" max="15107" width="4.5703125" style="354" bestFit="1" customWidth="1"/>
    <col min="15108" max="15108" width="9.5703125" style="354" bestFit="1" customWidth="1"/>
    <col min="15109" max="15109" width="10" style="354" bestFit="1" customWidth="1"/>
    <col min="15110" max="15110" width="8.5703125" style="354" bestFit="1" customWidth="1"/>
    <col min="15111" max="15111" width="22.5703125" style="354" customWidth="1"/>
    <col min="15112" max="15112" width="59.5703125" style="354" bestFit="1" customWidth="1"/>
    <col min="15113" max="15113" width="57.5703125" style="354" bestFit="1" customWidth="1"/>
    <col min="15114" max="15114" width="35.42578125" style="354" bestFit="1" customWidth="1"/>
    <col min="15115" max="15115" width="28.42578125" style="354" bestFit="1" customWidth="1"/>
    <col min="15116" max="15116" width="33.42578125" style="354" bestFit="1" customWidth="1"/>
    <col min="15117" max="15117" width="26" style="354" bestFit="1" customWidth="1"/>
    <col min="15118" max="15118" width="19.42578125" style="354" bestFit="1" customWidth="1"/>
    <col min="15119" max="15119" width="10.42578125" style="354" customWidth="1"/>
    <col min="15120" max="15120" width="11.5703125" style="354" customWidth="1"/>
    <col min="15121" max="15121" width="14.5703125" style="354" customWidth="1"/>
    <col min="15122" max="15122" width="9" style="354" bestFit="1" customWidth="1"/>
    <col min="15123" max="15362" width="9.140625" style="354"/>
    <col min="15363" max="15363" width="4.5703125" style="354" bestFit="1" customWidth="1"/>
    <col min="15364" max="15364" width="9.5703125" style="354" bestFit="1" customWidth="1"/>
    <col min="15365" max="15365" width="10" style="354" bestFit="1" customWidth="1"/>
    <col min="15366" max="15366" width="8.5703125" style="354" bestFit="1" customWidth="1"/>
    <col min="15367" max="15367" width="22.5703125" style="354" customWidth="1"/>
    <col min="15368" max="15368" width="59.5703125" style="354" bestFit="1" customWidth="1"/>
    <col min="15369" max="15369" width="57.5703125" style="354" bestFit="1" customWidth="1"/>
    <col min="15370" max="15370" width="35.42578125" style="354" bestFit="1" customWidth="1"/>
    <col min="15371" max="15371" width="28.42578125" style="354" bestFit="1" customWidth="1"/>
    <col min="15372" max="15372" width="33.42578125" style="354" bestFit="1" customWidth="1"/>
    <col min="15373" max="15373" width="26" style="354" bestFit="1" customWidth="1"/>
    <col min="15374" max="15374" width="19.42578125" style="354" bestFit="1" customWidth="1"/>
    <col min="15375" max="15375" width="10.42578125" style="354" customWidth="1"/>
    <col min="15376" max="15376" width="11.5703125" style="354" customWidth="1"/>
    <col min="15377" max="15377" width="14.5703125" style="354" customWidth="1"/>
    <col min="15378" max="15378" width="9" style="354" bestFit="1" customWidth="1"/>
    <col min="15379" max="15618" width="9.140625" style="354"/>
    <col min="15619" max="15619" width="4.5703125" style="354" bestFit="1" customWidth="1"/>
    <col min="15620" max="15620" width="9.5703125" style="354" bestFit="1" customWidth="1"/>
    <col min="15621" max="15621" width="10" style="354" bestFit="1" customWidth="1"/>
    <col min="15622" max="15622" width="8.5703125" style="354" bestFit="1" customWidth="1"/>
    <col min="15623" max="15623" width="22.5703125" style="354" customWidth="1"/>
    <col min="15624" max="15624" width="59.5703125" style="354" bestFit="1" customWidth="1"/>
    <col min="15625" max="15625" width="57.5703125" style="354" bestFit="1" customWidth="1"/>
    <col min="15626" max="15626" width="35.42578125" style="354" bestFit="1" customWidth="1"/>
    <col min="15627" max="15627" width="28.42578125" style="354" bestFit="1" customWidth="1"/>
    <col min="15628" max="15628" width="33.42578125" style="354" bestFit="1" customWidth="1"/>
    <col min="15629" max="15629" width="26" style="354" bestFit="1" customWidth="1"/>
    <col min="15630" max="15630" width="19.42578125" style="354" bestFit="1" customWidth="1"/>
    <col min="15631" max="15631" width="10.42578125" style="354" customWidth="1"/>
    <col min="15632" max="15632" width="11.5703125" style="354" customWidth="1"/>
    <col min="15633" max="15633" width="14.5703125" style="354" customWidth="1"/>
    <col min="15634" max="15634" width="9" style="354" bestFit="1" customWidth="1"/>
    <col min="15635" max="15874" width="9.140625" style="354"/>
    <col min="15875" max="15875" width="4.5703125" style="354" bestFit="1" customWidth="1"/>
    <col min="15876" max="15876" width="9.5703125" style="354" bestFit="1" customWidth="1"/>
    <col min="15877" max="15877" width="10" style="354" bestFit="1" customWidth="1"/>
    <col min="15878" max="15878" width="8.5703125" style="354" bestFit="1" customWidth="1"/>
    <col min="15879" max="15879" width="22.5703125" style="354" customWidth="1"/>
    <col min="15880" max="15880" width="59.5703125" style="354" bestFit="1" customWidth="1"/>
    <col min="15881" max="15881" width="57.5703125" style="354" bestFit="1" customWidth="1"/>
    <col min="15882" max="15882" width="35.42578125" style="354" bestFit="1" customWidth="1"/>
    <col min="15883" max="15883" width="28.42578125" style="354" bestFit="1" customWidth="1"/>
    <col min="15884" max="15884" width="33.42578125" style="354" bestFit="1" customWidth="1"/>
    <col min="15885" max="15885" width="26" style="354" bestFit="1" customWidth="1"/>
    <col min="15886" max="15886" width="19.42578125" style="354" bestFit="1" customWidth="1"/>
    <col min="15887" max="15887" width="10.42578125" style="354" customWidth="1"/>
    <col min="15888" max="15888" width="11.5703125" style="354" customWidth="1"/>
    <col min="15889" max="15889" width="14.5703125" style="354" customWidth="1"/>
    <col min="15890" max="15890" width="9" style="354" bestFit="1" customWidth="1"/>
    <col min="15891" max="16130" width="9.140625" style="354"/>
    <col min="16131" max="16131" width="4.5703125" style="354" bestFit="1" customWidth="1"/>
    <col min="16132" max="16132" width="9.5703125" style="354" bestFit="1" customWidth="1"/>
    <col min="16133" max="16133" width="10" style="354" bestFit="1" customWidth="1"/>
    <col min="16134" max="16134" width="8.5703125" style="354" bestFit="1" customWidth="1"/>
    <col min="16135" max="16135" width="22.5703125" style="354" customWidth="1"/>
    <col min="16136" max="16136" width="59.5703125" style="354" bestFit="1" customWidth="1"/>
    <col min="16137" max="16137" width="57.5703125" style="354" bestFit="1" customWidth="1"/>
    <col min="16138" max="16138" width="35.42578125" style="354" bestFit="1" customWidth="1"/>
    <col min="16139" max="16139" width="28.42578125" style="354" bestFit="1" customWidth="1"/>
    <col min="16140" max="16140" width="33.42578125" style="354" bestFit="1" customWidth="1"/>
    <col min="16141" max="16141" width="26" style="354" bestFit="1" customWidth="1"/>
    <col min="16142" max="16142" width="19.42578125" style="354" bestFit="1" customWidth="1"/>
    <col min="16143" max="16143" width="10.42578125" style="354" customWidth="1"/>
    <col min="16144" max="16144" width="11.5703125" style="354" customWidth="1"/>
    <col min="16145" max="16145" width="14.5703125" style="354" customWidth="1"/>
    <col min="16146" max="16146" width="9" style="354" bestFit="1" customWidth="1"/>
    <col min="16147" max="16384" width="9.140625" style="354"/>
  </cols>
  <sheetData>
    <row r="1" spans="1:19" ht="20.25" customHeight="1" x14ac:dyDescent="0.25">
      <c r="A1" s="370"/>
      <c r="B1" s="370"/>
      <c r="C1" s="370"/>
      <c r="D1" s="370"/>
      <c r="E1" s="370"/>
      <c r="F1" s="524"/>
      <c r="G1" s="370"/>
      <c r="H1" s="524"/>
      <c r="I1" s="524"/>
      <c r="J1" s="370"/>
      <c r="K1" s="370"/>
      <c r="L1" s="370"/>
      <c r="M1" s="370"/>
      <c r="N1" s="370"/>
      <c r="O1" s="370"/>
      <c r="P1" s="370"/>
      <c r="Q1" s="370"/>
      <c r="R1" s="370"/>
    </row>
    <row r="2" spans="1:19" ht="17.25" customHeight="1" x14ac:dyDescent="0.25">
      <c r="A2" s="365" t="s">
        <v>2807</v>
      </c>
      <c r="B2" s="370"/>
      <c r="C2" s="370"/>
      <c r="D2" s="370"/>
      <c r="E2" s="370"/>
      <c r="F2" s="524"/>
      <c r="G2" s="370"/>
      <c r="H2" s="524"/>
      <c r="I2" s="524"/>
      <c r="J2" s="370"/>
      <c r="K2" s="370"/>
      <c r="L2" s="370"/>
      <c r="M2" s="370"/>
      <c r="N2" s="370"/>
      <c r="O2" s="370"/>
      <c r="P2" s="370"/>
      <c r="Q2" s="370"/>
      <c r="R2" s="370"/>
    </row>
    <row r="3" spans="1:19" x14ac:dyDescent="0.25">
      <c r="A3" s="370"/>
      <c r="B3" s="370"/>
      <c r="C3" s="370"/>
      <c r="D3" s="370"/>
      <c r="E3" s="370"/>
      <c r="F3" s="524"/>
      <c r="G3" s="370"/>
      <c r="H3" s="524"/>
      <c r="I3" s="524"/>
      <c r="J3" s="370"/>
      <c r="K3" s="370"/>
      <c r="L3" s="370"/>
      <c r="M3" s="404"/>
      <c r="N3" s="404"/>
      <c r="O3" s="404"/>
      <c r="P3" s="404"/>
      <c r="Q3" s="370"/>
      <c r="R3" s="370"/>
    </row>
    <row r="4" spans="1:19" s="521" customFormat="1" ht="47.25" customHeight="1" x14ac:dyDescent="0.2">
      <c r="A4" s="847" t="s">
        <v>0</v>
      </c>
      <c r="B4" s="847" t="s">
        <v>1</v>
      </c>
      <c r="C4" s="847" t="s">
        <v>2</v>
      </c>
      <c r="D4" s="847" t="s">
        <v>3</v>
      </c>
      <c r="E4" s="847" t="s">
        <v>4</v>
      </c>
      <c r="F4" s="847" t="s">
        <v>5</v>
      </c>
      <c r="G4" s="847" t="s">
        <v>6</v>
      </c>
      <c r="H4" s="574" t="s">
        <v>7</v>
      </c>
      <c r="I4" s="523" t="s">
        <v>2057</v>
      </c>
      <c r="J4" s="847" t="s">
        <v>8</v>
      </c>
      <c r="K4" s="850" t="s">
        <v>9</v>
      </c>
      <c r="L4" s="851"/>
      <c r="M4" s="843" t="s">
        <v>10</v>
      </c>
      <c r="N4" s="844"/>
      <c r="O4" s="843" t="s">
        <v>11</v>
      </c>
      <c r="P4" s="844"/>
      <c r="Q4" s="847" t="s">
        <v>12</v>
      </c>
      <c r="R4" s="847" t="s">
        <v>13</v>
      </c>
      <c r="S4" s="388"/>
    </row>
    <row r="5" spans="1:19" s="521" customFormat="1" ht="35.25" customHeight="1" x14ac:dyDescent="0.2">
      <c r="A5" s="848"/>
      <c r="B5" s="848"/>
      <c r="C5" s="848"/>
      <c r="D5" s="848"/>
      <c r="E5" s="848"/>
      <c r="F5" s="848"/>
      <c r="G5" s="848"/>
      <c r="H5" s="395" t="s">
        <v>14</v>
      </c>
      <c r="I5" s="395"/>
      <c r="J5" s="848"/>
      <c r="K5" s="396">
        <v>2020</v>
      </c>
      <c r="L5" s="396">
        <v>2021</v>
      </c>
      <c r="M5" s="355">
        <v>2020</v>
      </c>
      <c r="N5" s="355">
        <v>2021</v>
      </c>
      <c r="O5" s="355">
        <v>2020</v>
      </c>
      <c r="P5" s="355">
        <v>2021</v>
      </c>
      <c r="Q5" s="848"/>
      <c r="R5" s="848"/>
      <c r="S5" s="388"/>
    </row>
    <row r="6" spans="1:19" s="521" customFormat="1" ht="15.75" customHeight="1" x14ac:dyDescent="0.2">
      <c r="A6" s="395" t="s">
        <v>16</v>
      </c>
      <c r="B6" s="395" t="s">
        <v>17</v>
      </c>
      <c r="C6" s="395" t="s">
        <v>18</v>
      </c>
      <c r="D6" s="395" t="s">
        <v>19</v>
      </c>
      <c r="E6" s="522" t="s">
        <v>20</v>
      </c>
      <c r="F6" s="395" t="s">
        <v>21</v>
      </c>
      <c r="G6" s="395" t="s">
        <v>22</v>
      </c>
      <c r="H6" s="395" t="s">
        <v>23</v>
      </c>
      <c r="I6" s="395" t="s">
        <v>24</v>
      </c>
      <c r="J6" s="395" t="s">
        <v>25</v>
      </c>
      <c r="K6" s="396" t="s">
        <v>26</v>
      </c>
      <c r="L6" s="396" t="s">
        <v>27</v>
      </c>
      <c r="M6" s="397" t="s">
        <v>28</v>
      </c>
      <c r="N6" s="397" t="s">
        <v>29</v>
      </c>
      <c r="O6" s="397" t="s">
        <v>30</v>
      </c>
      <c r="P6" s="397" t="s">
        <v>31</v>
      </c>
      <c r="Q6" s="395" t="s">
        <v>32</v>
      </c>
      <c r="R6" s="395" t="s">
        <v>33</v>
      </c>
      <c r="S6" s="388"/>
    </row>
    <row r="7" spans="1:19" s="558" customFormat="1" ht="218.25" customHeight="1" x14ac:dyDescent="0.25">
      <c r="A7" s="687">
        <v>1</v>
      </c>
      <c r="B7" s="687">
        <v>1</v>
      </c>
      <c r="C7" s="687">
        <v>4</v>
      </c>
      <c r="D7" s="687">
        <v>2</v>
      </c>
      <c r="E7" s="742" t="s">
        <v>2808</v>
      </c>
      <c r="F7" s="683" t="s">
        <v>2809</v>
      </c>
      <c r="G7" s="683" t="s">
        <v>2008</v>
      </c>
      <c r="H7" s="683" t="s">
        <v>2009</v>
      </c>
      <c r="I7" s="683">
        <v>18</v>
      </c>
      <c r="J7" s="683" t="s">
        <v>2810</v>
      </c>
      <c r="K7" s="587" t="s">
        <v>45</v>
      </c>
      <c r="L7" s="587" t="s">
        <v>45</v>
      </c>
      <c r="M7" s="684">
        <v>188176.03</v>
      </c>
      <c r="N7" s="684">
        <v>54721.9</v>
      </c>
      <c r="O7" s="684">
        <v>188176.03</v>
      </c>
      <c r="P7" s="684">
        <v>54721.9</v>
      </c>
      <c r="Q7" s="683" t="s">
        <v>2811</v>
      </c>
      <c r="R7" s="683" t="s">
        <v>2812</v>
      </c>
      <c r="S7" s="557"/>
    </row>
    <row r="8" spans="1:19" s="555" customFormat="1" ht="79.5" customHeight="1" x14ac:dyDescent="0.25">
      <c r="A8" s="983">
        <v>2</v>
      </c>
      <c r="B8" s="983">
        <v>1</v>
      </c>
      <c r="C8" s="983">
        <v>4</v>
      </c>
      <c r="D8" s="983">
        <v>2</v>
      </c>
      <c r="E8" s="1357" t="s">
        <v>2813</v>
      </c>
      <c r="F8" s="983" t="s">
        <v>2814</v>
      </c>
      <c r="G8" s="983" t="s">
        <v>194</v>
      </c>
      <c r="H8" s="683" t="s">
        <v>50</v>
      </c>
      <c r="I8" s="687">
        <v>1</v>
      </c>
      <c r="J8" s="983" t="s">
        <v>2608</v>
      </c>
      <c r="K8" s="983" t="s">
        <v>2180</v>
      </c>
      <c r="L8" s="1370"/>
      <c r="M8" s="1359">
        <v>90220</v>
      </c>
      <c r="N8" s="1370"/>
      <c r="O8" s="1359">
        <v>90220</v>
      </c>
      <c r="P8" s="1370"/>
      <c r="Q8" s="983" t="s">
        <v>2811</v>
      </c>
      <c r="R8" s="983" t="s">
        <v>2812</v>
      </c>
      <c r="S8" s="557"/>
    </row>
    <row r="9" spans="1:19" s="555" customFormat="1" ht="155.85" customHeight="1" x14ac:dyDescent="0.25">
      <c r="A9" s="997"/>
      <c r="B9" s="997"/>
      <c r="C9" s="997"/>
      <c r="D9" s="997"/>
      <c r="E9" s="1358"/>
      <c r="F9" s="997"/>
      <c r="G9" s="997"/>
      <c r="H9" s="683" t="s">
        <v>585</v>
      </c>
      <c r="I9" s="683">
        <v>200</v>
      </c>
      <c r="J9" s="997"/>
      <c r="K9" s="997"/>
      <c r="L9" s="1371"/>
      <c r="M9" s="1360"/>
      <c r="N9" s="1371"/>
      <c r="O9" s="1360"/>
      <c r="P9" s="1371"/>
      <c r="Q9" s="997"/>
      <c r="R9" s="997"/>
      <c r="S9" s="557"/>
    </row>
    <row r="10" spans="1:19" s="555" customFormat="1" ht="47.25" customHeight="1" x14ac:dyDescent="0.25">
      <c r="A10" s="983">
        <v>3</v>
      </c>
      <c r="B10" s="983">
        <v>1</v>
      </c>
      <c r="C10" s="983">
        <v>4</v>
      </c>
      <c r="D10" s="983">
        <v>2</v>
      </c>
      <c r="E10" s="983" t="s">
        <v>2815</v>
      </c>
      <c r="F10" s="983" t="s">
        <v>2816</v>
      </c>
      <c r="G10" s="983" t="s">
        <v>1709</v>
      </c>
      <c r="H10" s="683" t="s">
        <v>2817</v>
      </c>
      <c r="I10" s="683">
        <v>1</v>
      </c>
      <c r="J10" s="983" t="s">
        <v>2818</v>
      </c>
      <c r="K10" s="983" t="s">
        <v>43</v>
      </c>
      <c r="L10" s="983" t="s">
        <v>47</v>
      </c>
      <c r="M10" s="1359">
        <v>3000</v>
      </c>
      <c r="N10" s="1359">
        <v>30699.360000000001</v>
      </c>
      <c r="O10" s="1359">
        <v>3000</v>
      </c>
      <c r="P10" s="1359">
        <v>30699.360000000001</v>
      </c>
      <c r="Q10" s="983" t="s">
        <v>2811</v>
      </c>
      <c r="R10" s="983" t="s">
        <v>2812</v>
      </c>
    </row>
    <row r="11" spans="1:19" s="555" customFormat="1" ht="58.5" customHeight="1" x14ac:dyDescent="0.25">
      <c r="A11" s="990"/>
      <c r="B11" s="990"/>
      <c r="C11" s="990"/>
      <c r="D11" s="990"/>
      <c r="E11" s="990"/>
      <c r="F11" s="990"/>
      <c r="G11" s="997"/>
      <c r="H11" s="683" t="s">
        <v>585</v>
      </c>
      <c r="I11" s="688">
        <v>60</v>
      </c>
      <c r="J11" s="990"/>
      <c r="K11" s="990"/>
      <c r="L11" s="990"/>
      <c r="M11" s="1365"/>
      <c r="N11" s="1365"/>
      <c r="O11" s="1365"/>
      <c r="P11" s="1365"/>
      <c r="Q11" s="990"/>
      <c r="R11" s="990"/>
    </row>
    <row r="12" spans="1:19" s="555" customFormat="1" ht="42.75" customHeight="1" x14ac:dyDescent="0.25">
      <c r="A12" s="990"/>
      <c r="B12" s="990"/>
      <c r="C12" s="990"/>
      <c r="D12" s="990"/>
      <c r="E12" s="990"/>
      <c r="F12" s="990"/>
      <c r="G12" s="983" t="s">
        <v>44</v>
      </c>
      <c r="H12" s="683" t="s">
        <v>201</v>
      </c>
      <c r="I12" s="683">
        <v>1</v>
      </c>
      <c r="J12" s="990"/>
      <c r="K12" s="990"/>
      <c r="L12" s="990"/>
      <c r="M12" s="1365"/>
      <c r="N12" s="1365"/>
      <c r="O12" s="1365"/>
      <c r="P12" s="1365"/>
      <c r="Q12" s="990"/>
      <c r="R12" s="990"/>
    </row>
    <row r="13" spans="1:19" s="555" customFormat="1" ht="46.5" customHeight="1" x14ac:dyDescent="0.25">
      <c r="A13" s="990"/>
      <c r="B13" s="990"/>
      <c r="C13" s="990"/>
      <c r="D13" s="990"/>
      <c r="E13" s="990"/>
      <c r="F13" s="990"/>
      <c r="G13" s="997"/>
      <c r="H13" s="683" t="s">
        <v>585</v>
      </c>
      <c r="I13" s="683">
        <v>25</v>
      </c>
      <c r="J13" s="990"/>
      <c r="K13" s="990"/>
      <c r="L13" s="990"/>
      <c r="M13" s="1365"/>
      <c r="N13" s="1365"/>
      <c r="O13" s="1365"/>
      <c r="P13" s="1365"/>
      <c r="Q13" s="990"/>
      <c r="R13" s="990"/>
    </row>
    <row r="14" spans="1:19" s="555" customFormat="1" ht="48.75" customHeight="1" x14ac:dyDescent="0.25">
      <c r="A14" s="990"/>
      <c r="B14" s="990"/>
      <c r="C14" s="990"/>
      <c r="D14" s="990"/>
      <c r="E14" s="990"/>
      <c r="F14" s="990"/>
      <c r="G14" s="683" t="s">
        <v>54</v>
      </c>
      <c r="H14" s="683" t="s">
        <v>2819</v>
      </c>
      <c r="I14" s="691">
        <v>1</v>
      </c>
      <c r="J14" s="990"/>
      <c r="K14" s="990"/>
      <c r="L14" s="990"/>
      <c r="M14" s="1365"/>
      <c r="N14" s="1365"/>
      <c r="O14" s="1365"/>
      <c r="P14" s="1365"/>
      <c r="Q14" s="990"/>
      <c r="R14" s="990"/>
    </row>
    <row r="15" spans="1:19" s="555" customFormat="1" ht="41.85" customHeight="1" x14ac:dyDescent="0.25">
      <c r="A15" s="990"/>
      <c r="B15" s="990"/>
      <c r="C15" s="990"/>
      <c r="D15" s="990"/>
      <c r="E15" s="990"/>
      <c r="F15" s="990"/>
      <c r="G15" s="983" t="s">
        <v>1709</v>
      </c>
      <c r="H15" s="683" t="s">
        <v>1256</v>
      </c>
      <c r="I15" s="683">
        <v>1</v>
      </c>
      <c r="J15" s="990"/>
      <c r="K15" s="990"/>
      <c r="L15" s="990"/>
      <c r="M15" s="1365"/>
      <c r="N15" s="1365"/>
      <c r="O15" s="1365"/>
      <c r="P15" s="1365"/>
      <c r="Q15" s="990"/>
      <c r="R15" s="990"/>
    </row>
    <row r="16" spans="1:19" s="555" customFormat="1" ht="39.6" customHeight="1" x14ac:dyDescent="0.25">
      <c r="A16" s="997"/>
      <c r="B16" s="997"/>
      <c r="C16" s="997"/>
      <c r="D16" s="997"/>
      <c r="E16" s="997"/>
      <c r="F16" s="997"/>
      <c r="G16" s="997"/>
      <c r="H16" s="683" t="s">
        <v>2820</v>
      </c>
      <c r="I16" s="688">
        <v>40</v>
      </c>
      <c r="J16" s="997"/>
      <c r="K16" s="997"/>
      <c r="L16" s="997"/>
      <c r="M16" s="1360"/>
      <c r="N16" s="1360"/>
      <c r="O16" s="1360"/>
      <c r="P16" s="1360"/>
      <c r="Q16" s="997"/>
      <c r="R16" s="997"/>
    </row>
    <row r="17" spans="1:18" s="555" customFormat="1" ht="51" customHeight="1" x14ac:dyDescent="0.25">
      <c r="A17" s="983">
        <v>4</v>
      </c>
      <c r="B17" s="983">
        <v>1</v>
      </c>
      <c r="C17" s="983">
        <v>4</v>
      </c>
      <c r="D17" s="983">
        <v>2</v>
      </c>
      <c r="E17" s="1357" t="s">
        <v>2821</v>
      </c>
      <c r="F17" s="983" t="s">
        <v>2822</v>
      </c>
      <c r="G17" s="983" t="s">
        <v>44</v>
      </c>
      <c r="H17" s="687" t="s">
        <v>1379</v>
      </c>
      <c r="I17" s="687"/>
      <c r="J17" s="983" t="s">
        <v>2823</v>
      </c>
      <c r="K17" s="983" t="s">
        <v>45</v>
      </c>
      <c r="L17" s="983" t="s">
        <v>475</v>
      </c>
      <c r="M17" s="1359">
        <v>3268.75</v>
      </c>
      <c r="N17" s="1359">
        <v>25602.639999999999</v>
      </c>
      <c r="O17" s="1359">
        <v>3268.75</v>
      </c>
      <c r="P17" s="1359">
        <v>25602.639999999999</v>
      </c>
      <c r="Q17" s="996" t="s">
        <v>2824</v>
      </c>
      <c r="R17" s="996" t="s">
        <v>2812</v>
      </c>
    </row>
    <row r="18" spans="1:18" s="555" customFormat="1" ht="60" customHeight="1" x14ac:dyDescent="0.25">
      <c r="A18" s="990"/>
      <c r="B18" s="990"/>
      <c r="C18" s="990"/>
      <c r="D18" s="990"/>
      <c r="E18" s="1361"/>
      <c r="F18" s="990"/>
      <c r="G18" s="997"/>
      <c r="H18" s="683" t="s">
        <v>585</v>
      </c>
      <c r="I18" s="683">
        <v>25</v>
      </c>
      <c r="J18" s="990"/>
      <c r="K18" s="990"/>
      <c r="L18" s="990"/>
      <c r="M18" s="1365"/>
      <c r="N18" s="1365"/>
      <c r="O18" s="1365"/>
      <c r="P18" s="1365"/>
      <c r="Q18" s="1001"/>
      <c r="R18" s="1001"/>
    </row>
    <row r="19" spans="1:18" s="555" customFormat="1" ht="70.5" customHeight="1" x14ac:dyDescent="0.25">
      <c r="A19" s="990"/>
      <c r="B19" s="990"/>
      <c r="C19" s="990"/>
      <c r="D19" s="990"/>
      <c r="E19" s="1361"/>
      <c r="F19" s="990"/>
      <c r="G19" s="687" t="s">
        <v>54</v>
      </c>
      <c r="H19" s="687" t="s">
        <v>2819</v>
      </c>
      <c r="I19" s="687">
        <v>1</v>
      </c>
      <c r="J19" s="990"/>
      <c r="K19" s="990"/>
      <c r="L19" s="990"/>
      <c r="M19" s="1365"/>
      <c r="N19" s="1365"/>
      <c r="O19" s="1365"/>
      <c r="P19" s="1365"/>
      <c r="Q19" s="1001"/>
      <c r="R19" s="1001"/>
    </row>
    <row r="20" spans="1:18" s="555" customFormat="1" ht="39" customHeight="1" x14ac:dyDescent="0.25">
      <c r="A20" s="983">
        <v>5</v>
      </c>
      <c r="B20" s="983">
        <v>1</v>
      </c>
      <c r="C20" s="983">
        <v>4</v>
      </c>
      <c r="D20" s="983">
        <v>2</v>
      </c>
      <c r="E20" s="1357" t="s">
        <v>1853</v>
      </c>
      <c r="F20" s="983" t="s">
        <v>2825</v>
      </c>
      <c r="G20" s="1342" t="s">
        <v>380</v>
      </c>
      <c r="H20" s="683" t="s">
        <v>1243</v>
      </c>
      <c r="I20" s="683">
        <v>3</v>
      </c>
      <c r="J20" s="1367" t="s">
        <v>2826</v>
      </c>
      <c r="K20" s="1008" t="s">
        <v>38</v>
      </c>
      <c r="L20" s="1008"/>
      <c r="M20" s="996">
        <v>19018</v>
      </c>
      <c r="N20" s="996"/>
      <c r="O20" s="996">
        <v>19018</v>
      </c>
      <c r="P20" s="996"/>
      <c r="Q20" s="983" t="s">
        <v>2824</v>
      </c>
      <c r="R20" s="983" t="s">
        <v>2812</v>
      </c>
    </row>
    <row r="21" spans="1:18" s="555" customFormat="1" ht="42" customHeight="1" x14ac:dyDescent="0.25">
      <c r="A21" s="990"/>
      <c r="B21" s="990"/>
      <c r="C21" s="990"/>
      <c r="D21" s="990"/>
      <c r="E21" s="1361"/>
      <c r="F21" s="990"/>
      <c r="G21" s="1366"/>
      <c r="H21" s="687" t="s">
        <v>2827</v>
      </c>
      <c r="I21" s="687">
        <v>25</v>
      </c>
      <c r="J21" s="1368"/>
      <c r="K21" s="1009"/>
      <c r="L21" s="1009"/>
      <c r="M21" s="1001"/>
      <c r="N21" s="1001"/>
      <c r="O21" s="1001"/>
      <c r="P21" s="1001"/>
      <c r="Q21" s="990"/>
      <c r="R21" s="990"/>
    </row>
    <row r="22" spans="1:18" s="555" customFormat="1" ht="47.25" customHeight="1" x14ac:dyDescent="0.25">
      <c r="A22" s="990"/>
      <c r="B22" s="990"/>
      <c r="C22" s="990"/>
      <c r="D22" s="990"/>
      <c r="E22" s="1361"/>
      <c r="F22" s="990"/>
      <c r="G22" s="1342" t="s">
        <v>2828</v>
      </c>
      <c r="H22" s="687" t="s">
        <v>2829</v>
      </c>
      <c r="I22" s="687">
        <v>2</v>
      </c>
      <c r="J22" s="1368"/>
      <c r="K22" s="1009"/>
      <c r="L22" s="1009"/>
      <c r="M22" s="1001"/>
      <c r="N22" s="1001"/>
      <c r="O22" s="1001"/>
      <c r="P22" s="1001"/>
      <c r="Q22" s="990"/>
      <c r="R22" s="990"/>
    </row>
    <row r="23" spans="1:18" s="555" customFormat="1" ht="49.35" customHeight="1" x14ac:dyDescent="0.25">
      <c r="A23" s="990"/>
      <c r="B23" s="990"/>
      <c r="C23" s="990"/>
      <c r="D23" s="990"/>
      <c r="E23" s="1361"/>
      <c r="F23" s="990"/>
      <c r="G23" s="1366"/>
      <c r="H23" s="687" t="s">
        <v>2830</v>
      </c>
      <c r="I23" s="687">
        <v>25</v>
      </c>
      <c r="J23" s="1368"/>
      <c r="K23" s="1009"/>
      <c r="L23" s="1009"/>
      <c r="M23" s="1001"/>
      <c r="N23" s="1001"/>
      <c r="O23" s="1001"/>
      <c r="P23" s="1001"/>
      <c r="Q23" s="990"/>
      <c r="R23" s="990"/>
    </row>
    <row r="24" spans="1:18" s="555" customFormat="1" ht="120" customHeight="1" x14ac:dyDescent="0.25">
      <c r="A24" s="997"/>
      <c r="B24" s="997"/>
      <c r="C24" s="997"/>
      <c r="D24" s="997"/>
      <c r="E24" s="1358"/>
      <c r="F24" s="997"/>
      <c r="G24" s="604" t="s">
        <v>728</v>
      </c>
      <c r="H24" s="687" t="s">
        <v>1340</v>
      </c>
      <c r="I24" s="687">
        <v>1</v>
      </c>
      <c r="J24" s="1369"/>
      <c r="K24" s="1010"/>
      <c r="L24" s="1010"/>
      <c r="M24" s="1002"/>
      <c r="N24" s="1002"/>
      <c r="O24" s="1002"/>
      <c r="P24" s="1002"/>
      <c r="Q24" s="997"/>
      <c r="R24" s="997"/>
    </row>
    <row r="25" spans="1:18" s="555" customFormat="1" ht="95.25" customHeight="1" x14ac:dyDescent="0.25">
      <c r="A25" s="983">
        <v>6</v>
      </c>
      <c r="B25" s="983">
        <v>1</v>
      </c>
      <c r="C25" s="983">
        <v>4</v>
      </c>
      <c r="D25" s="983">
        <v>2</v>
      </c>
      <c r="E25" s="1357" t="s">
        <v>2831</v>
      </c>
      <c r="F25" s="983" t="s">
        <v>2832</v>
      </c>
      <c r="G25" s="983" t="s">
        <v>1787</v>
      </c>
      <c r="H25" s="683" t="s">
        <v>2833</v>
      </c>
      <c r="I25" s="693" t="s">
        <v>41</v>
      </c>
      <c r="J25" s="983" t="s">
        <v>2834</v>
      </c>
      <c r="K25" s="983" t="s">
        <v>38</v>
      </c>
      <c r="L25" s="1370"/>
      <c r="M25" s="1359">
        <v>2349.44</v>
      </c>
      <c r="N25" s="1370"/>
      <c r="O25" s="1359">
        <v>2349.44</v>
      </c>
      <c r="P25" s="1370"/>
      <c r="Q25" s="983" t="s">
        <v>2811</v>
      </c>
      <c r="R25" s="983" t="s">
        <v>2812</v>
      </c>
    </row>
    <row r="26" spans="1:18" s="555" customFormat="1" ht="192" customHeight="1" x14ac:dyDescent="0.25">
      <c r="A26" s="997"/>
      <c r="B26" s="997"/>
      <c r="C26" s="997"/>
      <c r="D26" s="997"/>
      <c r="E26" s="1358"/>
      <c r="F26" s="997"/>
      <c r="G26" s="997"/>
      <c r="H26" s="683" t="s">
        <v>585</v>
      </c>
      <c r="I26" s="693" t="s">
        <v>1608</v>
      </c>
      <c r="J26" s="997"/>
      <c r="K26" s="997"/>
      <c r="L26" s="1371"/>
      <c r="M26" s="1360"/>
      <c r="N26" s="1371"/>
      <c r="O26" s="1360"/>
      <c r="P26" s="1371"/>
      <c r="Q26" s="997"/>
      <c r="R26" s="997"/>
    </row>
    <row r="27" spans="1:18" s="555" customFormat="1" ht="37.5" customHeight="1" x14ac:dyDescent="0.25">
      <c r="A27" s="983">
        <v>7</v>
      </c>
      <c r="B27" s="983">
        <v>1</v>
      </c>
      <c r="C27" s="983">
        <v>4</v>
      </c>
      <c r="D27" s="983">
        <v>2</v>
      </c>
      <c r="E27" s="1357" t="s">
        <v>2835</v>
      </c>
      <c r="F27" s="983" t="s">
        <v>2836</v>
      </c>
      <c r="G27" s="983" t="s">
        <v>2837</v>
      </c>
      <c r="H27" s="683" t="s">
        <v>2094</v>
      </c>
      <c r="I27" s="683">
        <v>1</v>
      </c>
      <c r="J27" s="983" t="s">
        <v>2838</v>
      </c>
      <c r="K27" s="983" t="s">
        <v>38</v>
      </c>
      <c r="L27" s="983" t="s">
        <v>475</v>
      </c>
      <c r="M27" s="1359">
        <v>128927.63</v>
      </c>
      <c r="N27" s="1359">
        <v>0</v>
      </c>
      <c r="O27" s="1359">
        <v>128927.63</v>
      </c>
      <c r="P27" s="1359">
        <v>0</v>
      </c>
      <c r="Q27" s="983" t="s">
        <v>2811</v>
      </c>
      <c r="R27" s="983" t="s">
        <v>2812</v>
      </c>
    </row>
    <row r="28" spans="1:18" s="555" customFormat="1" ht="38.25" customHeight="1" x14ac:dyDescent="0.25">
      <c r="A28" s="990"/>
      <c r="B28" s="990"/>
      <c r="C28" s="990"/>
      <c r="D28" s="990"/>
      <c r="E28" s="1361"/>
      <c r="F28" s="990"/>
      <c r="G28" s="997"/>
      <c r="H28" s="683" t="s">
        <v>2839</v>
      </c>
      <c r="I28" s="683">
        <v>90</v>
      </c>
      <c r="J28" s="990"/>
      <c r="K28" s="990"/>
      <c r="L28" s="990"/>
      <c r="M28" s="1365"/>
      <c r="N28" s="1365"/>
      <c r="O28" s="1365"/>
      <c r="P28" s="1365"/>
      <c r="Q28" s="990"/>
      <c r="R28" s="990"/>
    </row>
    <row r="29" spans="1:18" s="555" customFormat="1" ht="53.25" customHeight="1" x14ac:dyDescent="0.25">
      <c r="A29" s="990"/>
      <c r="B29" s="990"/>
      <c r="C29" s="990"/>
      <c r="D29" s="990"/>
      <c r="E29" s="1361"/>
      <c r="F29" s="990"/>
      <c r="G29" s="683" t="s">
        <v>2008</v>
      </c>
      <c r="H29" s="683" t="s">
        <v>2139</v>
      </c>
      <c r="I29" s="683">
        <v>5</v>
      </c>
      <c r="J29" s="990"/>
      <c r="K29" s="990"/>
      <c r="L29" s="990"/>
      <c r="M29" s="1365"/>
      <c r="N29" s="1365"/>
      <c r="O29" s="1365"/>
      <c r="P29" s="1365"/>
      <c r="Q29" s="990"/>
      <c r="R29" s="990"/>
    </row>
    <row r="30" spans="1:18" s="555" customFormat="1" ht="40.5" customHeight="1" x14ac:dyDescent="0.25">
      <c r="A30" s="990"/>
      <c r="B30" s="990"/>
      <c r="C30" s="990"/>
      <c r="D30" s="990"/>
      <c r="E30" s="1361"/>
      <c r="F30" s="990"/>
      <c r="G30" s="983" t="s">
        <v>2840</v>
      </c>
      <c r="H30" s="683" t="s">
        <v>2841</v>
      </c>
      <c r="I30" s="693" t="s">
        <v>41</v>
      </c>
      <c r="J30" s="990"/>
      <c r="K30" s="990"/>
      <c r="L30" s="990"/>
      <c r="M30" s="1365"/>
      <c r="N30" s="1365"/>
      <c r="O30" s="1365"/>
      <c r="P30" s="1365"/>
      <c r="Q30" s="990"/>
      <c r="R30" s="990"/>
    </row>
    <row r="31" spans="1:18" s="555" customFormat="1" ht="42" customHeight="1" x14ac:dyDescent="0.25">
      <c r="A31" s="990"/>
      <c r="B31" s="990"/>
      <c r="C31" s="990"/>
      <c r="D31" s="990"/>
      <c r="E31" s="1361"/>
      <c r="F31" s="990"/>
      <c r="G31" s="997"/>
      <c r="H31" s="683" t="s">
        <v>585</v>
      </c>
      <c r="I31" s="693" t="s">
        <v>1524</v>
      </c>
      <c r="J31" s="990"/>
      <c r="K31" s="990"/>
      <c r="L31" s="990"/>
      <c r="M31" s="1365"/>
      <c r="N31" s="1365"/>
      <c r="O31" s="1365"/>
      <c r="P31" s="1365"/>
      <c r="Q31" s="990"/>
      <c r="R31" s="990"/>
    </row>
    <row r="32" spans="1:18" s="555" customFormat="1" ht="39.75" customHeight="1" x14ac:dyDescent="0.25">
      <c r="A32" s="990"/>
      <c r="B32" s="990"/>
      <c r="C32" s="990"/>
      <c r="D32" s="990"/>
      <c r="E32" s="1361"/>
      <c r="F32" s="990"/>
      <c r="G32" s="983" t="s">
        <v>1787</v>
      </c>
      <c r="H32" s="683" t="s">
        <v>2627</v>
      </c>
      <c r="I32" s="693" t="s">
        <v>41</v>
      </c>
      <c r="J32" s="990"/>
      <c r="K32" s="990"/>
      <c r="L32" s="990"/>
      <c r="M32" s="1365"/>
      <c r="N32" s="1365"/>
      <c r="O32" s="1365"/>
      <c r="P32" s="1365"/>
      <c r="Q32" s="990"/>
      <c r="R32" s="990"/>
    </row>
    <row r="33" spans="1:18" s="555" customFormat="1" ht="41.25" customHeight="1" x14ac:dyDescent="0.25">
      <c r="A33" s="990"/>
      <c r="B33" s="990"/>
      <c r="C33" s="990"/>
      <c r="D33" s="990"/>
      <c r="E33" s="1361"/>
      <c r="F33" s="990"/>
      <c r="G33" s="997"/>
      <c r="H33" s="683" t="s">
        <v>585</v>
      </c>
      <c r="I33" s="693" t="s">
        <v>1524</v>
      </c>
      <c r="J33" s="990"/>
      <c r="K33" s="990"/>
      <c r="L33" s="990"/>
      <c r="M33" s="1365"/>
      <c r="N33" s="1365"/>
      <c r="O33" s="1365"/>
      <c r="P33" s="1365"/>
      <c r="Q33" s="990"/>
      <c r="R33" s="990"/>
    </row>
    <row r="34" spans="1:18" s="555" customFormat="1" ht="43.5" customHeight="1" x14ac:dyDescent="0.25">
      <c r="A34" s="990"/>
      <c r="B34" s="990"/>
      <c r="C34" s="990"/>
      <c r="D34" s="990"/>
      <c r="E34" s="1361"/>
      <c r="F34" s="990"/>
      <c r="G34" s="687" t="s">
        <v>54</v>
      </c>
      <c r="H34" s="687" t="s">
        <v>2819</v>
      </c>
      <c r="I34" s="744" t="s">
        <v>41</v>
      </c>
      <c r="J34" s="990"/>
      <c r="K34" s="990"/>
      <c r="L34" s="990"/>
      <c r="M34" s="1365"/>
      <c r="N34" s="1365"/>
      <c r="O34" s="1365"/>
      <c r="P34" s="1365"/>
      <c r="Q34" s="990"/>
      <c r="R34" s="990"/>
    </row>
    <row r="35" spans="1:18" s="555" customFormat="1" ht="130.5" customHeight="1" x14ac:dyDescent="0.25">
      <c r="A35" s="983">
        <v>8</v>
      </c>
      <c r="B35" s="983">
        <v>1</v>
      </c>
      <c r="C35" s="983">
        <v>4</v>
      </c>
      <c r="D35" s="983">
        <v>2</v>
      </c>
      <c r="E35" s="983" t="s">
        <v>2842</v>
      </c>
      <c r="F35" s="983" t="s">
        <v>2843</v>
      </c>
      <c r="G35" s="983" t="s">
        <v>2844</v>
      </c>
      <c r="H35" s="683" t="s">
        <v>2845</v>
      </c>
      <c r="I35" s="683">
        <v>19</v>
      </c>
      <c r="J35" s="983" t="s">
        <v>2846</v>
      </c>
      <c r="K35" s="983"/>
      <c r="L35" s="983" t="s">
        <v>39</v>
      </c>
      <c r="M35" s="1359"/>
      <c r="N35" s="1359">
        <v>97040.320000000007</v>
      </c>
      <c r="O35" s="1359"/>
      <c r="P35" s="1359">
        <v>97040.320000000007</v>
      </c>
      <c r="Q35" s="983" t="s">
        <v>2811</v>
      </c>
      <c r="R35" s="983" t="s">
        <v>2812</v>
      </c>
    </row>
    <row r="36" spans="1:18" s="555" customFormat="1" ht="40.5" customHeight="1" x14ac:dyDescent="0.25">
      <c r="A36" s="990"/>
      <c r="B36" s="990"/>
      <c r="C36" s="990"/>
      <c r="D36" s="990"/>
      <c r="E36" s="990"/>
      <c r="F36" s="990"/>
      <c r="G36" s="990"/>
      <c r="H36" s="687" t="s">
        <v>55</v>
      </c>
      <c r="I36" s="691">
        <v>570</v>
      </c>
      <c r="J36" s="990"/>
      <c r="K36" s="990"/>
      <c r="L36" s="990"/>
      <c r="M36" s="1365"/>
      <c r="N36" s="1365"/>
      <c r="O36" s="1365"/>
      <c r="P36" s="1365"/>
      <c r="Q36" s="990"/>
      <c r="R36" s="990"/>
    </row>
    <row r="37" spans="1:18" s="555" customFormat="1" ht="53.25" customHeight="1" x14ac:dyDescent="0.25">
      <c r="A37" s="983">
        <v>9</v>
      </c>
      <c r="B37" s="983">
        <v>1</v>
      </c>
      <c r="C37" s="983">
        <v>4</v>
      </c>
      <c r="D37" s="983">
        <v>2</v>
      </c>
      <c r="E37" s="983" t="s">
        <v>2847</v>
      </c>
      <c r="F37" s="983" t="s">
        <v>2848</v>
      </c>
      <c r="G37" s="983" t="s">
        <v>223</v>
      </c>
      <c r="H37" s="683" t="s">
        <v>1982</v>
      </c>
      <c r="I37" s="687">
        <v>3</v>
      </c>
      <c r="J37" s="983" t="s">
        <v>2849</v>
      </c>
      <c r="K37" s="983"/>
      <c r="L37" s="1362" t="s">
        <v>38</v>
      </c>
      <c r="M37" s="1359"/>
      <c r="N37" s="1359">
        <v>188350.22</v>
      </c>
      <c r="O37" s="1359"/>
      <c r="P37" s="1359">
        <v>188350.22</v>
      </c>
      <c r="Q37" s="983" t="s">
        <v>2811</v>
      </c>
      <c r="R37" s="983" t="s">
        <v>2812</v>
      </c>
    </row>
    <row r="38" spans="1:18" s="555" customFormat="1" ht="36" customHeight="1" x14ac:dyDescent="0.25">
      <c r="A38" s="990"/>
      <c r="B38" s="990"/>
      <c r="C38" s="990"/>
      <c r="D38" s="990"/>
      <c r="E38" s="990"/>
      <c r="F38" s="990"/>
      <c r="G38" s="997"/>
      <c r="H38" s="683" t="s">
        <v>2850</v>
      </c>
      <c r="I38" s="683">
        <v>45</v>
      </c>
      <c r="J38" s="990"/>
      <c r="K38" s="990"/>
      <c r="L38" s="1363"/>
      <c r="M38" s="1365"/>
      <c r="N38" s="1365"/>
      <c r="O38" s="1365"/>
      <c r="P38" s="1365"/>
      <c r="Q38" s="990"/>
      <c r="R38" s="990"/>
    </row>
    <row r="39" spans="1:18" s="555" customFormat="1" ht="33.6" customHeight="1" x14ac:dyDescent="0.25">
      <c r="A39" s="990"/>
      <c r="B39" s="990"/>
      <c r="C39" s="990"/>
      <c r="D39" s="990"/>
      <c r="E39" s="990"/>
      <c r="F39" s="990"/>
      <c r="G39" s="983" t="s">
        <v>194</v>
      </c>
      <c r="H39" s="683" t="s">
        <v>2851</v>
      </c>
      <c r="I39" s="691">
        <v>1</v>
      </c>
      <c r="J39" s="990"/>
      <c r="K39" s="990"/>
      <c r="L39" s="1363"/>
      <c r="M39" s="1365"/>
      <c r="N39" s="1365"/>
      <c r="O39" s="1365"/>
      <c r="P39" s="1365"/>
      <c r="Q39" s="990"/>
      <c r="R39" s="990"/>
    </row>
    <row r="40" spans="1:18" s="555" customFormat="1" ht="39.6" customHeight="1" x14ac:dyDescent="0.25">
      <c r="A40" s="997"/>
      <c r="B40" s="997"/>
      <c r="C40" s="997"/>
      <c r="D40" s="997"/>
      <c r="E40" s="997"/>
      <c r="F40" s="997"/>
      <c r="G40" s="997"/>
      <c r="H40" s="683" t="s">
        <v>585</v>
      </c>
      <c r="I40" s="683">
        <v>80</v>
      </c>
      <c r="J40" s="997"/>
      <c r="K40" s="997"/>
      <c r="L40" s="1364"/>
      <c r="M40" s="1360"/>
      <c r="N40" s="1360"/>
      <c r="O40" s="1360"/>
      <c r="P40" s="1360"/>
      <c r="Q40" s="997"/>
      <c r="R40" s="997"/>
    </row>
    <row r="41" spans="1:18" s="555" customFormat="1" ht="40.5" customHeight="1" x14ac:dyDescent="0.25">
      <c r="A41" s="983">
        <v>10</v>
      </c>
      <c r="B41" s="983">
        <v>1</v>
      </c>
      <c r="C41" s="983">
        <v>4</v>
      </c>
      <c r="D41" s="983">
        <v>2</v>
      </c>
      <c r="E41" s="1357" t="s">
        <v>1853</v>
      </c>
      <c r="F41" s="983" t="s">
        <v>2852</v>
      </c>
      <c r="G41" s="1342" t="s">
        <v>380</v>
      </c>
      <c r="H41" s="683" t="s">
        <v>1243</v>
      </c>
      <c r="I41" s="687">
        <v>9</v>
      </c>
      <c r="J41" s="1367" t="s">
        <v>2853</v>
      </c>
      <c r="K41" s="1008"/>
      <c r="L41" s="1008" t="s">
        <v>34</v>
      </c>
      <c r="M41" s="996"/>
      <c r="N41" s="996">
        <v>209240.97</v>
      </c>
      <c r="O41" s="996"/>
      <c r="P41" s="996">
        <v>209240.97</v>
      </c>
      <c r="Q41" s="983" t="s">
        <v>2824</v>
      </c>
      <c r="R41" s="983" t="s">
        <v>2812</v>
      </c>
    </row>
    <row r="42" spans="1:18" s="555" customFormat="1" ht="38.25" customHeight="1" x14ac:dyDescent="0.25">
      <c r="A42" s="990"/>
      <c r="B42" s="990"/>
      <c r="C42" s="990"/>
      <c r="D42" s="990"/>
      <c r="E42" s="1361"/>
      <c r="F42" s="990"/>
      <c r="G42" s="1366"/>
      <c r="H42" s="687" t="s">
        <v>1283</v>
      </c>
      <c r="I42" s="683">
        <v>180</v>
      </c>
      <c r="J42" s="1368"/>
      <c r="K42" s="1009"/>
      <c r="L42" s="1009"/>
      <c r="M42" s="1001"/>
      <c r="N42" s="1001"/>
      <c r="O42" s="1001"/>
      <c r="P42" s="1001"/>
      <c r="Q42" s="990"/>
      <c r="R42" s="990"/>
    </row>
    <row r="43" spans="1:18" s="555" customFormat="1" ht="61.5" customHeight="1" x14ac:dyDescent="0.25">
      <c r="A43" s="990"/>
      <c r="B43" s="990"/>
      <c r="C43" s="990"/>
      <c r="D43" s="990"/>
      <c r="E43" s="1361"/>
      <c r="F43" s="990"/>
      <c r="G43" s="1342" t="s">
        <v>2854</v>
      </c>
      <c r="H43" s="687" t="s">
        <v>2149</v>
      </c>
      <c r="I43" s="683">
        <v>2</v>
      </c>
      <c r="J43" s="1368"/>
      <c r="K43" s="1009"/>
      <c r="L43" s="1009"/>
      <c r="M43" s="1001"/>
      <c r="N43" s="1001"/>
      <c r="O43" s="1001"/>
      <c r="P43" s="1001"/>
      <c r="Q43" s="990"/>
      <c r="R43" s="990"/>
    </row>
    <row r="44" spans="1:18" s="555" customFormat="1" ht="62.25" customHeight="1" x14ac:dyDescent="0.25">
      <c r="A44" s="990"/>
      <c r="B44" s="990"/>
      <c r="C44" s="990"/>
      <c r="D44" s="990"/>
      <c r="E44" s="1361"/>
      <c r="F44" s="990"/>
      <c r="G44" s="1366"/>
      <c r="H44" s="687" t="s">
        <v>1293</v>
      </c>
      <c r="I44" s="691">
        <v>200</v>
      </c>
      <c r="J44" s="1368"/>
      <c r="K44" s="1009"/>
      <c r="L44" s="1009"/>
      <c r="M44" s="1001"/>
      <c r="N44" s="1001"/>
      <c r="O44" s="1001"/>
      <c r="P44" s="1001"/>
      <c r="Q44" s="990"/>
      <c r="R44" s="990"/>
    </row>
    <row r="45" spans="1:18" ht="39.75" customHeight="1" x14ac:dyDescent="0.25">
      <c r="A45" s="990"/>
      <c r="B45" s="990"/>
      <c r="C45" s="990"/>
      <c r="D45" s="990"/>
      <c r="E45" s="1361"/>
      <c r="F45" s="990"/>
      <c r="G45" s="1342" t="s">
        <v>2828</v>
      </c>
      <c r="H45" s="687" t="s">
        <v>2829</v>
      </c>
      <c r="I45" s="683">
        <v>18</v>
      </c>
      <c r="J45" s="1368"/>
      <c r="K45" s="1009"/>
      <c r="L45" s="1009"/>
      <c r="M45" s="1001"/>
      <c r="N45" s="1001"/>
      <c r="O45" s="1001"/>
      <c r="P45" s="1001"/>
      <c r="Q45" s="990"/>
      <c r="R45" s="990"/>
    </row>
    <row r="46" spans="1:18" ht="38.25" customHeight="1" x14ac:dyDescent="0.25">
      <c r="A46" s="990"/>
      <c r="B46" s="990"/>
      <c r="C46" s="990"/>
      <c r="D46" s="990"/>
      <c r="E46" s="1361"/>
      <c r="F46" s="990"/>
      <c r="G46" s="1366"/>
      <c r="H46" s="687" t="s">
        <v>1283</v>
      </c>
      <c r="I46" s="683">
        <v>360</v>
      </c>
      <c r="J46" s="1368"/>
      <c r="K46" s="1009"/>
      <c r="L46" s="1009"/>
      <c r="M46" s="1001"/>
      <c r="N46" s="1001"/>
      <c r="O46" s="1001"/>
      <c r="P46" s="1001"/>
      <c r="Q46" s="990"/>
      <c r="R46" s="990"/>
    </row>
    <row r="47" spans="1:18" ht="36.75" customHeight="1" x14ac:dyDescent="0.25">
      <c r="A47" s="990"/>
      <c r="B47" s="990"/>
      <c r="C47" s="990"/>
      <c r="D47" s="990"/>
      <c r="E47" s="1361"/>
      <c r="F47" s="990"/>
      <c r="G47" s="743" t="s">
        <v>776</v>
      </c>
      <c r="H47" s="687" t="s">
        <v>2097</v>
      </c>
      <c r="I47" s="683">
        <v>9</v>
      </c>
      <c r="J47" s="1368"/>
      <c r="K47" s="1009"/>
      <c r="L47" s="1009"/>
      <c r="M47" s="1001"/>
      <c r="N47" s="1001"/>
      <c r="O47" s="1001"/>
      <c r="P47" s="1001"/>
      <c r="Q47" s="990"/>
      <c r="R47" s="990"/>
    </row>
    <row r="48" spans="1:18" ht="35.25" customHeight="1" x14ac:dyDescent="0.25">
      <c r="A48" s="997"/>
      <c r="B48" s="997"/>
      <c r="C48" s="997"/>
      <c r="D48" s="997"/>
      <c r="E48" s="1358"/>
      <c r="F48" s="997"/>
      <c r="G48" s="605" t="s">
        <v>728</v>
      </c>
      <c r="H48" s="683" t="s">
        <v>1340</v>
      </c>
      <c r="I48" s="688">
        <v>9</v>
      </c>
      <c r="J48" s="1369"/>
      <c r="K48" s="1010"/>
      <c r="L48" s="1010"/>
      <c r="M48" s="1002"/>
      <c r="N48" s="1002"/>
      <c r="O48" s="1002"/>
      <c r="P48" s="1002"/>
      <c r="Q48" s="997"/>
      <c r="R48" s="997"/>
    </row>
    <row r="49" spans="1:18" ht="106.5" customHeight="1" x14ac:dyDescent="0.25">
      <c r="A49" s="983">
        <v>11</v>
      </c>
      <c r="B49" s="983">
        <v>1</v>
      </c>
      <c r="C49" s="983">
        <v>4</v>
      </c>
      <c r="D49" s="983">
        <v>2</v>
      </c>
      <c r="E49" s="1357" t="s">
        <v>2855</v>
      </c>
      <c r="F49" s="983" t="s">
        <v>2856</v>
      </c>
      <c r="G49" s="983" t="s">
        <v>48</v>
      </c>
      <c r="H49" s="683" t="s">
        <v>2839</v>
      </c>
      <c r="I49" s="687">
        <v>50</v>
      </c>
      <c r="J49" s="983" t="s">
        <v>2857</v>
      </c>
      <c r="K49" s="983"/>
      <c r="L49" s="983" t="s">
        <v>2409</v>
      </c>
      <c r="M49" s="1359"/>
      <c r="N49" s="996">
        <v>61500</v>
      </c>
      <c r="O49" s="1359"/>
      <c r="P49" s="996">
        <v>61500</v>
      </c>
      <c r="Q49" s="983" t="s">
        <v>2811</v>
      </c>
      <c r="R49" s="983" t="s">
        <v>2812</v>
      </c>
    </row>
    <row r="50" spans="1:18" ht="144" customHeight="1" x14ac:dyDescent="0.25">
      <c r="A50" s="997"/>
      <c r="B50" s="997"/>
      <c r="C50" s="997"/>
      <c r="D50" s="997"/>
      <c r="E50" s="1358"/>
      <c r="F50" s="997"/>
      <c r="G50" s="997"/>
      <c r="H50" s="683" t="s">
        <v>2094</v>
      </c>
      <c r="I50" s="683">
        <v>1</v>
      </c>
      <c r="J50" s="997"/>
      <c r="K50" s="997"/>
      <c r="L50" s="997"/>
      <c r="M50" s="1360"/>
      <c r="N50" s="1002"/>
      <c r="O50" s="1360"/>
      <c r="P50" s="1002"/>
      <c r="Q50" s="997"/>
      <c r="R50" s="997"/>
    </row>
    <row r="52" spans="1:18" x14ac:dyDescent="0.25">
      <c r="M52" s="1351"/>
      <c r="N52" s="1352"/>
      <c r="O52" s="817" t="s">
        <v>35</v>
      </c>
      <c r="P52" s="818"/>
      <c r="Q52" s="819"/>
    </row>
    <row r="53" spans="1:18" x14ac:dyDescent="0.25">
      <c r="M53" s="1353"/>
      <c r="N53" s="1354"/>
      <c r="O53" s="926" t="s">
        <v>36</v>
      </c>
      <c r="P53" s="817" t="s">
        <v>37</v>
      </c>
      <c r="Q53" s="819"/>
    </row>
    <row r="54" spans="1:18" x14ac:dyDescent="0.25">
      <c r="M54" s="1355"/>
      <c r="N54" s="1356"/>
      <c r="O54" s="882"/>
      <c r="P54" s="575">
        <v>2020</v>
      </c>
      <c r="Q54" s="575">
        <v>2021</v>
      </c>
    </row>
    <row r="55" spans="1:18" x14ac:dyDescent="0.25">
      <c r="M55" s="829" t="s">
        <v>729</v>
      </c>
      <c r="N55" s="829"/>
      <c r="O55" s="582">
        <v>11</v>
      </c>
      <c r="P55" s="402">
        <f>SUM(O7,O8,O10,O17,O20,O25,O27)</f>
        <v>434959.85000000003</v>
      </c>
      <c r="Q55" s="402">
        <f>SUM(P10,P7,P17,P27,P35,P37,P41,P49)</f>
        <v>667155.41</v>
      </c>
    </row>
  </sheetData>
  <mergeCells count="186">
    <mergeCell ref="R4:R5"/>
    <mergeCell ref="A8:A9"/>
    <mergeCell ref="B8:B9"/>
    <mergeCell ref="C8:C9"/>
    <mergeCell ref="D8:D9"/>
    <mergeCell ref="E8:E9"/>
    <mergeCell ref="F8:F9"/>
    <mergeCell ref="G8:G9"/>
    <mergeCell ref="J8:J9"/>
    <mergeCell ref="K8:K9"/>
    <mergeCell ref="G4:G5"/>
    <mergeCell ref="J4:J5"/>
    <mergeCell ref="K4:L4"/>
    <mergeCell ref="M4:N4"/>
    <mergeCell ref="O4:P4"/>
    <mergeCell ref="Q4:Q5"/>
    <mergeCell ref="A4:A5"/>
    <mergeCell ref="B4:B5"/>
    <mergeCell ref="C4:C5"/>
    <mergeCell ref="D4:D5"/>
    <mergeCell ref="E4:E5"/>
    <mergeCell ref="F4:F5"/>
    <mergeCell ref="R8:R9"/>
    <mergeCell ref="L8:L9"/>
    <mergeCell ref="A10:A16"/>
    <mergeCell ref="B10:B16"/>
    <mergeCell ref="C10:C16"/>
    <mergeCell ref="D10:D16"/>
    <mergeCell ref="E10:E16"/>
    <mergeCell ref="F10:F16"/>
    <mergeCell ref="G10:G11"/>
    <mergeCell ref="J10:J16"/>
    <mergeCell ref="K10:K16"/>
    <mergeCell ref="M8:M9"/>
    <mergeCell ref="N8:N9"/>
    <mergeCell ref="O8:O9"/>
    <mergeCell ref="P8:P9"/>
    <mergeCell ref="Q8:Q9"/>
    <mergeCell ref="R10:R16"/>
    <mergeCell ref="G12:G13"/>
    <mergeCell ref="G15:G16"/>
    <mergeCell ref="A17:A19"/>
    <mergeCell ref="B17:B19"/>
    <mergeCell ref="C17:C19"/>
    <mergeCell ref="D17:D19"/>
    <mergeCell ref="E17:E19"/>
    <mergeCell ref="F17:F19"/>
    <mergeCell ref="G17:G18"/>
    <mergeCell ref="L10:L16"/>
    <mergeCell ref="M10:M16"/>
    <mergeCell ref="N10:N16"/>
    <mergeCell ref="O10:O16"/>
    <mergeCell ref="P10:P16"/>
    <mergeCell ref="Q10:Q16"/>
    <mergeCell ref="P17:P19"/>
    <mergeCell ref="Q17:Q19"/>
    <mergeCell ref="R17:R19"/>
    <mergeCell ref="A20:A24"/>
    <mergeCell ref="B20:B24"/>
    <mergeCell ref="C20:C24"/>
    <mergeCell ref="D20:D24"/>
    <mergeCell ref="E20:E24"/>
    <mergeCell ref="F20:F24"/>
    <mergeCell ref="G20:G21"/>
    <mergeCell ref="J17:J19"/>
    <mergeCell ref="K17:K19"/>
    <mergeCell ref="L17:L19"/>
    <mergeCell ref="M17:M19"/>
    <mergeCell ref="N17:N19"/>
    <mergeCell ref="O17:O19"/>
    <mergeCell ref="P20:P24"/>
    <mergeCell ref="Q20:Q24"/>
    <mergeCell ref="R20:R24"/>
    <mergeCell ref="G22:G23"/>
    <mergeCell ref="A25:A26"/>
    <mergeCell ref="B25:B26"/>
    <mergeCell ref="C25:C26"/>
    <mergeCell ref="D25:D26"/>
    <mergeCell ref="E25:E26"/>
    <mergeCell ref="F25:F26"/>
    <mergeCell ref="J20:J24"/>
    <mergeCell ref="K20:K24"/>
    <mergeCell ref="L20:L24"/>
    <mergeCell ref="M20:M24"/>
    <mergeCell ref="N20:N24"/>
    <mergeCell ref="O20:O24"/>
    <mergeCell ref="O25:O26"/>
    <mergeCell ref="P25:P26"/>
    <mergeCell ref="Q25:Q26"/>
    <mergeCell ref="R25:R26"/>
    <mergeCell ref="A27:A34"/>
    <mergeCell ref="B27:B34"/>
    <mergeCell ref="C27:C34"/>
    <mergeCell ref="D27:D34"/>
    <mergeCell ref="E27:E34"/>
    <mergeCell ref="F27:F34"/>
    <mergeCell ref="G25:G26"/>
    <mergeCell ref="J25:J26"/>
    <mergeCell ref="K25:K26"/>
    <mergeCell ref="L25:L26"/>
    <mergeCell ref="M25:M26"/>
    <mergeCell ref="N25:N26"/>
    <mergeCell ref="O27:O34"/>
    <mergeCell ref="P27:P34"/>
    <mergeCell ref="Q27:Q34"/>
    <mergeCell ref="R27:R34"/>
    <mergeCell ref="G30:G31"/>
    <mergeCell ref="G32:G33"/>
    <mergeCell ref="G27:G28"/>
    <mergeCell ref="J27:J34"/>
    <mergeCell ref="K27:K34"/>
    <mergeCell ref="L27:L34"/>
    <mergeCell ref="M27:M34"/>
    <mergeCell ref="N27:N34"/>
    <mergeCell ref="O35:O36"/>
    <mergeCell ref="P35:P36"/>
    <mergeCell ref="Q35:Q36"/>
    <mergeCell ref="R35:R36"/>
    <mergeCell ref="A37:A40"/>
    <mergeCell ref="B37:B40"/>
    <mergeCell ref="C37:C40"/>
    <mergeCell ref="D37:D40"/>
    <mergeCell ref="E37:E40"/>
    <mergeCell ref="F37:F40"/>
    <mergeCell ref="G35:G36"/>
    <mergeCell ref="J35:J36"/>
    <mergeCell ref="K35:K36"/>
    <mergeCell ref="L35:L36"/>
    <mergeCell ref="M35:M36"/>
    <mergeCell ref="N35:N36"/>
    <mergeCell ref="A35:A36"/>
    <mergeCell ref="B35:B36"/>
    <mergeCell ref="C35:C36"/>
    <mergeCell ref="D35:D36"/>
    <mergeCell ref="E35:E36"/>
    <mergeCell ref="F35:F36"/>
    <mergeCell ref="O37:O40"/>
    <mergeCell ref="P37:P40"/>
    <mergeCell ref="Q37:Q40"/>
    <mergeCell ref="R37:R40"/>
    <mergeCell ref="G39:G40"/>
    <mergeCell ref="A41:A48"/>
    <mergeCell ref="B41:B48"/>
    <mergeCell ref="C41:C48"/>
    <mergeCell ref="D41:D48"/>
    <mergeCell ref="E41:E48"/>
    <mergeCell ref="G37:G38"/>
    <mergeCell ref="J37:J40"/>
    <mergeCell ref="K37:K40"/>
    <mergeCell ref="L37:L40"/>
    <mergeCell ref="M37:M40"/>
    <mergeCell ref="N37:N40"/>
    <mergeCell ref="N41:N48"/>
    <mergeCell ref="O41:O48"/>
    <mergeCell ref="P41:P48"/>
    <mergeCell ref="Q41:Q48"/>
    <mergeCell ref="R41:R48"/>
    <mergeCell ref="G43:G44"/>
    <mergeCell ref="G45:G46"/>
    <mergeCell ref="F41:F48"/>
    <mergeCell ref="G41:G42"/>
    <mergeCell ref="J41:J48"/>
    <mergeCell ref="M55:N55"/>
    <mergeCell ref="O49:O50"/>
    <mergeCell ref="P49:P50"/>
    <mergeCell ref="K41:K48"/>
    <mergeCell ref="L41:L48"/>
    <mergeCell ref="M41:M48"/>
    <mergeCell ref="G49:G50"/>
    <mergeCell ref="J49:J50"/>
    <mergeCell ref="K49:K50"/>
    <mergeCell ref="L49:L50"/>
    <mergeCell ref="M49:M50"/>
    <mergeCell ref="N49:N50"/>
    <mergeCell ref="Q49:Q50"/>
    <mergeCell ref="R49:R50"/>
    <mergeCell ref="M52:N54"/>
    <mergeCell ref="O52:Q52"/>
    <mergeCell ref="O53:O54"/>
    <mergeCell ref="P53:Q53"/>
    <mergeCell ref="A49:A50"/>
    <mergeCell ref="B49:B50"/>
    <mergeCell ref="C49:C50"/>
    <mergeCell ref="D49:D50"/>
    <mergeCell ref="E49:E50"/>
    <mergeCell ref="F49:F50"/>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F4850-4682-48F1-9C0D-D90793497296}">
  <dimension ref="A2:S68"/>
  <sheetViews>
    <sheetView topLeftCell="A57" zoomScale="75" zoomScaleNormal="75" workbookViewId="0">
      <selection activeCell="E131" sqref="E131"/>
    </sheetView>
  </sheetViews>
  <sheetFormatPr defaultRowHeight="15" x14ac:dyDescent="0.25"/>
  <cols>
    <col min="1" max="1" width="4.7109375" style="354" customWidth="1"/>
    <col min="2" max="2" width="8.85546875" style="354" customWidth="1"/>
    <col min="3" max="3" width="11.42578125" style="354" customWidth="1"/>
    <col min="4" max="4" width="9.7109375" style="354" customWidth="1"/>
    <col min="5" max="5" width="37.85546875" style="354" customWidth="1"/>
    <col min="6" max="6" width="80.42578125" style="354" customWidth="1"/>
    <col min="7" max="7" width="35.7109375" style="354" customWidth="1"/>
    <col min="8" max="8" width="20.42578125" style="354" customWidth="1"/>
    <col min="9" max="9" width="12.140625" style="354" customWidth="1"/>
    <col min="10" max="10" width="32.140625" style="354" customWidth="1"/>
    <col min="11" max="11" width="12.140625" style="354" customWidth="1"/>
    <col min="12" max="12" width="12.7109375" style="354" customWidth="1"/>
    <col min="13" max="13" width="17.85546875" style="354" customWidth="1"/>
    <col min="14" max="14" width="17.28515625" style="364" customWidth="1"/>
    <col min="15" max="16" width="18" style="354" customWidth="1"/>
    <col min="17" max="17" width="21.28515625" style="354" customWidth="1"/>
    <col min="18" max="18" width="23.5703125" style="354" customWidth="1"/>
    <col min="19" max="19" width="19.5703125" style="354" customWidth="1"/>
    <col min="20" max="258" width="9.140625" style="354"/>
    <col min="259" max="259" width="4.7109375" style="354" bestFit="1" customWidth="1"/>
    <col min="260" max="260" width="9.7109375" style="354" bestFit="1" customWidth="1"/>
    <col min="261" max="261" width="10" style="354" bestFit="1" customWidth="1"/>
    <col min="262" max="262" width="8.85546875" style="354" bestFit="1" customWidth="1"/>
    <col min="263" max="263" width="22.85546875" style="354" customWidth="1"/>
    <col min="264" max="264" width="59.7109375" style="354" bestFit="1" customWidth="1"/>
    <col min="265" max="265" width="57.85546875" style="354" bestFit="1" customWidth="1"/>
    <col min="266" max="266" width="35.28515625" style="354" bestFit="1" customWidth="1"/>
    <col min="267" max="267" width="28.140625" style="354" bestFit="1" customWidth="1"/>
    <col min="268" max="268" width="33.140625" style="354" bestFit="1" customWidth="1"/>
    <col min="269" max="269" width="26" style="354" bestFit="1" customWidth="1"/>
    <col min="270" max="270" width="19.140625" style="354" bestFit="1" customWidth="1"/>
    <col min="271" max="271" width="10.42578125" style="354" customWidth="1"/>
    <col min="272" max="272" width="11.85546875" style="354" customWidth="1"/>
    <col min="273" max="273" width="14.7109375" style="354" customWidth="1"/>
    <col min="274" max="274" width="9" style="354" bestFit="1" customWidth="1"/>
    <col min="275" max="514" width="9.140625" style="354"/>
    <col min="515" max="515" width="4.7109375" style="354" bestFit="1" customWidth="1"/>
    <col min="516" max="516" width="9.7109375" style="354" bestFit="1" customWidth="1"/>
    <col min="517" max="517" width="10" style="354" bestFit="1" customWidth="1"/>
    <col min="518" max="518" width="8.85546875" style="354" bestFit="1" customWidth="1"/>
    <col min="519" max="519" width="22.85546875" style="354" customWidth="1"/>
    <col min="520" max="520" width="59.7109375" style="354" bestFit="1" customWidth="1"/>
    <col min="521" max="521" width="57.85546875" style="354" bestFit="1" customWidth="1"/>
    <col min="522" max="522" width="35.28515625" style="354" bestFit="1" customWidth="1"/>
    <col min="523" max="523" width="28.140625" style="354" bestFit="1" customWidth="1"/>
    <col min="524" max="524" width="33.140625" style="354" bestFit="1" customWidth="1"/>
    <col min="525" max="525" width="26" style="354" bestFit="1" customWidth="1"/>
    <col min="526" max="526" width="19.140625" style="354" bestFit="1" customWidth="1"/>
    <col min="527" max="527" width="10.42578125" style="354" customWidth="1"/>
    <col min="528" max="528" width="11.85546875" style="354" customWidth="1"/>
    <col min="529" max="529" width="14.7109375" style="354" customWidth="1"/>
    <col min="530" max="530" width="9" style="354" bestFit="1" customWidth="1"/>
    <col min="531" max="770" width="9.140625" style="354"/>
    <col min="771" max="771" width="4.7109375" style="354" bestFit="1" customWidth="1"/>
    <col min="772" max="772" width="9.7109375" style="354" bestFit="1" customWidth="1"/>
    <col min="773" max="773" width="10" style="354" bestFit="1" customWidth="1"/>
    <col min="774" max="774" width="8.85546875" style="354" bestFit="1" customWidth="1"/>
    <col min="775" max="775" width="22.85546875" style="354" customWidth="1"/>
    <col min="776" max="776" width="59.7109375" style="354" bestFit="1" customWidth="1"/>
    <col min="777" max="777" width="57.85546875" style="354" bestFit="1" customWidth="1"/>
    <col min="778" max="778" width="35.28515625" style="354" bestFit="1" customWidth="1"/>
    <col min="779" max="779" width="28.140625" style="354" bestFit="1" customWidth="1"/>
    <col min="780" max="780" width="33.140625" style="354" bestFit="1" customWidth="1"/>
    <col min="781" max="781" width="26" style="354" bestFit="1" customWidth="1"/>
    <col min="782" max="782" width="19.140625" style="354" bestFit="1" customWidth="1"/>
    <col min="783" max="783" width="10.42578125" style="354" customWidth="1"/>
    <col min="784" max="784" width="11.85546875" style="354" customWidth="1"/>
    <col min="785" max="785" width="14.7109375" style="354" customWidth="1"/>
    <col min="786" max="786" width="9" style="354" bestFit="1" customWidth="1"/>
    <col min="787" max="1026" width="9.140625" style="354"/>
    <col min="1027" max="1027" width="4.7109375" style="354" bestFit="1" customWidth="1"/>
    <col min="1028" max="1028" width="9.7109375" style="354" bestFit="1" customWidth="1"/>
    <col min="1029" max="1029" width="10" style="354" bestFit="1" customWidth="1"/>
    <col min="1030" max="1030" width="8.85546875" style="354" bestFit="1" customWidth="1"/>
    <col min="1031" max="1031" width="22.85546875" style="354" customWidth="1"/>
    <col min="1032" max="1032" width="59.7109375" style="354" bestFit="1" customWidth="1"/>
    <col min="1033" max="1033" width="57.85546875" style="354" bestFit="1" customWidth="1"/>
    <col min="1034" max="1034" width="35.28515625" style="354" bestFit="1" customWidth="1"/>
    <col min="1035" max="1035" width="28.140625" style="354" bestFit="1" customWidth="1"/>
    <col min="1036" max="1036" width="33.140625" style="354" bestFit="1" customWidth="1"/>
    <col min="1037" max="1037" width="26" style="354" bestFit="1" customWidth="1"/>
    <col min="1038" max="1038" width="19.140625" style="354" bestFit="1" customWidth="1"/>
    <col min="1039" max="1039" width="10.42578125" style="354" customWidth="1"/>
    <col min="1040" max="1040" width="11.85546875" style="354" customWidth="1"/>
    <col min="1041" max="1041" width="14.7109375" style="354" customWidth="1"/>
    <col min="1042" max="1042" width="9" style="354" bestFit="1" customWidth="1"/>
    <col min="1043" max="1282" width="9.140625" style="354"/>
    <col min="1283" max="1283" width="4.7109375" style="354" bestFit="1" customWidth="1"/>
    <col min="1284" max="1284" width="9.7109375" style="354" bestFit="1" customWidth="1"/>
    <col min="1285" max="1285" width="10" style="354" bestFit="1" customWidth="1"/>
    <col min="1286" max="1286" width="8.85546875" style="354" bestFit="1" customWidth="1"/>
    <col min="1287" max="1287" width="22.85546875" style="354" customWidth="1"/>
    <col min="1288" max="1288" width="59.7109375" style="354" bestFit="1" customWidth="1"/>
    <col min="1289" max="1289" width="57.85546875" style="354" bestFit="1" customWidth="1"/>
    <col min="1290" max="1290" width="35.28515625" style="354" bestFit="1" customWidth="1"/>
    <col min="1291" max="1291" width="28.140625" style="354" bestFit="1" customWidth="1"/>
    <col min="1292" max="1292" width="33.140625" style="354" bestFit="1" customWidth="1"/>
    <col min="1293" max="1293" width="26" style="354" bestFit="1" customWidth="1"/>
    <col min="1294" max="1294" width="19.140625" style="354" bestFit="1" customWidth="1"/>
    <col min="1295" max="1295" width="10.42578125" style="354" customWidth="1"/>
    <col min="1296" max="1296" width="11.85546875" style="354" customWidth="1"/>
    <col min="1297" max="1297" width="14.7109375" style="354" customWidth="1"/>
    <col min="1298" max="1298" width="9" style="354" bestFit="1" customWidth="1"/>
    <col min="1299" max="1538" width="9.140625" style="354"/>
    <col min="1539" max="1539" width="4.7109375" style="354" bestFit="1" customWidth="1"/>
    <col min="1540" max="1540" width="9.7109375" style="354" bestFit="1" customWidth="1"/>
    <col min="1541" max="1541" width="10" style="354" bestFit="1" customWidth="1"/>
    <col min="1542" max="1542" width="8.85546875" style="354" bestFit="1" customWidth="1"/>
    <col min="1543" max="1543" width="22.85546875" style="354" customWidth="1"/>
    <col min="1544" max="1544" width="59.7109375" style="354" bestFit="1" customWidth="1"/>
    <col min="1545" max="1545" width="57.85546875" style="354" bestFit="1" customWidth="1"/>
    <col min="1546" max="1546" width="35.28515625" style="354" bestFit="1" customWidth="1"/>
    <col min="1547" max="1547" width="28.140625" style="354" bestFit="1" customWidth="1"/>
    <col min="1548" max="1548" width="33.140625" style="354" bestFit="1" customWidth="1"/>
    <col min="1549" max="1549" width="26" style="354" bestFit="1" customWidth="1"/>
    <col min="1550" max="1550" width="19.140625" style="354" bestFit="1" customWidth="1"/>
    <col min="1551" max="1551" width="10.42578125" style="354" customWidth="1"/>
    <col min="1552" max="1552" width="11.85546875" style="354" customWidth="1"/>
    <col min="1553" max="1553" width="14.7109375" style="354" customWidth="1"/>
    <col min="1554" max="1554" width="9" style="354" bestFit="1" customWidth="1"/>
    <col min="1555" max="1794" width="9.140625" style="354"/>
    <col min="1795" max="1795" width="4.7109375" style="354" bestFit="1" customWidth="1"/>
    <col min="1796" max="1796" width="9.7109375" style="354" bestFit="1" customWidth="1"/>
    <col min="1797" max="1797" width="10" style="354" bestFit="1" customWidth="1"/>
    <col min="1798" max="1798" width="8.85546875" style="354" bestFit="1" customWidth="1"/>
    <col min="1799" max="1799" width="22.85546875" style="354" customWidth="1"/>
    <col min="1800" max="1800" width="59.7109375" style="354" bestFit="1" customWidth="1"/>
    <col min="1801" max="1801" width="57.85546875" style="354" bestFit="1" customWidth="1"/>
    <col min="1802" max="1802" width="35.28515625" style="354" bestFit="1" customWidth="1"/>
    <col min="1803" max="1803" width="28.140625" style="354" bestFit="1" customWidth="1"/>
    <col min="1804" max="1804" width="33.140625" style="354" bestFit="1" customWidth="1"/>
    <col min="1805" max="1805" width="26" style="354" bestFit="1" customWidth="1"/>
    <col min="1806" max="1806" width="19.140625" style="354" bestFit="1" customWidth="1"/>
    <col min="1807" max="1807" width="10.42578125" style="354" customWidth="1"/>
    <col min="1808" max="1808" width="11.85546875" style="354" customWidth="1"/>
    <col min="1809" max="1809" width="14.7109375" style="354" customWidth="1"/>
    <col min="1810" max="1810" width="9" style="354" bestFit="1" customWidth="1"/>
    <col min="1811" max="2050" width="9.140625" style="354"/>
    <col min="2051" max="2051" width="4.7109375" style="354" bestFit="1" customWidth="1"/>
    <col min="2052" max="2052" width="9.7109375" style="354" bestFit="1" customWidth="1"/>
    <col min="2053" max="2053" width="10" style="354" bestFit="1" customWidth="1"/>
    <col min="2054" max="2054" width="8.85546875" style="354" bestFit="1" customWidth="1"/>
    <col min="2055" max="2055" width="22.85546875" style="354" customWidth="1"/>
    <col min="2056" max="2056" width="59.7109375" style="354" bestFit="1" customWidth="1"/>
    <col min="2057" max="2057" width="57.85546875" style="354" bestFit="1" customWidth="1"/>
    <col min="2058" max="2058" width="35.28515625" style="354" bestFit="1" customWidth="1"/>
    <col min="2059" max="2059" width="28.140625" style="354" bestFit="1" customWidth="1"/>
    <col min="2060" max="2060" width="33.140625" style="354" bestFit="1" customWidth="1"/>
    <col min="2061" max="2061" width="26" style="354" bestFit="1" customWidth="1"/>
    <col min="2062" max="2062" width="19.140625" style="354" bestFit="1" customWidth="1"/>
    <col min="2063" max="2063" width="10.42578125" style="354" customWidth="1"/>
    <col min="2064" max="2064" width="11.85546875" style="354" customWidth="1"/>
    <col min="2065" max="2065" width="14.7109375" style="354" customWidth="1"/>
    <col min="2066" max="2066" width="9" style="354" bestFit="1" customWidth="1"/>
    <col min="2067" max="2306" width="9.140625" style="354"/>
    <col min="2307" max="2307" width="4.7109375" style="354" bestFit="1" customWidth="1"/>
    <col min="2308" max="2308" width="9.7109375" style="354" bestFit="1" customWidth="1"/>
    <col min="2309" max="2309" width="10" style="354" bestFit="1" customWidth="1"/>
    <col min="2310" max="2310" width="8.85546875" style="354" bestFit="1" customWidth="1"/>
    <col min="2311" max="2311" width="22.85546875" style="354" customWidth="1"/>
    <col min="2312" max="2312" width="59.7109375" style="354" bestFit="1" customWidth="1"/>
    <col min="2313" max="2313" width="57.85546875" style="354" bestFit="1" customWidth="1"/>
    <col min="2314" max="2314" width="35.28515625" style="354" bestFit="1" customWidth="1"/>
    <col min="2315" max="2315" width="28.140625" style="354" bestFit="1" customWidth="1"/>
    <col min="2316" max="2316" width="33.140625" style="354" bestFit="1" customWidth="1"/>
    <col min="2317" max="2317" width="26" style="354" bestFit="1" customWidth="1"/>
    <col min="2318" max="2318" width="19.140625" style="354" bestFit="1" customWidth="1"/>
    <col min="2319" max="2319" width="10.42578125" style="354" customWidth="1"/>
    <col min="2320" max="2320" width="11.85546875" style="354" customWidth="1"/>
    <col min="2321" max="2321" width="14.7109375" style="354" customWidth="1"/>
    <col min="2322" max="2322" width="9" style="354" bestFit="1" customWidth="1"/>
    <col min="2323" max="2562" width="9.140625" style="354"/>
    <col min="2563" max="2563" width="4.7109375" style="354" bestFit="1" customWidth="1"/>
    <col min="2564" max="2564" width="9.7109375" style="354" bestFit="1" customWidth="1"/>
    <col min="2565" max="2565" width="10" style="354" bestFit="1" customWidth="1"/>
    <col min="2566" max="2566" width="8.85546875" style="354" bestFit="1" customWidth="1"/>
    <col min="2567" max="2567" width="22.85546875" style="354" customWidth="1"/>
    <col min="2568" max="2568" width="59.7109375" style="354" bestFit="1" customWidth="1"/>
    <col min="2569" max="2569" width="57.85546875" style="354" bestFit="1" customWidth="1"/>
    <col min="2570" max="2570" width="35.28515625" style="354" bestFit="1" customWidth="1"/>
    <col min="2571" max="2571" width="28.140625" style="354" bestFit="1" customWidth="1"/>
    <col min="2572" max="2572" width="33.140625" style="354" bestFit="1" customWidth="1"/>
    <col min="2573" max="2573" width="26" style="354" bestFit="1" customWidth="1"/>
    <col min="2574" max="2574" width="19.140625" style="354" bestFit="1" customWidth="1"/>
    <col min="2575" max="2575" width="10.42578125" style="354" customWidth="1"/>
    <col min="2576" max="2576" width="11.85546875" style="354" customWidth="1"/>
    <col min="2577" max="2577" width="14.7109375" style="354" customWidth="1"/>
    <col min="2578" max="2578" width="9" style="354" bestFit="1" customWidth="1"/>
    <col min="2579" max="2818" width="9.140625" style="354"/>
    <col min="2819" max="2819" width="4.7109375" style="354" bestFit="1" customWidth="1"/>
    <col min="2820" max="2820" width="9.7109375" style="354" bestFit="1" customWidth="1"/>
    <col min="2821" max="2821" width="10" style="354" bestFit="1" customWidth="1"/>
    <col min="2822" max="2822" width="8.85546875" style="354" bestFit="1" customWidth="1"/>
    <col min="2823" max="2823" width="22.85546875" style="354" customWidth="1"/>
    <col min="2824" max="2824" width="59.7109375" style="354" bestFit="1" customWidth="1"/>
    <col min="2825" max="2825" width="57.85546875" style="354" bestFit="1" customWidth="1"/>
    <col min="2826" max="2826" width="35.28515625" style="354" bestFit="1" customWidth="1"/>
    <col min="2827" max="2827" width="28.140625" style="354" bestFit="1" customWidth="1"/>
    <col min="2828" max="2828" width="33.140625" style="354" bestFit="1" customWidth="1"/>
    <col min="2829" max="2829" width="26" style="354" bestFit="1" customWidth="1"/>
    <col min="2830" max="2830" width="19.140625" style="354" bestFit="1" customWidth="1"/>
    <col min="2831" max="2831" width="10.42578125" style="354" customWidth="1"/>
    <col min="2832" max="2832" width="11.85546875" style="354" customWidth="1"/>
    <col min="2833" max="2833" width="14.7109375" style="354" customWidth="1"/>
    <col min="2834" max="2834" width="9" style="354" bestFit="1" customWidth="1"/>
    <col min="2835" max="3074" width="9.140625" style="354"/>
    <col min="3075" max="3075" width="4.7109375" style="354" bestFit="1" customWidth="1"/>
    <col min="3076" max="3076" width="9.7109375" style="354" bestFit="1" customWidth="1"/>
    <col min="3077" max="3077" width="10" style="354" bestFit="1" customWidth="1"/>
    <col min="3078" max="3078" width="8.85546875" style="354" bestFit="1" customWidth="1"/>
    <col min="3079" max="3079" width="22.85546875" style="354" customWidth="1"/>
    <col min="3080" max="3080" width="59.7109375" style="354" bestFit="1" customWidth="1"/>
    <col min="3081" max="3081" width="57.85546875" style="354" bestFit="1" customWidth="1"/>
    <col min="3082" max="3082" width="35.28515625" style="354" bestFit="1" customWidth="1"/>
    <col min="3083" max="3083" width="28.140625" style="354" bestFit="1" customWidth="1"/>
    <col min="3084" max="3084" width="33.140625" style="354" bestFit="1" customWidth="1"/>
    <col min="3085" max="3085" width="26" style="354" bestFit="1" customWidth="1"/>
    <col min="3086" max="3086" width="19.140625" style="354" bestFit="1" customWidth="1"/>
    <col min="3087" max="3087" width="10.42578125" style="354" customWidth="1"/>
    <col min="3088" max="3088" width="11.85546875" style="354" customWidth="1"/>
    <col min="3089" max="3089" width="14.7109375" style="354" customWidth="1"/>
    <col min="3090" max="3090" width="9" style="354" bestFit="1" customWidth="1"/>
    <col min="3091" max="3330" width="9.140625" style="354"/>
    <col min="3331" max="3331" width="4.7109375" style="354" bestFit="1" customWidth="1"/>
    <col min="3332" max="3332" width="9.7109375" style="354" bestFit="1" customWidth="1"/>
    <col min="3333" max="3333" width="10" style="354" bestFit="1" customWidth="1"/>
    <col min="3334" max="3334" width="8.85546875" style="354" bestFit="1" customWidth="1"/>
    <col min="3335" max="3335" width="22.85546875" style="354" customWidth="1"/>
    <col min="3336" max="3336" width="59.7109375" style="354" bestFit="1" customWidth="1"/>
    <col min="3337" max="3337" width="57.85546875" style="354" bestFit="1" customWidth="1"/>
    <col min="3338" max="3338" width="35.28515625" style="354" bestFit="1" customWidth="1"/>
    <col min="3339" max="3339" width="28.140625" style="354" bestFit="1" customWidth="1"/>
    <col min="3340" max="3340" width="33.140625" style="354" bestFit="1" customWidth="1"/>
    <col min="3341" max="3341" width="26" style="354" bestFit="1" customWidth="1"/>
    <col min="3342" max="3342" width="19.140625" style="354" bestFit="1" customWidth="1"/>
    <col min="3343" max="3343" width="10.42578125" style="354" customWidth="1"/>
    <col min="3344" max="3344" width="11.85546875" style="354" customWidth="1"/>
    <col min="3345" max="3345" width="14.7109375" style="354" customWidth="1"/>
    <col min="3346" max="3346" width="9" style="354" bestFit="1" customWidth="1"/>
    <col min="3347" max="3586" width="9.140625" style="354"/>
    <col min="3587" max="3587" width="4.7109375" style="354" bestFit="1" customWidth="1"/>
    <col min="3588" max="3588" width="9.7109375" style="354" bestFit="1" customWidth="1"/>
    <col min="3589" max="3589" width="10" style="354" bestFit="1" customWidth="1"/>
    <col min="3590" max="3590" width="8.85546875" style="354" bestFit="1" customWidth="1"/>
    <col min="3591" max="3591" width="22.85546875" style="354" customWidth="1"/>
    <col min="3592" max="3592" width="59.7109375" style="354" bestFit="1" customWidth="1"/>
    <col min="3593" max="3593" width="57.85546875" style="354" bestFit="1" customWidth="1"/>
    <col min="3594" max="3594" width="35.28515625" style="354" bestFit="1" customWidth="1"/>
    <col min="3595" max="3595" width="28.140625" style="354" bestFit="1" customWidth="1"/>
    <col min="3596" max="3596" width="33.140625" style="354" bestFit="1" customWidth="1"/>
    <col min="3597" max="3597" width="26" style="354" bestFit="1" customWidth="1"/>
    <col min="3598" max="3598" width="19.140625" style="354" bestFit="1" customWidth="1"/>
    <col min="3599" max="3599" width="10.42578125" style="354" customWidth="1"/>
    <col min="3600" max="3600" width="11.85546875" style="354" customWidth="1"/>
    <col min="3601" max="3601" width="14.7109375" style="354" customWidth="1"/>
    <col min="3602" max="3602" width="9" style="354" bestFit="1" customWidth="1"/>
    <col min="3603" max="3842" width="9.140625" style="354"/>
    <col min="3843" max="3843" width="4.7109375" style="354" bestFit="1" customWidth="1"/>
    <col min="3844" max="3844" width="9.7109375" style="354" bestFit="1" customWidth="1"/>
    <col min="3845" max="3845" width="10" style="354" bestFit="1" customWidth="1"/>
    <col min="3846" max="3846" width="8.85546875" style="354" bestFit="1" customWidth="1"/>
    <col min="3847" max="3847" width="22.85546875" style="354" customWidth="1"/>
    <col min="3848" max="3848" width="59.7109375" style="354" bestFit="1" customWidth="1"/>
    <col min="3849" max="3849" width="57.85546875" style="354" bestFit="1" customWidth="1"/>
    <col min="3850" max="3850" width="35.28515625" style="354" bestFit="1" customWidth="1"/>
    <col min="3851" max="3851" width="28.140625" style="354" bestFit="1" customWidth="1"/>
    <col min="3852" max="3852" width="33.140625" style="354" bestFit="1" customWidth="1"/>
    <col min="3853" max="3853" width="26" style="354" bestFit="1" customWidth="1"/>
    <col min="3854" max="3854" width="19.140625" style="354" bestFit="1" customWidth="1"/>
    <col min="3855" max="3855" width="10.42578125" style="354" customWidth="1"/>
    <col min="3856" max="3856" width="11.85546875" style="354" customWidth="1"/>
    <col min="3857" max="3857" width="14.7109375" style="354" customWidth="1"/>
    <col min="3858" max="3858" width="9" style="354" bestFit="1" customWidth="1"/>
    <col min="3859" max="4098" width="9.140625" style="354"/>
    <col min="4099" max="4099" width="4.7109375" style="354" bestFit="1" customWidth="1"/>
    <col min="4100" max="4100" width="9.7109375" style="354" bestFit="1" customWidth="1"/>
    <col min="4101" max="4101" width="10" style="354" bestFit="1" customWidth="1"/>
    <col min="4102" max="4102" width="8.85546875" style="354" bestFit="1" customWidth="1"/>
    <col min="4103" max="4103" width="22.85546875" style="354" customWidth="1"/>
    <col min="4104" max="4104" width="59.7109375" style="354" bestFit="1" customWidth="1"/>
    <col min="4105" max="4105" width="57.85546875" style="354" bestFit="1" customWidth="1"/>
    <col min="4106" max="4106" width="35.28515625" style="354" bestFit="1" customWidth="1"/>
    <col min="4107" max="4107" width="28.140625" style="354" bestFit="1" customWidth="1"/>
    <col min="4108" max="4108" width="33.140625" style="354" bestFit="1" customWidth="1"/>
    <col min="4109" max="4109" width="26" style="354" bestFit="1" customWidth="1"/>
    <col min="4110" max="4110" width="19.140625" style="354" bestFit="1" customWidth="1"/>
    <col min="4111" max="4111" width="10.42578125" style="354" customWidth="1"/>
    <col min="4112" max="4112" width="11.85546875" style="354" customWidth="1"/>
    <col min="4113" max="4113" width="14.7109375" style="354" customWidth="1"/>
    <col min="4114" max="4114" width="9" style="354" bestFit="1" customWidth="1"/>
    <col min="4115" max="4354" width="9.140625" style="354"/>
    <col min="4355" max="4355" width="4.7109375" style="354" bestFit="1" customWidth="1"/>
    <col min="4356" max="4356" width="9.7109375" style="354" bestFit="1" customWidth="1"/>
    <col min="4357" max="4357" width="10" style="354" bestFit="1" customWidth="1"/>
    <col min="4358" max="4358" width="8.85546875" style="354" bestFit="1" customWidth="1"/>
    <col min="4359" max="4359" width="22.85546875" style="354" customWidth="1"/>
    <col min="4360" max="4360" width="59.7109375" style="354" bestFit="1" customWidth="1"/>
    <col min="4361" max="4361" width="57.85546875" style="354" bestFit="1" customWidth="1"/>
    <col min="4362" max="4362" width="35.28515625" style="354" bestFit="1" customWidth="1"/>
    <col min="4363" max="4363" width="28.140625" style="354" bestFit="1" customWidth="1"/>
    <col min="4364" max="4364" width="33.140625" style="354" bestFit="1" customWidth="1"/>
    <col min="4365" max="4365" width="26" style="354" bestFit="1" customWidth="1"/>
    <col min="4366" max="4366" width="19.140625" style="354" bestFit="1" customWidth="1"/>
    <col min="4367" max="4367" width="10.42578125" style="354" customWidth="1"/>
    <col min="4368" max="4368" width="11.85546875" style="354" customWidth="1"/>
    <col min="4369" max="4369" width="14.7109375" style="354" customWidth="1"/>
    <col min="4370" max="4370" width="9" style="354" bestFit="1" customWidth="1"/>
    <col min="4371" max="4610" width="9.140625" style="354"/>
    <col min="4611" max="4611" width="4.7109375" style="354" bestFit="1" customWidth="1"/>
    <col min="4612" max="4612" width="9.7109375" style="354" bestFit="1" customWidth="1"/>
    <col min="4613" max="4613" width="10" style="354" bestFit="1" customWidth="1"/>
    <col min="4614" max="4614" width="8.85546875" style="354" bestFit="1" customWidth="1"/>
    <col min="4615" max="4615" width="22.85546875" style="354" customWidth="1"/>
    <col min="4616" max="4616" width="59.7109375" style="354" bestFit="1" customWidth="1"/>
    <col min="4617" max="4617" width="57.85546875" style="354" bestFit="1" customWidth="1"/>
    <col min="4618" max="4618" width="35.28515625" style="354" bestFit="1" customWidth="1"/>
    <col min="4619" max="4619" width="28.140625" style="354" bestFit="1" customWidth="1"/>
    <col min="4620" max="4620" width="33.140625" style="354" bestFit="1" customWidth="1"/>
    <col min="4621" max="4621" width="26" style="354" bestFit="1" customWidth="1"/>
    <col min="4622" max="4622" width="19.140625" style="354" bestFit="1" customWidth="1"/>
    <col min="4623" max="4623" width="10.42578125" style="354" customWidth="1"/>
    <col min="4624" max="4624" width="11.85546875" style="354" customWidth="1"/>
    <col min="4625" max="4625" width="14.7109375" style="354" customWidth="1"/>
    <col min="4626" max="4626" width="9" style="354" bestFit="1" customWidth="1"/>
    <col min="4627" max="4866" width="9.140625" style="354"/>
    <col min="4867" max="4867" width="4.7109375" style="354" bestFit="1" customWidth="1"/>
    <col min="4868" max="4868" width="9.7109375" style="354" bestFit="1" customWidth="1"/>
    <col min="4869" max="4869" width="10" style="354" bestFit="1" customWidth="1"/>
    <col min="4870" max="4870" width="8.85546875" style="354" bestFit="1" customWidth="1"/>
    <col min="4871" max="4871" width="22.85546875" style="354" customWidth="1"/>
    <col min="4872" max="4872" width="59.7109375" style="354" bestFit="1" customWidth="1"/>
    <col min="4873" max="4873" width="57.85546875" style="354" bestFit="1" customWidth="1"/>
    <col min="4874" max="4874" width="35.28515625" style="354" bestFit="1" customWidth="1"/>
    <col min="4875" max="4875" width="28.140625" style="354" bestFit="1" customWidth="1"/>
    <col min="4876" max="4876" width="33.140625" style="354" bestFit="1" customWidth="1"/>
    <col min="4877" max="4877" width="26" style="354" bestFit="1" customWidth="1"/>
    <col min="4878" max="4878" width="19.140625" style="354" bestFit="1" customWidth="1"/>
    <col min="4879" max="4879" width="10.42578125" style="354" customWidth="1"/>
    <col min="4880" max="4880" width="11.85546875" style="354" customWidth="1"/>
    <col min="4881" max="4881" width="14.7109375" style="354" customWidth="1"/>
    <col min="4882" max="4882" width="9" style="354" bestFit="1" customWidth="1"/>
    <col min="4883" max="5122" width="9.140625" style="354"/>
    <col min="5123" max="5123" width="4.7109375" style="354" bestFit="1" customWidth="1"/>
    <col min="5124" max="5124" width="9.7109375" style="354" bestFit="1" customWidth="1"/>
    <col min="5125" max="5125" width="10" style="354" bestFit="1" customWidth="1"/>
    <col min="5126" max="5126" width="8.85546875" style="354" bestFit="1" customWidth="1"/>
    <col min="5127" max="5127" width="22.85546875" style="354" customWidth="1"/>
    <col min="5128" max="5128" width="59.7109375" style="354" bestFit="1" customWidth="1"/>
    <col min="5129" max="5129" width="57.85546875" style="354" bestFit="1" customWidth="1"/>
    <col min="5130" max="5130" width="35.28515625" style="354" bestFit="1" customWidth="1"/>
    <col min="5131" max="5131" width="28.140625" style="354" bestFit="1" customWidth="1"/>
    <col min="5132" max="5132" width="33.140625" style="354" bestFit="1" customWidth="1"/>
    <col min="5133" max="5133" width="26" style="354" bestFit="1" customWidth="1"/>
    <col min="5134" max="5134" width="19.140625" style="354" bestFit="1" customWidth="1"/>
    <col min="5135" max="5135" width="10.42578125" style="354" customWidth="1"/>
    <col min="5136" max="5136" width="11.85546875" style="354" customWidth="1"/>
    <col min="5137" max="5137" width="14.7109375" style="354" customWidth="1"/>
    <col min="5138" max="5138" width="9" style="354" bestFit="1" customWidth="1"/>
    <col min="5139" max="5378" width="9.140625" style="354"/>
    <col min="5379" max="5379" width="4.7109375" style="354" bestFit="1" customWidth="1"/>
    <col min="5380" max="5380" width="9.7109375" style="354" bestFit="1" customWidth="1"/>
    <col min="5381" max="5381" width="10" style="354" bestFit="1" customWidth="1"/>
    <col min="5382" max="5382" width="8.85546875" style="354" bestFit="1" customWidth="1"/>
    <col min="5383" max="5383" width="22.85546875" style="354" customWidth="1"/>
    <col min="5384" max="5384" width="59.7109375" style="354" bestFit="1" customWidth="1"/>
    <col min="5385" max="5385" width="57.85546875" style="354" bestFit="1" customWidth="1"/>
    <col min="5386" max="5386" width="35.28515625" style="354" bestFit="1" customWidth="1"/>
    <col min="5387" max="5387" width="28.140625" style="354" bestFit="1" customWidth="1"/>
    <col min="5388" max="5388" width="33.140625" style="354" bestFit="1" customWidth="1"/>
    <col min="5389" max="5389" width="26" style="354" bestFit="1" customWidth="1"/>
    <col min="5390" max="5390" width="19.140625" style="354" bestFit="1" customWidth="1"/>
    <col min="5391" max="5391" width="10.42578125" style="354" customWidth="1"/>
    <col min="5392" max="5392" width="11.85546875" style="354" customWidth="1"/>
    <col min="5393" max="5393" width="14.7109375" style="354" customWidth="1"/>
    <col min="5394" max="5394" width="9" style="354" bestFit="1" customWidth="1"/>
    <col min="5395" max="5634" width="9.140625" style="354"/>
    <col min="5635" max="5635" width="4.7109375" style="354" bestFit="1" customWidth="1"/>
    <col min="5636" max="5636" width="9.7109375" style="354" bestFit="1" customWidth="1"/>
    <col min="5637" max="5637" width="10" style="354" bestFit="1" customWidth="1"/>
    <col min="5638" max="5638" width="8.85546875" style="354" bestFit="1" customWidth="1"/>
    <col min="5639" max="5639" width="22.85546875" style="354" customWidth="1"/>
    <col min="5640" max="5640" width="59.7109375" style="354" bestFit="1" customWidth="1"/>
    <col min="5641" max="5641" width="57.85546875" style="354" bestFit="1" customWidth="1"/>
    <col min="5642" max="5642" width="35.28515625" style="354" bestFit="1" customWidth="1"/>
    <col min="5643" max="5643" width="28.140625" style="354" bestFit="1" customWidth="1"/>
    <col min="5644" max="5644" width="33.140625" style="354" bestFit="1" customWidth="1"/>
    <col min="5645" max="5645" width="26" style="354" bestFit="1" customWidth="1"/>
    <col min="5646" max="5646" width="19.140625" style="354" bestFit="1" customWidth="1"/>
    <col min="5647" max="5647" width="10.42578125" style="354" customWidth="1"/>
    <col min="5648" max="5648" width="11.85546875" style="354" customWidth="1"/>
    <col min="5649" max="5649" width="14.7109375" style="354" customWidth="1"/>
    <col min="5650" max="5650" width="9" style="354" bestFit="1" customWidth="1"/>
    <col min="5651" max="5890" width="9.140625" style="354"/>
    <col min="5891" max="5891" width="4.7109375" style="354" bestFit="1" customWidth="1"/>
    <col min="5892" max="5892" width="9.7109375" style="354" bestFit="1" customWidth="1"/>
    <col min="5893" max="5893" width="10" style="354" bestFit="1" customWidth="1"/>
    <col min="5894" max="5894" width="8.85546875" style="354" bestFit="1" customWidth="1"/>
    <col min="5895" max="5895" width="22.85546875" style="354" customWidth="1"/>
    <col min="5896" max="5896" width="59.7109375" style="354" bestFit="1" customWidth="1"/>
    <col min="5897" max="5897" width="57.85546875" style="354" bestFit="1" customWidth="1"/>
    <col min="5898" max="5898" width="35.28515625" style="354" bestFit="1" customWidth="1"/>
    <col min="5899" max="5899" width="28.140625" style="354" bestFit="1" customWidth="1"/>
    <col min="5900" max="5900" width="33.140625" style="354" bestFit="1" customWidth="1"/>
    <col min="5901" max="5901" width="26" style="354" bestFit="1" customWidth="1"/>
    <col min="5902" max="5902" width="19.140625" style="354" bestFit="1" customWidth="1"/>
    <col min="5903" max="5903" width="10.42578125" style="354" customWidth="1"/>
    <col min="5904" max="5904" width="11.85546875" style="354" customWidth="1"/>
    <col min="5905" max="5905" width="14.7109375" style="354" customWidth="1"/>
    <col min="5906" max="5906" width="9" style="354" bestFit="1" customWidth="1"/>
    <col min="5907" max="6146" width="9.140625" style="354"/>
    <col min="6147" max="6147" width="4.7109375" style="354" bestFit="1" customWidth="1"/>
    <col min="6148" max="6148" width="9.7109375" style="354" bestFit="1" customWidth="1"/>
    <col min="6149" max="6149" width="10" style="354" bestFit="1" customWidth="1"/>
    <col min="6150" max="6150" width="8.85546875" style="354" bestFit="1" customWidth="1"/>
    <col min="6151" max="6151" width="22.85546875" style="354" customWidth="1"/>
    <col min="6152" max="6152" width="59.7109375" style="354" bestFit="1" customWidth="1"/>
    <col min="6153" max="6153" width="57.85546875" style="354" bestFit="1" customWidth="1"/>
    <col min="6154" max="6154" width="35.28515625" style="354" bestFit="1" customWidth="1"/>
    <col min="6155" max="6155" width="28.140625" style="354" bestFit="1" customWidth="1"/>
    <col min="6156" max="6156" width="33.140625" style="354" bestFit="1" customWidth="1"/>
    <col min="6157" max="6157" width="26" style="354" bestFit="1" customWidth="1"/>
    <col min="6158" max="6158" width="19.140625" style="354" bestFit="1" customWidth="1"/>
    <col min="6159" max="6159" width="10.42578125" style="354" customWidth="1"/>
    <col min="6160" max="6160" width="11.85546875" style="354" customWidth="1"/>
    <col min="6161" max="6161" width="14.7109375" style="354" customWidth="1"/>
    <col min="6162" max="6162" width="9" style="354" bestFit="1" customWidth="1"/>
    <col min="6163" max="6402" width="9.140625" style="354"/>
    <col min="6403" max="6403" width="4.7109375" style="354" bestFit="1" customWidth="1"/>
    <col min="6404" max="6404" width="9.7109375" style="354" bestFit="1" customWidth="1"/>
    <col min="6405" max="6405" width="10" style="354" bestFit="1" customWidth="1"/>
    <col min="6406" max="6406" width="8.85546875" style="354" bestFit="1" customWidth="1"/>
    <col min="6407" max="6407" width="22.85546875" style="354" customWidth="1"/>
    <col min="6408" max="6408" width="59.7109375" style="354" bestFit="1" customWidth="1"/>
    <col min="6409" max="6409" width="57.85546875" style="354" bestFit="1" customWidth="1"/>
    <col min="6410" max="6410" width="35.28515625" style="354" bestFit="1" customWidth="1"/>
    <col min="6411" max="6411" width="28.140625" style="354" bestFit="1" customWidth="1"/>
    <col min="6412" max="6412" width="33.140625" style="354" bestFit="1" customWidth="1"/>
    <col min="6413" max="6413" width="26" style="354" bestFit="1" customWidth="1"/>
    <col min="6414" max="6414" width="19.140625" style="354" bestFit="1" customWidth="1"/>
    <col min="6415" max="6415" width="10.42578125" style="354" customWidth="1"/>
    <col min="6416" max="6416" width="11.85546875" style="354" customWidth="1"/>
    <col min="6417" max="6417" width="14.7109375" style="354" customWidth="1"/>
    <col min="6418" max="6418" width="9" style="354" bestFit="1" customWidth="1"/>
    <col min="6419" max="6658" width="9.140625" style="354"/>
    <col min="6659" max="6659" width="4.7109375" style="354" bestFit="1" customWidth="1"/>
    <col min="6660" max="6660" width="9.7109375" style="354" bestFit="1" customWidth="1"/>
    <col min="6661" max="6661" width="10" style="354" bestFit="1" customWidth="1"/>
    <col min="6662" max="6662" width="8.85546875" style="354" bestFit="1" customWidth="1"/>
    <col min="6663" max="6663" width="22.85546875" style="354" customWidth="1"/>
    <col min="6664" max="6664" width="59.7109375" style="354" bestFit="1" customWidth="1"/>
    <col min="6665" max="6665" width="57.85546875" style="354" bestFit="1" customWidth="1"/>
    <col min="6666" max="6666" width="35.28515625" style="354" bestFit="1" customWidth="1"/>
    <col min="6667" max="6667" width="28.140625" style="354" bestFit="1" customWidth="1"/>
    <col min="6668" max="6668" width="33.140625" style="354" bestFit="1" customWidth="1"/>
    <col min="6669" max="6669" width="26" style="354" bestFit="1" customWidth="1"/>
    <col min="6670" max="6670" width="19.140625" style="354" bestFit="1" customWidth="1"/>
    <col min="6671" max="6671" width="10.42578125" style="354" customWidth="1"/>
    <col min="6672" max="6672" width="11.85546875" style="354" customWidth="1"/>
    <col min="6673" max="6673" width="14.7109375" style="354" customWidth="1"/>
    <col min="6674" max="6674" width="9" style="354" bestFit="1" customWidth="1"/>
    <col min="6675" max="6914" width="9.140625" style="354"/>
    <col min="6915" max="6915" width="4.7109375" style="354" bestFit="1" customWidth="1"/>
    <col min="6916" max="6916" width="9.7109375" style="354" bestFit="1" customWidth="1"/>
    <col min="6917" max="6917" width="10" style="354" bestFit="1" customWidth="1"/>
    <col min="6918" max="6918" width="8.85546875" style="354" bestFit="1" customWidth="1"/>
    <col min="6919" max="6919" width="22.85546875" style="354" customWidth="1"/>
    <col min="6920" max="6920" width="59.7109375" style="354" bestFit="1" customWidth="1"/>
    <col min="6921" max="6921" width="57.85546875" style="354" bestFit="1" customWidth="1"/>
    <col min="6922" max="6922" width="35.28515625" style="354" bestFit="1" customWidth="1"/>
    <col min="6923" max="6923" width="28.140625" style="354" bestFit="1" customWidth="1"/>
    <col min="6924" max="6924" width="33.140625" style="354" bestFit="1" customWidth="1"/>
    <col min="6925" max="6925" width="26" style="354" bestFit="1" customWidth="1"/>
    <col min="6926" max="6926" width="19.140625" style="354" bestFit="1" customWidth="1"/>
    <col min="6927" max="6927" width="10.42578125" style="354" customWidth="1"/>
    <col min="6928" max="6928" width="11.85546875" style="354" customWidth="1"/>
    <col min="6929" max="6929" width="14.7109375" style="354" customWidth="1"/>
    <col min="6930" max="6930" width="9" style="354" bestFit="1" customWidth="1"/>
    <col min="6931" max="7170" width="9.140625" style="354"/>
    <col min="7171" max="7171" width="4.7109375" style="354" bestFit="1" customWidth="1"/>
    <col min="7172" max="7172" width="9.7109375" style="354" bestFit="1" customWidth="1"/>
    <col min="7173" max="7173" width="10" style="354" bestFit="1" customWidth="1"/>
    <col min="7174" max="7174" width="8.85546875" style="354" bestFit="1" customWidth="1"/>
    <col min="7175" max="7175" width="22.85546875" style="354" customWidth="1"/>
    <col min="7176" max="7176" width="59.7109375" style="354" bestFit="1" customWidth="1"/>
    <col min="7177" max="7177" width="57.85546875" style="354" bestFit="1" customWidth="1"/>
    <col min="7178" max="7178" width="35.28515625" style="354" bestFit="1" customWidth="1"/>
    <col min="7179" max="7179" width="28.140625" style="354" bestFit="1" customWidth="1"/>
    <col min="7180" max="7180" width="33.140625" style="354" bestFit="1" customWidth="1"/>
    <col min="7181" max="7181" width="26" style="354" bestFit="1" customWidth="1"/>
    <col min="7182" max="7182" width="19.140625" style="354" bestFit="1" customWidth="1"/>
    <col min="7183" max="7183" width="10.42578125" style="354" customWidth="1"/>
    <col min="7184" max="7184" width="11.85546875" style="354" customWidth="1"/>
    <col min="7185" max="7185" width="14.7109375" style="354" customWidth="1"/>
    <col min="7186" max="7186" width="9" style="354" bestFit="1" customWidth="1"/>
    <col min="7187" max="7426" width="9.140625" style="354"/>
    <col min="7427" max="7427" width="4.7109375" style="354" bestFit="1" customWidth="1"/>
    <col min="7428" max="7428" width="9.7109375" style="354" bestFit="1" customWidth="1"/>
    <col min="7429" max="7429" width="10" style="354" bestFit="1" customWidth="1"/>
    <col min="7430" max="7430" width="8.85546875" style="354" bestFit="1" customWidth="1"/>
    <col min="7431" max="7431" width="22.85546875" style="354" customWidth="1"/>
    <col min="7432" max="7432" width="59.7109375" style="354" bestFit="1" customWidth="1"/>
    <col min="7433" max="7433" width="57.85546875" style="354" bestFit="1" customWidth="1"/>
    <col min="7434" max="7434" width="35.28515625" style="354" bestFit="1" customWidth="1"/>
    <col min="7435" max="7435" width="28.140625" style="354" bestFit="1" customWidth="1"/>
    <col min="7436" max="7436" width="33.140625" style="354" bestFit="1" customWidth="1"/>
    <col min="7437" max="7437" width="26" style="354" bestFit="1" customWidth="1"/>
    <col min="7438" max="7438" width="19.140625" style="354" bestFit="1" customWidth="1"/>
    <col min="7439" max="7439" width="10.42578125" style="354" customWidth="1"/>
    <col min="7440" max="7440" width="11.85546875" style="354" customWidth="1"/>
    <col min="7441" max="7441" width="14.7109375" style="354" customWidth="1"/>
    <col min="7442" max="7442" width="9" style="354" bestFit="1" customWidth="1"/>
    <col min="7443" max="7682" width="9.140625" style="354"/>
    <col min="7683" max="7683" width="4.7109375" style="354" bestFit="1" customWidth="1"/>
    <col min="7684" max="7684" width="9.7109375" style="354" bestFit="1" customWidth="1"/>
    <col min="7685" max="7685" width="10" style="354" bestFit="1" customWidth="1"/>
    <col min="7686" max="7686" width="8.85546875" style="354" bestFit="1" customWidth="1"/>
    <col min="7687" max="7687" width="22.85546875" style="354" customWidth="1"/>
    <col min="7688" max="7688" width="59.7109375" style="354" bestFit="1" customWidth="1"/>
    <col min="7689" max="7689" width="57.85546875" style="354" bestFit="1" customWidth="1"/>
    <col min="7690" max="7690" width="35.28515625" style="354" bestFit="1" customWidth="1"/>
    <col min="7691" max="7691" width="28.140625" style="354" bestFit="1" customWidth="1"/>
    <col min="7692" max="7692" width="33.140625" style="354" bestFit="1" customWidth="1"/>
    <col min="7693" max="7693" width="26" style="354" bestFit="1" customWidth="1"/>
    <col min="7694" max="7694" width="19.140625" style="354" bestFit="1" customWidth="1"/>
    <col min="7695" max="7695" width="10.42578125" style="354" customWidth="1"/>
    <col min="7696" max="7696" width="11.85546875" style="354" customWidth="1"/>
    <col min="7697" max="7697" width="14.7109375" style="354" customWidth="1"/>
    <col min="7698" max="7698" width="9" style="354" bestFit="1" customWidth="1"/>
    <col min="7699" max="7938" width="9.140625" style="354"/>
    <col min="7939" max="7939" width="4.7109375" style="354" bestFit="1" customWidth="1"/>
    <col min="7940" max="7940" width="9.7109375" style="354" bestFit="1" customWidth="1"/>
    <col min="7941" max="7941" width="10" style="354" bestFit="1" customWidth="1"/>
    <col min="7942" max="7942" width="8.85546875" style="354" bestFit="1" customWidth="1"/>
    <col min="7943" max="7943" width="22.85546875" style="354" customWidth="1"/>
    <col min="7944" max="7944" width="59.7109375" style="354" bestFit="1" customWidth="1"/>
    <col min="7945" max="7945" width="57.85546875" style="354" bestFit="1" customWidth="1"/>
    <col min="7946" max="7946" width="35.28515625" style="354" bestFit="1" customWidth="1"/>
    <col min="7947" max="7947" width="28.140625" style="354" bestFit="1" customWidth="1"/>
    <col min="7948" max="7948" width="33.140625" style="354" bestFit="1" customWidth="1"/>
    <col min="7949" max="7949" width="26" style="354" bestFit="1" customWidth="1"/>
    <col min="7950" max="7950" width="19.140625" style="354" bestFit="1" customWidth="1"/>
    <col min="7951" max="7951" width="10.42578125" style="354" customWidth="1"/>
    <col min="7952" max="7952" width="11.85546875" style="354" customWidth="1"/>
    <col min="7953" max="7953" width="14.7109375" style="354" customWidth="1"/>
    <col min="7954" max="7954" width="9" style="354" bestFit="1" customWidth="1"/>
    <col min="7955" max="8194" width="9.140625" style="354"/>
    <col min="8195" max="8195" width="4.7109375" style="354" bestFit="1" customWidth="1"/>
    <col min="8196" max="8196" width="9.7109375" style="354" bestFit="1" customWidth="1"/>
    <col min="8197" max="8197" width="10" style="354" bestFit="1" customWidth="1"/>
    <col min="8198" max="8198" width="8.85546875" style="354" bestFit="1" customWidth="1"/>
    <col min="8199" max="8199" width="22.85546875" style="354" customWidth="1"/>
    <col min="8200" max="8200" width="59.7109375" style="354" bestFit="1" customWidth="1"/>
    <col min="8201" max="8201" width="57.85546875" style="354" bestFit="1" customWidth="1"/>
    <col min="8202" max="8202" width="35.28515625" style="354" bestFit="1" customWidth="1"/>
    <col min="8203" max="8203" width="28.140625" style="354" bestFit="1" customWidth="1"/>
    <col min="8204" max="8204" width="33.140625" style="354" bestFit="1" customWidth="1"/>
    <col min="8205" max="8205" width="26" style="354" bestFit="1" customWidth="1"/>
    <col min="8206" max="8206" width="19.140625" style="354" bestFit="1" customWidth="1"/>
    <col min="8207" max="8207" width="10.42578125" style="354" customWidth="1"/>
    <col min="8208" max="8208" width="11.85546875" style="354" customWidth="1"/>
    <col min="8209" max="8209" width="14.7109375" style="354" customWidth="1"/>
    <col min="8210" max="8210" width="9" style="354" bestFit="1" customWidth="1"/>
    <col min="8211" max="8450" width="9.140625" style="354"/>
    <col min="8451" max="8451" width="4.7109375" style="354" bestFit="1" customWidth="1"/>
    <col min="8452" max="8452" width="9.7109375" style="354" bestFit="1" customWidth="1"/>
    <col min="8453" max="8453" width="10" style="354" bestFit="1" customWidth="1"/>
    <col min="8454" max="8454" width="8.85546875" style="354" bestFit="1" customWidth="1"/>
    <col min="8455" max="8455" width="22.85546875" style="354" customWidth="1"/>
    <col min="8456" max="8456" width="59.7109375" style="354" bestFit="1" customWidth="1"/>
    <col min="8457" max="8457" width="57.85546875" style="354" bestFit="1" customWidth="1"/>
    <col min="8458" max="8458" width="35.28515625" style="354" bestFit="1" customWidth="1"/>
    <col min="8459" max="8459" width="28.140625" style="354" bestFit="1" customWidth="1"/>
    <col min="8460" max="8460" width="33.140625" style="354" bestFit="1" customWidth="1"/>
    <col min="8461" max="8461" width="26" style="354" bestFit="1" customWidth="1"/>
    <col min="8462" max="8462" width="19.140625" style="354" bestFit="1" customWidth="1"/>
    <col min="8463" max="8463" width="10.42578125" style="354" customWidth="1"/>
    <col min="8464" max="8464" width="11.85546875" style="354" customWidth="1"/>
    <col min="8465" max="8465" width="14.7109375" style="354" customWidth="1"/>
    <col min="8466" max="8466" width="9" style="354" bestFit="1" customWidth="1"/>
    <col min="8467" max="8706" width="9.140625" style="354"/>
    <col min="8707" max="8707" width="4.7109375" style="354" bestFit="1" customWidth="1"/>
    <col min="8708" max="8708" width="9.7109375" style="354" bestFit="1" customWidth="1"/>
    <col min="8709" max="8709" width="10" style="354" bestFit="1" customWidth="1"/>
    <col min="8710" max="8710" width="8.85546875" style="354" bestFit="1" customWidth="1"/>
    <col min="8711" max="8711" width="22.85546875" style="354" customWidth="1"/>
    <col min="8712" max="8712" width="59.7109375" style="354" bestFit="1" customWidth="1"/>
    <col min="8713" max="8713" width="57.85546875" style="354" bestFit="1" customWidth="1"/>
    <col min="8714" max="8714" width="35.28515625" style="354" bestFit="1" customWidth="1"/>
    <col min="8715" max="8715" width="28.140625" style="354" bestFit="1" customWidth="1"/>
    <col min="8716" max="8716" width="33.140625" style="354" bestFit="1" customWidth="1"/>
    <col min="8717" max="8717" width="26" style="354" bestFit="1" customWidth="1"/>
    <col min="8718" max="8718" width="19.140625" style="354" bestFit="1" customWidth="1"/>
    <col min="8719" max="8719" width="10.42578125" style="354" customWidth="1"/>
    <col min="8720" max="8720" width="11.85546875" style="354" customWidth="1"/>
    <col min="8721" max="8721" width="14.7109375" style="354" customWidth="1"/>
    <col min="8722" max="8722" width="9" style="354" bestFit="1" customWidth="1"/>
    <col min="8723" max="8962" width="9.140625" style="354"/>
    <col min="8963" max="8963" width="4.7109375" style="354" bestFit="1" customWidth="1"/>
    <col min="8964" max="8964" width="9.7109375" style="354" bestFit="1" customWidth="1"/>
    <col min="8965" max="8965" width="10" style="354" bestFit="1" customWidth="1"/>
    <col min="8966" max="8966" width="8.85546875" style="354" bestFit="1" customWidth="1"/>
    <col min="8967" max="8967" width="22.85546875" style="354" customWidth="1"/>
    <col min="8968" max="8968" width="59.7109375" style="354" bestFit="1" customWidth="1"/>
    <col min="8969" max="8969" width="57.85546875" style="354" bestFit="1" customWidth="1"/>
    <col min="8970" max="8970" width="35.28515625" style="354" bestFit="1" customWidth="1"/>
    <col min="8971" max="8971" width="28.140625" style="354" bestFit="1" customWidth="1"/>
    <col min="8972" max="8972" width="33.140625" style="354" bestFit="1" customWidth="1"/>
    <col min="8973" max="8973" width="26" style="354" bestFit="1" customWidth="1"/>
    <col min="8974" max="8974" width="19.140625" style="354" bestFit="1" customWidth="1"/>
    <col min="8975" max="8975" width="10.42578125" style="354" customWidth="1"/>
    <col min="8976" max="8976" width="11.85546875" style="354" customWidth="1"/>
    <col min="8977" max="8977" width="14.7109375" style="354" customWidth="1"/>
    <col min="8978" max="8978" width="9" style="354" bestFit="1" customWidth="1"/>
    <col min="8979" max="9218" width="9.140625" style="354"/>
    <col min="9219" max="9219" width="4.7109375" style="354" bestFit="1" customWidth="1"/>
    <col min="9220" max="9220" width="9.7109375" style="354" bestFit="1" customWidth="1"/>
    <col min="9221" max="9221" width="10" style="354" bestFit="1" customWidth="1"/>
    <col min="9222" max="9222" width="8.85546875" style="354" bestFit="1" customWidth="1"/>
    <col min="9223" max="9223" width="22.85546875" style="354" customWidth="1"/>
    <col min="9224" max="9224" width="59.7109375" style="354" bestFit="1" customWidth="1"/>
    <col min="9225" max="9225" width="57.85546875" style="354" bestFit="1" customWidth="1"/>
    <col min="9226" max="9226" width="35.28515625" style="354" bestFit="1" customWidth="1"/>
    <col min="9227" max="9227" width="28.140625" style="354" bestFit="1" customWidth="1"/>
    <col min="9228" max="9228" width="33.140625" style="354" bestFit="1" customWidth="1"/>
    <col min="9229" max="9229" width="26" style="354" bestFit="1" customWidth="1"/>
    <col min="9230" max="9230" width="19.140625" style="354" bestFit="1" customWidth="1"/>
    <col min="9231" max="9231" width="10.42578125" style="354" customWidth="1"/>
    <col min="9232" max="9232" width="11.85546875" style="354" customWidth="1"/>
    <col min="9233" max="9233" width="14.7109375" style="354" customWidth="1"/>
    <col min="9234" max="9234" width="9" style="354" bestFit="1" customWidth="1"/>
    <col min="9235" max="9474" width="9.140625" style="354"/>
    <col min="9475" max="9475" width="4.7109375" style="354" bestFit="1" customWidth="1"/>
    <col min="9476" max="9476" width="9.7109375" style="354" bestFit="1" customWidth="1"/>
    <col min="9477" max="9477" width="10" style="354" bestFit="1" customWidth="1"/>
    <col min="9478" max="9478" width="8.85546875" style="354" bestFit="1" customWidth="1"/>
    <col min="9479" max="9479" width="22.85546875" style="354" customWidth="1"/>
    <col min="9480" max="9480" width="59.7109375" style="354" bestFit="1" customWidth="1"/>
    <col min="9481" max="9481" width="57.85546875" style="354" bestFit="1" customWidth="1"/>
    <col min="9482" max="9482" width="35.28515625" style="354" bestFit="1" customWidth="1"/>
    <col min="9483" max="9483" width="28.140625" style="354" bestFit="1" customWidth="1"/>
    <col min="9484" max="9484" width="33.140625" style="354" bestFit="1" customWidth="1"/>
    <col min="9485" max="9485" width="26" style="354" bestFit="1" customWidth="1"/>
    <col min="9486" max="9486" width="19.140625" style="354" bestFit="1" customWidth="1"/>
    <col min="9487" max="9487" width="10.42578125" style="354" customWidth="1"/>
    <col min="9488" max="9488" width="11.85546875" style="354" customWidth="1"/>
    <col min="9489" max="9489" width="14.7109375" style="354" customWidth="1"/>
    <col min="9490" max="9490" width="9" style="354" bestFit="1" customWidth="1"/>
    <col min="9491" max="9730" width="9.140625" style="354"/>
    <col min="9731" max="9731" width="4.7109375" style="354" bestFit="1" customWidth="1"/>
    <col min="9732" max="9732" width="9.7109375" style="354" bestFit="1" customWidth="1"/>
    <col min="9733" max="9733" width="10" style="354" bestFit="1" customWidth="1"/>
    <col min="9734" max="9734" width="8.85546875" style="354" bestFit="1" customWidth="1"/>
    <col min="9735" max="9735" width="22.85546875" style="354" customWidth="1"/>
    <col min="9736" max="9736" width="59.7109375" style="354" bestFit="1" customWidth="1"/>
    <col min="9737" max="9737" width="57.85546875" style="354" bestFit="1" customWidth="1"/>
    <col min="9738" max="9738" width="35.28515625" style="354" bestFit="1" customWidth="1"/>
    <col min="9739" max="9739" width="28.140625" style="354" bestFit="1" customWidth="1"/>
    <col min="9740" max="9740" width="33.140625" style="354" bestFit="1" customWidth="1"/>
    <col min="9741" max="9741" width="26" style="354" bestFit="1" customWidth="1"/>
    <col min="9742" max="9742" width="19.140625" style="354" bestFit="1" customWidth="1"/>
    <col min="9743" max="9743" width="10.42578125" style="354" customWidth="1"/>
    <col min="9744" max="9744" width="11.85546875" style="354" customWidth="1"/>
    <col min="9745" max="9745" width="14.7109375" style="354" customWidth="1"/>
    <col min="9746" max="9746" width="9" style="354" bestFit="1" customWidth="1"/>
    <col min="9747" max="9986" width="9.140625" style="354"/>
    <col min="9987" max="9987" width="4.7109375" style="354" bestFit="1" customWidth="1"/>
    <col min="9988" max="9988" width="9.7109375" style="354" bestFit="1" customWidth="1"/>
    <col min="9989" max="9989" width="10" style="354" bestFit="1" customWidth="1"/>
    <col min="9990" max="9990" width="8.85546875" style="354" bestFit="1" customWidth="1"/>
    <col min="9991" max="9991" width="22.85546875" style="354" customWidth="1"/>
    <col min="9992" max="9992" width="59.7109375" style="354" bestFit="1" customWidth="1"/>
    <col min="9993" max="9993" width="57.85546875" style="354" bestFit="1" customWidth="1"/>
    <col min="9994" max="9994" width="35.28515625" style="354" bestFit="1" customWidth="1"/>
    <col min="9995" max="9995" width="28.140625" style="354" bestFit="1" customWidth="1"/>
    <col min="9996" max="9996" width="33.140625" style="354" bestFit="1" customWidth="1"/>
    <col min="9997" max="9997" width="26" style="354" bestFit="1" customWidth="1"/>
    <col min="9998" max="9998" width="19.140625" style="354" bestFit="1" customWidth="1"/>
    <col min="9999" max="9999" width="10.42578125" style="354" customWidth="1"/>
    <col min="10000" max="10000" width="11.85546875" style="354" customWidth="1"/>
    <col min="10001" max="10001" width="14.7109375" style="354" customWidth="1"/>
    <col min="10002" max="10002" width="9" style="354" bestFit="1" customWidth="1"/>
    <col min="10003" max="10242" width="9.140625" style="354"/>
    <col min="10243" max="10243" width="4.7109375" style="354" bestFit="1" customWidth="1"/>
    <col min="10244" max="10244" width="9.7109375" style="354" bestFit="1" customWidth="1"/>
    <col min="10245" max="10245" width="10" style="354" bestFit="1" customWidth="1"/>
    <col min="10246" max="10246" width="8.85546875" style="354" bestFit="1" customWidth="1"/>
    <col min="10247" max="10247" width="22.85546875" style="354" customWidth="1"/>
    <col min="10248" max="10248" width="59.7109375" style="354" bestFit="1" customWidth="1"/>
    <col min="10249" max="10249" width="57.85546875" style="354" bestFit="1" customWidth="1"/>
    <col min="10250" max="10250" width="35.28515625" style="354" bestFit="1" customWidth="1"/>
    <col min="10251" max="10251" width="28.140625" style="354" bestFit="1" customWidth="1"/>
    <col min="10252" max="10252" width="33.140625" style="354" bestFit="1" customWidth="1"/>
    <col min="10253" max="10253" width="26" style="354" bestFit="1" customWidth="1"/>
    <col min="10254" max="10254" width="19.140625" style="354" bestFit="1" customWidth="1"/>
    <col min="10255" max="10255" width="10.42578125" style="354" customWidth="1"/>
    <col min="10256" max="10256" width="11.85546875" style="354" customWidth="1"/>
    <col min="10257" max="10257" width="14.7109375" style="354" customWidth="1"/>
    <col min="10258" max="10258" width="9" style="354" bestFit="1" customWidth="1"/>
    <col min="10259" max="10498" width="9.140625" style="354"/>
    <col min="10499" max="10499" width="4.7109375" style="354" bestFit="1" customWidth="1"/>
    <col min="10500" max="10500" width="9.7109375" style="354" bestFit="1" customWidth="1"/>
    <col min="10501" max="10501" width="10" style="354" bestFit="1" customWidth="1"/>
    <col min="10502" max="10502" width="8.85546875" style="354" bestFit="1" customWidth="1"/>
    <col min="10503" max="10503" width="22.85546875" style="354" customWidth="1"/>
    <col min="10504" max="10504" width="59.7109375" style="354" bestFit="1" customWidth="1"/>
    <col min="10505" max="10505" width="57.85546875" style="354" bestFit="1" customWidth="1"/>
    <col min="10506" max="10506" width="35.28515625" style="354" bestFit="1" customWidth="1"/>
    <col min="10507" max="10507" width="28.140625" style="354" bestFit="1" customWidth="1"/>
    <col min="10508" max="10508" width="33.140625" style="354" bestFit="1" customWidth="1"/>
    <col min="10509" max="10509" width="26" style="354" bestFit="1" customWidth="1"/>
    <col min="10510" max="10510" width="19.140625" style="354" bestFit="1" customWidth="1"/>
    <col min="10511" max="10511" width="10.42578125" style="354" customWidth="1"/>
    <col min="10512" max="10512" width="11.85546875" style="354" customWidth="1"/>
    <col min="10513" max="10513" width="14.7109375" style="354" customWidth="1"/>
    <col min="10514" max="10514" width="9" style="354" bestFit="1" customWidth="1"/>
    <col min="10515" max="10754" width="9.140625" style="354"/>
    <col min="10755" max="10755" width="4.7109375" style="354" bestFit="1" customWidth="1"/>
    <col min="10756" max="10756" width="9.7109375" style="354" bestFit="1" customWidth="1"/>
    <col min="10757" max="10757" width="10" style="354" bestFit="1" customWidth="1"/>
    <col min="10758" max="10758" width="8.85546875" style="354" bestFit="1" customWidth="1"/>
    <col min="10759" max="10759" width="22.85546875" style="354" customWidth="1"/>
    <col min="10760" max="10760" width="59.7109375" style="354" bestFit="1" customWidth="1"/>
    <col min="10761" max="10761" width="57.85546875" style="354" bestFit="1" customWidth="1"/>
    <col min="10762" max="10762" width="35.28515625" style="354" bestFit="1" customWidth="1"/>
    <col min="10763" max="10763" width="28.140625" style="354" bestFit="1" customWidth="1"/>
    <col min="10764" max="10764" width="33.140625" style="354" bestFit="1" customWidth="1"/>
    <col min="10765" max="10765" width="26" style="354" bestFit="1" customWidth="1"/>
    <col min="10766" max="10766" width="19.140625" style="354" bestFit="1" customWidth="1"/>
    <col min="10767" max="10767" width="10.42578125" style="354" customWidth="1"/>
    <col min="10768" max="10768" width="11.85546875" style="354" customWidth="1"/>
    <col min="10769" max="10769" width="14.7109375" style="354" customWidth="1"/>
    <col min="10770" max="10770" width="9" style="354" bestFit="1" customWidth="1"/>
    <col min="10771" max="11010" width="9.140625" style="354"/>
    <col min="11011" max="11011" width="4.7109375" style="354" bestFit="1" customWidth="1"/>
    <col min="11012" max="11012" width="9.7109375" style="354" bestFit="1" customWidth="1"/>
    <col min="11013" max="11013" width="10" style="354" bestFit="1" customWidth="1"/>
    <col min="11014" max="11014" width="8.85546875" style="354" bestFit="1" customWidth="1"/>
    <col min="11015" max="11015" width="22.85546875" style="354" customWidth="1"/>
    <col min="11016" max="11016" width="59.7109375" style="354" bestFit="1" customWidth="1"/>
    <col min="11017" max="11017" width="57.85546875" style="354" bestFit="1" customWidth="1"/>
    <col min="11018" max="11018" width="35.28515625" style="354" bestFit="1" customWidth="1"/>
    <col min="11019" max="11019" width="28.140625" style="354" bestFit="1" customWidth="1"/>
    <col min="11020" max="11020" width="33.140625" style="354" bestFit="1" customWidth="1"/>
    <col min="11021" max="11021" width="26" style="354" bestFit="1" customWidth="1"/>
    <col min="11022" max="11022" width="19.140625" style="354" bestFit="1" customWidth="1"/>
    <col min="11023" max="11023" width="10.42578125" style="354" customWidth="1"/>
    <col min="11024" max="11024" width="11.85546875" style="354" customWidth="1"/>
    <col min="11025" max="11025" width="14.7109375" style="354" customWidth="1"/>
    <col min="11026" max="11026" width="9" style="354" bestFit="1" customWidth="1"/>
    <col min="11027" max="11266" width="9.140625" style="354"/>
    <col min="11267" max="11267" width="4.7109375" style="354" bestFit="1" customWidth="1"/>
    <col min="11268" max="11268" width="9.7109375" style="354" bestFit="1" customWidth="1"/>
    <col min="11269" max="11269" width="10" style="354" bestFit="1" customWidth="1"/>
    <col min="11270" max="11270" width="8.85546875" style="354" bestFit="1" customWidth="1"/>
    <col min="11271" max="11271" width="22.85546875" style="354" customWidth="1"/>
    <col min="11272" max="11272" width="59.7109375" style="354" bestFit="1" customWidth="1"/>
    <col min="11273" max="11273" width="57.85546875" style="354" bestFit="1" customWidth="1"/>
    <col min="11274" max="11274" width="35.28515625" style="354" bestFit="1" customWidth="1"/>
    <col min="11275" max="11275" width="28.140625" style="354" bestFit="1" customWidth="1"/>
    <col min="11276" max="11276" width="33.140625" style="354" bestFit="1" customWidth="1"/>
    <col min="11277" max="11277" width="26" style="354" bestFit="1" customWidth="1"/>
    <col min="11278" max="11278" width="19.140625" style="354" bestFit="1" customWidth="1"/>
    <col min="11279" max="11279" width="10.42578125" style="354" customWidth="1"/>
    <col min="11280" max="11280" width="11.85546875" style="354" customWidth="1"/>
    <col min="11281" max="11281" width="14.7109375" style="354" customWidth="1"/>
    <col min="11282" max="11282" width="9" style="354" bestFit="1" customWidth="1"/>
    <col min="11283" max="11522" width="9.140625" style="354"/>
    <col min="11523" max="11523" width="4.7109375" style="354" bestFit="1" customWidth="1"/>
    <col min="11524" max="11524" width="9.7109375" style="354" bestFit="1" customWidth="1"/>
    <col min="11525" max="11525" width="10" style="354" bestFit="1" customWidth="1"/>
    <col min="11526" max="11526" width="8.85546875" style="354" bestFit="1" customWidth="1"/>
    <col min="11527" max="11527" width="22.85546875" style="354" customWidth="1"/>
    <col min="11528" max="11528" width="59.7109375" style="354" bestFit="1" customWidth="1"/>
    <col min="11529" max="11529" width="57.85546875" style="354" bestFit="1" customWidth="1"/>
    <col min="11530" max="11530" width="35.28515625" style="354" bestFit="1" customWidth="1"/>
    <col min="11531" max="11531" width="28.140625" style="354" bestFit="1" customWidth="1"/>
    <col min="11532" max="11532" width="33.140625" style="354" bestFit="1" customWidth="1"/>
    <col min="11533" max="11533" width="26" style="354" bestFit="1" customWidth="1"/>
    <col min="11534" max="11534" width="19.140625" style="354" bestFit="1" customWidth="1"/>
    <col min="11535" max="11535" width="10.42578125" style="354" customWidth="1"/>
    <col min="11536" max="11536" width="11.85546875" style="354" customWidth="1"/>
    <col min="11537" max="11537" width="14.7109375" style="354" customWidth="1"/>
    <col min="11538" max="11538" width="9" style="354" bestFit="1" customWidth="1"/>
    <col min="11539" max="11778" width="9.140625" style="354"/>
    <col min="11779" max="11779" width="4.7109375" style="354" bestFit="1" customWidth="1"/>
    <col min="11780" max="11780" width="9.7109375" style="354" bestFit="1" customWidth="1"/>
    <col min="11781" max="11781" width="10" style="354" bestFit="1" customWidth="1"/>
    <col min="11782" max="11782" width="8.85546875" style="354" bestFit="1" customWidth="1"/>
    <col min="11783" max="11783" width="22.85546875" style="354" customWidth="1"/>
    <col min="11784" max="11784" width="59.7109375" style="354" bestFit="1" customWidth="1"/>
    <col min="11785" max="11785" width="57.85546875" style="354" bestFit="1" customWidth="1"/>
    <col min="11786" max="11786" width="35.28515625" style="354" bestFit="1" customWidth="1"/>
    <col min="11787" max="11787" width="28.140625" style="354" bestFit="1" customWidth="1"/>
    <col min="11788" max="11788" width="33.140625" style="354" bestFit="1" customWidth="1"/>
    <col min="11789" max="11789" width="26" style="354" bestFit="1" customWidth="1"/>
    <col min="11790" max="11790" width="19.140625" style="354" bestFit="1" customWidth="1"/>
    <col min="11791" max="11791" width="10.42578125" style="354" customWidth="1"/>
    <col min="11792" max="11792" width="11.85546875" style="354" customWidth="1"/>
    <col min="11793" max="11793" width="14.7109375" style="354" customWidth="1"/>
    <col min="11794" max="11794" width="9" style="354" bestFit="1" customWidth="1"/>
    <col min="11795" max="12034" width="9.140625" style="354"/>
    <col min="12035" max="12035" width="4.7109375" style="354" bestFit="1" customWidth="1"/>
    <col min="12036" max="12036" width="9.7109375" style="354" bestFit="1" customWidth="1"/>
    <col min="12037" max="12037" width="10" style="354" bestFit="1" customWidth="1"/>
    <col min="12038" max="12038" width="8.85546875" style="354" bestFit="1" customWidth="1"/>
    <col min="12039" max="12039" width="22.85546875" style="354" customWidth="1"/>
    <col min="12040" max="12040" width="59.7109375" style="354" bestFit="1" customWidth="1"/>
    <col min="12041" max="12041" width="57.85546875" style="354" bestFit="1" customWidth="1"/>
    <col min="12042" max="12042" width="35.28515625" style="354" bestFit="1" customWidth="1"/>
    <col min="12043" max="12043" width="28.140625" style="354" bestFit="1" customWidth="1"/>
    <col min="12044" max="12044" width="33.140625" style="354" bestFit="1" customWidth="1"/>
    <col min="12045" max="12045" width="26" style="354" bestFit="1" customWidth="1"/>
    <col min="12046" max="12046" width="19.140625" style="354" bestFit="1" customWidth="1"/>
    <col min="12047" max="12047" width="10.42578125" style="354" customWidth="1"/>
    <col min="12048" max="12048" width="11.85546875" style="354" customWidth="1"/>
    <col min="12049" max="12049" width="14.7109375" style="354" customWidth="1"/>
    <col min="12050" max="12050" width="9" style="354" bestFit="1" customWidth="1"/>
    <col min="12051" max="12290" width="9.140625" style="354"/>
    <col min="12291" max="12291" width="4.7109375" style="354" bestFit="1" customWidth="1"/>
    <col min="12292" max="12292" width="9.7109375" style="354" bestFit="1" customWidth="1"/>
    <col min="12293" max="12293" width="10" style="354" bestFit="1" customWidth="1"/>
    <col min="12294" max="12294" width="8.85546875" style="354" bestFit="1" customWidth="1"/>
    <col min="12295" max="12295" width="22.85546875" style="354" customWidth="1"/>
    <col min="12296" max="12296" width="59.7109375" style="354" bestFit="1" customWidth="1"/>
    <col min="12297" max="12297" width="57.85546875" style="354" bestFit="1" customWidth="1"/>
    <col min="12298" max="12298" width="35.28515625" style="354" bestFit="1" customWidth="1"/>
    <col min="12299" max="12299" width="28.140625" style="354" bestFit="1" customWidth="1"/>
    <col min="12300" max="12300" width="33.140625" style="354" bestFit="1" customWidth="1"/>
    <col min="12301" max="12301" width="26" style="354" bestFit="1" customWidth="1"/>
    <col min="12302" max="12302" width="19.140625" style="354" bestFit="1" customWidth="1"/>
    <col min="12303" max="12303" width="10.42578125" style="354" customWidth="1"/>
    <col min="12304" max="12304" width="11.85546875" style="354" customWidth="1"/>
    <col min="12305" max="12305" width="14.7109375" style="354" customWidth="1"/>
    <col min="12306" max="12306" width="9" style="354" bestFit="1" customWidth="1"/>
    <col min="12307" max="12546" width="9.140625" style="354"/>
    <col min="12547" max="12547" width="4.7109375" style="354" bestFit="1" customWidth="1"/>
    <col min="12548" max="12548" width="9.7109375" style="354" bestFit="1" customWidth="1"/>
    <col min="12549" max="12549" width="10" style="354" bestFit="1" customWidth="1"/>
    <col min="12550" max="12550" width="8.85546875" style="354" bestFit="1" customWidth="1"/>
    <col min="12551" max="12551" width="22.85546875" style="354" customWidth="1"/>
    <col min="12552" max="12552" width="59.7109375" style="354" bestFit="1" customWidth="1"/>
    <col min="12553" max="12553" width="57.85546875" style="354" bestFit="1" customWidth="1"/>
    <col min="12554" max="12554" width="35.28515625" style="354" bestFit="1" customWidth="1"/>
    <col min="12555" max="12555" width="28.140625" style="354" bestFit="1" customWidth="1"/>
    <col min="12556" max="12556" width="33.140625" style="354" bestFit="1" customWidth="1"/>
    <col min="12557" max="12557" width="26" style="354" bestFit="1" customWidth="1"/>
    <col min="12558" max="12558" width="19.140625" style="354" bestFit="1" customWidth="1"/>
    <col min="12559" max="12559" width="10.42578125" style="354" customWidth="1"/>
    <col min="12560" max="12560" width="11.85546875" style="354" customWidth="1"/>
    <col min="12561" max="12561" width="14.7109375" style="354" customWidth="1"/>
    <col min="12562" max="12562" width="9" style="354" bestFit="1" customWidth="1"/>
    <col min="12563" max="12802" width="9.140625" style="354"/>
    <col min="12803" max="12803" width="4.7109375" style="354" bestFit="1" customWidth="1"/>
    <col min="12804" max="12804" width="9.7109375" style="354" bestFit="1" customWidth="1"/>
    <col min="12805" max="12805" width="10" style="354" bestFit="1" customWidth="1"/>
    <col min="12806" max="12806" width="8.85546875" style="354" bestFit="1" customWidth="1"/>
    <col min="12807" max="12807" width="22.85546875" style="354" customWidth="1"/>
    <col min="12808" max="12808" width="59.7109375" style="354" bestFit="1" customWidth="1"/>
    <col min="12809" max="12809" width="57.85546875" style="354" bestFit="1" customWidth="1"/>
    <col min="12810" max="12810" width="35.28515625" style="354" bestFit="1" customWidth="1"/>
    <col min="12811" max="12811" width="28.140625" style="354" bestFit="1" customWidth="1"/>
    <col min="12812" max="12812" width="33.140625" style="354" bestFit="1" customWidth="1"/>
    <col min="12813" max="12813" width="26" style="354" bestFit="1" customWidth="1"/>
    <col min="12814" max="12814" width="19.140625" style="354" bestFit="1" customWidth="1"/>
    <col min="12815" max="12815" width="10.42578125" style="354" customWidth="1"/>
    <col min="12816" max="12816" width="11.85546875" style="354" customWidth="1"/>
    <col min="12817" max="12817" width="14.7109375" style="354" customWidth="1"/>
    <col min="12818" max="12818" width="9" style="354" bestFit="1" customWidth="1"/>
    <col min="12819" max="13058" width="9.140625" style="354"/>
    <col min="13059" max="13059" width="4.7109375" style="354" bestFit="1" customWidth="1"/>
    <col min="13060" max="13060" width="9.7109375" style="354" bestFit="1" customWidth="1"/>
    <col min="13061" max="13061" width="10" style="354" bestFit="1" customWidth="1"/>
    <col min="13062" max="13062" width="8.85546875" style="354" bestFit="1" customWidth="1"/>
    <col min="13063" max="13063" width="22.85546875" style="354" customWidth="1"/>
    <col min="13064" max="13064" width="59.7109375" style="354" bestFit="1" customWidth="1"/>
    <col min="13065" max="13065" width="57.85546875" style="354" bestFit="1" customWidth="1"/>
    <col min="13066" max="13066" width="35.28515625" style="354" bestFit="1" customWidth="1"/>
    <col min="13067" max="13067" width="28.140625" style="354" bestFit="1" customWidth="1"/>
    <col min="13068" max="13068" width="33.140625" style="354" bestFit="1" customWidth="1"/>
    <col min="13069" max="13069" width="26" style="354" bestFit="1" customWidth="1"/>
    <col min="13070" max="13070" width="19.140625" style="354" bestFit="1" customWidth="1"/>
    <col min="13071" max="13071" width="10.42578125" style="354" customWidth="1"/>
    <col min="13072" max="13072" width="11.85546875" style="354" customWidth="1"/>
    <col min="13073" max="13073" width="14.7109375" style="354" customWidth="1"/>
    <col min="13074" max="13074" width="9" style="354" bestFit="1" customWidth="1"/>
    <col min="13075" max="13314" width="9.140625" style="354"/>
    <col min="13315" max="13315" width="4.7109375" style="354" bestFit="1" customWidth="1"/>
    <col min="13316" max="13316" width="9.7109375" style="354" bestFit="1" customWidth="1"/>
    <col min="13317" max="13317" width="10" style="354" bestFit="1" customWidth="1"/>
    <col min="13318" max="13318" width="8.85546875" style="354" bestFit="1" customWidth="1"/>
    <col min="13319" max="13319" width="22.85546875" style="354" customWidth="1"/>
    <col min="13320" max="13320" width="59.7109375" style="354" bestFit="1" customWidth="1"/>
    <col min="13321" max="13321" width="57.85546875" style="354" bestFit="1" customWidth="1"/>
    <col min="13322" max="13322" width="35.28515625" style="354" bestFit="1" customWidth="1"/>
    <col min="13323" max="13323" width="28.140625" style="354" bestFit="1" customWidth="1"/>
    <col min="13324" max="13324" width="33.140625" style="354" bestFit="1" customWidth="1"/>
    <col min="13325" max="13325" width="26" style="354" bestFit="1" customWidth="1"/>
    <col min="13326" max="13326" width="19.140625" style="354" bestFit="1" customWidth="1"/>
    <col min="13327" max="13327" width="10.42578125" style="354" customWidth="1"/>
    <col min="13328" max="13328" width="11.85546875" style="354" customWidth="1"/>
    <col min="13329" max="13329" width="14.7109375" style="354" customWidth="1"/>
    <col min="13330" max="13330" width="9" style="354" bestFit="1" customWidth="1"/>
    <col min="13331" max="13570" width="9.140625" style="354"/>
    <col min="13571" max="13571" width="4.7109375" style="354" bestFit="1" customWidth="1"/>
    <col min="13572" max="13572" width="9.7109375" style="354" bestFit="1" customWidth="1"/>
    <col min="13573" max="13573" width="10" style="354" bestFit="1" customWidth="1"/>
    <col min="13574" max="13574" width="8.85546875" style="354" bestFit="1" customWidth="1"/>
    <col min="13575" max="13575" width="22.85546875" style="354" customWidth="1"/>
    <col min="13576" max="13576" width="59.7109375" style="354" bestFit="1" customWidth="1"/>
    <col min="13577" max="13577" width="57.85546875" style="354" bestFit="1" customWidth="1"/>
    <col min="13578" max="13578" width="35.28515625" style="354" bestFit="1" customWidth="1"/>
    <col min="13579" max="13579" width="28.140625" style="354" bestFit="1" customWidth="1"/>
    <col min="13580" max="13580" width="33.140625" style="354" bestFit="1" customWidth="1"/>
    <col min="13581" max="13581" width="26" style="354" bestFit="1" customWidth="1"/>
    <col min="13582" max="13582" width="19.140625" style="354" bestFit="1" customWidth="1"/>
    <col min="13583" max="13583" width="10.42578125" style="354" customWidth="1"/>
    <col min="13584" max="13584" width="11.85546875" style="354" customWidth="1"/>
    <col min="13585" max="13585" width="14.7109375" style="354" customWidth="1"/>
    <col min="13586" max="13586" width="9" style="354" bestFit="1" customWidth="1"/>
    <col min="13587" max="13826" width="9.140625" style="354"/>
    <col min="13827" max="13827" width="4.7109375" style="354" bestFit="1" customWidth="1"/>
    <col min="13828" max="13828" width="9.7109375" style="354" bestFit="1" customWidth="1"/>
    <col min="13829" max="13829" width="10" style="354" bestFit="1" customWidth="1"/>
    <col min="13830" max="13830" width="8.85546875" style="354" bestFit="1" customWidth="1"/>
    <col min="13831" max="13831" width="22.85546875" style="354" customWidth="1"/>
    <col min="13832" max="13832" width="59.7109375" style="354" bestFit="1" customWidth="1"/>
    <col min="13833" max="13833" width="57.85546875" style="354" bestFit="1" customWidth="1"/>
    <col min="13834" max="13834" width="35.28515625" style="354" bestFit="1" customWidth="1"/>
    <col min="13835" max="13835" width="28.140625" style="354" bestFit="1" customWidth="1"/>
    <col min="13836" max="13836" width="33.140625" style="354" bestFit="1" customWidth="1"/>
    <col min="13837" max="13837" width="26" style="354" bestFit="1" customWidth="1"/>
    <col min="13838" max="13838" width="19.140625" style="354" bestFit="1" customWidth="1"/>
    <col min="13839" max="13839" width="10.42578125" style="354" customWidth="1"/>
    <col min="13840" max="13840" width="11.85546875" style="354" customWidth="1"/>
    <col min="13841" max="13841" width="14.7109375" style="354" customWidth="1"/>
    <col min="13842" max="13842" width="9" style="354" bestFit="1" customWidth="1"/>
    <col min="13843" max="14082" width="9.140625" style="354"/>
    <col min="14083" max="14083" width="4.7109375" style="354" bestFit="1" customWidth="1"/>
    <col min="14084" max="14084" width="9.7109375" style="354" bestFit="1" customWidth="1"/>
    <col min="14085" max="14085" width="10" style="354" bestFit="1" customWidth="1"/>
    <col min="14086" max="14086" width="8.85546875" style="354" bestFit="1" customWidth="1"/>
    <col min="14087" max="14087" width="22.85546875" style="354" customWidth="1"/>
    <col min="14088" max="14088" width="59.7109375" style="354" bestFit="1" customWidth="1"/>
    <col min="14089" max="14089" width="57.85546875" style="354" bestFit="1" customWidth="1"/>
    <col min="14090" max="14090" width="35.28515625" style="354" bestFit="1" customWidth="1"/>
    <col min="14091" max="14091" width="28.140625" style="354" bestFit="1" customWidth="1"/>
    <col min="14092" max="14092" width="33.140625" style="354" bestFit="1" customWidth="1"/>
    <col min="14093" max="14093" width="26" style="354" bestFit="1" customWidth="1"/>
    <col min="14094" max="14094" width="19.140625" style="354" bestFit="1" customWidth="1"/>
    <col min="14095" max="14095" width="10.42578125" style="354" customWidth="1"/>
    <col min="14096" max="14096" width="11.85546875" style="354" customWidth="1"/>
    <col min="14097" max="14097" width="14.7109375" style="354" customWidth="1"/>
    <col min="14098" max="14098" width="9" style="354" bestFit="1" customWidth="1"/>
    <col min="14099" max="14338" width="9.140625" style="354"/>
    <col min="14339" max="14339" width="4.7109375" style="354" bestFit="1" customWidth="1"/>
    <col min="14340" max="14340" width="9.7109375" style="354" bestFit="1" customWidth="1"/>
    <col min="14341" max="14341" width="10" style="354" bestFit="1" customWidth="1"/>
    <col min="14342" max="14342" width="8.85546875" style="354" bestFit="1" customWidth="1"/>
    <col min="14343" max="14343" width="22.85546875" style="354" customWidth="1"/>
    <col min="14344" max="14344" width="59.7109375" style="354" bestFit="1" customWidth="1"/>
    <col min="14345" max="14345" width="57.85546875" style="354" bestFit="1" customWidth="1"/>
    <col min="14346" max="14346" width="35.28515625" style="354" bestFit="1" customWidth="1"/>
    <col min="14347" max="14347" width="28.140625" style="354" bestFit="1" customWidth="1"/>
    <col min="14348" max="14348" width="33.140625" style="354" bestFit="1" customWidth="1"/>
    <col min="14349" max="14349" width="26" style="354" bestFit="1" customWidth="1"/>
    <col min="14350" max="14350" width="19.140625" style="354" bestFit="1" customWidth="1"/>
    <col min="14351" max="14351" width="10.42578125" style="354" customWidth="1"/>
    <col min="14352" max="14352" width="11.85546875" style="354" customWidth="1"/>
    <col min="14353" max="14353" width="14.7109375" style="354" customWidth="1"/>
    <col min="14354" max="14354" width="9" style="354" bestFit="1" customWidth="1"/>
    <col min="14355" max="14594" width="9.140625" style="354"/>
    <col min="14595" max="14595" width="4.7109375" style="354" bestFit="1" customWidth="1"/>
    <col min="14596" max="14596" width="9.7109375" style="354" bestFit="1" customWidth="1"/>
    <col min="14597" max="14597" width="10" style="354" bestFit="1" customWidth="1"/>
    <col min="14598" max="14598" width="8.85546875" style="354" bestFit="1" customWidth="1"/>
    <col min="14599" max="14599" width="22.85546875" style="354" customWidth="1"/>
    <col min="14600" max="14600" width="59.7109375" style="354" bestFit="1" customWidth="1"/>
    <col min="14601" max="14601" width="57.85546875" style="354" bestFit="1" customWidth="1"/>
    <col min="14602" max="14602" width="35.28515625" style="354" bestFit="1" customWidth="1"/>
    <col min="14603" max="14603" width="28.140625" style="354" bestFit="1" customWidth="1"/>
    <col min="14604" max="14604" width="33.140625" style="354" bestFit="1" customWidth="1"/>
    <col min="14605" max="14605" width="26" style="354" bestFit="1" customWidth="1"/>
    <col min="14606" max="14606" width="19.140625" style="354" bestFit="1" customWidth="1"/>
    <col min="14607" max="14607" width="10.42578125" style="354" customWidth="1"/>
    <col min="14608" max="14608" width="11.85546875" style="354" customWidth="1"/>
    <col min="14609" max="14609" width="14.7109375" style="354" customWidth="1"/>
    <col min="14610" max="14610" width="9" style="354" bestFit="1" customWidth="1"/>
    <col min="14611" max="14850" width="9.140625" style="354"/>
    <col min="14851" max="14851" width="4.7109375" style="354" bestFit="1" customWidth="1"/>
    <col min="14852" max="14852" width="9.7109375" style="354" bestFit="1" customWidth="1"/>
    <col min="14853" max="14853" width="10" style="354" bestFit="1" customWidth="1"/>
    <col min="14854" max="14854" width="8.85546875" style="354" bestFit="1" customWidth="1"/>
    <col min="14855" max="14855" width="22.85546875" style="354" customWidth="1"/>
    <col min="14856" max="14856" width="59.7109375" style="354" bestFit="1" customWidth="1"/>
    <col min="14857" max="14857" width="57.85546875" style="354" bestFit="1" customWidth="1"/>
    <col min="14858" max="14858" width="35.28515625" style="354" bestFit="1" customWidth="1"/>
    <col min="14859" max="14859" width="28.140625" style="354" bestFit="1" customWidth="1"/>
    <col min="14860" max="14860" width="33.140625" style="354" bestFit="1" customWidth="1"/>
    <col min="14861" max="14861" width="26" style="354" bestFit="1" customWidth="1"/>
    <col min="14862" max="14862" width="19.140625" style="354" bestFit="1" customWidth="1"/>
    <col min="14863" max="14863" width="10.42578125" style="354" customWidth="1"/>
    <col min="14864" max="14864" width="11.85546875" style="354" customWidth="1"/>
    <col min="14865" max="14865" width="14.7109375" style="354" customWidth="1"/>
    <col min="14866" max="14866" width="9" style="354" bestFit="1" customWidth="1"/>
    <col min="14867" max="15106" width="9.140625" style="354"/>
    <col min="15107" max="15107" width="4.7109375" style="354" bestFit="1" customWidth="1"/>
    <col min="15108" max="15108" width="9.7109375" style="354" bestFit="1" customWidth="1"/>
    <col min="15109" max="15109" width="10" style="354" bestFit="1" customWidth="1"/>
    <col min="15110" max="15110" width="8.85546875" style="354" bestFit="1" customWidth="1"/>
    <col min="15111" max="15111" width="22.85546875" style="354" customWidth="1"/>
    <col min="15112" max="15112" width="59.7109375" style="354" bestFit="1" customWidth="1"/>
    <col min="15113" max="15113" width="57.85546875" style="354" bestFit="1" customWidth="1"/>
    <col min="15114" max="15114" width="35.28515625" style="354" bestFit="1" customWidth="1"/>
    <col min="15115" max="15115" width="28.140625" style="354" bestFit="1" customWidth="1"/>
    <col min="15116" max="15116" width="33.140625" style="354" bestFit="1" customWidth="1"/>
    <col min="15117" max="15117" width="26" style="354" bestFit="1" customWidth="1"/>
    <col min="15118" max="15118" width="19.140625" style="354" bestFit="1" customWidth="1"/>
    <col min="15119" max="15119" width="10.42578125" style="354" customWidth="1"/>
    <col min="15120" max="15120" width="11.85546875" style="354" customWidth="1"/>
    <col min="15121" max="15121" width="14.7109375" style="354" customWidth="1"/>
    <col min="15122" max="15122" width="9" style="354" bestFit="1" customWidth="1"/>
    <col min="15123" max="15362" width="9.140625" style="354"/>
    <col min="15363" max="15363" width="4.7109375" style="354" bestFit="1" customWidth="1"/>
    <col min="15364" max="15364" width="9.7109375" style="354" bestFit="1" customWidth="1"/>
    <col min="15365" max="15365" width="10" style="354" bestFit="1" customWidth="1"/>
    <col min="15366" max="15366" width="8.85546875" style="354" bestFit="1" customWidth="1"/>
    <col min="15367" max="15367" width="22.85546875" style="354" customWidth="1"/>
    <col min="15368" max="15368" width="59.7109375" style="354" bestFit="1" customWidth="1"/>
    <col min="15369" max="15369" width="57.85546875" style="354" bestFit="1" customWidth="1"/>
    <col min="15370" max="15370" width="35.28515625" style="354" bestFit="1" customWidth="1"/>
    <col min="15371" max="15371" width="28.140625" style="354" bestFit="1" customWidth="1"/>
    <col min="15372" max="15372" width="33.140625" style="354" bestFit="1" customWidth="1"/>
    <col min="15373" max="15373" width="26" style="354" bestFit="1" customWidth="1"/>
    <col min="15374" max="15374" width="19.140625" style="354" bestFit="1" customWidth="1"/>
    <col min="15375" max="15375" width="10.42578125" style="354" customWidth="1"/>
    <col min="15376" max="15376" width="11.85546875" style="354" customWidth="1"/>
    <col min="15377" max="15377" width="14.7109375" style="354" customWidth="1"/>
    <col min="15378" max="15378" width="9" style="354" bestFit="1" customWidth="1"/>
    <col min="15379" max="15618" width="9.140625" style="354"/>
    <col min="15619" max="15619" width="4.7109375" style="354" bestFit="1" customWidth="1"/>
    <col min="15620" max="15620" width="9.7109375" style="354" bestFit="1" customWidth="1"/>
    <col min="15621" max="15621" width="10" style="354" bestFit="1" customWidth="1"/>
    <col min="15622" max="15622" width="8.85546875" style="354" bestFit="1" customWidth="1"/>
    <col min="15623" max="15623" width="22.85546875" style="354" customWidth="1"/>
    <col min="15624" max="15624" width="59.7109375" style="354" bestFit="1" customWidth="1"/>
    <col min="15625" max="15625" width="57.85546875" style="354" bestFit="1" customWidth="1"/>
    <col min="15626" max="15626" width="35.28515625" style="354" bestFit="1" customWidth="1"/>
    <col min="15627" max="15627" width="28.140625" style="354" bestFit="1" customWidth="1"/>
    <col min="15628" max="15628" width="33.140625" style="354" bestFit="1" customWidth="1"/>
    <col min="15629" max="15629" width="26" style="354" bestFit="1" customWidth="1"/>
    <col min="15630" max="15630" width="19.140625" style="354" bestFit="1" customWidth="1"/>
    <col min="15631" max="15631" width="10.42578125" style="354" customWidth="1"/>
    <col min="15632" max="15632" width="11.85546875" style="354" customWidth="1"/>
    <col min="15633" max="15633" width="14.7109375" style="354" customWidth="1"/>
    <col min="15634" max="15634" width="9" style="354" bestFit="1" customWidth="1"/>
    <col min="15635" max="15874" width="9.140625" style="354"/>
    <col min="15875" max="15875" width="4.7109375" style="354" bestFit="1" customWidth="1"/>
    <col min="15876" max="15876" width="9.7109375" style="354" bestFit="1" customWidth="1"/>
    <col min="15877" max="15877" width="10" style="354" bestFit="1" customWidth="1"/>
    <col min="15878" max="15878" width="8.85546875" style="354" bestFit="1" customWidth="1"/>
    <col min="15879" max="15879" width="22.85546875" style="354" customWidth="1"/>
    <col min="15880" max="15880" width="59.7109375" style="354" bestFit="1" customWidth="1"/>
    <col min="15881" max="15881" width="57.85546875" style="354" bestFit="1" customWidth="1"/>
    <col min="15882" max="15882" width="35.28515625" style="354" bestFit="1" customWidth="1"/>
    <col min="15883" max="15883" width="28.140625" style="354" bestFit="1" customWidth="1"/>
    <col min="15884" max="15884" width="33.140625" style="354" bestFit="1" customWidth="1"/>
    <col min="15885" max="15885" width="26" style="354" bestFit="1" customWidth="1"/>
    <col min="15886" max="15886" width="19.140625" style="354" bestFit="1" customWidth="1"/>
    <col min="15887" max="15887" width="10.42578125" style="354" customWidth="1"/>
    <col min="15888" max="15888" width="11.85546875" style="354" customWidth="1"/>
    <col min="15889" max="15889" width="14.7109375" style="354" customWidth="1"/>
    <col min="15890" max="15890" width="9" style="354" bestFit="1" customWidth="1"/>
    <col min="15891" max="16130" width="9.140625" style="354"/>
    <col min="16131" max="16131" width="4.7109375" style="354" bestFit="1" customWidth="1"/>
    <col min="16132" max="16132" width="9.7109375" style="354" bestFit="1" customWidth="1"/>
    <col min="16133" max="16133" width="10" style="354" bestFit="1" customWidth="1"/>
    <col min="16134" max="16134" width="8.85546875" style="354" bestFit="1" customWidth="1"/>
    <col min="16135" max="16135" width="22.85546875" style="354" customWidth="1"/>
    <col min="16136" max="16136" width="59.7109375" style="354" bestFit="1" customWidth="1"/>
    <col min="16137" max="16137" width="57.85546875" style="354" bestFit="1" customWidth="1"/>
    <col min="16138" max="16138" width="35.28515625" style="354" bestFit="1" customWidth="1"/>
    <col min="16139" max="16139" width="28.140625" style="354" bestFit="1" customWidth="1"/>
    <col min="16140" max="16140" width="33.140625" style="354" bestFit="1" customWidth="1"/>
    <col min="16141" max="16141" width="26" style="354" bestFit="1" customWidth="1"/>
    <col min="16142" max="16142" width="19.140625" style="354" bestFit="1" customWidth="1"/>
    <col min="16143" max="16143" width="10.42578125" style="354" customWidth="1"/>
    <col min="16144" max="16144" width="11.85546875" style="354" customWidth="1"/>
    <col min="16145" max="16145" width="14.7109375" style="354" customWidth="1"/>
    <col min="16146" max="16146" width="9" style="354" bestFit="1" customWidth="1"/>
    <col min="16147" max="16384" width="9.140625" style="354"/>
  </cols>
  <sheetData>
    <row r="2" spans="1:19" x14ac:dyDescent="0.25">
      <c r="A2" s="365" t="s">
        <v>2858</v>
      </c>
    </row>
    <row r="3" spans="1:19" x14ac:dyDescent="0.25">
      <c r="M3" s="380"/>
      <c r="N3" s="487"/>
      <c r="O3" s="380"/>
      <c r="P3" s="380"/>
    </row>
    <row r="4" spans="1:19" s="378" customFormat="1" ht="48.7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377"/>
    </row>
    <row r="5" spans="1:19" s="378" customFormat="1" x14ac:dyDescent="0.2">
      <c r="A5" s="846"/>
      <c r="B5" s="848"/>
      <c r="C5" s="848"/>
      <c r="D5" s="848"/>
      <c r="E5" s="846"/>
      <c r="F5" s="846"/>
      <c r="G5" s="846"/>
      <c r="H5" s="395" t="s">
        <v>14</v>
      </c>
      <c r="I5" s="395" t="s">
        <v>15</v>
      </c>
      <c r="J5" s="846"/>
      <c r="K5" s="396">
        <v>2020</v>
      </c>
      <c r="L5" s="396">
        <v>2021</v>
      </c>
      <c r="M5" s="355">
        <v>2020</v>
      </c>
      <c r="N5" s="369">
        <v>2021</v>
      </c>
      <c r="O5" s="355">
        <v>2020</v>
      </c>
      <c r="P5" s="355">
        <v>2021</v>
      </c>
      <c r="Q5" s="846"/>
      <c r="R5" s="848"/>
      <c r="S5" s="377"/>
    </row>
    <row r="6" spans="1:19" s="378" customFormat="1" x14ac:dyDescent="0.2">
      <c r="A6" s="394" t="s">
        <v>16</v>
      </c>
      <c r="B6" s="395" t="s">
        <v>17</v>
      </c>
      <c r="C6" s="395" t="s">
        <v>18</v>
      </c>
      <c r="D6" s="395" t="s">
        <v>19</v>
      </c>
      <c r="E6" s="394" t="s">
        <v>20</v>
      </c>
      <c r="F6" s="394" t="s">
        <v>21</v>
      </c>
      <c r="G6" s="394" t="s">
        <v>22</v>
      </c>
      <c r="H6" s="395" t="s">
        <v>23</v>
      </c>
      <c r="I6" s="395" t="s">
        <v>24</v>
      </c>
      <c r="J6" s="394" t="s">
        <v>25</v>
      </c>
      <c r="K6" s="396" t="s">
        <v>26</v>
      </c>
      <c r="L6" s="396" t="s">
        <v>27</v>
      </c>
      <c r="M6" s="397" t="s">
        <v>28</v>
      </c>
      <c r="N6" s="578" t="s">
        <v>29</v>
      </c>
      <c r="O6" s="397" t="s">
        <v>30</v>
      </c>
      <c r="P6" s="397" t="s">
        <v>31</v>
      </c>
      <c r="Q6" s="394" t="s">
        <v>32</v>
      </c>
      <c r="R6" s="395" t="s">
        <v>33</v>
      </c>
      <c r="S6" s="377"/>
    </row>
    <row r="7" spans="1:19" s="555" customFormat="1" ht="60.75" customHeight="1" x14ac:dyDescent="0.25">
      <c r="A7" s="985">
        <v>1</v>
      </c>
      <c r="B7" s="985">
        <v>1</v>
      </c>
      <c r="C7" s="985">
        <v>4</v>
      </c>
      <c r="D7" s="985">
        <v>2</v>
      </c>
      <c r="E7" s="983" t="s">
        <v>2859</v>
      </c>
      <c r="F7" s="1370" t="s">
        <v>2860</v>
      </c>
      <c r="G7" s="983" t="s">
        <v>44</v>
      </c>
      <c r="H7" s="683" t="s">
        <v>679</v>
      </c>
      <c r="I7" s="586">
        <v>1</v>
      </c>
      <c r="J7" s="983" t="s">
        <v>2861</v>
      </c>
      <c r="K7" s="985"/>
      <c r="L7" s="985" t="s">
        <v>45</v>
      </c>
      <c r="M7" s="1014"/>
      <c r="N7" s="1014">
        <v>39000</v>
      </c>
      <c r="O7" s="1014"/>
      <c r="P7" s="1014">
        <v>39000</v>
      </c>
      <c r="Q7" s="983" t="s">
        <v>2862</v>
      </c>
      <c r="R7" s="983" t="s">
        <v>2863</v>
      </c>
    </row>
    <row r="8" spans="1:19" s="555" customFormat="1" ht="51" customHeight="1" x14ac:dyDescent="0.25">
      <c r="A8" s="1003"/>
      <c r="B8" s="1003"/>
      <c r="C8" s="1003"/>
      <c r="D8" s="1003"/>
      <c r="E8" s="990"/>
      <c r="F8" s="1388"/>
      <c r="G8" s="997"/>
      <c r="H8" s="683" t="s">
        <v>2864</v>
      </c>
      <c r="I8" s="586">
        <v>33</v>
      </c>
      <c r="J8" s="990"/>
      <c r="K8" s="1003"/>
      <c r="L8" s="1003"/>
      <c r="M8" s="1015"/>
      <c r="N8" s="1015"/>
      <c r="O8" s="1015"/>
      <c r="P8" s="1015"/>
      <c r="Q8" s="990"/>
      <c r="R8" s="990"/>
    </row>
    <row r="9" spans="1:19" s="555" customFormat="1" ht="51" customHeight="1" x14ac:dyDescent="0.25">
      <c r="A9" s="1003"/>
      <c r="B9" s="1003"/>
      <c r="C9" s="1003"/>
      <c r="D9" s="1003"/>
      <c r="E9" s="990"/>
      <c r="F9" s="1388"/>
      <c r="G9" s="985" t="s">
        <v>54</v>
      </c>
      <c r="H9" s="586" t="s">
        <v>191</v>
      </c>
      <c r="I9" s="586">
        <v>1</v>
      </c>
      <c r="J9" s="990"/>
      <c r="K9" s="1003"/>
      <c r="L9" s="1003"/>
      <c r="M9" s="1015"/>
      <c r="N9" s="1015"/>
      <c r="O9" s="1015"/>
      <c r="P9" s="1015"/>
      <c r="Q9" s="990"/>
      <c r="R9" s="990"/>
    </row>
    <row r="10" spans="1:19" s="555" customFormat="1" ht="51" customHeight="1" x14ac:dyDescent="0.25">
      <c r="A10" s="1004"/>
      <c r="B10" s="1004"/>
      <c r="C10" s="1004"/>
      <c r="D10" s="1004"/>
      <c r="E10" s="997"/>
      <c r="F10" s="1371"/>
      <c r="G10" s="1004"/>
      <c r="H10" s="683" t="s">
        <v>2865</v>
      </c>
      <c r="I10" s="529">
        <v>2000</v>
      </c>
      <c r="J10" s="997"/>
      <c r="K10" s="1004"/>
      <c r="L10" s="1004"/>
      <c r="M10" s="1016"/>
      <c r="N10" s="1016"/>
      <c r="O10" s="1016"/>
      <c r="P10" s="1016"/>
      <c r="Q10" s="997"/>
      <c r="R10" s="997"/>
    </row>
    <row r="11" spans="1:19" s="555" customFormat="1" ht="111" customHeight="1" x14ac:dyDescent="0.25">
      <c r="A11" s="1342">
        <v>2</v>
      </c>
      <c r="B11" s="1342">
        <v>1</v>
      </c>
      <c r="C11" s="1342">
        <v>4</v>
      </c>
      <c r="D11" s="1342">
        <v>2</v>
      </c>
      <c r="E11" s="1342" t="s">
        <v>2866</v>
      </c>
      <c r="F11" s="1381" t="s">
        <v>2867</v>
      </c>
      <c r="G11" s="743" t="s">
        <v>2868</v>
      </c>
      <c r="H11" s="743" t="s">
        <v>2869</v>
      </c>
      <c r="I11" s="743">
        <v>3</v>
      </c>
      <c r="J11" s="1342" t="s">
        <v>2870</v>
      </c>
      <c r="K11" s="1342" t="s">
        <v>45</v>
      </c>
      <c r="L11" s="1342"/>
      <c r="M11" s="1378">
        <v>91000</v>
      </c>
      <c r="N11" s="1384"/>
      <c r="O11" s="1378">
        <v>91000</v>
      </c>
      <c r="P11" s="1384"/>
      <c r="Q11" s="1342" t="s">
        <v>2862</v>
      </c>
      <c r="R11" s="1342" t="s">
        <v>2871</v>
      </c>
    </row>
    <row r="12" spans="1:19" s="555" customFormat="1" ht="103.5" customHeight="1" x14ac:dyDescent="0.25">
      <c r="A12" s="1377"/>
      <c r="B12" s="1377"/>
      <c r="C12" s="1377"/>
      <c r="D12" s="1377"/>
      <c r="E12" s="1377"/>
      <c r="F12" s="1382"/>
      <c r="G12" s="745" t="s">
        <v>2868</v>
      </c>
      <c r="H12" s="745" t="s">
        <v>2872</v>
      </c>
      <c r="I12" s="745">
        <v>360</v>
      </c>
      <c r="J12" s="1377"/>
      <c r="K12" s="1377"/>
      <c r="L12" s="1377"/>
      <c r="M12" s="1379"/>
      <c r="N12" s="1385"/>
      <c r="O12" s="1379"/>
      <c r="P12" s="1385"/>
      <c r="Q12" s="1377"/>
      <c r="R12" s="1377"/>
    </row>
    <row r="13" spans="1:19" ht="47.25" customHeight="1" x14ac:dyDescent="0.25">
      <c r="A13" s="982">
        <v>3</v>
      </c>
      <c r="B13" s="982">
        <v>1</v>
      </c>
      <c r="C13" s="982">
        <v>4</v>
      </c>
      <c r="D13" s="982">
        <v>2</v>
      </c>
      <c r="E13" s="982" t="s">
        <v>1747</v>
      </c>
      <c r="F13" s="982" t="s">
        <v>2873</v>
      </c>
      <c r="G13" s="1333" t="s">
        <v>2874</v>
      </c>
      <c r="H13" s="605" t="s">
        <v>2875</v>
      </c>
      <c r="I13" s="683">
        <v>40</v>
      </c>
      <c r="J13" s="982" t="s">
        <v>2876</v>
      </c>
      <c r="K13" s="982" t="s">
        <v>38</v>
      </c>
      <c r="L13" s="982" t="s">
        <v>45</v>
      </c>
      <c r="M13" s="995">
        <v>31000</v>
      </c>
      <c r="N13" s="995">
        <v>668400</v>
      </c>
      <c r="O13" s="995">
        <v>31000</v>
      </c>
      <c r="P13" s="995">
        <v>668400</v>
      </c>
      <c r="Q13" s="982" t="s">
        <v>2862</v>
      </c>
      <c r="R13" s="982" t="s">
        <v>2871</v>
      </c>
    </row>
    <row r="14" spans="1:19" ht="48.75" customHeight="1" x14ac:dyDescent="0.25">
      <c r="A14" s="982"/>
      <c r="B14" s="982"/>
      <c r="C14" s="982"/>
      <c r="D14" s="982"/>
      <c r="E14" s="982"/>
      <c r="F14" s="982"/>
      <c r="G14" s="1333"/>
      <c r="H14" s="586" t="s">
        <v>585</v>
      </c>
      <c r="I14" s="586">
        <v>815</v>
      </c>
      <c r="J14" s="982"/>
      <c r="K14" s="982"/>
      <c r="L14" s="982"/>
      <c r="M14" s="995"/>
      <c r="N14" s="995"/>
      <c r="O14" s="995"/>
      <c r="P14" s="995"/>
      <c r="Q14" s="982"/>
      <c r="R14" s="982"/>
    </row>
    <row r="15" spans="1:19" ht="49.5" customHeight="1" x14ac:dyDescent="0.25">
      <c r="A15" s="982"/>
      <c r="B15" s="982"/>
      <c r="C15" s="982"/>
      <c r="D15" s="982"/>
      <c r="E15" s="982"/>
      <c r="F15" s="982"/>
      <c r="G15" s="605" t="s">
        <v>2877</v>
      </c>
      <c r="H15" s="586" t="s">
        <v>869</v>
      </c>
      <c r="I15" s="693" t="s">
        <v>41</v>
      </c>
      <c r="J15" s="982"/>
      <c r="K15" s="982"/>
      <c r="L15" s="982"/>
      <c r="M15" s="995"/>
      <c r="N15" s="995"/>
      <c r="O15" s="995"/>
      <c r="P15" s="995"/>
      <c r="Q15" s="982"/>
      <c r="R15" s="982"/>
    </row>
    <row r="16" spans="1:19" ht="39.75" customHeight="1" x14ac:dyDescent="0.25">
      <c r="A16" s="982"/>
      <c r="B16" s="982"/>
      <c r="C16" s="982"/>
      <c r="D16" s="982"/>
      <c r="E16" s="982"/>
      <c r="F16" s="982"/>
      <c r="G16" s="1333" t="s">
        <v>54</v>
      </c>
      <c r="H16" s="586" t="s">
        <v>191</v>
      </c>
      <c r="I16" s="693" t="s">
        <v>41</v>
      </c>
      <c r="J16" s="982"/>
      <c r="K16" s="982"/>
      <c r="L16" s="982"/>
      <c r="M16" s="995"/>
      <c r="N16" s="995"/>
      <c r="O16" s="995"/>
      <c r="P16" s="995"/>
      <c r="Q16" s="982"/>
      <c r="R16" s="982"/>
    </row>
    <row r="17" spans="1:18" ht="57.75" customHeight="1" x14ac:dyDescent="0.25">
      <c r="A17" s="982"/>
      <c r="B17" s="982"/>
      <c r="C17" s="982"/>
      <c r="D17" s="982"/>
      <c r="E17" s="982"/>
      <c r="F17" s="982"/>
      <c r="G17" s="1333"/>
      <c r="H17" s="683" t="s">
        <v>2878</v>
      </c>
      <c r="I17" s="693" t="s">
        <v>631</v>
      </c>
      <c r="J17" s="982"/>
      <c r="K17" s="982"/>
      <c r="L17" s="982"/>
      <c r="M17" s="995"/>
      <c r="N17" s="995"/>
      <c r="O17" s="995"/>
      <c r="P17" s="995"/>
      <c r="Q17" s="982"/>
      <c r="R17" s="982"/>
    </row>
    <row r="18" spans="1:18" ht="52.5" customHeight="1" x14ac:dyDescent="0.25">
      <c r="A18" s="982"/>
      <c r="B18" s="982"/>
      <c r="C18" s="982"/>
      <c r="D18" s="982"/>
      <c r="E18" s="982"/>
      <c r="F18" s="982"/>
      <c r="G18" s="605" t="s">
        <v>510</v>
      </c>
      <c r="H18" s="586" t="s">
        <v>585</v>
      </c>
      <c r="I18" s="586">
        <v>50</v>
      </c>
      <c r="J18" s="982"/>
      <c r="K18" s="982"/>
      <c r="L18" s="982"/>
      <c r="M18" s="995"/>
      <c r="N18" s="995"/>
      <c r="O18" s="995"/>
      <c r="P18" s="995"/>
      <c r="Q18" s="982"/>
      <c r="R18" s="982"/>
    </row>
    <row r="19" spans="1:18" ht="63" customHeight="1" x14ac:dyDescent="0.25">
      <c r="A19" s="982"/>
      <c r="B19" s="982"/>
      <c r="C19" s="982"/>
      <c r="D19" s="982"/>
      <c r="E19" s="982"/>
      <c r="F19" s="982"/>
      <c r="G19" s="605" t="s">
        <v>2879</v>
      </c>
      <c r="H19" s="586" t="s">
        <v>869</v>
      </c>
      <c r="I19" s="586">
        <v>1</v>
      </c>
      <c r="J19" s="982"/>
      <c r="K19" s="982"/>
      <c r="L19" s="982"/>
      <c r="M19" s="995"/>
      <c r="N19" s="995"/>
      <c r="O19" s="995"/>
      <c r="P19" s="995"/>
      <c r="Q19" s="982"/>
      <c r="R19" s="982"/>
    </row>
    <row r="20" spans="1:18" ht="42.75" customHeight="1" x14ac:dyDescent="0.25">
      <c r="A20" s="982"/>
      <c r="B20" s="982"/>
      <c r="C20" s="982"/>
      <c r="D20" s="982"/>
      <c r="E20" s="982"/>
      <c r="F20" s="982"/>
      <c r="G20" s="1333" t="s">
        <v>2880</v>
      </c>
      <c r="H20" s="586" t="s">
        <v>869</v>
      </c>
      <c r="I20" s="586">
        <v>20</v>
      </c>
      <c r="J20" s="982"/>
      <c r="K20" s="982"/>
      <c r="L20" s="982"/>
      <c r="M20" s="995"/>
      <c r="N20" s="995"/>
      <c r="O20" s="995"/>
      <c r="P20" s="995"/>
      <c r="Q20" s="982"/>
      <c r="R20" s="982"/>
    </row>
    <row r="21" spans="1:18" ht="39.75" customHeight="1" x14ac:dyDescent="0.25">
      <c r="A21" s="982"/>
      <c r="B21" s="982"/>
      <c r="C21" s="982"/>
      <c r="D21" s="982"/>
      <c r="E21" s="982"/>
      <c r="F21" s="982"/>
      <c r="G21" s="1333"/>
      <c r="H21" s="586" t="s">
        <v>585</v>
      </c>
      <c r="I21" s="586">
        <v>985</v>
      </c>
      <c r="J21" s="982"/>
      <c r="K21" s="982"/>
      <c r="L21" s="982"/>
      <c r="M21" s="995"/>
      <c r="N21" s="995"/>
      <c r="O21" s="995"/>
      <c r="P21" s="995"/>
      <c r="Q21" s="982"/>
      <c r="R21" s="982"/>
    </row>
    <row r="22" spans="1:18" ht="50.25" customHeight="1" x14ac:dyDescent="0.25">
      <c r="A22" s="982"/>
      <c r="B22" s="982"/>
      <c r="C22" s="982"/>
      <c r="D22" s="982"/>
      <c r="E22" s="982"/>
      <c r="F22" s="982"/>
      <c r="G22" s="605" t="s">
        <v>2881</v>
      </c>
      <c r="H22" s="586" t="s">
        <v>2882</v>
      </c>
      <c r="I22" s="586">
        <v>600</v>
      </c>
      <c r="J22" s="982"/>
      <c r="K22" s="982"/>
      <c r="L22" s="982"/>
      <c r="M22" s="995"/>
      <c r="N22" s="995"/>
      <c r="O22" s="995"/>
      <c r="P22" s="995"/>
      <c r="Q22" s="982"/>
      <c r="R22" s="982"/>
    </row>
    <row r="23" spans="1:18" ht="43.5" customHeight="1" x14ac:dyDescent="0.25">
      <c r="A23" s="982"/>
      <c r="B23" s="982"/>
      <c r="C23" s="982"/>
      <c r="D23" s="982"/>
      <c r="E23" s="982"/>
      <c r="F23" s="982"/>
      <c r="G23" s="605" t="s">
        <v>2883</v>
      </c>
      <c r="H23" s="586" t="s">
        <v>2882</v>
      </c>
      <c r="I23" s="586">
        <v>1</v>
      </c>
      <c r="J23" s="982"/>
      <c r="K23" s="982"/>
      <c r="L23" s="982"/>
      <c r="M23" s="995"/>
      <c r="N23" s="995"/>
      <c r="O23" s="995"/>
      <c r="P23" s="995"/>
      <c r="Q23" s="982"/>
      <c r="R23" s="982"/>
    </row>
    <row r="24" spans="1:18" ht="45.75" customHeight="1" x14ac:dyDescent="0.25">
      <c r="A24" s="982"/>
      <c r="B24" s="982"/>
      <c r="C24" s="982"/>
      <c r="D24" s="982"/>
      <c r="E24" s="982"/>
      <c r="F24" s="982"/>
      <c r="G24" s="605" t="s">
        <v>1378</v>
      </c>
      <c r="H24" s="586" t="s">
        <v>585</v>
      </c>
      <c r="I24" s="586">
        <v>50</v>
      </c>
      <c r="J24" s="982"/>
      <c r="K24" s="982"/>
      <c r="L24" s="982"/>
      <c r="M24" s="995"/>
      <c r="N24" s="995"/>
      <c r="O24" s="995"/>
      <c r="P24" s="995"/>
      <c r="Q24" s="982"/>
      <c r="R24" s="982"/>
    </row>
    <row r="25" spans="1:18" s="364" customFormat="1" ht="81" customHeight="1" x14ac:dyDescent="0.25">
      <c r="A25" s="983">
        <v>4</v>
      </c>
      <c r="B25" s="983">
        <v>1</v>
      </c>
      <c r="C25" s="983">
        <v>4</v>
      </c>
      <c r="D25" s="983">
        <v>2</v>
      </c>
      <c r="E25" s="983" t="s">
        <v>2884</v>
      </c>
      <c r="F25" s="1370" t="s">
        <v>2885</v>
      </c>
      <c r="G25" s="683" t="s">
        <v>2886</v>
      </c>
      <c r="H25" s="683" t="s">
        <v>2732</v>
      </c>
      <c r="I25" s="531">
        <v>50000</v>
      </c>
      <c r="J25" s="983" t="s">
        <v>2887</v>
      </c>
      <c r="K25" s="985" t="s">
        <v>45</v>
      </c>
      <c r="L25" s="983"/>
      <c r="M25" s="996">
        <v>27000</v>
      </c>
      <c r="N25" s="983"/>
      <c r="O25" s="996">
        <v>27000</v>
      </c>
      <c r="P25" s="983"/>
      <c r="Q25" s="983" t="s">
        <v>2862</v>
      </c>
      <c r="R25" s="983" t="s">
        <v>2871</v>
      </c>
    </row>
    <row r="26" spans="1:18" s="364" customFormat="1" ht="72" customHeight="1" x14ac:dyDescent="0.25">
      <c r="A26" s="990"/>
      <c r="B26" s="990"/>
      <c r="C26" s="990"/>
      <c r="D26" s="990"/>
      <c r="E26" s="990"/>
      <c r="F26" s="1388"/>
      <c r="G26" s="683" t="s">
        <v>2888</v>
      </c>
      <c r="H26" s="586" t="s">
        <v>2889</v>
      </c>
      <c r="I26" s="529">
        <v>500</v>
      </c>
      <c r="J26" s="990"/>
      <c r="K26" s="1003"/>
      <c r="L26" s="990"/>
      <c r="M26" s="1001"/>
      <c r="N26" s="990"/>
      <c r="O26" s="1001"/>
      <c r="P26" s="990"/>
      <c r="Q26" s="990"/>
      <c r="R26" s="990"/>
    </row>
    <row r="27" spans="1:18" s="364" customFormat="1" ht="72.75" customHeight="1" x14ac:dyDescent="0.25">
      <c r="A27" s="990"/>
      <c r="B27" s="990"/>
      <c r="C27" s="990"/>
      <c r="D27" s="990"/>
      <c r="E27" s="990"/>
      <c r="F27" s="1388"/>
      <c r="G27" s="586" t="s">
        <v>2890</v>
      </c>
      <c r="H27" s="586" t="s">
        <v>2891</v>
      </c>
      <c r="I27" s="586">
        <v>51</v>
      </c>
      <c r="J27" s="990"/>
      <c r="K27" s="1003"/>
      <c r="L27" s="990"/>
      <c r="M27" s="1001"/>
      <c r="N27" s="990"/>
      <c r="O27" s="1001"/>
      <c r="P27" s="990"/>
      <c r="Q27" s="990"/>
      <c r="R27" s="990"/>
    </row>
    <row r="28" spans="1:18" s="364" customFormat="1" ht="73.5" customHeight="1" x14ac:dyDescent="0.25">
      <c r="A28" s="997"/>
      <c r="B28" s="997"/>
      <c r="C28" s="997"/>
      <c r="D28" s="997"/>
      <c r="E28" s="997"/>
      <c r="F28" s="1371"/>
      <c r="G28" s="586" t="s">
        <v>2892</v>
      </c>
      <c r="H28" s="586" t="s">
        <v>2732</v>
      </c>
      <c r="I28" s="529">
        <v>50000</v>
      </c>
      <c r="J28" s="997"/>
      <c r="K28" s="1004"/>
      <c r="L28" s="997"/>
      <c r="M28" s="1002"/>
      <c r="N28" s="997"/>
      <c r="O28" s="1002"/>
      <c r="P28" s="997"/>
      <c r="Q28" s="997"/>
      <c r="R28" s="997"/>
    </row>
    <row r="29" spans="1:18" ht="56.25" customHeight="1" x14ac:dyDescent="0.25">
      <c r="A29" s="985">
        <v>5</v>
      </c>
      <c r="B29" s="985">
        <v>1</v>
      </c>
      <c r="C29" s="985">
        <v>4</v>
      </c>
      <c r="D29" s="985">
        <v>2</v>
      </c>
      <c r="E29" s="983" t="s">
        <v>2893</v>
      </c>
      <c r="F29" s="1389" t="s">
        <v>2894</v>
      </c>
      <c r="G29" s="586" t="s">
        <v>776</v>
      </c>
      <c r="H29" s="586" t="s">
        <v>222</v>
      </c>
      <c r="I29" s="586">
        <v>1</v>
      </c>
      <c r="J29" s="983" t="s">
        <v>2870</v>
      </c>
      <c r="K29" s="985" t="s">
        <v>38</v>
      </c>
      <c r="L29" s="1372"/>
      <c r="M29" s="1014">
        <v>45000</v>
      </c>
      <c r="N29" s="1372"/>
      <c r="O29" s="1014">
        <v>45000</v>
      </c>
      <c r="P29" s="1372"/>
      <c r="Q29" s="983" t="s">
        <v>2862</v>
      </c>
      <c r="R29" s="983" t="s">
        <v>2871</v>
      </c>
    </row>
    <row r="30" spans="1:18" s="555" customFormat="1" ht="21" customHeight="1" x14ac:dyDescent="0.25">
      <c r="A30" s="1003"/>
      <c r="B30" s="1003"/>
      <c r="C30" s="1003"/>
      <c r="D30" s="1003"/>
      <c r="E30" s="990"/>
      <c r="F30" s="1390"/>
      <c r="G30" s="586" t="s">
        <v>54</v>
      </c>
      <c r="H30" s="586" t="s">
        <v>191</v>
      </c>
      <c r="I30" s="586">
        <v>1</v>
      </c>
      <c r="J30" s="990"/>
      <c r="K30" s="1003"/>
      <c r="L30" s="1373"/>
      <c r="M30" s="1015"/>
      <c r="N30" s="1373"/>
      <c r="O30" s="1015"/>
      <c r="P30" s="1373"/>
      <c r="Q30" s="990"/>
      <c r="R30" s="990"/>
    </row>
    <row r="31" spans="1:18" s="555" customFormat="1" ht="40.9" customHeight="1" x14ac:dyDescent="0.25">
      <c r="A31" s="1003"/>
      <c r="B31" s="1003"/>
      <c r="C31" s="1003"/>
      <c r="D31" s="1003"/>
      <c r="E31" s="990"/>
      <c r="F31" s="1390"/>
      <c r="G31" s="586" t="s">
        <v>54</v>
      </c>
      <c r="H31" s="683" t="s">
        <v>2878</v>
      </c>
      <c r="I31" s="529">
        <v>1000</v>
      </c>
      <c r="J31" s="990"/>
      <c r="K31" s="1003"/>
      <c r="L31" s="1373"/>
      <c r="M31" s="1015"/>
      <c r="N31" s="1373"/>
      <c r="O31" s="1015"/>
      <c r="P31" s="1373"/>
      <c r="Q31" s="990"/>
      <c r="R31" s="990"/>
    </row>
    <row r="32" spans="1:18" s="555" customFormat="1" x14ac:dyDescent="0.25">
      <c r="A32" s="1003"/>
      <c r="B32" s="1003"/>
      <c r="C32" s="1003"/>
      <c r="D32" s="1003"/>
      <c r="E32" s="990"/>
      <c r="F32" s="1390"/>
      <c r="G32" s="586" t="s">
        <v>44</v>
      </c>
      <c r="H32" s="586" t="s">
        <v>585</v>
      </c>
      <c r="I32" s="586">
        <v>20</v>
      </c>
      <c r="J32" s="990"/>
      <c r="K32" s="1003"/>
      <c r="L32" s="1373"/>
      <c r="M32" s="1015"/>
      <c r="N32" s="1373"/>
      <c r="O32" s="1015"/>
      <c r="P32" s="1373"/>
      <c r="Q32" s="990"/>
      <c r="R32" s="990"/>
    </row>
    <row r="33" spans="1:18" s="555" customFormat="1" x14ac:dyDescent="0.25">
      <c r="A33" s="1003"/>
      <c r="B33" s="1003"/>
      <c r="C33" s="1003"/>
      <c r="D33" s="1003"/>
      <c r="E33" s="990"/>
      <c r="F33" s="1390"/>
      <c r="G33" s="586" t="s">
        <v>44</v>
      </c>
      <c r="H33" s="586" t="s">
        <v>585</v>
      </c>
      <c r="I33" s="586">
        <v>13</v>
      </c>
      <c r="J33" s="990"/>
      <c r="K33" s="1003"/>
      <c r="L33" s="1373"/>
      <c r="M33" s="1015"/>
      <c r="N33" s="1373"/>
      <c r="O33" s="1015"/>
      <c r="P33" s="1373"/>
      <c r="Q33" s="990"/>
      <c r="R33" s="990"/>
    </row>
    <row r="34" spans="1:18" s="555" customFormat="1" x14ac:dyDescent="0.25">
      <c r="A34" s="1004"/>
      <c r="B34" s="1004"/>
      <c r="C34" s="1004"/>
      <c r="D34" s="1004"/>
      <c r="E34" s="997"/>
      <c r="F34" s="1391"/>
      <c r="G34" s="586" t="s">
        <v>44</v>
      </c>
      <c r="H34" s="586" t="s">
        <v>585</v>
      </c>
      <c r="I34" s="586">
        <v>20</v>
      </c>
      <c r="J34" s="997"/>
      <c r="K34" s="1004"/>
      <c r="L34" s="1374"/>
      <c r="M34" s="1016"/>
      <c r="N34" s="1374"/>
      <c r="O34" s="1016"/>
      <c r="P34" s="1374"/>
      <c r="Q34" s="997"/>
      <c r="R34" s="997"/>
    </row>
    <row r="35" spans="1:18" s="555" customFormat="1" ht="91.5" customHeight="1" x14ac:dyDescent="0.25">
      <c r="A35" s="985">
        <v>6</v>
      </c>
      <c r="B35" s="984">
        <v>1</v>
      </c>
      <c r="C35" s="984">
        <v>4</v>
      </c>
      <c r="D35" s="984">
        <v>2</v>
      </c>
      <c r="E35" s="982" t="s">
        <v>2895</v>
      </c>
      <c r="F35" s="1370" t="s">
        <v>2896</v>
      </c>
      <c r="G35" s="586" t="s">
        <v>54</v>
      </c>
      <c r="H35" s="586" t="s">
        <v>191</v>
      </c>
      <c r="I35" s="586">
        <v>4</v>
      </c>
      <c r="J35" s="983" t="s">
        <v>2870</v>
      </c>
      <c r="K35" s="985" t="s">
        <v>38</v>
      </c>
      <c r="L35" s="983" t="s">
        <v>34</v>
      </c>
      <c r="M35" s="1014">
        <v>28000</v>
      </c>
      <c r="N35" s="996">
        <v>13000</v>
      </c>
      <c r="O35" s="1014">
        <v>28000</v>
      </c>
      <c r="P35" s="996">
        <v>13000</v>
      </c>
      <c r="Q35" s="983" t="s">
        <v>2862</v>
      </c>
      <c r="R35" s="983" t="s">
        <v>2871</v>
      </c>
    </row>
    <row r="36" spans="1:18" s="555" customFormat="1" ht="98.25" customHeight="1" x14ac:dyDescent="0.25">
      <c r="A36" s="1004"/>
      <c r="B36" s="984"/>
      <c r="C36" s="984"/>
      <c r="D36" s="984"/>
      <c r="E36" s="982"/>
      <c r="F36" s="1371"/>
      <c r="G36" s="586" t="s">
        <v>54</v>
      </c>
      <c r="H36" s="683" t="s">
        <v>2865</v>
      </c>
      <c r="I36" s="529">
        <v>4000</v>
      </c>
      <c r="J36" s="997"/>
      <c r="K36" s="1004"/>
      <c r="L36" s="997"/>
      <c r="M36" s="1016"/>
      <c r="N36" s="1002"/>
      <c r="O36" s="1016"/>
      <c r="P36" s="1002"/>
      <c r="Q36" s="997"/>
      <c r="R36" s="997"/>
    </row>
    <row r="37" spans="1:18" s="555" customFormat="1" ht="268.5" customHeight="1" x14ac:dyDescent="0.25">
      <c r="A37" s="586">
        <v>7</v>
      </c>
      <c r="B37" s="586">
        <v>1</v>
      </c>
      <c r="C37" s="586">
        <v>4</v>
      </c>
      <c r="D37" s="586">
        <v>5</v>
      </c>
      <c r="E37" s="683" t="s">
        <v>2897</v>
      </c>
      <c r="F37" s="694" t="s">
        <v>2898</v>
      </c>
      <c r="G37" s="683" t="s">
        <v>776</v>
      </c>
      <c r="H37" s="683" t="s">
        <v>222</v>
      </c>
      <c r="I37" s="683">
        <v>5</v>
      </c>
      <c r="J37" s="683" t="s">
        <v>2870</v>
      </c>
      <c r="K37" s="586" t="s">
        <v>38</v>
      </c>
      <c r="L37" s="588"/>
      <c r="M37" s="692">
        <v>18000</v>
      </c>
      <c r="N37" s="588"/>
      <c r="O37" s="692">
        <v>18000</v>
      </c>
      <c r="P37" s="588"/>
      <c r="Q37" s="683" t="s">
        <v>2862</v>
      </c>
      <c r="R37" s="683" t="s">
        <v>2871</v>
      </c>
    </row>
    <row r="38" spans="1:18" s="555" customFormat="1" ht="172.5" customHeight="1" x14ac:dyDescent="0.25">
      <c r="A38" s="586">
        <v>8</v>
      </c>
      <c r="B38" s="586">
        <v>1</v>
      </c>
      <c r="C38" s="586">
        <v>4</v>
      </c>
      <c r="D38" s="586">
        <v>2</v>
      </c>
      <c r="E38" s="683" t="s">
        <v>2899</v>
      </c>
      <c r="F38" s="530" t="s">
        <v>2900</v>
      </c>
      <c r="G38" s="586" t="s">
        <v>48</v>
      </c>
      <c r="H38" s="683" t="s">
        <v>2901</v>
      </c>
      <c r="I38" s="586">
        <v>100</v>
      </c>
      <c r="J38" s="683" t="s">
        <v>2902</v>
      </c>
      <c r="K38" s="586" t="s">
        <v>38</v>
      </c>
      <c r="L38" s="588"/>
      <c r="M38" s="692">
        <v>12000</v>
      </c>
      <c r="N38" s="588"/>
      <c r="O38" s="692">
        <v>12000</v>
      </c>
      <c r="P38" s="588"/>
      <c r="Q38" s="683" t="s">
        <v>2862</v>
      </c>
      <c r="R38" s="683" t="s">
        <v>2871</v>
      </c>
    </row>
    <row r="39" spans="1:18" s="555" customFormat="1" ht="80.25" customHeight="1" x14ac:dyDescent="0.25">
      <c r="A39" s="985">
        <v>9</v>
      </c>
      <c r="B39" s="983">
        <v>1</v>
      </c>
      <c r="C39" s="983">
        <v>4</v>
      </c>
      <c r="D39" s="983">
        <v>2</v>
      </c>
      <c r="E39" s="983" t="s">
        <v>2903</v>
      </c>
      <c r="F39" s="1370" t="s">
        <v>2904</v>
      </c>
      <c r="G39" s="683" t="s">
        <v>56</v>
      </c>
      <c r="H39" s="683" t="s">
        <v>57</v>
      </c>
      <c r="I39" s="683">
        <v>2</v>
      </c>
      <c r="J39" s="983" t="s">
        <v>2905</v>
      </c>
      <c r="K39" s="983" t="s">
        <v>38</v>
      </c>
      <c r="L39" s="983"/>
      <c r="M39" s="996">
        <v>100000</v>
      </c>
      <c r="N39" s="983"/>
      <c r="O39" s="996">
        <v>100000</v>
      </c>
      <c r="P39" s="983"/>
      <c r="Q39" s="983" t="s">
        <v>2862</v>
      </c>
      <c r="R39" s="983" t="s">
        <v>2871</v>
      </c>
    </row>
    <row r="40" spans="1:18" s="555" customFormat="1" ht="91.5" customHeight="1" x14ac:dyDescent="0.25">
      <c r="A40" s="1003"/>
      <c r="B40" s="990"/>
      <c r="C40" s="990"/>
      <c r="D40" s="990"/>
      <c r="E40" s="990"/>
      <c r="F40" s="1388"/>
      <c r="G40" s="683" t="s">
        <v>54</v>
      </c>
      <c r="H40" s="683" t="s">
        <v>191</v>
      </c>
      <c r="I40" s="683">
        <v>2</v>
      </c>
      <c r="J40" s="990"/>
      <c r="K40" s="990"/>
      <c r="L40" s="990"/>
      <c r="M40" s="1001"/>
      <c r="N40" s="990"/>
      <c r="O40" s="1001"/>
      <c r="P40" s="990"/>
      <c r="Q40" s="990"/>
      <c r="R40" s="990"/>
    </row>
    <row r="41" spans="1:18" s="555" customFormat="1" ht="74.25" customHeight="1" x14ac:dyDescent="0.25">
      <c r="A41" s="1004"/>
      <c r="B41" s="997"/>
      <c r="C41" s="997"/>
      <c r="D41" s="997"/>
      <c r="E41" s="997"/>
      <c r="F41" s="1371"/>
      <c r="G41" s="683" t="s">
        <v>2906</v>
      </c>
      <c r="H41" s="683" t="s">
        <v>2907</v>
      </c>
      <c r="I41" s="683">
        <v>2</v>
      </c>
      <c r="J41" s="997"/>
      <c r="K41" s="997"/>
      <c r="L41" s="997"/>
      <c r="M41" s="1002"/>
      <c r="N41" s="997"/>
      <c r="O41" s="1002"/>
      <c r="P41" s="997"/>
      <c r="Q41" s="997"/>
      <c r="R41" s="997"/>
    </row>
    <row r="42" spans="1:18" s="555" customFormat="1" ht="60.75" customHeight="1" x14ac:dyDescent="0.25">
      <c r="A42" s="1342">
        <v>10</v>
      </c>
      <c r="B42" s="1342">
        <v>1</v>
      </c>
      <c r="C42" s="1342">
        <v>4</v>
      </c>
      <c r="D42" s="1342">
        <v>2</v>
      </c>
      <c r="E42" s="1342" t="s">
        <v>2908</v>
      </c>
      <c r="F42" s="1387" t="s">
        <v>2909</v>
      </c>
      <c r="G42" s="743" t="s">
        <v>44</v>
      </c>
      <c r="H42" s="743" t="s">
        <v>201</v>
      </c>
      <c r="I42" s="743">
        <v>2</v>
      </c>
      <c r="J42" s="1342" t="s">
        <v>2910</v>
      </c>
      <c r="K42" s="1342" t="s">
        <v>52</v>
      </c>
      <c r="L42" s="1342" t="s">
        <v>34</v>
      </c>
      <c r="M42" s="1378">
        <v>48000</v>
      </c>
      <c r="N42" s="1378">
        <v>90000</v>
      </c>
      <c r="O42" s="1378">
        <v>48000</v>
      </c>
      <c r="P42" s="1378">
        <v>90000</v>
      </c>
      <c r="Q42" s="1342" t="s">
        <v>2862</v>
      </c>
      <c r="R42" s="1342" t="s">
        <v>2871</v>
      </c>
    </row>
    <row r="43" spans="1:18" s="555" customFormat="1" ht="60.75" customHeight="1" x14ac:dyDescent="0.25">
      <c r="A43" s="1377"/>
      <c r="B43" s="1377"/>
      <c r="C43" s="1377"/>
      <c r="D43" s="1377"/>
      <c r="E43" s="1377"/>
      <c r="F43" s="1387"/>
      <c r="G43" s="743" t="s">
        <v>44</v>
      </c>
      <c r="H43" s="743" t="s">
        <v>1293</v>
      </c>
      <c r="I43" s="743">
        <v>40</v>
      </c>
      <c r="J43" s="1377"/>
      <c r="K43" s="1377"/>
      <c r="L43" s="1377"/>
      <c r="M43" s="1379"/>
      <c r="N43" s="1379"/>
      <c r="O43" s="1379"/>
      <c r="P43" s="1379"/>
      <c r="Q43" s="1377"/>
      <c r="R43" s="1377"/>
    </row>
    <row r="44" spans="1:18" s="555" customFormat="1" ht="60.75" customHeight="1" x14ac:dyDescent="0.25">
      <c r="A44" s="1377"/>
      <c r="B44" s="1377"/>
      <c r="C44" s="1377"/>
      <c r="D44" s="1377"/>
      <c r="E44" s="1377"/>
      <c r="F44" s="1387"/>
      <c r="G44" s="605" t="s">
        <v>776</v>
      </c>
      <c r="H44" s="605" t="s">
        <v>222</v>
      </c>
      <c r="I44" s="605">
        <v>16</v>
      </c>
      <c r="J44" s="1377"/>
      <c r="K44" s="1377"/>
      <c r="L44" s="1377"/>
      <c r="M44" s="1379"/>
      <c r="N44" s="1379"/>
      <c r="O44" s="1379"/>
      <c r="P44" s="1379"/>
      <c r="Q44" s="1377"/>
      <c r="R44" s="1377"/>
    </row>
    <row r="45" spans="1:18" s="555" customFormat="1" ht="60.75" customHeight="1" x14ac:dyDescent="0.25">
      <c r="A45" s="1366"/>
      <c r="B45" s="1366"/>
      <c r="C45" s="1366"/>
      <c r="D45" s="1366"/>
      <c r="E45" s="1366"/>
      <c r="F45" s="1387"/>
      <c r="G45" s="605" t="s">
        <v>194</v>
      </c>
      <c r="H45" s="605" t="s">
        <v>585</v>
      </c>
      <c r="I45" s="605">
        <v>120</v>
      </c>
      <c r="J45" s="1366"/>
      <c r="K45" s="1366"/>
      <c r="L45" s="1366"/>
      <c r="M45" s="1380"/>
      <c r="N45" s="1380"/>
      <c r="O45" s="1380"/>
      <c r="P45" s="1380"/>
      <c r="Q45" s="1366"/>
      <c r="R45" s="1366"/>
    </row>
    <row r="46" spans="1:18" s="555" customFormat="1" ht="132" customHeight="1" x14ac:dyDescent="0.25">
      <c r="A46" s="1342">
        <v>11</v>
      </c>
      <c r="B46" s="1342">
        <v>1</v>
      </c>
      <c r="C46" s="1342">
        <v>4</v>
      </c>
      <c r="D46" s="1342">
        <v>2</v>
      </c>
      <c r="E46" s="1342" t="s">
        <v>2911</v>
      </c>
      <c r="F46" s="1381" t="s">
        <v>2912</v>
      </c>
      <c r="G46" s="1342" t="s">
        <v>2868</v>
      </c>
      <c r="H46" s="743" t="s">
        <v>2869</v>
      </c>
      <c r="I46" s="743">
        <v>1</v>
      </c>
      <c r="J46" s="1342" t="s">
        <v>2913</v>
      </c>
      <c r="K46" s="1342"/>
      <c r="L46" s="1342" t="s">
        <v>47</v>
      </c>
      <c r="M46" s="1384"/>
      <c r="N46" s="1378">
        <v>47000</v>
      </c>
      <c r="O46" s="1378"/>
      <c r="P46" s="1378">
        <v>47000</v>
      </c>
      <c r="Q46" s="1342" t="s">
        <v>2862</v>
      </c>
      <c r="R46" s="1342" t="s">
        <v>2871</v>
      </c>
    </row>
    <row r="47" spans="1:18" s="555" customFormat="1" ht="113.25" customHeight="1" x14ac:dyDescent="0.25">
      <c r="A47" s="1377"/>
      <c r="B47" s="1377"/>
      <c r="C47" s="1377"/>
      <c r="D47" s="1377"/>
      <c r="E47" s="1377"/>
      <c r="F47" s="1382"/>
      <c r="G47" s="1366"/>
      <c r="H47" s="743" t="s">
        <v>55</v>
      </c>
      <c r="I47" s="743">
        <v>200</v>
      </c>
      <c r="J47" s="1377"/>
      <c r="K47" s="1377"/>
      <c r="L47" s="1377"/>
      <c r="M47" s="1385"/>
      <c r="N47" s="1379"/>
      <c r="O47" s="1379"/>
      <c r="P47" s="1379"/>
      <c r="Q47" s="1377"/>
      <c r="R47" s="1377"/>
    </row>
    <row r="48" spans="1:18" s="555" customFormat="1" ht="113.25" customHeight="1" x14ac:dyDescent="0.25">
      <c r="A48" s="1377"/>
      <c r="B48" s="1377"/>
      <c r="C48" s="1377"/>
      <c r="D48" s="1377"/>
      <c r="E48" s="1377"/>
      <c r="F48" s="1382"/>
      <c r="G48" s="605" t="s">
        <v>56</v>
      </c>
      <c r="H48" s="743" t="s">
        <v>57</v>
      </c>
      <c r="I48" s="743">
        <v>1</v>
      </c>
      <c r="J48" s="1377"/>
      <c r="K48" s="1377"/>
      <c r="L48" s="1377"/>
      <c r="M48" s="1385"/>
      <c r="N48" s="1379"/>
      <c r="O48" s="1379"/>
      <c r="P48" s="1379"/>
      <c r="Q48" s="1377"/>
      <c r="R48" s="1377"/>
    </row>
    <row r="49" spans="1:18" s="555" customFormat="1" ht="114.75" customHeight="1" x14ac:dyDescent="0.25">
      <c r="A49" s="1366"/>
      <c r="B49" s="1366"/>
      <c r="C49" s="1366"/>
      <c r="D49" s="1366"/>
      <c r="E49" s="1366"/>
      <c r="F49" s="1383"/>
      <c r="G49" s="605" t="s">
        <v>776</v>
      </c>
      <c r="H49" s="743" t="s">
        <v>222</v>
      </c>
      <c r="I49" s="743">
        <v>1</v>
      </c>
      <c r="J49" s="1366"/>
      <c r="K49" s="1366"/>
      <c r="L49" s="1366"/>
      <c r="M49" s="1386"/>
      <c r="N49" s="1380"/>
      <c r="O49" s="1380"/>
      <c r="P49" s="1380"/>
      <c r="Q49" s="1366"/>
      <c r="R49" s="1366"/>
    </row>
    <row r="50" spans="1:18" s="555" customFormat="1" ht="137.25" customHeight="1" x14ac:dyDescent="0.25">
      <c r="A50" s="1342">
        <v>12</v>
      </c>
      <c r="B50" s="1342">
        <v>1</v>
      </c>
      <c r="C50" s="1342">
        <v>4</v>
      </c>
      <c r="D50" s="1342">
        <v>2</v>
      </c>
      <c r="E50" s="1342" t="s">
        <v>2914</v>
      </c>
      <c r="F50" s="1381" t="s">
        <v>2915</v>
      </c>
      <c r="G50" s="743" t="s">
        <v>2868</v>
      </c>
      <c r="H50" s="743" t="s">
        <v>2869</v>
      </c>
      <c r="I50" s="743">
        <v>1</v>
      </c>
      <c r="J50" s="1342" t="s">
        <v>2916</v>
      </c>
      <c r="K50" s="1342"/>
      <c r="L50" s="1342" t="s">
        <v>47</v>
      </c>
      <c r="M50" s="1342"/>
      <c r="N50" s="1378">
        <v>37000</v>
      </c>
      <c r="O50" s="1378"/>
      <c r="P50" s="1378">
        <v>37000</v>
      </c>
      <c r="Q50" s="1342" t="s">
        <v>2862</v>
      </c>
      <c r="R50" s="1342" t="s">
        <v>2871</v>
      </c>
    </row>
    <row r="51" spans="1:18" s="555" customFormat="1" ht="141" customHeight="1" x14ac:dyDescent="0.25">
      <c r="A51" s="1377"/>
      <c r="B51" s="1377"/>
      <c r="C51" s="1377"/>
      <c r="D51" s="1377"/>
      <c r="E51" s="1377"/>
      <c r="F51" s="1382"/>
      <c r="G51" s="1342" t="s">
        <v>42</v>
      </c>
      <c r="H51" s="605" t="s">
        <v>2917</v>
      </c>
      <c r="I51" s="605">
        <v>1</v>
      </c>
      <c r="J51" s="1377"/>
      <c r="K51" s="1377"/>
      <c r="L51" s="1377"/>
      <c r="M51" s="1377"/>
      <c r="N51" s="1379"/>
      <c r="O51" s="1379"/>
      <c r="P51" s="1379"/>
      <c r="Q51" s="1377"/>
      <c r="R51" s="1377"/>
    </row>
    <row r="52" spans="1:18" s="555" customFormat="1" ht="123" customHeight="1" x14ac:dyDescent="0.25">
      <c r="A52" s="1366"/>
      <c r="B52" s="1366"/>
      <c r="C52" s="1366"/>
      <c r="D52" s="1366"/>
      <c r="E52" s="1366"/>
      <c r="F52" s="1383"/>
      <c r="G52" s="1366"/>
      <c r="H52" s="605" t="s">
        <v>55</v>
      </c>
      <c r="I52" s="605">
        <v>200</v>
      </c>
      <c r="J52" s="1366"/>
      <c r="K52" s="1366"/>
      <c r="L52" s="1366"/>
      <c r="M52" s="1366"/>
      <c r="N52" s="1380"/>
      <c r="O52" s="1380"/>
      <c r="P52" s="1380"/>
      <c r="Q52" s="1366"/>
      <c r="R52" s="1366"/>
    </row>
    <row r="53" spans="1:18" s="555" customFormat="1" ht="113.25" customHeight="1" x14ac:dyDescent="0.25">
      <c r="A53" s="985">
        <v>13</v>
      </c>
      <c r="B53" s="985">
        <v>1</v>
      </c>
      <c r="C53" s="985">
        <v>4</v>
      </c>
      <c r="D53" s="985">
        <v>2</v>
      </c>
      <c r="E53" s="983" t="s">
        <v>2918</v>
      </c>
      <c r="F53" s="1370" t="s">
        <v>2919</v>
      </c>
      <c r="G53" s="743" t="s">
        <v>776</v>
      </c>
      <c r="H53" s="743" t="s">
        <v>222</v>
      </c>
      <c r="I53" s="743">
        <v>1</v>
      </c>
      <c r="J53" s="983" t="s">
        <v>2861</v>
      </c>
      <c r="K53" s="985"/>
      <c r="L53" s="985" t="s">
        <v>45</v>
      </c>
      <c r="M53" s="985"/>
      <c r="N53" s="1014">
        <v>30000</v>
      </c>
      <c r="O53" s="1014"/>
      <c r="P53" s="1014">
        <v>30000</v>
      </c>
      <c r="Q53" s="983" t="s">
        <v>2862</v>
      </c>
      <c r="R53" s="983" t="s">
        <v>2871</v>
      </c>
    </row>
    <row r="54" spans="1:18" s="555" customFormat="1" ht="84.75" customHeight="1" x14ac:dyDescent="0.25">
      <c r="A54" s="1003"/>
      <c r="B54" s="1003"/>
      <c r="C54" s="1003"/>
      <c r="D54" s="1003"/>
      <c r="E54" s="990"/>
      <c r="F54" s="1375"/>
      <c r="G54" s="1342" t="s">
        <v>44</v>
      </c>
      <c r="H54" s="743" t="s">
        <v>201</v>
      </c>
      <c r="I54" s="743">
        <v>2</v>
      </c>
      <c r="J54" s="990"/>
      <c r="K54" s="1003"/>
      <c r="L54" s="1003"/>
      <c r="M54" s="1003"/>
      <c r="N54" s="1015"/>
      <c r="O54" s="1015"/>
      <c r="P54" s="1015"/>
      <c r="Q54" s="990"/>
      <c r="R54" s="990"/>
    </row>
    <row r="55" spans="1:18" s="555" customFormat="1" ht="99" customHeight="1" x14ac:dyDescent="0.25">
      <c r="A55" s="1004"/>
      <c r="B55" s="1004"/>
      <c r="C55" s="1004"/>
      <c r="D55" s="1004"/>
      <c r="E55" s="997"/>
      <c r="F55" s="1376"/>
      <c r="G55" s="1366"/>
      <c r="H55" s="743" t="s">
        <v>1293</v>
      </c>
      <c r="I55" s="743">
        <v>73</v>
      </c>
      <c r="J55" s="997"/>
      <c r="K55" s="1004"/>
      <c r="L55" s="1004"/>
      <c r="M55" s="1004"/>
      <c r="N55" s="1016"/>
      <c r="O55" s="1016"/>
      <c r="P55" s="1016"/>
      <c r="Q55" s="997"/>
      <c r="R55" s="997"/>
    </row>
    <row r="56" spans="1:18" s="555" customFormat="1" ht="105.75" customHeight="1" x14ac:dyDescent="0.25">
      <c r="A56" s="985">
        <v>14</v>
      </c>
      <c r="B56" s="985">
        <v>1</v>
      </c>
      <c r="C56" s="985">
        <v>4</v>
      </c>
      <c r="D56" s="985">
        <v>2</v>
      </c>
      <c r="E56" s="985" t="s">
        <v>2920</v>
      </c>
      <c r="F56" s="1370" t="s">
        <v>2921</v>
      </c>
      <c r="G56" s="586" t="s">
        <v>56</v>
      </c>
      <c r="H56" s="586" t="s">
        <v>57</v>
      </c>
      <c r="I56" s="586">
        <v>1</v>
      </c>
      <c r="J56" s="983" t="s">
        <v>2910</v>
      </c>
      <c r="K56" s="1372"/>
      <c r="L56" s="985" t="s">
        <v>45</v>
      </c>
      <c r="M56" s="985"/>
      <c r="N56" s="1014">
        <v>64000</v>
      </c>
      <c r="O56" s="1014"/>
      <c r="P56" s="1014">
        <v>64000</v>
      </c>
      <c r="Q56" s="983" t="s">
        <v>2862</v>
      </c>
      <c r="R56" s="983" t="s">
        <v>2871</v>
      </c>
    </row>
    <row r="57" spans="1:18" s="555" customFormat="1" ht="69.75" customHeight="1" x14ac:dyDescent="0.25">
      <c r="A57" s="1003"/>
      <c r="B57" s="1003"/>
      <c r="C57" s="1003"/>
      <c r="D57" s="1003"/>
      <c r="E57" s="1003"/>
      <c r="F57" s="1375"/>
      <c r="G57" s="985" t="s">
        <v>54</v>
      </c>
      <c r="H57" s="586" t="s">
        <v>191</v>
      </c>
      <c r="I57" s="586">
        <v>1</v>
      </c>
      <c r="J57" s="990"/>
      <c r="K57" s="1373"/>
      <c r="L57" s="1003"/>
      <c r="M57" s="1003"/>
      <c r="N57" s="1015"/>
      <c r="O57" s="1015"/>
      <c r="P57" s="1015"/>
      <c r="Q57" s="990"/>
      <c r="R57" s="990"/>
    </row>
    <row r="58" spans="1:18" s="555" customFormat="1" ht="76.5" customHeight="1" x14ac:dyDescent="0.25">
      <c r="A58" s="1003"/>
      <c r="B58" s="1003"/>
      <c r="C58" s="1003"/>
      <c r="D58" s="1003"/>
      <c r="E58" s="1003"/>
      <c r="F58" s="1375"/>
      <c r="G58" s="1004"/>
      <c r="H58" s="683" t="s">
        <v>2865</v>
      </c>
      <c r="I58" s="529">
        <v>2000</v>
      </c>
      <c r="J58" s="990"/>
      <c r="K58" s="1373"/>
      <c r="L58" s="1003"/>
      <c r="M58" s="1003"/>
      <c r="N58" s="1015"/>
      <c r="O58" s="1015"/>
      <c r="P58" s="1015"/>
      <c r="Q58" s="990"/>
      <c r="R58" s="990"/>
    </row>
    <row r="59" spans="1:18" s="555" customFormat="1" ht="56.25" customHeight="1" x14ac:dyDescent="0.25">
      <c r="A59" s="1003"/>
      <c r="B59" s="1003"/>
      <c r="C59" s="1003"/>
      <c r="D59" s="1003"/>
      <c r="E59" s="1003"/>
      <c r="F59" s="1375"/>
      <c r="G59" s="685" t="s">
        <v>776</v>
      </c>
      <c r="H59" s="685" t="s">
        <v>222</v>
      </c>
      <c r="I59" s="685">
        <v>5</v>
      </c>
      <c r="J59" s="990"/>
      <c r="K59" s="1374"/>
      <c r="L59" s="1004"/>
      <c r="M59" s="1004"/>
      <c r="N59" s="1016"/>
      <c r="O59" s="1016"/>
      <c r="P59" s="1016"/>
      <c r="Q59" s="997"/>
      <c r="R59" s="997"/>
    </row>
    <row r="60" spans="1:18" s="555" customFormat="1" ht="77.25" customHeight="1" x14ac:dyDescent="0.25">
      <c r="A60" s="983">
        <v>15</v>
      </c>
      <c r="B60" s="985">
        <v>1</v>
      </c>
      <c r="C60" s="985">
        <v>4</v>
      </c>
      <c r="D60" s="985">
        <v>2</v>
      </c>
      <c r="E60" s="985" t="s">
        <v>2922</v>
      </c>
      <c r="F60" s="1370" t="s">
        <v>2923</v>
      </c>
      <c r="G60" s="1342" t="s">
        <v>44</v>
      </c>
      <c r="H60" s="605" t="s">
        <v>201</v>
      </c>
      <c r="I60" s="586">
        <v>1</v>
      </c>
      <c r="J60" s="983" t="s">
        <v>2861</v>
      </c>
      <c r="K60" s="985"/>
      <c r="L60" s="983" t="s">
        <v>38</v>
      </c>
      <c r="M60" s="985"/>
      <c r="N60" s="996">
        <v>33000</v>
      </c>
      <c r="O60" s="985"/>
      <c r="P60" s="996">
        <v>33000</v>
      </c>
      <c r="Q60" s="983" t="s">
        <v>2862</v>
      </c>
      <c r="R60" s="983" t="s">
        <v>2871</v>
      </c>
    </row>
    <row r="61" spans="1:18" s="555" customFormat="1" ht="58.5" customHeight="1" x14ac:dyDescent="0.25">
      <c r="A61" s="997"/>
      <c r="B61" s="1004"/>
      <c r="C61" s="1004"/>
      <c r="D61" s="1004"/>
      <c r="E61" s="1004"/>
      <c r="F61" s="1371"/>
      <c r="G61" s="1366"/>
      <c r="H61" s="743" t="s">
        <v>585</v>
      </c>
      <c r="I61" s="586">
        <v>30</v>
      </c>
      <c r="J61" s="997"/>
      <c r="K61" s="1004"/>
      <c r="L61" s="997"/>
      <c r="M61" s="1004"/>
      <c r="N61" s="1002"/>
      <c r="O61" s="1004"/>
      <c r="P61" s="1002"/>
      <c r="Q61" s="997"/>
      <c r="R61" s="997"/>
    </row>
    <row r="62" spans="1:18" s="555" customFormat="1" ht="137.25" customHeight="1" x14ac:dyDescent="0.25">
      <c r="A62" s="683">
        <v>16</v>
      </c>
      <c r="B62" s="586">
        <v>1</v>
      </c>
      <c r="C62" s="586">
        <v>4</v>
      </c>
      <c r="D62" s="586">
        <v>2</v>
      </c>
      <c r="E62" s="556" t="s">
        <v>2924</v>
      </c>
      <c r="F62" s="694" t="s">
        <v>2925</v>
      </c>
      <c r="G62" s="683" t="s">
        <v>2138</v>
      </c>
      <c r="H62" s="683" t="s">
        <v>2139</v>
      </c>
      <c r="I62" s="586">
        <v>5</v>
      </c>
      <c r="J62" s="683" t="s">
        <v>2861</v>
      </c>
      <c r="K62" s="586"/>
      <c r="L62" s="683" t="s">
        <v>45</v>
      </c>
      <c r="M62" s="586"/>
      <c r="N62" s="684">
        <v>35000</v>
      </c>
      <c r="O62" s="586"/>
      <c r="P62" s="684">
        <v>35000</v>
      </c>
      <c r="Q62" s="683" t="s">
        <v>2862</v>
      </c>
      <c r="R62" s="683" t="s">
        <v>2871</v>
      </c>
    </row>
    <row r="63" spans="1:18" s="555" customFormat="1" ht="153" customHeight="1" x14ac:dyDescent="0.25">
      <c r="A63" s="694">
        <v>17</v>
      </c>
      <c r="B63" s="683">
        <v>1</v>
      </c>
      <c r="C63" s="683">
        <v>4</v>
      </c>
      <c r="D63" s="683">
        <v>2</v>
      </c>
      <c r="E63" s="683" t="s">
        <v>2926</v>
      </c>
      <c r="F63" s="694" t="s">
        <v>2927</v>
      </c>
      <c r="G63" s="683" t="s">
        <v>630</v>
      </c>
      <c r="H63" s="683" t="s">
        <v>1271</v>
      </c>
      <c r="I63" s="683">
        <v>4</v>
      </c>
      <c r="J63" s="683" t="s">
        <v>2861</v>
      </c>
      <c r="K63" s="683"/>
      <c r="L63" s="683" t="s">
        <v>52</v>
      </c>
      <c r="M63" s="684"/>
      <c r="N63" s="684">
        <v>12000</v>
      </c>
      <c r="O63" s="684"/>
      <c r="P63" s="684">
        <v>12000</v>
      </c>
      <c r="Q63" s="683" t="s">
        <v>2862</v>
      </c>
      <c r="R63" s="683" t="s">
        <v>2871</v>
      </c>
    </row>
    <row r="64" spans="1:18" x14ac:dyDescent="0.25">
      <c r="A64" s="525"/>
      <c r="B64" s="525"/>
      <c r="C64" s="525"/>
      <c r="D64" s="525"/>
      <c r="E64" s="525"/>
      <c r="F64" s="528"/>
      <c r="G64" s="525"/>
      <c r="H64" s="525"/>
      <c r="I64" s="525"/>
      <c r="J64" s="525"/>
      <c r="K64" s="525"/>
      <c r="L64" s="525"/>
      <c r="M64" s="527"/>
      <c r="N64" s="650"/>
      <c r="O64" s="527"/>
      <c r="P64" s="526"/>
      <c r="Q64" s="525"/>
      <c r="R64" s="525"/>
    </row>
    <row r="65" spans="13:16" ht="15.75" x14ac:dyDescent="0.25">
      <c r="M65" s="969"/>
      <c r="N65" s="1033" t="s">
        <v>35</v>
      </c>
      <c r="O65" s="1033"/>
      <c r="P65" s="1033"/>
    </row>
    <row r="66" spans="13:16" x14ac:dyDescent="0.25">
      <c r="M66" s="969"/>
      <c r="N66" s="393" t="s">
        <v>36</v>
      </c>
      <c r="O66" s="969" t="s">
        <v>37</v>
      </c>
      <c r="P66" s="969"/>
    </row>
    <row r="67" spans="13:16" x14ac:dyDescent="0.25">
      <c r="M67" s="969"/>
      <c r="N67" s="393"/>
      <c r="O67" s="393">
        <v>2020</v>
      </c>
      <c r="P67" s="393">
        <v>2021</v>
      </c>
    </row>
    <row r="68" spans="13:16" ht="24" customHeight="1" x14ac:dyDescent="0.25">
      <c r="M68" s="393" t="s">
        <v>729</v>
      </c>
      <c r="N68" s="384">
        <v>17</v>
      </c>
      <c r="O68" s="379">
        <f>O11+O13+O25+O29+O35+O37+O38+O39+O42</f>
        <v>400000</v>
      </c>
      <c r="P68" s="379">
        <f>P63+P62+P56+P60+P53+P50+P46+P35+P13+P7+P42</f>
        <v>1068400</v>
      </c>
    </row>
  </sheetData>
  <mergeCells count="222">
    <mergeCell ref="Q4:Q5"/>
    <mergeCell ref="R4:R5"/>
    <mergeCell ref="A7:A10"/>
    <mergeCell ref="B7:B10"/>
    <mergeCell ref="C7:C10"/>
    <mergeCell ref="D7:D10"/>
    <mergeCell ref="E7:E10"/>
    <mergeCell ref="F7:F10"/>
    <mergeCell ref="G7:G8"/>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 ref="G9:G10"/>
    <mergeCell ref="A11:A12"/>
    <mergeCell ref="B11:B12"/>
    <mergeCell ref="C11:C12"/>
    <mergeCell ref="D11:D12"/>
    <mergeCell ref="E11:E12"/>
    <mergeCell ref="F11:F12"/>
    <mergeCell ref="J11:J12"/>
    <mergeCell ref="K7:K10"/>
    <mergeCell ref="L7:L10"/>
    <mergeCell ref="M7:M10"/>
    <mergeCell ref="N7:N10"/>
    <mergeCell ref="O7:O10"/>
    <mergeCell ref="P7:P10"/>
    <mergeCell ref="Q11:Q12"/>
    <mergeCell ref="R11:R12"/>
    <mergeCell ref="A13:A24"/>
    <mergeCell ref="B13:B24"/>
    <mergeCell ref="C13:C24"/>
    <mergeCell ref="D13:D24"/>
    <mergeCell ref="E13:E24"/>
    <mergeCell ref="F13:F24"/>
    <mergeCell ref="G13:G14"/>
    <mergeCell ref="J13:J24"/>
    <mergeCell ref="K11:K12"/>
    <mergeCell ref="L11:L12"/>
    <mergeCell ref="M11:M12"/>
    <mergeCell ref="N11:N12"/>
    <mergeCell ref="O11:O12"/>
    <mergeCell ref="P11:P12"/>
    <mergeCell ref="Q13:Q24"/>
    <mergeCell ref="R13:R24"/>
    <mergeCell ref="G16:G17"/>
    <mergeCell ref="G20:G21"/>
    <mergeCell ref="A25:A28"/>
    <mergeCell ref="B25:B28"/>
    <mergeCell ref="C25:C28"/>
    <mergeCell ref="D25:D28"/>
    <mergeCell ref="E25:E28"/>
    <mergeCell ref="F25:F28"/>
    <mergeCell ref="K13:K24"/>
    <mergeCell ref="L13:L24"/>
    <mergeCell ref="A29:A34"/>
    <mergeCell ref="B29:B34"/>
    <mergeCell ref="C29:C34"/>
    <mergeCell ref="D29:D34"/>
    <mergeCell ref="E29:E34"/>
    <mergeCell ref="F29:F34"/>
    <mergeCell ref="J29:J34"/>
    <mergeCell ref="J25:J28"/>
    <mergeCell ref="K25:K28"/>
    <mergeCell ref="K35:K36"/>
    <mergeCell ref="K29:K34"/>
    <mergeCell ref="M13:M24"/>
    <mergeCell ref="N13:N24"/>
    <mergeCell ref="O13:O24"/>
    <mergeCell ref="P13:P24"/>
    <mergeCell ref="P25:P28"/>
    <mergeCell ref="Q25:Q28"/>
    <mergeCell ref="R25:R28"/>
    <mergeCell ref="L25:L28"/>
    <mergeCell ref="M25:M28"/>
    <mergeCell ref="N25:N28"/>
    <mergeCell ref="O25:O28"/>
    <mergeCell ref="Q29:Q34"/>
    <mergeCell ref="R29:R34"/>
    <mergeCell ref="L29:L34"/>
    <mergeCell ref="M29:M34"/>
    <mergeCell ref="N29:N34"/>
    <mergeCell ref="O29:O34"/>
    <mergeCell ref="P29:P34"/>
    <mergeCell ref="M39:M41"/>
    <mergeCell ref="N39:N41"/>
    <mergeCell ref="O39:O41"/>
    <mergeCell ref="P39:P41"/>
    <mergeCell ref="Q39:Q41"/>
    <mergeCell ref="R39:R41"/>
    <mergeCell ref="R35:R36"/>
    <mergeCell ref="M35:M36"/>
    <mergeCell ref="N35:N36"/>
    <mergeCell ref="O35:O36"/>
    <mergeCell ref="P35:P36"/>
    <mergeCell ref="Q35:Q36"/>
    <mergeCell ref="P42:P45"/>
    <mergeCell ref="Q42:Q45"/>
    <mergeCell ref="R42:R45"/>
    <mergeCell ref="L42:L45"/>
    <mergeCell ref="M42:M45"/>
    <mergeCell ref="N42:N45"/>
    <mergeCell ref="O42:O45"/>
    <mergeCell ref="L39:L41"/>
    <mergeCell ref="J42:J45"/>
    <mergeCell ref="K42:K45"/>
    <mergeCell ref="A42:A45"/>
    <mergeCell ref="B42:B45"/>
    <mergeCell ref="C42:C45"/>
    <mergeCell ref="D42:D45"/>
    <mergeCell ref="E42:E45"/>
    <mergeCell ref="F42:F45"/>
    <mergeCell ref="L35:L36"/>
    <mergeCell ref="A39:A41"/>
    <mergeCell ref="B39:B41"/>
    <mergeCell ref="C39:C41"/>
    <mergeCell ref="D39:D41"/>
    <mergeCell ref="E39:E41"/>
    <mergeCell ref="F39:F41"/>
    <mergeCell ref="J39:J41"/>
    <mergeCell ref="K39:K41"/>
    <mergeCell ref="A35:A36"/>
    <mergeCell ref="B35:B36"/>
    <mergeCell ref="C35:C36"/>
    <mergeCell ref="D35:D36"/>
    <mergeCell ref="E35:E36"/>
    <mergeCell ref="F35:F36"/>
    <mergeCell ref="J35:J36"/>
    <mergeCell ref="Q46:Q49"/>
    <mergeCell ref="R46:R49"/>
    <mergeCell ref="A50:A52"/>
    <mergeCell ref="B50:B52"/>
    <mergeCell ref="C50:C52"/>
    <mergeCell ref="D50:D52"/>
    <mergeCell ref="E50:E52"/>
    <mergeCell ref="F50:F52"/>
    <mergeCell ref="J50:J52"/>
    <mergeCell ref="J46:J49"/>
    <mergeCell ref="K46:K49"/>
    <mergeCell ref="L46:L49"/>
    <mergeCell ref="M46:M49"/>
    <mergeCell ref="N46:N49"/>
    <mergeCell ref="O46:O49"/>
    <mergeCell ref="Q50:Q52"/>
    <mergeCell ref="R50:R52"/>
    <mergeCell ref="G51:G52"/>
    <mergeCell ref="M50:M52"/>
    <mergeCell ref="N50:N52"/>
    <mergeCell ref="O50:O52"/>
    <mergeCell ref="P50:P52"/>
    <mergeCell ref="A46:A49"/>
    <mergeCell ref="B46:B49"/>
    <mergeCell ref="B53:B55"/>
    <mergeCell ref="C53:C55"/>
    <mergeCell ref="D53:D55"/>
    <mergeCell ref="E53:E55"/>
    <mergeCell ref="F53:F55"/>
    <mergeCell ref="J53:J55"/>
    <mergeCell ref="K50:K52"/>
    <mergeCell ref="L50:L52"/>
    <mergeCell ref="P46:P49"/>
    <mergeCell ref="C46:C49"/>
    <mergeCell ref="D46:D49"/>
    <mergeCell ref="E46:E49"/>
    <mergeCell ref="F46:F49"/>
    <mergeCell ref="G46:G47"/>
    <mergeCell ref="Q53:Q55"/>
    <mergeCell ref="R53:R55"/>
    <mergeCell ref="G54:G55"/>
    <mergeCell ref="A56:A59"/>
    <mergeCell ref="B56:B59"/>
    <mergeCell ref="C56:C59"/>
    <mergeCell ref="D56:D59"/>
    <mergeCell ref="E56:E59"/>
    <mergeCell ref="F56:F59"/>
    <mergeCell ref="J56:J59"/>
    <mergeCell ref="K53:K55"/>
    <mergeCell ref="L53:L55"/>
    <mergeCell ref="M53:M55"/>
    <mergeCell ref="N53:N55"/>
    <mergeCell ref="O53:O55"/>
    <mergeCell ref="P53:P55"/>
    <mergeCell ref="Q56:Q59"/>
    <mergeCell ref="R56:R59"/>
    <mergeCell ref="G57:G58"/>
    <mergeCell ref="M56:M59"/>
    <mergeCell ref="N56:N59"/>
    <mergeCell ref="O56:O59"/>
    <mergeCell ref="P56:P59"/>
    <mergeCell ref="A53:A55"/>
    <mergeCell ref="A60:A61"/>
    <mergeCell ref="B60:B61"/>
    <mergeCell ref="C60:C61"/>
    <mergeCell ref="D60:D61"/>
    <mergeCell ref="E60:E61"/>
    <mergeCell ref="F60:F61"/>
    <mergeCell ref="G60:G61"/>
    <mergeCell ref="K56:K59"/>
    <mergeCell ref="L56:L59"/>
    <mergeCell ref="P60:P61"/>
    <mergeCell ref="Q60:Q61"/>
    <mergeCell ref="R60:R61"/>
    <mergeCell ref="M65:M67"/>
    <mergeCell ref="N65:P65"/>
    <mergeCell ref="O66:P66"/>
    <mergeCell ref="J60:J61"/>
    <mergeCell ref="K60:K61"/>
    <mergeCell ref="L60:L61"/>
    <mergeCell ref="M60:M61"/>
    <mergeCell ref="N60:N61"/>
    <mergeCell ref="O60:O6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8BF20-1196-4977-9DB2-D7043504C3D6}">
  <sheetPr>
    <pageSetUpPr fitToPage="1"/>
  </sheetPr>
  <dimension ref="A2:S51"/>
  <sheetViews>
    <sheetView topLeftCell="F40" zoomScale="87" zoomScaleNormal="87" workbookViewId="0">
      <selection activeCell="E131" sqref="E131"/>
    </sheetView>
  </sheetViews>
  <sheetFormatPr defaultColWidth="14.42578125" defaultRowHeight="15" customHeight="1" x14ac:dyDescent="0.25"/>
  <cols>
    <col min="1" max="1" width="4.7109375" style="652" customWidth="1"/>
    <col min="2" max="2" width="8.85546875" style="652" customWidth="1"/>
    <col min="3" max="3" width="11.42578125" style="652" customWidth="1"/>
    <col min="4" max="4" width="9.7109375" style="652" customWidth="1"/>
    <col min="5" max="5" width="45.7109375" style="652" customWidth="1"/>
    <col min="6" max="6" width="83.28515625" style="652" customWidth="1"/>
    <col min="7" max="7" width="35.7109375" style="652" customWidth="1"/>
    <col min="8" max="8" width="20.42578125" style="652" customWidth="1"/>
    <col min="9" max="9" width="12.140625" style="652" customWidth="1"/>
    <col min="10" max="10" width="32.140625" style="652" customWidth="1"/>
    <col min="11" max="11" width="12.140625" style="652" customWidth="1"/>
    <col min="12" max="12" width="12.7109375" style="652" customWidth="1"/>
    <col min="13" max="13" width="17.85546875" style="652" customWidth="1"/>
    <col min="14" max="14" width="17.28515625" style="652" customWidth="1"/>
    <col min="15" max="16" width="18" style="652" customWidth="1"/>
    <col min="17" max="17" width="21.28515625" style="652" customWidth="1"/>
    <col min="18" max="18" width="23.28515625" style="652" customWidth="1"/>
    <col min="19" max="19" width="4" style="652" hidden="1" customWidth="1"/>
    <col min="20" max="16384" width="14.42578125" style="652"/>
  </cols>
  <sheetData>
    <row r="2" spans="1:19" x14ac:dyDescent="0.25">
      <c r="A2" s="651" t="s">
        <v>2928</v>
      </c>
    </row>
    <row r="3" spans="1:19" x14ac:dyDescent="0.25">
      <c r="M3" s="653"/>
      <c r="N3" s="653"/>
      <c r="O3" s="653"/>
      <c r="P3" s="653"/>
    </row>
    <row r="4" spans="1:19" ht="42.75" customHeight="1" x14ac:dyDescent="0.25">
      <c r="A4" s="1446" t="s">
        <v>0</v>
      </c>
      <c r="B4" s="1447" t="s">
        <v>1</v>
      </c>
      <c r="C4" s="1447" t="s">
        <v>2</v>
      </c>
      <c r="D4" s="1447" t="s">
        <v>3</v>
      </c>
      <c r="E4" s="1446" t="s">
        <v>4</v>
      </c>
      <c r="F4" s="1446" t="s">
        <v>5</v>
      </c>
      <c r="G4" s="1446" t="s">
        <v>6</v>
      </c>
      <c r="H4" s="1450" t="s">
        <v>7</v>
      </c>
      <c r="I4" s="1402"/>
      <c r="J4" s="1446" t="s">
        <v>8</v>
      </c>
      <c r="K4" s="1450" t="s">
        <v>9</v>
      </c>
      <c r="L4" s="1402"/>
      <c r="M4" s="1451" t="s">
        <v>10</v>
      </c>
      <c r="N4" s="1402"/>
      <c r="O4" s="1451" t="s">
        <v>11</v>
      </c>
      <c r="P4" s="1402"/>
      <c r="Q4" s="1446" t="s">
        <v>12</v>
      </c>
      <c r="R4" s="1447" t="s">
        <v>13</v>
      </c>
      <c r="S4" s="654"/>
    </row>
    <row r="5" spans="1:19" x14ac:dyDescent="0.25">
      <c r="A5" s="1399"/>
      <c r="B5" s="1399"/>
      <c r="C5" s="1399"/>
      <c r="D5" s="1399"/>
      <c r="E5" s="1399"/>
      <c r="F5" s="1399"/>
      <c r="G5" s="1399"/>
      <c r="H5" s="655" t="s">
        <v>14</v>
      </c>
      <c r="I5" s="655" t="s">
        <v>15</v>
      </c>
      <c r="J5" s="1399"/>
      <c r="K5" s="656">
        <v>2020</v>
      </c>
      <c r="L5" s="656">
        <v>2021</v>
      </c>
      <c r="M5" s="657">
        <v>2020</v>
      </c>
      <c r="N5" s="657">
        <v>2021</v>
      </c>
      <c r="O5" s="657">
        <v>2020</v>
      </c>
      <c r="P5" s="657">
        <v>2021</v>
      </c>
      <c r="Q5" s="1399"/>
      <c r="R5" s="1399"/>
      <c r="S5" s="654"/>
    </row>
    <row r="6" spans="1:19" ht="15" customHeight="1" x14ac:dyDescent="0.25">
      <c r="A6" s="658" t="s">
        <v>16</v>
      </c>
      <c r="B6" s="655" t="s">
        <v>17</v>
      </c>
      <c r="C6" s="655" t="s">
        <v>18</v>
      </c>
      <c r="D6" s="655" t="s">
        <v>19</v>
      </c>
      <c r="E6" s="658" t="s">
        <v>20</v>
      </c>
      <c r="F6" s="658" t="s">
        <v>21</v>
      </c>
      <c r="G6" s="658" t="s">
        <v>22</v>
      </c>
      <c r="H6" s="655" t="s">
        <v>23</v>
      </c>
      <c r="I6" s="655" t="s">
        <v>24</v>
      </c>
      <c r="J6" s="658" t="s">
        <v>25</v>
      </c>
      <c r="K6" s="656" t="s">
        <v>26</v>
      </c>
      <c r="L6" s="656" t="s">
        <v>27</v>
      </c>
      <c r="M6" s="659" t="s">
        <v>28</v>
      </c>
      <c r="N6" s="659" t="s">
        <v>29</v>
      </c>
      <c r="O6" s="659" t="s">
        <v>30</v>
      </c>
      <c r="P6" s="659" t="s">
        <v>31</v>
      </c>
      <c r="Q6" s="658" t="s">
        <v>32</v>
      </c>
      <c r="R6" s="655" t="s">
        <v>33</v>
      </c>
      <c r="S6" s="654"/>
    </row>
    <row r="7" spans="1:19" s="662" customFormat="1" ht="57" customHeight="1" x14ac:dyDescent="0.25">
      <c r="A7" s="1439">
        <v>1</v>
      </c>
      <c r="B7" s="1439">
        <v>1</v>
      </c>
      <c r="C7" s="1439">
        <v>4</v>
      </c>
      <c r="D7" s="1417">
        <v>2</v>
      </c>
      <c r="E7" s="1417" t="s">
        <v>2929</v>
      </c>
      <c r="F7" s="1417" t="s">
        <v>2930</v>
      </c>
      <c r="G7" s="1448" t="s">
        <v>2931</v>
      </c>
      <c r="H7" s="660" t="s">
        <v>2932</v>
      </c>
      <c r="I7" s="660">
        <v>1</v>
      </c>
      <c r="J7" s="1448" t="s">
        <v>2933</v>
      </c>
      <c r="K7" s="1445" t="s">
        <v>38</v>
      </c>
      <c r="L7" s="1417"/>
      <c r="M7" s="1408">
        <v>65246.71</v>
      </c>
      <c r="N7" s="1417"/>
      <c r="O7" s="1408">
        <v>65246.71</v>
      </c>
      <c r="P7" s="1417"/>
      <c r="Q7" s="1417" t="s">
        <v>2934</v>
      </c>
      <c r="R7" s="1417" t="s">
        <v>2935</v>
      </c>
      <c r="S7" s="661"/>
    </row>
    <row r="8" spans="1:19" s="662" customFormat="1" ht="129.75" customHeight="1" x14ac:dyDescent="0.25">
      <c r="A8" s="1407"/>
      <c r="B8" s="1407"/>
      <c r="C8" s="1407"/>
      <c r="D8" s="1407"/>
      <c r="E8" s="1407"/>
      <c r="F8" s="1407"/>
      <c r="G8" s="1449"/>
      <c r="H8" s="660" t="s">
        <v>2936</v>
      </c>
      <c r="I8" s="663" t="s">
        <v>2937</v>
      </c>
      <c r="J8" s="1449"/>
      <c r="K8" s="1407"/>
      <c r="L8" s="1407"/>
      <c r="M8" s="1407"/>
      <c r="N8" s="1407"/>
      <c r="O8" s="1407"/>
      <c r="P8" s="1407"/>
      <c r="Q8" s="1407"/>
      <c r="R8" s="1407"/>
    </row>
    <row r="9" spans="1:19" s="662" customFormat="1" ht="177.75" customHeight="1" x14ac:dyDescent="0.25">
      <c r="A9" s="664">
        <v>2</v>
      </c>
      <c r="B9" s="664">
        <v>1</v>
      </c>
      <c r="C9" s="664">
        <v>4</v>
      </c>
      <c r="D9" s="664">
        <v>2</v>
      </c>
      <c r="E9" s="660" t="s">
        <v>2938</v>
      </c>
      <c r="F9" s="665" t="s">
        <v>2939</v>
      </c>
      <c r="G9" s="660" t="s">
        <v>1378</v>
      </c>
      <c r="H9" s="660" t="s">
        <v>55</v>
      </c>
      <c r="I9" s="660">
        <v>30</v>
      </c>
      <c r="J9" s="666" t="s">
        <v>2940</v>
      </c>
      <c r="K9" s="664"/>
      <c r="L9" s="664" t="s">
        <v>38</v>
      </c>
      <c r="M9" s="667"/>
      <c r="N9" s="667">
        <v>28800</v>
      </c>
      <c r="O9" s="667"/>
      <c r="P9" s="667">
        <v>28800</v>
      </c>
      <c r="Q9" s="660" t="s">
        <v>2934</v>
      </c>
      <c r="R9" s="660" t="s">
        <v>2941</v>
      </c>
    </row>
    <row r="10" spans="1:19" s="662" customFormat="1" ht="62.25" customHeight="1" x14ac:dyDescent="0.25">
      <c r="A10" s="1417">
        <v>3</v>
      </c>
      <c r="B10" s="1417">
        <v>1</v>
      </c>
      <c r="C10" s="1417">
        <v>4</v>
      </c>
      <c r="D10" s="1417">
        <v>5</v>
      </c>
      <c r="E10" s="1417" t="s">
        <v>2942</v>
      </c>
      <c r="F10" s="1440" t="s">
        <v>2943</v>
      </c>
      <c r="G10" s="1417" t="s">
        <v>2944</v>
      </c>
      <c r="H10" s="660" t="s">
        <v>878</v>
      </c>
      <c r="I10" s="664">
        <v>1</v>
      </c>
      <c r="J10" s="1417" t="s">
        <v>2945</v>
      </c>
      <c r="K10" s="1417" t="s">
        <v>2946</v>
      </c>
      <c r="L10" s="1417"/>
      <c r="M10" s="1408">
        <v>61270.77</v>
      </c>
      <c r="N10" s="1417"/>
      <c r="O10" s="1408">
        <v>61270.77</v>
      </c>
      <c r="P10" s="1417"/>
      <c r="Q10" s="1417" t="s">
        <v>2934</v>
      </c>
      <c r="R10" s="1417" t="s">
        <v>2947</v>
      </c>
    </row>
    <row r="11" spans="1:19" s="662" customFormat="1" ht="269.25" customHeight="1" x14ac:dyDescent="0.25">
      <c r="A11" s="1415"/>
      <c r="B11" s="1415"/>
      <c r="C11" s="1415"/>
      <c r="D11" s="1415"/>
      <c r="E11" s="1415"/>
      <c r="F11" s="1415"/>
      <c r="G11" s="1415"/>
      <c r="H11" s="668" t="s">
        <v>55</v>
      </c>
      <c r="I11" s="660">
        <v>50</v>
      </c>
      <c r="J11" s="1415"/>
      <c r="K11" s="1415"/>
      <c r="L11" s="1415"/>
      <c r="M11" s="1415"/>
      <c r="N11" s="1415"/>
      <c r="O11" s="1415"/>
      <c r="P11" s="1415"/>
      <c r="Q11" s="1415"/>
      <c r="R11" s="1415"/>
    </row>
    <row r="12" spans="1:19" s="662" customFormat="1" ht="47.25" customHeight="1" x14ac:dyDescent="0.25">
      <c r="A12" s="1407"/>
      <c r="B12" s="1407"/>
      <c r="C12" s="1407"/>
      <c r="D12" s="1407"/>
      <c r="E12" s="1407"/>
      <c r="F12" s="1407"/>
      <c r="G12" s="1407"/>
      <c r="H12" s="660" t="s">
        <v>1380</v>
      </c>
      <c r="I12" s="664">
        <v>5</v>
      </c>
      <c r="J12" s="1407"/>
      <c r="K12" s="1407"/>
      <c r="L12" s="1407"/>
      <c r="M12" s="1407"/>
      <c r="N12" s="1407"/>
      <c r="O12" s="1407"/>
      <c r="P12" s="1407"/>
      <c r="Q12" s="1407"/>
      <c r="R12" s="1407"/>
    </row>
    <row r="13" spans="1:19" s="662" customFormat="1" ht="168" customHeight="1" x14ac:dyDescent="0.25">
      <c r="A13" s="660">
        <v>4</v>
      </c>
      <c r="B13" s="660">
        <v>1</v>
      </c>
      <c r="C13" s="660">
        <v>4</v>
      </c>
      <c r="D13" s="660">
        <v>2</v>
      </c>
      <c r="E13" s="660" t="s">
        <v>2948</v>
      </c>
      <c r="F13" s="666" t="s">
        <v>2949</v>
      </c>
      <c r="G13" s="660" t="s">
        <v>1378</v>
      </c>
      <c r="H13" s="660" t="s">
        <v>55</v>
      </c>
      <c r="I13" s="660">
        <v>35</v>
      </c>
      <c r="J13" s="660" t="s">
        <v>2950</v>
      </c>
      <c r="K13" s="660" t="s">
        <v>38</v>
      </c>
      <c r="L13" s="669"/>
      <c r="M13" s="670">
        <v>43000</v>
      </c>
      <c r="N13" s="669"/>
      <c r="O13" s="670">
        <v>43000</v>
      </c>
      <c r="P13" s="671"/>
      <c r="Q13" s="660" t="s">
        <v>2934</v>
      </c>
      <c r="R13" s="660" t="s">
        <v>2951</v>
      </c>
    </row>
    <row r="14" spans="1:19" s="662" customFormat="1" ht="219" customHeight="1" x14ac:dyDescent="0.25">
      <c r="A14" s="660">
        <v>5</v>
      </c>
      <c r="B14" s="660">
        <v>1</v>
      </c>
      <c r="C14" s="660">
        <v>4</v>
      </c>
      <c r="D14" s="660">
        <v>2</v>
      </c>
      <c r="E14" s="660" t="s">
        <v>2952</v>
      </c>
      <c r="F14" s="666" t="s">
        <v>2953</v>
      </c>
      <c r="G14" s="660" t="s">
        <v>44</v>
      </c>
      <c r="H14" s="660" t="s">
        <v>585</v>
      </c>
      <c r="I14" s="664">
        <v>10</v>
      </c>
      <c r="J14" s="660" t="s">
        <v>2954</v>
      </c>
      <c r="K14" s="660"/>
      <c r="L14" s="672" t="s">
        <v>38</v>
      </c>
      <c r="M14" s="670"/>
      <c r="N14" s="670">
        <v>3065.49</v>
      </c>
      <c r="O14" s="670"/>
      <c r="P14" s="670">
        <v>3065.49</v>
      </c>
      <c r="Q14" s="660" t="s">
        <v>2934</v>
      </c>
      <c r="R14" s="660" t="s">
        <v>2951</v>
      </c>
    </row>
    <row r="15" spans="1:19" s="662" customFormat="1" ht="153" customHeight="1" x14ac:dyDescent="0.25">
      <c r="A15" s="660">
        <v>6</v>
      </c>
      <c r="B15" s="660">
        <v>1</v>
      </c>
      <c r="C15" s="660">
        <v>4</v>
      </c>
      <c r="D15" s="660">
        <v>2</v>
      </c>
      <c r="E15" s="660" t="s">
        <v>2955</v>
      </c>
      <c r="F15" s="666" t="s">
        <v>2956</v>
      </c>
      <c r="G15" s="660" t="s">
        <v>2957</v>
      </c>
      <c r="H15" s="660" t="s">
        <v>1380</v>
      </c>
      <c r="I15" s="664">
        <v>1</v>
      </c>
      <c r="J15" s="660" t="s">
        <v>2958</v>
      </c>
      <c r="K15" s="664" t="s">
        <v>34</v>
      </c>
      <c r="L15" s="672"/>
      <c r="M15" s="670"/>
      <c r="N15" s="670">
        <v>29347.200000000001</v>
      </c>
      <c r="O15" s="670"/>
      <c r="P15" s="670">
        <v>29347.200000000001</v>
      </c>
      <c r="Q15" s="660" t="s">
        <v>2934</v>
      </c>
      <c r="R15" s="660" t="s">
        <v>2959</v>
      </c>
    </row>
    <row r="16" spans="1:19" s="662" customFormat="1" ht="81" customHeight="1" x14ac:dyDescent="0.25">
      <c r="A16" s="1417">
        <v>7</v>
      </c>
      <c r="B16" s="1417">
        <v>1</v>
      </c>
      <c r="C16" s="1417">
        <v>4</v>
      </c>
      <c r="D16" s="1417">
        <v>2</v>
      </c>
      <c r="E16" s="1417" t="s">
        <v>2960</v>
      </c>
      <c r="F16" s="1444" t="s">
        <v>2961</v>
      </c>
      <c r="G16" s="1417" t="s">
        <v>2962</v>
      </c>
      <c r="H16" s="660" t="s">
        <v>55</v>
      </c>
      <c r="I16" s="664">
        <v>15</v>
      </c>
      <c r="J16" s="1417" t="s">
        <v>2963</v>
      </c>
      <c r="K16" s="1417" t="s">
        <v>38</v>
      </c>
      <c r="L16" s="1445"/>
      <c r="M16" s="1408">
        <v>61183.81</v>
      </c>
      <c r="N16" s="1441"/>
      <c r="O16" s="1408">
        <v>61183.81</v>
      </c>
      <c r="P16" s="1441"/>
      <c r="Q16" s="1417" t="s">
        <v>2934</v>
      </c>
      <c r="R16" s="1417" t="s">
        <v>2964</v>
      </c>
    </row>
    <row r="17" spans="1:18" s="662" customFormat="1" ht="164.25" customHeight="1" x14ac:dyDescent="0.25">
      <c r="A17" s="1407"/>
      <c r="B17" s="1407"/>
      <c r="C17" s="1407"/>
      <c r="D17" s="1407"/>
      <c r="E17" s="1407"/>
      <c r="F17" s="1407"/>
      <c r="G17" s="1407"/>
      <c r="H17" s="664" t="s">
        <v>1380</v>
      </c>
      <c r="I17" s="664">
        <v>1</v>
      </c>
      <c r="J17" s="1407"/>
      <c r="K17" s="1407"/>
      <c r="L17" s="1407"/>
      <c r="M17" s="1407"/>
      <c r="N17" s="1407"/>
      <c r="O17" s="1407"/>
      <c r="P17" s="1407"/>
      <c r="Q17" s="1407"/>
      <c r="R17" s="1407"/>
    </row>
    <row r="18" spans="1:18" s="662" customFormat="1" ht="54.75" customHeight="1" x14ac:dyDescent="0.25">
      <c r="A18" s="1417">
        <v>8</v>
      </c>
      <c r="B18" s="1417">
        <v>1</v>
      </c>
      <c r="C18" s="1439">
        <v>4</v>
      </c>
      <c r="D18" s="1417">
        <v>2</v>
      </c>
      <c r="E18" s="1417" t="s">
        <v>1747</v>
      </c>
      <c r="F18" s="1440" t="s">
        <v>2965</v>
      </c>
      <c r="G18" s="1417" t="s">
        <v>380</v>
      </c>
      <c r="H18" s="660" t="s">
        <v>1243</v>
      </c>
      <c r="I18" s="660">
        <v>2</v>
      </c>
      <c r="J18" s="1417" t="s">
        <v>2966</v>
      </c>
      <c r="K18" s="1417" t="s">
        <v>38</v>
      </c>
      <c r="L18" s="1417"/>
      <c r="M18" s="1408">
        <v>25300</v>
      </c>
      <c r="N18" s="1408"/>
      <c r="O18" s="1408">
        <v>25300</v>
      </c>
      <c r="P18" s="1408"/>
      <c r="Q18" s="1417" t="s">
        <v>2934</v>
      </c>
      <c r="R18" s="1417" t="s">
        <v>2959</v>
      </c>
    </row>
    <row r="19" spans="1:18" s="662" customFormat="1" ht="96.75" customHeight="1" x14ac:dyDescent="0.25">
      <c r="A19" s="1415"/>
      <c r="B19" s="1415"/>
      <c r="C19" s="1415"/>
      <c r="D19" s="1415"/>
      <c r="E19" s="1415"/>
      <c r="F19" s="1442"/>
      <c r="G19" s="1407"/>
      <c r="H19" s="660" t="s">
        <v>585</v>
      </c>
      <c r="I19" s="660">
        <v>80</v>
      </c>
      <c r="J19" s="1415"/>
      <c r="K19" s="1415"/>
      <c r="L19" s="1415"/>
      <c r="M19" s="1415"/>
      <c r="N19" s="1415"/>
      <c r="O19" s="1415"/>
      <c r="P19" s="1415"/>
      <c r="Q19" s="1415"/>
      <c r="R19" s="1415"/>
    </row>
    <row r="20" spans="1:18" s="662" customFormat="1" ht="120" customHeight="1" x14ac:dyDescent="0.25">
      <c r="A20" s="1407"/>
      <c r="B20" s="1407"/>
      <c r="C20" s="1407"/>
      <c r="D20" s="1407"/>
      <c r="E20" s="1407"/>
      <c r="F20" s="1443"/>
      <c r="G20" s="664" t="s">
        <v>728</v>
      </c>
      <c r="H20" s="664" t="s">
        <v>869</v>
      </c>
      <c r="I20" s="664">
        <v>1</v>
      </c>
      <c r="J20" s="1407"/>
      <c r="K20" s="1407"/>
      <c r="L20" s="1407"/>
      <c r="M20" s="1407"/>
      <c r="N20" s="1407"/>
      <c r="O20" s="1407"/>
      <c r="P20" s="1407"/>
      <c r="Q20" s="1407"/>
      <c r="R20" s="1407"/>
    </row>
    <row r="21" spans="1:18" s="662" customFormat="1" ht="148.5" customHeight="1" x14ac:dyDescent="0.25">
      <c r="A21" s="1417">
        <v>9</v>
      </c>
      <c r="B21" s="1417">
        <v>1</v>
      </c>
      <c r="C21" s="1439">
        <v>4</v>
      </c>
      <c r="D21" s="1417">
        <v>2</v>
      </c>
      <c r="E21" s="1417" t="s">
        <v>2967</v>
      </c>
      <c r="F21" s="1417" t="s">
        <v>2968</v>
      </c>
      <c r="G21" s="1417" t="s">
        <v>2969</v>
      </c>
      <c r="H21" s="660" t="s">
        <v>948</v>
      </c>
      <c r="I21" s="660">
        <v>1</v>
      </c>
      <c r="J21" s="1417" t="s">
        <v>2970</v>
      </c>
      <c r="K21" s="1417" t="s">
        <v>2971</v>
      </c>
      <c r="L21" s="1417"/>
      <c r="M21" s="1408">
        <v>6000</v>
      </c>
      <c r="N21" s="1408"/>
      <c r="O21" s="1408">
        <v>6000</v>
      </c>
      <c r="P21" s="1408"/>
      <c r="Q21" s="1417" t="s">
        <v>2934</v>
      </c>
      <c r="R21" s="1417" t="s">
        <v>2959</v>
      </c>
    </row>
    <row r="22" spans="1:18" s="662" customFormat="1" ht="48.75" customHeight="1" x14ac:dyDescent="0.25">
      <c r="A22" s="1415"/>
      <c r="B22" s="1415"/>
      <c r="C22" s="1415"/>
      <c r="D22" s="1415"/>
      <c r="E22" s="1415"/>
      <c r="F22" s="1415"/>
      <c r="G22" s="1407"/>
      <c r="H22" s="660" t="s">
        <v>585</v>
      </c>
      <c r="I22" s="660">
        <v>50</v>
      </c>
      <c r="J22" s="1415"/>
      <c r="K22" s="1415"/>
      <c r="L22" s="1415"/>
      <c r="M22" s="1415"/>
      <c r="N22" s="1415"/>
      <c r="O22" s="1415"/>
      <c r="P22" s="1415"/>
      <c r="Q22" s="1415"/>
      <c r="R22" s="1415"/>
    </row>
    <row r="23" spans="1:18" s="662" customFormat="1" ht="79.5" customHeight="1" x14ac:dyDescent="0.25">
      <c r="A23" s="1407"/>
      <c r="B23" s="1407"/>
      <c r="C23" s="1407"/>
      <c r="D23" s="1407"/>
      <c r="E23" s="1407"/>
      <c r="F23" s="1407"/>
      <c r="G23" s="664" t="s">
        <v>947</v>
      </c>
      <c r="H23" s="664" t="s">
        <v>57</v>
      </c>
      <c r="I23" s="664">
        <v>1</v>
      </c>
      <c r="J23" s="1407"/>
      <c r="K23" s="1407"/>
      <c r="L23" s="1407"/>
      <c r="M23" s="1407"/>
      <c r="N23" s="1407"/>
      <c r="O23" s="1407"/>
      <c r="P23" s="1407"/>
      <c r="Q23" s="1407"/>
      <c r="R23" s="1407"/>
    </row>
    <row r="24" spans="1:18" s="662" customFormat="1" ht="123.75" customHeight="1" x14ac:dyDescent="0.25">
      <c r="A24" s="1439">
        <v>10</v>
      </c>
      <c r="B24" s="1439">
        <v>1</v>
      </c>
      <c r="C24" s="1439">
        <v>4</v>
      </c>
      <c r="D24" s="1439">
        <v>2</v>
      </c>
      <c r="E24" s="1417" t="s">
        <v>2972</v>
      </c>
      <c r="F24" s="1440" t="s">
        <v>2973</v>
      </c>
      <c r="G24" s="1417" t="s">
        <v>2969</v>
      </c>
      <c r="H24" s="660" t="s">
        <v>859</v>
      </c>
      <c r="I24" s="660">
        <v>2</v>
      </c>
      <c r="J24" s="1417" t="s">
        <v>2135</v>
      </c>
      <c r="K24" s="1417" t="s">
        <v>2971</v>
      </c>
      <c r="L24" s="1417"/>
      <c r="M24" s="1438">
        <v>2000</v>
      </c>
      <c r="N24" s="1417"/>
      <c r="O24" s="1438">
        <v>2000</v>
      </c>
      <c r="P24" s="1417"/>
      <c r="Q24" s="1417" t="s">
        <v>2934</v>
      </c>
      <c r="R24" s="1417" t="s">
        <v>2947</v>
      </c>
    </row>
    <row r="25" spans="1:18" s="662" customFormat="1" ht="120" customHeight="1" x14ac:dyDescent="0.25">
      <c r="A25" s="1407"/>
      <c r="B25" s="1407"/>
      <c r="C25" s="1407"/>
      <c r="D25" s="1407"/>
      <c r="E25" s="1407"/>
      <c r="F25" s="1407"/>
      <c r="G25" s="1407"/>
      <c r="H25" s="660" t="s">
        <v>55</v>
      </c>
      <c r="I25" s="664">
        <v>100</v>
      </c>
      <c r="J25" s="1407"/>
      <c r="K25" s="1407"/>
      <c r="L25" s="1407"/>
      <c r="M25" s="1407"/>
      <c r="N25" s="1407"/>
      <c r="O25" s="1407"/>
      <c r="P25" s="1407"/>
      <c r="Q25" s="1407"/>
      <c r="R25" s="1407"/>
    </row>
    <row r="26" spans="1:18" s="662" customFormat="1" ht="165" customHeight="1" x14ac:dyDescent="0.25">
      <c r="A26" s="660">
        <v>11</v>
      </c>
      <c r="B26" s="660">
        <v>1</v>
      </c>
      <c r="C26" s="660">
        <v>4</v>
      </c>
      <c r="D26" s="660">
        <v>2</v>
      </c>
      <c r="E26" s="660" t="s">
        <v>2974</v>
      </c>
      <c r="F26" s="748" t="s">
        <v>2975</v>
      </c>
      <c r="G26" s="660" t="s">
        <v>1378</v>
      </c>
      <c r="H26" s="660" t="s">
        <v>55</v>
      </c>
      <c r="I26" s="660">
        <v>13</v>
      </c>
      <c r="J26" s="660" t="s">
        <v>2950</v>
      </c>
      <c r="K26" s="660" t="s">
        <v>38</v>
      </c>
      <c r="L26" s="669"/>
      <c r="M26" s="670">
        <v>44160</v>
      </c>
      <c r="N26" s="669"/>
      <c r="O26" s="670">
        <v>44160</v>
      </c>
      <c r="P26" s="671"/>
      <c r="Q26" s="660" t="s">
        <v>2934</v>
      </c>
      <c r="R26" s="660" t="s">
        <v>2951</v>
      </c>
    </row>
    <row r="27" spans="1:18" s="662" customFormat="1" ht="409.5" x14ac:dyDescent="0.25">
      <c r="A27" s="660">
        <v>12</v>
      </c>
      <c r="B27" s="660">
        <v>1</v>
      </c>
      <c r="C27" s="660">
        <v>4</v>
      </c>
      <c r="D27" s="660">
        <v>2</v>
      </c>
      <c r="E27" s="673" t="s">
        <v>2976</v>
      </c>
      <c r="F27" s="674" t="s">
        <v>2977</v>
      </c>
      <c r="G27" s="675" t="s">
        <v>2978</v>
      </c>
      <c r="H27" s="660" t="s">
        <v>2979</v>
      </c>
      <c r="I27" s="660">
        <v>10</v>
      </c>
      <c r="J27" s="660" t="s">
        <v>2980</v>
      </c>
      <c r="K27" s="660"/>
      <c r="L27" s="660" t="s">
        <v>34</v>
      </c>
      <c r="M27" s="670"/>
      <c r="N27" s="670">
        <v>188505.17</v>
      </c>
      <c r="O27" s="670"/>
      <c r="P27" s="676">
        <v>188505.17</v>
      </c>
      <c r="Q27" s="660" t="s">
        <v>2934</v>
      </c>
      <c r="R27" s="660" t="s">
        <v>2951</v>
      </c>
    </row>
    <row r="28" spans="1:18" s="662" customFormat="1" ht="192" customHeight="1" x14ac:dyDescent="0.25">
      <c r="A28" s="660">
        <v>13</v>
      </c>
      <c r="B28" s="660">
        <v>1</v>
      </c>
      <c r="C28" s="660">
        <v>4</v>
      </c>
      <c r="D28" s="660">
        <v>2</v>
      </c>
      <c r="E28" s="660" t="s">
        <v>2981</v>
      </c>
      <c r="F28" s="666" t="s">
        <v>2982</v>
      </c>
      <c r="G28" s="660" t="s">
        <v>2931</v>
      </c>
      <c r="H28" s="660" t="s">
        <v>2932</v>
      </c>
      <c r="I28" s="660">
        <v>1</v>
      </c>
      <c r="J28" s="660" t="s">
        <v>2933</v>
      </c>
      <c r="K28" s="660"/>
      <c r="L28" s="660" t="s">
        <v>38</v>
      </c>
      <c r="M28" s="670"/>
      <c r="N28" s="670">
        <v>71090.3</v>
      </c>
      <c r="O28" s="670"/>
      <c r="P28" s="676">
        <v>71090.3</v>
      </c>
      <c r="Q28" s="660" t="s">
        <v>2934</v>
      </c>
      <c r="R28" s="660" t="s">
        <v>2951</v>
      </c>
    </row>
    <row r="29" spans="1:18" s="662" customFormat="1" ht="104.25" customHeight="1" x14ac:dyDescent="0.25">
      <c r="A29" s="1417">
        <v>14</v>
      </c>
      <c r="B29" s="1417">
        <v>1</v>
      </c>
      <c r="C29" s="1417">
        <v>4</v>
      </c>
      <c r="D29" s="1417">
        <v>5</v>
      </c>
      <c r="E29" s="1432" t="s">
        <v>2983</v>
      </c>
      <c r="F29" s="1434" t="s">
        <v>2984</v>
      </c>
      <c r="G29" s="1436" t="s">
        <v>44</v>
      </c>
      <c r="H29" s="747" t="s">
        <v>2985</v>
      </c>
      <c r="I29" s="747">
        <v>2</v>
      </c>
      <c r="J29" s="1417" t="s">
        <v>2986</v>
      </c>
      <c r="K29" s="1417"/>
      <c r="L29" s="1417" t="s">
        <v>34</v>
      </c>
      <c r="M29" s="1408"/>
      <c r="N29" s="1408">
        <v>58988.19</v>
      </c>
      <c r="O29" s="1408"/>
      <c r="P29" s="1408">
        <v>58988.19</v>
      </c>
      <c r="Q29" s="1417" t="s">
        <v>2934</v>
      </c>
      <c r="R29" s="1417" t="s">
        <v>2951</v>
      </c>
    </row>
    <row r="30" spans="1:18" s="662" customFormat="1" ht="84" customHeight="1" x14ac:dyDescent="0.25">
      <c r="A30" s="1431"/>
      <c r="B30" s="1431"/>
      <c r="C30" s="1431"/>
      <c r="D30" s="1431"/>
      <c r="E30" s="1433"/>
      <c r="F30" s="1435"/>
      <c r="G30" s="1437"/>
      <c r="H30" s="747" t="s">
        <v>2987</v>
      </c>
      <c r="I30" s="747">
        <v>22</v>
      </c>
      <c r="J30" s="1431"/>
      <c r="K30" s="1431"/>
      <c r="L30" s="1431"/>
      <c r="M30" s="1418"/>
      <c r="N30" s="1418"/>
      <c r="O30" s="1418"/>
      <c r="P30" s="1418"/>
      <c r="Q30" s="1431"/>
      <c r="R30" s="1431"/>
    </row>
    <row r="31" spans="1:18" ht="15.75" customHeight="1" x14ac:dyDescent="0.25">
      <c r="A31" s="1429">
        <v>15</v>
      </c>
      <c r="B31" s="1419">
        <v>1</v>
      </c>
      <c r="C31" s="1430">
        <v>4</v>
      </c>
      <c r="D31" s="1419">
        <v>2</v>
      </c>
      <c r="E31" s="1420" t="s">
        <v>2988</v>
      </c>
      <c r="F31" s="1423" t="s">
        <v>2989</v>
      </c>
      <c r="G31" s="1423" t="s">
        <v>380</v>
      </c>
      <c r="H31" s="750" t="s">
        <v>1243</v>
      </c>
      <c r="I31" s="750">
        <v>8</v>
      </c>
      <c r="J31" s="1423" t="s">
        <v>2966</v>
      </c>
      <c r="K31" s="1423"/>
      <c r="L31" s="1423" t="s">
        <v>34</v>
      </c>
      <c r="M31" s="1425"/>
      <c r="N31" s="1425">
        <v>15417.07</v>
      </c>
      <c r="O31" s="1425"/>
      <c r="P31" s="1426">
        <v>15417.07</v>
      </c>
      <c r="Q31" s="1419" t="s">
        <v>2934</v>
      </c>
      <c r="R31" s="1420" t="s">
        <v>2959</v>
      </c>
    </row>
    <row r="32" spans="1:18" ht="15.75" customHeight="1" x14ac:dyDescent="0.25">
      <c r="A32" s="1427"/>
      <c r="B32" s="1415"/>
      <c r="C32" s="1415"/>
      <c r="D32" s="1415"/>
      <c r="E32" s="1421"/>
      <c r="F32" s="1424"/>
      <c r="G32" s="1424"/>
      <c r="H32" s="749" t="s">
        <v>585</v>
      </c>
      <c r="I32" s="749">
        <v>160</v>
      </c>
      <c r="J32" s="1424"/>
      <c r="K32" s="1424"/>
      <c r="L32" s="1424"/>
      <c r="M32" s="1424"/>
      <c r="N32" s="1424"/>
      <c r="O32" s="1424"/>
      <c r="P32" s="1427"/>
      <c r="Q32" s="1415"/>
      <c r="R32" s="1421"/>
    </row>
    <row r="33" spans="1:18" ht="15.75" customHeight="1" x14ac:dyDescent="0.25">
      <c r="A33" s="1427"/>
      <c r="B33" s="1415"/>
      <c r="C33" s="1415"/>
      <c r="D33" s="1415"/>
      <c r="E33" s="1421"/>
      <c r="F33" s="1424"/>
      <c r="G33" s="1422" t="s">
        <v>1306</v>
      </c>
      <c r="H33" s="749" t="s">
        <v>2990</v>
      </c>
      <c r="I33" s="749">
        <v>4</v>
      </c>
      <c r="J33" s="1424"/>
      <c r="K33" s="1424"/>
      <c r="L33" s="1424"/>
      <c r="M33" s="1424"/>
      <c r="N33" s="1424"/>
      <c r="O33" s="1424"/>
      <c r="P33" s="1427"/>
      <c r="Q33" s="1415"/>
      <c r="R33" s="1421"/>
    </row>
    <row r="34" spans="1:18" ht="156" customHeight="1" x14ac:dyDescent="0.25">
      <c r="A34" s="1427"/>
      <c r="B34" s="1415"/>
      <c r="C34" s="1415"/>
      <c r="D34" s="1415"/>
      <c r="E34" s="1421"/>
      <c r="F34" s="1424"/>
      <c r="G34" s="1422"/>
      <c r="H34" s="749" t="s">
        <v>585</v>
      </c>
      <c r="I34" s="749">
        <v>200</v>
      </c>
      <c r="J34" s="1424"/>
      <c r="K34" s="1424"/>
      <c r="L34" s="1424"/>
      <c r="M34" s="1424"/>
      <c r="N34" s="1424"/>
      <c r="O34" s="1424"/>
      <c r="P34" s="1427"/>
      <c r="Q34" s="1415"/>
      <c r="R34" s="1421"/>
    </row>
    <row r="35" spans="1:18" ht="61.5" customHeight="1" x14ac:dyDescent="0.25">
      <c r="A35" s="1428"/>
      <c r="B35" s="1393"/>
      <c r="C35" s="1393"/>
      <c r="D35" s="1393"/>
      <c r="E35" s="1396"/>
      <c r="F35" s="1424"/>
      <c r="G35" s="749" t="s">
        <v>1744</v>
      </c>
      <c r="H35" s="749" t="s">
        <v>1380</v>
      </c>
      <c r="I35" s="749">
        <v>1</v>
      </c>
      <c r="J35" s="1424"/>
      <c r="K35" s="1424"/>
      <c r="L35" s="1424"/>
      <c r="M35" s="1424"/>
      <c r="N35" s="1424"/>
      <c r="O35" s="1424"/>
      <c r="P35" s="1428"/>
      <c r="Q35" s="1393"/>
      <c r="R35" s="1396"/>
    </row>
    <row r="36" spans="1:18" ht="15.75" customHeight="1" x14ac:dyDescent="0.25">
      <c r="A36" s="1417">
        <v>16</v>
      </c>
      <c r="B36" s="1417">
        <v>1</v>
      </c>
      <c r="C36" s="1417">
        <v>4</v>
      </c>
      <c r="D36" s="1417">
        <v>2</v>
      </c>
      <c r="E36" s="1417" t="s">
        <v>2991</v>
      </c>
      <c r="F36" s="1417" t="s">
        <v>2992</v>
      </c>
      <c r="G36" s="660" t="s">
        <v>2993</v>
      </c>
      <c r="H36" s="660" t="s">
        <v>55</v>
      </c>
      <c r="I36" s="660">
        <v>100</v>
      </c>
      <c r="J36" s="1417" t="s">
        <v>2994</v>
      </c>
      <c r="K36" s="1417"/>
      <c r="L36" s="1417" t="s">
        <v>38</v>
      </c>
      <c r="M36" s="1408"/>
      <c r="N36" s="1408">
        <v>23866.01</v>
      </c>
      <c r="O36" s="1408"/>
      <c r="P36" s="1408">
        <v>23866.01</v>
      </c>
      <c r="Q36" s="1417" t="s">
        <v>2934</v>
      </c>
      <c r="R36" s="1417" t="s">
        <v>2951</v>
      </c>
    </row>
    <row r="37" spans="1:18" ht="108" customHeight="1" x14ac:dyDescent="0.25">
      <c r="A37" s="1407"/>
      <c r="B37" s="1407"/>
      <c r="C37" s="1407"/>
      <c r="D37" s="1407"/>
      <c r="E37" s="1407"/>
      <c r="F37" s="1407"/>
      <c r="G37" s="660" t="s">
        <v>2957</v>
      </c>
      <c r="H37" s="660" t="s">
        <v>1380</v>
      </c>
      <c r="I37" s="660">
        <v>1</v>
      </c>
      <c r="J37" s="1407"/>
      <c r="K37" s="1407"/>
      <c r="L37" s="1407"/>
      <c r="M37" s="1407"/>
      <c r="N37" s="1407"/>
      <c r="O37" s="1407"/>
      <c r="P37" s="1407"/>
      <c r="Q37" s="1407"/>
      <c r="R37" s="1407"/>
    </row>
    <row r="38" spans="1:18" ht="71.25" customHeight="1" x14ac:dyDescent="0.25">
      <c r="A38" s="1409">
        <v>17</v>
      </c>
      <c r="B38" s="1409">
        <v>1</v>
      </c>
      <c r="C38" s="1409">
        <v>4</v>
      </c>
      <c r="D38" s="1409">
        <v>2</v>
      </c>
      <c r="E38" s="1409" t="s">
        <v>2995</v>
      </c>
      <c r="F38" s="1409" t="s">
        <v>2996</v>
      </c>
      <c r="G38" s="677" t="s">
        <v>2997</v>
      </c>
      <c r="H38" s="677" t="s">
        <v>55</v>
      </c>
      <c r="I38" s="677">
        <v>200</v>
      </c>
      <c r="J38" s="1409" t="s">
        <v>2998</v>
      </c>
      <c r="K38" s="1409"/>
      <c r="L38" s="1409" t="s">
        <v>38</v>
      </c>
      <c r="M38" s="1406"/>
      <c r="N38" s="1406">
        <v>10154.879999999999</v>
      </c>
      <c r="O38" s="1406"/>
      <c r="P38" s="1406">
        <v>10154.879999999999</v>
      </c>
      <c r="Q38" s="1409" t="s">
        <v>2934</v>
      </c>
      <c r="R38" s="1412" t="s">
        <v>2951</v>
      </c>
    </row>
    <row r="39" spans="1:18" ht="108" customHeight="1" x14ac:dyDescent="0.25">
      <c r="A39" s="1416"/>
      <c r="B39" s="1415"/>
      <c r="C39" s="1415"/>
      <c r="D39" s="1415"/>
      <c r="E39" s="1415"/>
      <c r="F39" s="1415"/>
      <c r="G39" s="751" t="s">
        <v>2999</v>
      </c>
      <c r="H39" s="751" t="s">
        <v>3000</v>
      </c>
      <c r="I39" s="751">
        <v>200</v>
      </c>
      <c r="J39" s="1415"/>
      <c r="K39" s="1415"/>
      <c r="L39" s="1415"/>
      <c r="M39" s="1415"/>
      <c r="N39" s="1415"/>
      <c r="O39" s="1415"/>
      <c r="P39" s="1415"/>
      <c r="Q39" s="1415"/>
      <c r="R39" s="1413"/>
    </row>
    <row r="40" spans="1:18" ht="31.5" customHeight="1" x14ac:dyDescent="0.25">
      <c r="A40" s="1414">
        <v>18</v>
      </c>
      <c r="B40" s="1409">
        <v>1</v>
      </c>
      <c r="C40" s="1409">
        <v>4</v>
      </c>
      <c r="D40" s="1409">
        <v>2</v>
      </c>
      <c r="E40" s="1409" t="s">
        <v>3001</v>
      </c>
      <c r="F40" s="1409" t="s">
        <v>3002</v>
      </c>
      <c r="G40" s="677" t="s">
        <v>2997</v>
      </c>
      <c r="H40" s="677" t="s">
        <v>55</v>
      </c>
      <c r="I40" s="677">
        <v>200</v>
      </c>
      <c r="J40" s="1409" t="s">
        <v>3003</v>
      </c>
      <c r="K40" s="1409"/>
      <c r="L40" s="1409" t="s">
        <v>38</v>
      </c>
      <c r="M40" s="1406"/>
      <c r="N40" s="1406">
        <v>48730.239999999998</v>
      </c>
      <c r="O40" s="1406"/>
      <c r="P40" s="1406">
        <v>48730.239999999998</v>
      </c>
      <c r="Q40" s="1409" t="s">
        <v>2934</v>
      </c>
      <c r="R40" s="1410" t="s">
        <v>2951</v>
      </c>
    </row>
    <row r="41" spans="1:18" ht="114.75" customHeight="1" x14ac:dyDescent="0.25">
      <c r="A41" s="1407"/>
      <c r="B41" s="1407"/>
      <c r="C41" s="1407"/>
      <c r="D41" s="1407"/>
      <c r="E41" s="1407"/>
      <c r="F41" s="1407"/>
      <c r="G41" s="677" t="s">
        <v>2999</v>
      </c>
      <c r="H41" s="677" t="s">
        <v>1167</v>
      </c>
      <c r="I41" s="677">
        <v>200</v>
      </c>
      <c r="J41" s="1407"/>
      <c r="K41" s="1407"/>
      <c r="L41" s="1407"/>
      <c r="M41" s="1407"/>
      <c r="N41" s="1407"/>
      <c r="O41" s="1407"/>
      <c r="P41" s="1407"/>
      <c r="Q41" s="1407"/>
      <c r="R41" s="1411"/>
    </row>
    <row r="42" spans="1:18" ht="51" customHeight="1" x14ac:dyDescent="0.25">
      <c r="A42" s="1404">
        <v>19</v>
      </c>
      <c r="B42" s="1394">
        <v>1</v>
      </c>
      <c r="C42" s="1394">
        <v>4</v>
      </c>
      <c r="D42" s="1394">
        <v>2</v>
      </c>
      <c r="E42" s="1394" t="s">
        <v>3004</v>
      </c>
      <c r="F42" s="1394" t="s">
        <v>3005</v>
      </c>
      <c r="G42" s="678" t="s">
        <v>194</v>
      </c>
      <c r="H42" s="678" t="s">
        <v>55</v>
      </c>
      <c r="I42" s="678">
        <v>150</v>
      </c>
      <c r="J42" s="1394" t="s">
        <v>3006</v>
      </c>
      <c r="K42" s="1394"/>
      <c r="L42" s="1394" t="s">
        <v>38</v>
      </c>
      <c r="M42" s="1392"/>
      <c r="N42" s="1392">
        <v>97868.160000000003</v>
      </c>
      <c r="O42" s="1392"/>
      <c r="P42" s="1392">
        <v>97868.160000000003</v>
      </c>
      <c r="Q42" s="1394" t="s">
        <v>2934</v>
      </c>
      <c r="R42" s="1395" t="s">
        <v>2951</v>
      </c>
    </row>
    <row r="43" spans="1:18" ht="188.25" customHeight="1" x14ac:dyDescent="0.25">
      <c r="A43" s="1405"/>
      <c r="B43" s="1393"/>
      <c r="C43" s="1393"/>
      <c r="D43" s="1393"/>
      <c r="E43" s="1393"/>
      <c r="F43" s="1393"/>
      <c r="G43" s="679" t="s">
        <v>3007</v>
      </c>
      <c r="H43" s="679" t="s">
        <v>1167</v>
      </c>
      <c r="I43" s="679">
        <v>150</v>
      </c>
      <c r="J43" s="1393"/>
      <c r="K43" s="1393"/>
      <c r="L43" s="1393"/>
      <c r="M43" s="1393"/>
      <c r="N43" s="1393"/>
      <c r="O43" s="1393"/>
      <c r="P43" s="1393"/>
      <c r="Q43" s="1393"/>
      <c r="R43" s="1396"/>
    </row>
    <row r="44" spans="1:18" ht="15.75" customHeight="1" x14ac:dyDescent="0.25"/>
    <row r="45" spans="1:18" ht="15.75" customHeight="1" x14ac:dyDescent="0.25">
      <c r="L45" s="1397"/>
      <c r="M45" s="1400" t="s">
        <v>35</v>
      </c>
      <c r="N45" s="1401"/>
      <c r="O45" s="1402"/>
    </row>
    <row r="46" spans="1:18" ht="19.5" customHeight="1" x14ac:dyDescent="0.25">
      <c r="L46" s="1398"/>
      <c r="M46" s="680" t="s">
        <v>36</v>
      </c>
      <c r="N46" s="1403" t="s">
        <v>37</v>
      </c>
      <c r="O46" s="1402"/>
    </row>
    <row r="47" spans="1:18" ht="15" customHeight="1" x14ac:dyDescent="0.25">
      <c r="L47" s="1399"/>
      <c r="M47" s="680"/>
      <c r="N47" s="680">
        <v>2020</v>
      </c>
      <c r="O47" s="680">
        <v>2021</v>
      </c>
    </row>
    <row r="48" spans="1:18" ht="15.75" customHeight="1" x14ac:dyDescent="0.25">
      <c r="L48" s="680" t="s">
        <v>729</v>
      </c>
      <c r="M48" s="681">
        <v>19</v>
      </c>
      <c r="N48" s="682">
        <f>O7+O10+O13+O16+O18+O24+O21+O26</f>
        <v>308161.28999999998</v>
      </c>
      <c r="O48" s="682">
        <f>P42+P40+P38+P36+P29+P28+P31+P27+P9+P14+P15</f>
        <v>575832.71</v>
      </c>
    </row>
    <row r="49" ht="15.75" customHeight="1" x14ac:dyDescent="0.25"/>
    <row r="50" ht="15.75" customHeight="1" x14ac:dyDescent="0.25"/>
    <row r="51" ht="15.75" customHeight="1" x14ac:dyDescent="0.25"/>
  </sheetData>
  <mergeCells count="206">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10:A12"/>
    <mergeCell ref="B10:B12"/>
    <mergeCell ref="C10:C12"/>
    <mergeCell ref="D10:D12"/>
    <mergeCell ref="E10:E12"/>
    <mergeCell ref="F10:F12"/>
    <mergeCell ref="G10:G12"/>
    <mergeCell ref="J10:J12"/>
    <mergeCell ref="K7:K8"/>
    <mergeCell ref="L7:L8"/>
    <mergeCell ref="M7:M8"/>
    <mergeCell ref="N7:N8"/>
    <mergeCell ref="O7:O8"/>
    <mergeCell ref="P7:P8"/>
    <mergeCell ref="Q10:Q12"/>
    <mergeCell ref="R10:R12"/>
    <mergeCell ref="A16:A17"/>
    <mergeCell ref="B16:B17"/>
    <mergeCell ref="C16:C17"/>
    <mergeCell ref="D16:D17"/>
    <mergeCell ref="E16:E17"/>
    <mergeCell ref="F16:F17"/>
    <mergeCell ref="G16:G17"/>
    <mergeCell ref="J16:J17"/>
    <mergeCell ref="K10:K12"/>
    <mergeCell ref="L10:L12"/>
    <mergeCell ref="M10:M12"/>
    <mergeCell ref="N10:N12"/>
    <mergeCell ref="O10:O12"/>
    <mergeCell ref="P10:P12"/>
    <mergeCell ref="Q16:Q17"/>
    <mergeCell ref="R16:R17"/>
    <mergeCell ref="L16:L17"/>
    <mergeCell ref="A18:A20"/>
    <mergeCell ref="B18:B20"/>
    <mergeCell ref="C18:C20"/>
    <mergeCell ref="D18:D20"/>
    <mergeCell ref="E18:E20"/>
    <mergeCell ref="F18:F20"/>
    <mergeCell ref="G18:G19"/>
    <mergeCell ref="J18:J20"/>
    <mergeCell ref="K16:K17"/>
    <mergeCell ref="M16:M17"/>
    <mergeCell ref="N16:N17"/>
    <mergeCell ref="O16:O17"/>
    <mergeCell ref="P16:P17"/>
    <mergeCell ref="Q18:Q20"/>
    <mergeCell ref="R18:R20"/>
    <mergeCell ref="A21:A23"/>
    <mergeCell ref="B21:B23"/>
    <mergeCell ref="C21:C23"/>
    <mergeCell ref="D21:D23"/>
    <mergeCell ref="E21:E23"/>
    <mergeCell ref="F21:F23"/>
    <mergeCell ref="G21:G22"/>
    <mergeCell ref="J21:J23"/>
    <mergeCell ref="K18:K20"/>
    <mergeCell ref="L18:L20"/>
    <mergeCell ref="M18:M20"/>
    <mergeCell ref="N18:N20"/>
    <mergeCell ref="O18:O20"/>
    <mergeCell ref="P18:P20"/>
    <mergeCell ref="Q21:Q23"/>
    <mergeCell ref="R21:R23"/>
    <mergeCell ref="L21:L23"/>
    <mergeCell ref="M21:M23"/>
    <mergeCell ref="A24:A25"/>
    <mergeCell ref="B24:B25"/>
    <mergeCell ref="C24:C25"/>
    <mergeCell ref="D24:D25"/>
    <mergeCell ref="E24:E25"/>
    <mergeCell ref="F24:F25"/>
    <mergeCell ref="G24:G25"/>
    <mergeCell ref="J24:J25"/>
    <mergeCell ref="K21:K23"/>
    <mergeCell ref="N21:N23"/>
    <mergeCell ref="O21:O23"/>
    <mergeCell ref="P21:P23"/>
    <mergeCell ref="Q24:Q25"/>
    <mergeCell ref="R24:R25"/>
    <mergeCell ref="A29:A30"/>
    <mergeCell ref="B29:B30"/>
    <mergeCell ref="C29:C30"/>
    <mergeCell ref="D29:D30"/>
    <mergeCell ref="E29:E30"/>
    <mergeCell ref="F29:F30"/>
    <mergeCell ref="G29:G30"/>
    <mergeCell ref="J29:J30"/>
    <mergeCell ref="K24:K25"/>
    <mergeCell ref="L24:L25"/>
    <mergeCell ref="M24:M25"/>
    <mergeCell ref="N24:N25"/>
    <mergeCell ref="O24:O25"/>
    <mergeCell ref="P24:P25"/>
    <mergeCell ref="Q29:Q30"/>
    <mergeCell ref="R29:R30"/>
    <mergeCell ref="L29:L30"/>
    <mergeCell ref="M29:M30"/>
    <mergeCell ref="N29:N30"/>
    <mergeCell ref="A36:A37"/>
    <mergeCell ref="B36:B37"/>
    <mergeCell ref="C36:C37"/>
    <mergeCell ref="D36:D37"/>
    <mergeCell ref="E36:E37"/>
    <mergeCell ref="F36:F37"/>
    <mergeCell ref="J36:J37"/>
    <mergeCell ref="K31:K35"/>
    <mergeCell ref="L31:L35"/>
    <mergeCell ref="L36:L37"/>
    <mergeCell ref="A31:A35"/>
    <mergeCell ref="B31:B35"/>
    <mergeCell ref="C31:C35"/>
    <mergeCell ref="D31:D35"/>
    <mergeCell ref="E31:E35"/>
    <mergeCell ref="F31:F35"/>
    <mergeCell ref="G31:G32"/>
    <mergeCell ref="J31:J35"/>
    <mergeCell ref="E38:E39"/>
    <mergeCell ref="F38:F39"/>
    <mergeCell ref="J38:J39"/>
    <mergeCell ref="K38:K39"/>
    <mergeCell ref="K36:K37"/>
    <mergeCell ref="O29:O30"/>
    <mergeCell ref="P29:P30"/>
    <mergeCell ref="Q31:Q35"/>
    <mergeCell ref="R31:R35"/>
    <mergeCell ref="G33:G34"/>
    <mergeCell ref="M31:M35"/>
    <mergeCell ref="N31:N35"/>
    <mergeCell ref="O31:O35"/>
    <mergeCell ref="P31:P35"/>
    <mergeCell ref="Q36:Q37"/>
    <mergeCell ref="R36:R37"/>
    <mergeCell ref="M36:M37"/>
    <mergeCell ref="N36:N37"/>
    <mergeCell ref="O36:O37"/>
    <mergeCell ref="K29:K30"/>
    <mergeCell ref="P36:P37"/>
    <mergeCell ref="P40:P41"/>
    <mergeCell ref="Q40:Q41"/>
    <mergeCell ref="R40:R41"/>
    <mergeCell ref="R38:R39"/>
    <mergeCell ref="A40:A41"/>
    <mergeCell ref="B40:B41"/>
    <mergeCell ref="C40:C41"/>
    <mergeCell ref="D40:D41"/>
    <mergeCell ref="E40:E41"/>
    <mergeCell ref="F40:F41"/>
    <mergeCell ref="J40:J41"/>
    <mergeCell ref="K40:K41"/>
    <mergeCell ref="L40:L41"/>
    <mergeCell ref="L38:L39"/>
    <mergeCell ref="M38:M39"/>
    <mergeCell ref="N38:N39"/>
    <mergeCell ref="O38:O39"/>
    <mergeCell ref="P38:P39"/>
    <mergeCell ref="Q38:Q39"/>
    <mergeCell ref="A38:A39"/>
    <mergeCell ref="B38:B39"/>
    <mergeCell ref="C38:C39"/>
    <mergeCell ref="D38:D39"/>
    <mergeCell ref="A42:A43"/>
    <mergeCell ref="B42:B43"/>
    <mergeCell ref="C42:C43"/>
    <mergeCell ref="D42:D43"/>
    <mergeCell ref="E42:E43"/>
    <mergeCell ref="F42:F43"/>
    <mergeCell ref="M40:M41"/>
    <mergeCell ref="N40:N41"/>
    <mergeCell ref="O40:O41"/>
    <mergeCell ref="P42:P43"/>
    <mergeCell ref="Q42:Q43"/>
    <mergeCell ref="R42:R43"/>
    <mergeCell ref="L45:L47"/>
    <mergeCell ref="M45:O45"/>
    <mergeCell ref="N46:O46"/>
    <mergeCell ref="J42:J43"/>
    <mergeCell ref="K42:K43"/>
    <mergeCell ref="L42:L43"/>
    <mergeCell ref="M42:M43"/>
    <mergeCell ref="N42:N43"/>
    <mergeCell ref="O42:O43"/>
  </mergeCells>
  <pageMargins left="0.7" right="0.7" top="0.75" bottom="0.75" header="0" footer="0"/>
  <pageSetup paperSize="9"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4888-C347-4AC1-857F-1DBFA7C75562}">
  <dimension ref="A2:S36"/>
  <sheetViews>
    <sheetView topLeftCell="A23" zoomScale="70" zoomScaleNormal="70" workbookViewId="0">
      <selection activeCell="O37" sqref="O37"/>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 customWidth="1"/>
    <col min="6" max="6" width="61.42578125" style="85" customWidth="1"/>
    <col min="7" max="7" width="35.7109375" style="85" customWidth="1"/>
    <col min="8" max="8" width="20.42578125" style="85" customWidth="1"/>
    <col min="9" max="9" width="12.140625" style="85" customWidth="1"/>
    <col min="10" max="10" width="32.140625" style="85" customWidth="1"/>
    <col min="11" max="11" width="12.140625" style="85" customWidth="1"/>
    <col min="12" max="12" width="12.7109375" style="85" customWidth="1"/>
    <col min="13" max="13" width="20.5703125" style="85" customWidth="1"/>
    <col min="14" max="14" width="17.28515625" style="85" customWidth="1"/>
    <col min="15" max="16" width="18" style="85" customWidth="1"/>
    <col min="17" max="17" width="21.28515625" style="85" customWidth="1"/>
    <col min="18" max="18" width="23.57031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ht="14.25" customHeight="1" x14ac:dyDescent="0.25">
      <c r="A2" s="14" t="s">
        <v>1050</v>
      </c>
    </row>
    <row r="3" spans="1:19" x14ac:dyDescent="0.25">
      <c r="M3" s="86"/>
      <c r="N3" s="86"/>
      <c r="O3" s="86"/>
      <c r="P3" s="86"/>
    </row>
    <row r="4" spans="1:19" s="63" customFormat="1" ht="31.5" customHeight="1" x14ac:dyDescent="0.2">
      <c r="A4" s="845" t="s">
        <v>0</v>
      </c>
      <c r="B4" s="847" t="s">
        <v>1</v>
      </c>
      <c r="C4" s="847" t="s">
        <v>2</v>
      </c>
      <c r="D4" s="847" t="s">
        <v>3</v>
      </c>
      <c r="E4" s="845" t="s">
        <v>4</v>
      </c>
      <c r="F4" s="845" t="s">
        <v>5</v>
      </c>
      <c r="G4" s="845" t="s">
        <v>6</v>
      </c>
      <c r="H4" s="849" t="s">
        <v>7</v>
      </c>
      <c r="I4" s="849"/>
      <c r="J4" s="845" t="s">
        <v>8</v>
      </c>
      <c r="K4" s="850" t="s">
        <v>9</v>
      </c>
      <c r="L4" s="851"/>
      <c r="M4" s="843" t="s">
        <v>10</v>
      </c>
      <c r="N4" s="844"/>
      <c r="O4" s="843" t="s">
        <v>11</v>
      </c>
      <c r="P4" s="844"/>
      <c r="Q4" s="845" t="s">
        <v>12</v>
      </c>
      <c r="R4" s="847" t="s">
        <v>13</v>
      </c>
      <c r="S4" s="62"/>
    </row>
    <row r="5" spans="1:19" s="63" customFormat="1"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62"/>
    </row>
    <row r="6" spans="1:19" s="63" customForma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62"/>
    </row>
    <row r="7" spans="1:19" s="3" customFormat="1" ht="45" x14ac:dyDescent="0.25">
      <c r="A7" s="242">
        <v>1</v>
      </c>
      <c r="B7" s="243">
        <v>2.2999999999999998</v>
      </c>
      <c r="C7" s="243">
        <v>1</v>
      </c>
      <c r="D7" s="243">
        <v>3</v>
      </c>
      <c r="E7" s="238" t="s">
        <v>263</v>
      </c>
      <c r="F7" s="238" t="s">
        <v>204</v>
      </c>
      <c r="G7" s="240" t="s">
        <v>264</v>
      </c>
      <c r="H7" s="238" t="s">
        <v>123</v>
      </c>
      <c r="I7" s="238">
        <v>3000</v>
      </c>
      <c r="J7" s="240" t="s">
        <v>124</v>
      </c>
      <c r="K7" s="243" t="s">
        <v>40</v>
      </c>
      <c r="L7" s="243"/>
      <c r="M7" s="254">
        <v>19152</v>
      </c>
      <c r="N7" s="254"/>
      <c r="O7" s="254">
        <v>19152</v>
      </c>
      <c r="P7" s="254"/>
      <c r="Q7" s="263" t="s">
        <v>121</v>
      </c>
      <c r="R7" s="243" t="s">
        <v>122</v>
      </c>
      <c r="S7" s="6"/>
    </row>
    <row r="8" spans="1:19" s="3" customFormat="1" ht="135" x14ac:dyDescent="0.25">
      <c r="A8" s="242">
        <v>2</v>
      </c>
      <c r="B8" s="243">
        <v>6</v>
      </c>
      <c r="C8" s="243">
        <v>1</v>
      </c>
      <c r="D8" s="243">
        <v>9</v>
      </c>
      <c r="E8" s="238" t="s">
        <v>125</v>
      </c>
      <c r="F8" s="243" t="s">
        <v>126</v>
      </c>
      <c r="G8" s="242" t="s">
        <v>53</v>
      </c>
      <c r="H8" s="243" t="s">
        <v>127</v>
      </c>
      <c r="I8" s="243">
        <v>335</v>
      </c>
      <c r="J8" s="243" t="s">
        <v>128</v>
      </c>
      <c r="K8" s="243" t="s">
        <v>161</v>
      </c>
      <c r="L8" s="243"/>
      <c r="M8" s="254">
        <v>172846</v>
      </c>
      <c r="N8" s="254"/>
      <c r="O8" s="254">
        <v>172846</v>
      </c>
      <c r="P8" s="254"/>
      <c r="Q8" s="263" t="s">
        <v>121</v>
      </c>
      <c r="R8" s="243" t="s">
        <v>122</v>
      </c>
      <c r="S8" s="6"/>
    </row>
    <row r="9" spans="1:19" s="3" customFormat="1" ht="135" x14ac:dyDescent="0.25">
      <c r="A9" s="243">
        <v>3</v>
      </c>
      <c r="B9" s="238">
        <v>3</v>
      </c>
      <c r="C9" s="238">
        <v>1</v>
      </c>
      <c r="D9" s="238">
        <v>9</v>
      </c>
      <c r="E9" s="238" t="s">
        <v>174</v>
      </c>
      <c r="F9" s="243" t="s">
        <v>129</v>
      </c>
      <c r="G9" s="240" t="s">
        <v>120</v>
      </c>
      <c r="H9" s="238" t="s">
        <v>57</v>
      </c>
      <c r="I9" s="238">
        <v>2</v>
      </c>
      <c r="J9" s="238" t="s">
        <v>130</v>
      </c>
      <c r="K9" s="243" t="s">
        <v>47</v>
      </c>
      <c r="L9" s="243"/>
      <c r="M9" s="254">
        <v>30000</v>
      </c>
      <c r="N9" s="254"/>
      <c r="O9" s="254">
        <v>30000</v>
      </c>
      <c r="P9" s="254"/>
      <c r="Q9" s="263" t="s">
        <v>121</v>
      </c>
      <c r="R9" s="243" t="s">
        <v>122</v>
      </c>
      <c r="S9" s="6"/>
    </row>
    <row r="10" spans="1:19" s="3" customFormat="1" ht="147.75" customHeight="1" x14ac:dyDescent="0.25">
      <c r="A10" s="242">
        <v>4</v>
      </c>
      <c r="B10" s="243">
        <v>6</v>
      </c>
      <c r="C10" s="243">
        <v>1</v>
      </c>
      <c r="D10" s="243">
        <v>13</v>
      </c>
      <c r="E10" s="243" t="s">
        <v>131</v>
      </c>
      <c r="F10" s="243" t="s">
        <v>265</v>
      </c>
      <c r="G10" s="243" t="s">
        <v>175</v>
      </c>
      <c r="H10" s="243" t="s">
        <v>176</v>
      </c>
      <c r="I10" s="243" t="s">
        <v>177</v>
      </c>
      <c r="J10" s="243" t="s">
        <v>132</v>
      </c>
      <c r="K10" s="243" t="s">
        <v>40</v>
      </c>
      <c r="L10" s="243"/>
      <c r="M10" s="254">
        <v>53000</v>
      </c>
      <c r="N10" s="254"/>
      <c r="O10" s="254">
        <v>53000</v>
      </c>
      <c r="P10" s="254"/>
      <c r="Q10" s="263" t="s">
        <v>121</v>
      </c>
      <c r="R10" s="243" t="s">
        <v>122</v>
      </c>
      <c r="S10" s="6"/>
    </row>
    <row r="11" spans="1:19" s="3" customFormat="1" ht="121.5" customHeight="1" x14ac:dyDescent="0.25">
      <c r="A11" s="242">
        <v>5</v>
      </c>
      <c r="B11" s="242">
        <v>1</v>
      </c>
      <c r="C11" s="242">
        <v>1</v>
      </c>
      <c r="D11" s="242">
        <v>6</v>
      </c>
      <c r="E11" s="243" t="s">
        <v>266</v>
      </c>
      <c r="F11" s="243" t="s">
        <v>133</v>
      </c>
      <c r="G11" s="242" t="s">
        <v>54</v>
      </c>
      <c r="H11" s="41" t="s">
        <v>134</v>
      </c>
      <c r="I11" s="242">
        <v>3000</v>
      </c>
      <c r="J11" s="238" t="s">
        <v>130</v>
      </c>
      <c r="K11" s="242" t="s">
        <v>40</v>
      </c>
      <c r="L11" s="41"/>
      <c r="M11" s="251">
        <v>20000</v>
      </c>
      <c r="N11" s="41"/>
      <c r="O11" s="251">
        <v>20000</v>
      </c>
      <c r="P11" s="41"/>
      <c r="Q11" s="263" t="s">
        <v>121</v>
      </c>
      <c r="R11" s="243" t="s">
        <v>122</v>
      </c>
      <c r="S11" s="6"/>
    </row>
    <row r="12" spans="1:19" ht="145.5" customHeight="1" x14ac:dyDescent="0.25">
      <c r="A12" s="242">
        <v>6</v>
      </c>
      <c r="B12" s="242">
        <v>6</v>
      </c>
      <c r="C12" s="242">
        <v>1</v>
      </c>
      <c r="D12" s="242">
        <v>6</v>
      </c>
      <c r="E12" s="242" t="s">
        <v>775</v>
      </c>
      <c r="F12" s="243" t="s">
        <v>267</v>
      </c>
      <c r="G12" s="242" t="s">
        <v>162</v>
      </c>
      <c r="H12" s="242" t="s">
        <v>55</v>
      </c>
      <c r="I12" s="242">
        <v>25</v>
      </c>
      <c r="J12" s="243" t="s">
        <v>163</v>
      </c>
      <c r="K12" s="242" t="s">
        <v>161</v>
      </c>
      <c r="L12" s="242"/>
      <c r="M12" s="251">
        <v>31449</v>
      </c>
      <c r="N12" s="242"/>
      <c r="O12" s="251">
        <v>31449</v>
      </c>
      <c r="P12" s="242"/>
      <c r="Q12" s="243" t="s">
        <v>121</v>
      </c>
      <c r="R12" s="243" t="s">
        <v>122</v>
      </c>
    </row>
    <row r="13" spans="1:19" ht="90" customHeight="1" x14ac:dyDescent="0.25">
      <c r="A13" s="242">
        <v>7</v>
      </c>
      <c r="B13" s="242">
        <v>3</v>
      </c>
      <c r="C13" s="242">
        <v>1</v>
      </c>
      <c r="D13" s="242">
        <v>9</v>
      </c>
      <c r="E13" s="242" t="s">
        <v>164</v>
      </c>
      <c r="F13" s="243" t="s">
        <v>165</v>
      </c>
      <c r="G13" s="242" t="s">
        <v>162</v>
      </c>
      <c r="H13" s="242" t="s">
        <v>55</v>
      </c>
      <c r="I13" s="242">
        <v>150</v>
      </c>
      <c r="J13" s="242" t="s">
        <v>268</v>
      </c>
      <c r="K13" s="242" t="s">
        <v>161</v>
      </c>
      <c r="L13" s="242"/>
      <c r="M13" s="251">
        <v>47848</v>
      </c>
      <c r="N13" s="242"/>
      <c r="O13" s="251">
        <v>47848</v>
      </c>
      <c r="P13" s="242"/>
      <c r="Q13" s="243" t="s">
        <v>121</v>
      </c>
      <c r="R13" s="243" t="s">
        <v>122</v>
      </c>
    </row>
    <row r="14" spans="1:19" ht="69.75" customHeight="1" x14ac:dyDescent="0.25">
      <c r="A14" s="834">
        <v>8</v>
      </c>
      <c r="B14" s="834">
        <v>6</v>
      </c>
      <c r="C14" s="834">
        <v>5</v>
      </c>
      <c r="D14" s="834">
        <v>11</v>
      </c>
      <c r="E14" s="836" t="s">
        <v>269</v>
      </c>
      <c r="F14" s="836" t="s">
        <v>126</v>
      </c>
      <c r="G14" s="834" t="s">
        <v>270</v>
      </c>
      <c r="H14" s="242" t="s">
        <v>57</v>
      </c>
      <c r="I14" s="242">
        <v>1</v>
      </c>
      <c r="J14" s="836" t="s">
        <v>128</v>
      </c>
      <c r="K14" s="834" t="s">
        <v>271</v>
      </c>
      <c r="L14" s="834"/>
      <c r="M14" s="852">
        <v>34237.199999999997</v>
      </c>
      <c r="N14" s="834"/>
      <c r="O14" s="852">
        <v>34237.199999999997</v>
      </c>
      <c r="P14" s="834"/>
      <c r="Q14" s="836" t="s">
        <v>121</v>
      </c>
      <c r="R14" s="836" t="s">
        <v>122</v>
      </c>
    </row>
    <row r="15" spans="1:19" ht="76.5" customHeight="1" x14ac:dyDescent="0.25">
      <c r="A15" s="835"/>
      <c r="B15" s="835"/>
      <c r="C15" s="835"/>
      <c r="D15" s="835"/>
      <c r="E15" s="833"/>
      <c r="F15" s="833"/>
      <c r="G15" s="835"/>
      <c r="H15" s="242" t="s">
        <v>272</v>
      </c>
      <c r="I15" s="242">
        <v>85</v>
      </c>
      <c r="J15" s="833"/>
      <c r="K15" s="835"/>
      <c r="L15" s="835"/>
      <c r="M15" s="853"/>
      <c r="N15" s="835"/>
      <c r="O15" s="853"/>
      <c r="P15" s="835"/>
      <c r="Q15" s="833"/>
      <c r="R15" s="833"/>
    </row>
    <row r="16" spans="1:19" ht="79.5" customHeight="1" x14ac:dyDescent="0.25">
      <c r="A16" s="834">
        <v>9</v>
      </c>
      <c r="B16" s="834">
        <v>6</v>
      </c>
      <c r="C16" s="836">
        <v>5</v>
      </c>
      <c r="D16" s="836">
        <v>11</v>
      </c>
      <c r="E16" s="836" t="s">
        <v>274</v>
      </c>
      <c r="F16" s="836" t="s">
        <v>275</v>
      </c>
      <c r="G16" s="834" t="s">
        <v>193</v>
      </c>
      <c r="H16" s="243" t="s">
        <v>57</v>
      </c>
      <c r="I16" s="243">
        <v>1</v>
      </c>
      <c r="J16" s="836" t="s">
        <v>128</v>
      </c>
      <c r="K16" s="854"/>
      <c r="L16" s="836" t="s">
        <v>276</v>
      </c>
      <c r="M16" s="854"/>
      <c r="N16" s="856">
        <v>143718.79</v>
      </c>
      <c r="O16" s="854"/>
      <c r="P16" s="856">
        <v>143718.79</v>
      </c>
      <c r="Q16" s="836" t="s">
        <v>121</v>
      </c>
      <c r="R16" s="836" t="s">
        <v>122</v>
      </c>
    </row>
    <row r="17" spans="1:19" ht="104.25" customHeight="1" x14ac:dyDescent="0.25">
      <c r="A17" s="835"/>
      <c r="B17" s="835"/>
      <c r="C17" s="833"/>
      <c r="D17" s="833"/>
      <c r="E17" s="833"/>
      <c r="F17" s="833"/>
      <c r="G17" s="835"/>
      <c r="H17" s="243" t="s">
        <v>277</v>
      </c>
      <c r="I17" s="243" t="s">
        <v>278</v>
      </c>
      <c r="J17" s="833"/>
      <c r="K17" s="855"/>
      <c r="L17" s="833"/>
      <c r="M17" s="855"/>
      <c r="N17" s="857"/>
      <c r="O17" s="855"/>
      <c r="P17" s="857"/>
      <c r="Q17" s="833"/>
      <c r="R17" s="833"/>
      <c r="S17" s="86"/>
    </row>
    <row r="18" spans="1:19" ht="67.5" customHeight="1" x14ac:dyDescent="0.25">
      <c r="A18" s="834">
        <v>10</v>
      </c>
      <c r="B18" s="836">
        <v>6</v>
      </c>
      <c r="C18" s="836">
        <v>5</v>
      </c>
      <c r="D18" s="836">
        <v>11</v>
      </c>
      <c r="E18" s="836" t="s">
        <v>279</v>
      </c>
      <c r="F18" s="836" t="s">
        <v>126</v>
      </c>
      <c r="G18" s="834" t="s">
        <v>280</v>
      </c>
      <c r="H18" s="243" t="s">
        <v>57</v>
      </c>
      <c r="I18" s="243">
        <v>1</v>
      </c>
      <c r="J18" s="836" t="s">
        <v>281</v>
      </c>
      <c r="K18" s="854"/>
      <c r="L18" s="836" t="s">
        <v>161</v>
      </c>
      <c r="M18" s="854"/>
      <c r="N18" s="856">
        <v>250000</v>
      </c>
      <c r="O18" s="854"/>
      <c r="P18" s="856">
        <v>250000</v>
      </c>
      <c r="Q18" s="836" t="s">
        <v>121</v>
      </c>
      <c r="R18" s="836" t="s">
        <v>122</v>
      </c>
    </row>
    <row r="19" spans="1:19" ht="90" customHeight="1" x14ac:dyDescent="0.25">
      <c r="A19" s="835"/>
      <c r="B19" s="833"/>
      <c r="C19" s="833"/>
      <c r="D19" s="833"/>
      <c r="E19" s="833"/>
      <c r="F19" s="833"/>
      <c r="G19" s="835"/>
      <c r="H19" s="243" t="s">
        <v>55</v>
      </c>
      <c r="I19" s="243" t="s">
        <v>282</v>
      </c>
      <c r="J19" s="833"/>
      <c r="K19" s="855"/>
      <c r="L19" s="833"/>
      <c r="M19" s="855"/>
      <c r="N19" s="857"/>
      <c r="O19" s="855"/>
      <c r="P19" s="857"/>
      <c r="Q19" s="833"/>
      <c r="R19" s="833"/>
    </row>
    <row r="20" spans="1:19" ht="63.75" customHeight="1" x14ac:dyDescent="0.25">
      <c r="A20" s="836">
        <v>11</v>
      </c>
      <c r="B20" s="836">
        <v>3</v>
      </c>
      <c r="C20" s="836">
        <v>1</v>
      </c>
      <c r="D20" s="836">
        <v>13</v>
      </c>
      <c r="E20" s="836" t="s">
        <v>174</v>
      </c>
      <c r="F20" s="836" t="s">
        <v>129</v>
      </c>
      <c r="G20" s="834" t="s">
        <v>283</v>
      </c>
      <c r="H20" s="243" t="s">
        <v>57</v>
      </c>
      <c r="I20" s="243">
        <v>2</v>
      </c>
      <c r="J20" s="836" t="s">
        <v>130</v>
      </c>
      <c r="K20" s="854"/>
      <c r="L20" s="836" t="s">
        <v>43</v>
      </c>
      <c r="M20" s="854"/>
      <c r="N20" s="856">
        <v>30000</v>
      </c>
      <c r="O20" s="854"/>
      <c r="P20" s="856">
        <v>30000</v>
      </c>
      <c r="Q20" s="836" t="s">
        <v>121</v>
      </c>
      <c r="R20" s="836" t="s">
        <v>122</v>
      </c>
    </row>
    <row r="21" spans="1:19" ht="82.5" customHeight="1" x14ac:dyDescent="0.25">
      <c r="A21" s="833"/>
      <c r="B21" s="833"/>
      <c r="C21" s="833"/>
      <c r="D21" s="833"/>
      <c r="E21" s="833"/>
      <c r="F21" s="833"/>
      <c r="G21" s="835"/>
      <c r="H21" s="243" t="s">
        <v>159</v>
      </c>
      <c r="I21" s="243" t="s">
        <v>284</v>
      </c>
      <c r="J21" s="833"/>
      <c r="K21" s="855"/>
      <c r="L21" s="833"/>
      <c r="M21" s="855"/>
      <c r="N21" s="857"/>
      <c r="O21" s="855"/>
      <c r="P21" s="857"/>
      <c r="Q21" s="833"/>
      <c r="R21" s="833"/>
    </row>
    <row r="22" spans="1:19" ht="141" customHeight="1" x14ac:dyDescent="0.25">
      <c r="A22" s="242">
        <v>12</v>
      </c>
      <c r="B22" s="243">
        <v>6</v>
      </c>
      <c r="C22" s="243">
        <v>3</v>
      </c>
      <c r="D22" s="243">
        <v>13</v>
      </c>
      <c r="E22" s="243" t="s">
        <v>286</v>
      </c>
      <c r="F22" s="243" t="s">
        <v>287</v>
      </c>
      <c r="G22" s="243" t="s">
        <v>288</v>
      </c>
      <c r="H22" s="243" t="s">
        <v>196</v>
      </c>
      <c r="I22" s="243">
        <v>1</v>
      </c>
      <c r="J22" s="243" t="s">
        <v>281</v>
      </c>
      <c r="K22" s="253"/>
      <c r="L22" s="243" t="s">
        <v>43</v>
      </c>
      <c r="M22" s="253"/>
      <c r="N22" s="254">
        <v>30000</v>
      </c>
      <c r="O22" s="253"/>
      <c r="P22" s="254">
        <v>30000</v>
      </c>
      <c r="Q22" s="243" t="s">
        <v>121</v>
      </c>
      <c r="R22" s="243" t="s">
        <v>122</v>
      </c>
    </row>
    <row r="23" spans="1:19" ht="68.25" customHeight="1" x14ac:dyDescent="0.25">
      <c r="A23" s="834">
        <v>13</v>
      </c>
      <c r="B23" s="834">
        <v>6</v>
      </c>
      <c r="C23" s="834">
        <v>1</v>
      </c>
      <c r="D23" s="834">
        <v>13</v>
      </c>
      <c r="E23" s="834" t="s">
        <v>164</v>
      </c>
      <c r="F23" s="836" t="s">
        <v>165</v>
      </c>
      <c r="G23" s="834" t="s">
        <v>162</v>
      </c>
      <c r="H23" s="242" t="s">
        <v>289</v>
      </c>
      <c r="I23" s="243">
        <v>1</v>
      </c>
      <c r="J23" s="834" t="s">
        <v>268</v>
      </c>
      <c r="K23" s="854"/>
      <c r="L23" s="834" t="s">
        <v>43</v>
      </c>
      <c r="M23" s="854"/>
      <c r="N23" s="852">
        <v>35599.89</v>
      </c>
      <c r="O23" s="854"/>
      <c r="P23" s="852">
        <v>35599.89</v>
      </c>
      <c r="Q23" s="836" t="s">
        <v>121</v>
      </c>
      <c r="R23" s="836" t="s">
        <v>122</v>
      </c>
    </row>
    <row r="24" spans="1:19" ht="52.5" customHeight="1" x14ac:dyDescent="0.25">
      <c r="A24" s="835"/>
      <c r="B24" s="835"/>
      <c r="C24" s="835"/>
      <c r="D24" s="835"/>
      <c r="E24" s="835"/>
      <c r="F24" s="833"/>
      <c r="G24" s="835"/>
      <c r="H24" s="243" t="s">
        <v>55</v>
      </c>
      <c r="I24" s="243" t="s">
        <v>290</v>
      </c>
      <c r="J24" s="835"/>
      <c r="K24" s="855"/>
      <c r="L24" s="835"/>
      <c r="M24" s="855"/>
      <c r="N24" s="853"/>
      <c r="O24" s="855"/>
      <c r="P24" s="853"/>
      <c r="Q24" s="833"/>
      <c r="R24" s="833"/>
    </row>
    <row r="25" spans="1:19" ht="64.5" customHeight="1" x14ac:dyDescent="0.25">
      <c r="A25" s="265">
        <v>14</v>
      </c>
      <c r="B25" s="265">
        <v>6</v>
      </c>
      <c r="C25" s="265">
        <v>3</v>
      </c>
      <c r="D25" s="265">
        <v>13</v>
      </c>
      <c r="E25" s="265" t="s">
        <v>273</v>
      </c>
      <c r="F25" s="243" t="s">
        <v>204</v>
      </c>
      <c r="G25" s="242" t="s">
        <v>957</v>
      </c>
      <c r="H25" s="242" t="s">
        <v>202</v>
      </c>
      <c r="I25" s="242">
        <v>2000</v>
      </c>
      <c r="J25" s="243" t="s">
        <v>958</v>
      </c>
      <c r="K25" s="265"/>
      <c r="L25" s="242" t="s">
        <v>949</v>
      </c>
      <c r="M25" s="265"/>
      <c r="N25" s="251">
        <v>90000</v>
      </c>
      <c r="O25" s="265"/>
      <c r="P25" s="251">
        <v>90000</v>
      </c>
      <c r="Q25" s="243" t="s">
        <v>294</v>
      </c>
      <c r="R25" s="243" t="s">
        <v>122</v>
      </c>
      <c r="S25" s="13"/>
    </row>
    <row r="26" spans="1:19" ht="99.75" customHeight="1" x14ac:dyDescent="0.25">
      <c r="A26" s="265">
        <v>15</v>
      </c>
      <c r="B26" s="242">
        <v>1</v>
      </c>
      <c r="C26" s="242">
        <v>1</v>
      </c>
      <c r="D26" s="242">
        <v>13</v>
      </c>
      <c r="E26" s="242" t="s">
        <v>292</v>
      </c>
      <c r="F26" s="243" t="s">
        <v>293</v>
      </c>
      <c r="G26" s="242" t="s">
        <v>193</v>
      </c>
      <c r="H26" s="242" t="s">
        <v>57</v>
      </c>
      <c r="I26" s="242">
        <v>4</v>
      </c>
      <c r="J26" s="242" t="s">
        <v>268</v>
      </c>
      <c r="K26" s="242"/>
      <c r="L26" s="242" t="s">
        <v>221</v>
      </c>
      <c r="M26" s="242"/>
      <c r="N26" s="251">
        <v>25000</v>
      </c>
      <c r="O26" s="242"/>
      <c r="P26" s="251">
        <v>25000</v>
      </c>
      <c r="Q26" s="243" t="s">
        <v>294</v>
      </c>
      <c r="R26" s="243" t="s">
        <v>122</v>
      </c>
    </row>
    <row r="27" spans="1:19" ht="45" x14ac:dyDescent="0.25">
      <c r="A27" s="242">
        <v>16</v>
      </c>
      <c r="B27" s="243">
        <v>6</v>
      </c>
      <c r="C27" s="243">
        <v>1</v>
      </c>
      <c r="D27" s="243">
        <v>6</v>
      </c>
      <c r="E27" s="238" t="s">
        <v>959</v>
      </c>
      <c r="F27" s="238" t="s">
        <v>960</v>
      </c>
      <c r="G27" s="240" t="s">
        <v>380</v>
      </c>
      <c r="H27" s="238" t="s">
        <v>615</v>
      </c>
      <c r="I27" s="238">
        <v>27</v>
      </c>
      <c r="J27" s="240" t="s">
        <v>961</v>
      </c>
      <c r="K27" s="243"/>
      <c r="L27" s="243" t="s">
        <v>47</v>
      </c>
      <c r="M27" s="254"/>
      <c r="N27" s="254" t="s">
        <v>962</v>
      </c>
      <c r="O27" s="254"/>
      <c r="P27" s="254">
        <v>1470</v>
      </c>
      <c r="Q27" s="263" t="s">
        <v>121</v>
      </c>
      <c r="R27" s="243" t="s">
        <v>122</v>
      </c>
    </row>
    <row r="28" spans="1:19" ht="60" x14ac:dyDescent="0.25">
      <c r="A28" s="243">
        <v>17</v>
      </c>
      <c r="B28" s="238">
        <v>6</v>
      </c>
      <c r="C28" s="238">
        <v>1</v>
      </c>
      <c r="D28" s="238">
        <v>13</v>
      </c>
      <c r="E28" s="238" t="s">
        <v>963</v>
      </c>
      <c r="F28" s="243" t="s">
        <v>964</v>
      </c>
      <c r="G28" s="240" t="s">
        <v>56</v>
      </c>
      <c r="H28" s="238" t="s">
        <v>57</v>
      </c>
      <c r="I28" s="238">
        <v>1</v>
      </c>
      <c r="J28" s="238" t="s">
        <v>285</v>
      </c>
      <c r="K28" s="243"/>
      <c r="L28" s="243" t="s">
        <v>43</v>
      </c>
      <c r="M28" s="254"/>
      <c r="N28" s="254">
        <v>40000</v>
      </c>
      <c r="O28" s="254"/>
      <c r="P28" s="254">
        <v>40000</v>
      </c>
      <c r="Q28" s="263" t="s">
        <v>121</v>
      </c>
      <c r="R28" s="243" t="s">
        <v>122</v>
      </c>
    </row>
    <row r="29" spans="1:19" ht="120" x14ac:dyDescent="0.25">
      <c r="A29" s="242">
        <v>18</v>
      </c>
      <c r="B29" s="242">
        <v>6</v>
      </c>
      <c r="C29" s="242">
        <v>1</v>
      </c>
      <c r="D29" s="242">
        <v>13</v>
      </c>
      <c r="E29" s="243" t="s">
        <v>965</v>
      </c>
      <c r="F29" s="243" t="s">
        <v>267</v>
      </c>
      <c r="G29" s="242" t="s">
        <v>966</v>
      </c>
      <c r="H29" s="41" t="s">
        <v>55</v>
      </c>
      <c r="I29" s="242">
        <v>33</v>
      </c>
      <c r="J29" s="238" t="s">
        <v>967</v>
      </c>
      <c r="K29" s="242"/>
      <c r="L29" s="242" t="s">
        <v>52</v>
      </c>
      <c r="M29" s="251"/>
      <c r="N29" s="251">
        <v>23847.24</v>
      </c>
      <c r="O29" s="251"/>
      <c r="P29" s="251">
        <v>23847.24</v>
      </c>
      <c r="Q29" s="263" t="s">
        <v>121</v>
      </c>
      <c r="R29" s="243" t="s">
        <v>122</v>
      </c>
    </row>
    <row r="30" spans="1:19" ht="75" x14ac:dyDescent="0.25">
      <c r="A30" s="242">
        <v>19</v>
      </c>
      <c r="B30" s="242">
        <v>6</v>
      </c>
      <c r="C30" s="242">
        <v>1</v>
      </c>
      <c r="D30" s="242">
        <v>13</v>
      </c>
      <c r="E30" s="242" t="s">
        <v>968</v>
      </c>
      <c r="F30" s="243" t="s">
        <v>969</v>
      </c>
      <c r="G30" s="242" t="s">
        <v>56</v>
      </c>
      <c r="H30" s="242" t="s">
        <v>332</v>
      </c>
      <c r="I30" s="242">
        <v>1</v>
      </c>
      <c r="J30" s="242" t="s">
        <v>970</v>
      </c>
      <c r="K30" s="242"/>
      <c r="L30" s="242" t="s">
        <v>52</v>
      </c>
      <c r="M30" s="251"/>
      <c r="N30" s="251">
        <v>96117.99</v>
      </c>
      <c r="O30" s="251"/>
      <c r="P30" s="251">
        <v>96117.99</v>
      </c>
      <c r="Q30" s="243" t="s">
        <v>121</v>
      </c>
      <c r="R30" s="243" t="s">
        <v>122</v>
      </c>
    </row>
    <row r="31" spans="1:19" ht="60" x14ac:dyDescent="0.25">
      <c r="A31" s="242">
        <v>20</v>
      </c>
      <c r="B31" s="242">
        <v>6</v>
      </c>
      <c r="C31" s="242">
        <v>1</v>
      </c>
      <c r="D31" s="242">
        <v>13</v>
      </c>
      <c r="E31" s="242" t="s">
        <v>971</v>
      </c>
      <c r="F31" s="243" t="s">
        <v>293</v>
      </c>
      <c r="G31" s="242" t="s">
        <v>947</v>
      </c>
      <c r="H31" s="242" t="s">
        <v>332</v>
      </c>
      <c r="I31" s="242">
        <v>1</v>
      </c>
      <c r="J31" s="242" t="s">
        <v>972</v>
      </c>
      <c r="K31" s="242"/>
      <c r="L31" s="242" t="s">
        <v>52</v>
      </c>
      <c r="M31" s="242"/>
      <c r="N31" s="251">
        <v>33210</v>
      </c>
      <c r="O31" s="242"/>
      <c r="P31" s="251">
        <v>33210</v>
      </c>
      <c r="Q31" s="243" t="s">
        <v>121</v>
      </c>
      <c r="R31" s="243" t="s">
        <v>973</v>
      </c>
    </row>
    <row r="33" spans="12:16" x14ac:dyDescent="0.25">
      <c r="L33" s="826"/>
      <c r="M33" s="829" t="s">
        <v>35</v>
      </c>
      <c r="N33" s="829"/>
      <c r="O33" s="829"/>
    </row>
    <row r="34" spans="12:16" x14ac:dyDescent="0.25">
      <c r="L34" s="827"/>
      <c r="M34" s="826" t="s">
        <v>36</v>
      </c>
      <c r="N34" s="829" t="s">
        <v>37</v>
      </c>
      <c r="O34" s="829"/>
    </row>
    <row r="35" spans="12:16" x14ac:dyDescent="0.25">
      <c r="L35" s="828"/>
      <c r="M35" s="828"/>
      <c r="N35" s="165">
        <v>2020</v>
      </c>
      <c r="O35" s="165">
        <v>2021</v>
      </c>
    </row>
    <row r="36" spans="12:16" x14ac:dyDescent="0.25">
      <c r="L36" s="197" t="s">
        <v>729</v>
      </c>
      <c r="M36" s="190">
        <v>20</v>
      </c>
      <c r="N36" s="64">
        <f>O7+O8+O9+O10+O11+O12+O13+O14</f>
        <v>408532.2</v>
      </c>
      <c r="O36" s="64">
        <f>P26+P25+P23+P22+P20+P18+P16+P27+P28+P29+P30+P31</f>
        <v>798963.91</v>
      </c>
      <c r="P36" s="36"/>
    </row>
  </sheetData>
  <mergeCells count="98">
    <mergeCell ref="L33:L35"/>
    <mergeCell ref="M33:O33"/>
    <mergeCell ref="M34:M35"/>
    <mergeCell ref="N34:O34"/>
    <mergeCell ref="Q23:Q24"/>
    <mergeCell ref="R23:R24"/>
    <mergeCell ref="K23:K24"/>
    <mergeCell ref="L23:L24"/>
    <mergeCell ref="M23:M24"/>
    <mergeCell ref="N23:N24"/>
    <mergeCell ref="O23:O24"/>
    <mergeCell ref="P23:P24"/>
    <mergeCell ref="A23:A24"/>
    <mergeCell ref="B23:B24"/>
    <mergeCell ref="C23:C24"/>
    <mergeCell ref="D23:D24"/>
    <mergeCell ref="E23:E24"/>
    <mergeCell ref="F23:F24"/>
    <mergeCell ref="G23:G24"/>
    <mergeCell ref="J23:J24"/>
    <mergeCell ref="O20:O21"/>
    <mergeCell ref="P20:P21"/>
    <mergeCell ref="F20:F21"/>
    <mergeCell ref="Q20:Q21"/>
    <mergeCell ref="R20:R21"/>
    <mergeCell ref="G20:G21"/>
    <mergeCell ref="J20:J21"/>
    <mergeCell ref="K20:K21"/>
    <mergeCell ref="L20:L21"/>
    <mergeCell ref="M20:M21"/>
    <mergeCell ref="N20:N21"/>
    <mergeCell ref="A20:A21"/>
    <mergeCell ref="B20:B21"/>
    <mergeCell ref="C20:C21"/>
    <mergeCell ref="D20:D21"/>
    <mergeCell ref="E20:E21"/>
    <mergeCell ref="P16:P17"/>
    <mergeCell ref="Q16:Q17"/>
    <mergeCell ref="R16:R17"/>
    <mergeCell ref="A18:A19"/>
    <mergeCell ref="B18:B19"/>
    <mergeCell ref="C18:C19"/>
    <mergeCell ref="D18:D19"/>
    <mergeCell ref="E18:E19"/>
    <mergeCell ref="F18:F19"/>
    <mergeCell ref="J16:J17"/>
    <mergeCell ref="K16:K17"/>
    <mergeCell ref="L16:L17"/>
    <mergeCell ref="M16:M17"/>
    <mergeCell ref="N16:N17"/>
    <mergeCell ref="O16:O17"/>
    <mergeCell ref="O18:O19"/>
    <mergeCell ref="P18:P19"/>
    <mergeCell ref="Q18:Q19"/>
    <mergeCell ref="R18:R19"/>
    <mergeCell ref="L18:L19"/>
    <mergeCell ref="M18:M19"/>
    <mergeCell ref="N18:N19"/>
    <mergeCell ref="A16:A17"/>
    <mergeCell ref="B16:B17"/>
    <mergeCell ref="C16:C17"/>
    <mergeCell ref="D16:D17"/>
    <mergeCell ref="E16:E17"/>
    <mergeCell ref="O14:O15"/>
    <mergeCell ref="F16:F17"/>
    <mergeCell ref="G16:G17"/>
    <mergeCell ref="G18:G19"/>
    <mergeCell ref="J18:J19"/>
    <mergeCell ref="K18:K19"/>
    <mergeCell ref="K4:L4"/>
    <mergeCell ref="M4:N4"/>
    <mergeCell ref="K14:K15"/>
    <mergeCell ref="L14:L15"/>
    <mergeCell ref="M14:M15"/>
    <mergeCell ref="N14:N15"/>
    <mergeCell ref="E14:E15"/>
    <mergeCell ref="F14:F15"/>
    <mergeCell ref="G14:G15"/>
    <mergeCell ref="J14:J15"/>
    <mergeCell ref="G4:G5"/>
    <mergeCell ref="H4:I4"/>
    <mergeCell ref="J4:J5"/>
    <mergeCell ref="Q14:Q15"/>
    <mergeCell ref="R14:R15"/>
    <mergeCell ref="O4:P4"/>
    <mergeCell ref="A4:A5"/>
    <mergeCell ref="B4:B5"/>
    <mergeCell ref="C4:C5"/>
    <mergeCell ref="D4:D5"/>
    <mergeCell ref="E4:E5"/>
    <mergeCell ref="F4:F5"/>
    <mergeCell ref="P14:P15"/>
    <mergeCell ref="Q4:Q5"/>
    <mergeCell ref="R4:R5"/>
    <mergeCell ref="A14:A15"/>
    <mergeCell ref="B14:B15"/>
    <mergeCell ref="C14:C15"/>
    <mergeCell ref="D14: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C36B1-79A7-4736-8337-CA1C142EFD72}">
  <sheetPr>
    <pageSetUpPr fitToPage="1"/>
  </sheetPr>
  <dimension ref="A2:X27"/>
  <sheetViews>
    <sheetView topLeftCell="A10" zoomScale="70" zoomScaleNormal="70" workbookViewId="0">
      <selection activeCell="P28" sqref="P28"/>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61.42578125" style="85" customWidth="1"/>
    <col min="7" max="7" width="35.7109375" style="85" customWidth="1"/>
    <col min="8" max="8" width="20.42578125" style="85" customWidth="1"/>
    <col min="9" max="9" width="12.140625" style="85" customWidth="1"/>
    <col min="10" max="10" width="32.140625" style="85" customWidth="1"/>
    <col min="11" max="11" width="12.140625" style="85" customWidth="1"/>
    <col min="12" max="12" width="18.5703125" style="85" customWidth="1"/>
    <col min="13" max="13" width="17.85546875" style="85" customWidth="1"/>
    <col min="14" max="14" width="17.28515625" style="85" customWidth="1"/>
    <col min="15" max="16" width="18" style="85" customWidth="1"/>
    <col min="17" max="17" width="21.28515625" style="85" customWidth="1"/>
    <col min="18" max="18" width="23.57031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24" x14ac:dyDescent="0.25">
      <c r="A2" s="14" t="s">
        <v>1051</v>
      </c>
    </row>
    <row r="3" spans="1:24" x14ac:dyDescent="0.25">
      <c r="M3" s="86"/>
      <c r="N3" s="86"/>
      <c r="O3" s="86"/>
      <c r="P3" s="86"/>
    </row>
    <row r="4" spans="1:24" s="63" customFormat="1" ht="39"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62"/>
    </row>
    <row r="5" spans="1:24" s="63" customFormat="1"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62"/>
    </row>
    <row r="6" spans="1:24" s="63" customForma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62"/>
    </row>
    <row r="7" spans="1:24" s="3" customFormat="1" ht="94.5" customHeight="1" x14ac:dyDescent="0.25">
      <c r="A7" s="242">
        <v>1</v>
      </c>
      <c r="B7" s="243">
        <v>1</v>
      </c>
      <c r="C7" s="242">
        <v>1</v>
      </c>
      <c r="D7" s="243">
        <v>3</v>
      </c>
      <c r="E7" s="243" t="s">
        <v>135</v>
      </c>
      <c r="F7" s="243" t="s">
        <v>136</v>
      </c>
      <c r="G7" s="243" t="s">
        <v>54</v>
      </c>
      <c r="H7" s="243" t="s">
        <v>137</v>
      </c>
      <c r="I7" s="207" t="s">
        <v>41</v>
      </c>
      <c r="J7" s="243" t="s">
        <v>138</v>
      </c>
      <c r="K7" s="266" t="s">
        <v>224</v>
      </c>
      <c r="L7" s="266"/>
      <c r="M7" s="251">
        <v>16688.7</v>
      </c>
      <c r="N7" s="242"/>
      <c r="O7" s="251">
        <v>16688.7</v>
      </c>
      <c r="P7" s="251"/>
      <c r="Q7" s="243" t="s">
        <v>140</v>
      </c>
      <c r="R7" s="243" t="s">
        <v>141</v>
      </c>
      <c r="S7" s="6"/>
    </row>
    <row r="8" spans="1:24" s="3" customFormat="1" ht="45" x14ac:dyDescent="0.25">
      <c r="A8" s="242">
        <v>2</v>
      </c>
      <c r="B8" s="243">
        <v>2</v>
      </c>
      <c r="C8" s="242">
        <v>1</v>
      </c>
      <c r="D8" s="243">
        <v>3</v>
      </c>
      <c r="E8" s="243" t="s">
        <v>295</v>
      </c>
      <c r="F8" s="243" t="s">
        <v>142</v>
      </c>
      <c r="G8" s="243" t="s">
        <v>54</v>
      </c>
      <c r="H8" s="243" t="s">
        <v>137</v>
      </c>
      <c r="I8" s="207" t="s">
        <v>41</v>
      </c>
      <c r="J8" s="243" t="s">
        <v>143</v>
      </c>
      <c r="K8" s="266" t="s">
        <v>139</v>
      </c>
      <c r="L8" s="266"/>
      <c r="M8" s="251">
        <v>3500</v>
      </c>
      <c r="N8" s="242"/>
      <c r="O8" s="251">
        <v>3500</v>
      </c>
      <c r="P8" s="251"/>
      <c r="Q8" s="243" t="s">
        <v>140</v>
      </c>
      <c r="R8" s="243" t="s">
        <v>141</v>
      </c>
      <c r="S8" s="6"/>
    </row>
    <row r="9" spans="1:24" ht="45" x14ac:dyDescent="0.25">
      <c r="A9" s="242">
        <v>3</v>
      </c>
      <c r="B9" s="243">
        <v>1</v>
      </c>
      <c r="C9" s="243">
        <v>1</v>
      </c>
      <c r="D9" s="243">
        <v>9</v>
      </c>
      <c r="E9" s="243" t="s">
        <v>144</v>
      </c>
      <c r="F9" s="243" t="s">
        <v>145</v>
      </c>
      <c r="G9" s="243" t="s">
        <v>146</v>
      </c>
      <c r="H9" s="243" t="s">
        <v>147</v>
      </c>
      <c r="I9" s="242">
        <v>120</v>
      </c>
      <c r="J9" s="243" t="s">
        <v>148</v>
      </c>
      <c r="K9" s="205" t="s">
        <v>43</v>
      </c>
      <c r="L9" s="266"/>
      <c r="M9" s="254">
        <v>10600</v>
      </c>
      <c r="N9" s="148"/>
      <c r="O9" s="254">
        <v>10600</v>
      </c>
      <c r="P9" s="148"/>
      <c r="Q9" s="243" t="s">
        <v>140</v>
      </c>
      <c r="R9" s="243" t="s">
        <v>141</v>
      </c>
      <c r="S9" s="7"/>
    </row>
    <row r="10" spans="1:24" ht="47.25" customHeight="1" x14ac:dyDescent="0.25">
      <c r="A10" s="243">
        <v>4</v>
      </c>
      <c r="B10" s="243">
        <v>3</v>
      </c>
      <c r="C10" s="243">
        <v>2</v>
      </c>
      <c r="D10" s="243">
        <v>10</v>
      </c>
      <c r="E10" s="243" t="s">
        <v>150</v>
      </c>
      <c r="F10" s="243" t="s">
        <v>151</v>
      </c>
      <c r="G10" s="243" t="s">
        <v>152</v>
      </c>
      <c r="H10" s="243" t="s">
        <v>153</v>
      </c>
      <c r="I10" s="205">
        <v>13</v>
      </c>
      <c r="J10" s="243" t="s">
        <v>138</v>
      </c>
      <c r="K10" s="242" t="s">
        <v>34</v>
      </c>
      <c r="L10" s="266"/>
      <c r="M10" s="42">
        <v>13300</v>
      </c>
      <c r="N10" s="148"/>
      <c r="O10" s="42">
        <v>13300</v>
      </c>
      <c r="P10" s="148"/>
      <c r="Q10" s="243" t="s">
        <v>140</v>
      </c>
      <c r="R10" s="243" t="s">
        <v>141</v>
      </c>
    </row>
    <row r="11" spans="1:24" ht="75" x14ac:dyDescent="0.25">
      <c r="A11" s="243">
        <v>5</v>
      </c>
      <c r="B11" s="243">
        <v>3</v>
      </c>
      <c r="C11" s="243">
        <v>2</v>
      </c>
      <c r="D11" s="243">
        <v>10</v>
      </c>
      <c r="E11" s="243" t="s">
        <v>154</v>
      </c>
      <c r="F11" s="243" t="s">
        <v>155</v>
      </c>
      <c r="G11" s="243" t="s">
        <v>156</v>
      </c>
      <c r="H11" s="243" t="s">
        <v>157</v>
      </c>
      <c r="I11" s="43" t="s">
        <v>730</v>
      </c>
      <c r="J11" s="243" t="s">
        <v>149</v>
      </c>
      <c r="K11" s="242" t="s">
        <v>34</v>
      </c>
      <c r="L11" s="266"/>
      <c r="M11" s="42">
        <v>20510.55</v>
      </c>
      <c r="N11" s="148"/>
      <c r="O11" s="42">
        <v>20510.55</v>
      </c>
      <c r="P11" s="148"/>
      <c r="Q11" s="243" t="s">
        <v>140</v>
      </c>
      <c r="R11" s="243" t="s">
        <v>141</v>
      </c>
    </row>
    <row r="12" spans="1:24" ht="82.5" customHeight="1" x14ac:dyDescent="0.25">
      <c r="A12" s="243">
        <v>6</v>
      </c>
      <c r="B12" s="243">
        <v>1</v>
      </c>
      <c r="C12" s="243">
        <v>3</v>
      </c>
      <c r="D12" s="243">
        <v>13</v>
      </c>
      <c r="E12" s="243" t="s">
        <v>158</v>
      </c>
      <c r="F12" s="243" t="s">
        <v>777</v>
      </c>
      <c r="G12" s="243" t="s">
        <v>54</v>
      </c>
      <c r="H12" s="243" t="s">
        <v>137</v>
      </c>
      <c r="I12" s="242">
        <v>1</v>
      </c>
      <c r="J12" s="243" t="s">
        <v>138</v>
      </c>
      <c r="K12" s="242" t="s">
        <v>178</v>
      </c>
      <c r="L12" s="266"/>
      <c r="M12" s="254">
        <v>15727.95</v>
      </c>
      <c r="N12" s="148"/>
      <c r="O12" s="254">
        <v>15727.95</v>
      </c>
      <c r="P12" s="148"/>
      <c r="Q12" s="243" t="s">
        <v>140</v>
      </c>
      <c r="R12" s="243" t="s">
        <v>141</v>
      </c>
      <c r="V12" s="63"/>
      <c r="W12" s="63"/>
      <c r="X12" s="63"/>
    </row>
    <row r="13" spans="1:24" x14ac:dyDescent="0.25">
      <c r="A13" s="858">
        <v>7</v>
      </c>
      <c r="B13" s="859">
        <v>3</v>
      </c>
      <c r="C13" s="859">
        <v>2</v>
      </c>
      <c r="D13" s="861">
        <v>10</v>
      </c>
      <c r="E13" s="861" t="s">
        <v>179</v>
      </c>
      <c r="F13" s="861" t="s">
        <v>180</v>
      </c>
      <c r="G13" s="861" t="s">
        <v>296</v>
      </c>
      <c r="H13" s="861" t="s">
        <v>181</v>
      </c>
      <c r="I13" s="867" t="s">
        <v>182</v>
      </c>
      <c r="J13" s="861" t="s">
        <v>138</v>
      </c>
      <c r="K13" s="865" t="s">
        <v>39</v>
      </c>
      <c r="L13" s="865" t="s">
        <v>297</v>
      </c>
      <c r="M13" s="865">
        <v>75461</v>
      </c>
      <c r="N13" s="859" t="s">
        <v>297</v>
      </c>
      <c r="O13" s="865">
        <v>75461</v>
      </c>
      <c r="P13" s="865" t="s">
        <v>297</v>
      </c>
      <c r="Q13" s="861" t="s">
        <v>183</v>
      </c>
      <c r="R13" s="861" t="s">
        <v>141</v>
      </c>
    </row>
    <row r="14" spans="1:24" ht="23.25" customHeight="1" x14ac:dyDescent="0.25">
      <c r="A14" s="858"/>
      <c r="B14" s="860"/>
      <c r="C14" s="860"/>
      <c r="D14" s="862"/>
      <c r="E14" s="862" t="s">
        <v>184</v>
      </c>
      <c r="F14" s="862" t="s">
        <v>185</v>
      </c>
      <c r="G14" s="862" t="s">
        <v>186</v>
      </c>
      <c r="H14" s="862" t="s">
        <v>167</v>
      </c>
      <c r="I14" s="868">
        <v>2000</v>
      </c>
      <c r="J14" s="862" t="s">
        <v>149</v>
      </c>
      <c r="K14" s="866"/>
      <c r="L14" s="866"/>
      <c r="M14" s="866"/>
      <c r="N14" s="860"/>
      <c r="O14" s="866"/>
      <c r="P14" s="866"/>
      <c r="Q14" s="862" t="s">
        <v>183</v>
      </c>
      <c r="R14" s="862" t="s">
        <v>141</v>
      </c>
    </row>
    <row r="15" spans="1:24" x14ac:dyDescent="0.25">
      <c r="A15" s="858">
        <v>8</v>
      </c>
      <c r="B15" s="859">
        <v>3</v>
      </c>
      <c r="C15" s="859">
        <v>2</v>
      </c>
      <c r="D15" s="861">
        <v>10</v>
      </c>
      <c r="E15" s="861" t="s">
        <v>187</v>
      </c>
      <c r="F15" s="861" t="s">
        <v>298</v>
      </c>
      <c r="G15" s="861" t="s">
        <v>44</v>
      </c>
      <c r="H15" s="861" t="s">
        <v>188</v>
      </c>
      <c r="I15" s="867" t="s">
        <v>41</v>
      </c>
      <c r="J15" s="861" t="s">
        <v>189</v>
      </c>
      <c r="K15" s="865" t="s">
        <v>43</v>
      </c>
      <c r="L15" s="865" t="s">
        <v>297</v>
      </c>
      <c r="M15" s="865">
        <v>15446</v>
      </c>
      <c r="N15" s="859" t="s">
        <v>297</v>
      </c>
      <c r="O15" s="865">
        <v>15446</v>
      </c>
      <c r="P15" s="865" t="s">
        <v>297</v>
      </c>
      <c r="Q15" s="861" t="s">
        <v>183</v>
      </c>
      <c r="R15" s="861" t="s">
        <v>141</v>
      </c>
    </row>
    <row r="16" spans="1:24" ht="42.75" customHeight="1" x14ac:dyDescent="0.25">
      <c r="A16" s="858"/>
      <c r="B16" s="860"/>
      <c r="C16" s="860"/>
      <c r="D16" s="862"/>
      <c r="E16" s="862" t="s">
        <v>184</v>
      </c>
      <c r="F16" s="862" t="s">
        <v>185</v>
      </c>
      <c r="G16" s="862" t="s">
        <v>186</v>
      </c>
      <c r="H16" s="862" t="s">
        <v>167</v>
      </c>
      <c r="I16" s="868">
        <v>2000</v>
      </c>
      <c r="J16" s="862" t="s">
        <v>149</v>
      </c>
      <c r="K16" s="866"/>
      <c r="L16" s="866"/>
      <c r="M16" s="866"/>
      <c r="N16" s="860"/>
      <c r="O16" s="866"/>
      <c r="P16" s="866"/>
      <c r="Q16" s="862" t="s">
        <v>183</v>
      </c>
      <c r="R16" s="862" t="s">
        <v>141</v>
      </c>
    </row>
    <row r="17" spans="1:18" ht="60" x14ac:dyDescent="0.25">
      <c r="A17" s="242">
        <v>9</v>
      </c>
      <c r="B17" s="243">
        <v>1</v>
      </c>
      <c r="C17" s="242">
        <v>1</v>
      </c>
      <c r="D17" s="243">
        <v>6</v>
      </c>
      <c r="E17" s="243" t="s">
        <v>733</v>
      </c>
      <c r="F17" s="243" t="s">
        <v>734</v>
      </c>
      <c r="G17" s="243" t="s">
        <v>728</v>
      </c>
      <c r="H17" s="243" t="s">
        <v>137</v>
      </c>
      <c r="I17" s="207" t="s">
        <v>41</v>
      </c>
      <c r="J17" s="243" t="s">
        <v>138</v>
      </c>
      <c r="K17" s="266" t="s">
        <v>735</v>
      </c>
      <c r="L17" s="266" t="s">
        <v>736</v>
      </c>
      <c r="M17" s="251" t="s">
        <v>735</v>
      </c>
      <c r="N17" s="148">
        <v>25000</v>
      </c>
      <c r="O17" s="251" t="s">
        <v>735</v>
      </c>
      <c r="P17" s="251">
        <v>25000</v>
      </c>
      <c r="Q17" s="243" t="s">
        <v>140</v>
      </c>
      <c r="R17" s="243" t="s">
        <v>141</v>
      </c>
    </row>
    <row r="18" spans="1:18" ht="75" x14ac:dyDescent="0.25">
      <c r="A18" s="242">
        <v>10</v>
      </c>
      <c r="B18" s="243">
        <v>1</v>
      </c>
      <c r="C18" s="242">
        <v>1</v>
      </c>
      <c r="D18" s="243">
        <v>6</v>
      </c>
      <c r="E18" s="243" t="s">
        <v>737</v>
      </c>
      <c r="F18" s="243" t="s">
        <v>738</v>
      </c>
      <c r="G18" s="243" t="s">
        <v>44</v>
      </c>
      <c r="H18" s="243" t="s">
        <v>188</v>
      </c>
      <c r="I18" s="207" t="s">
        <v>41</v>
      </c>
      <c r="J18" s="243" t="s">
        <v>739</v>
      </c>
      <c r="K18" s="266" t="s">
        <v>735</v>
      </c>
      <c r="L18" s="266" t="s">
        <v>740</v>
      </c>
      <c r="M18" s="251" t="s">
        <v>735</v>
      </c>
      <c r="N18" s="148">
        <v>22913.5</v>
      </c>
      <c r="O18" s="251" t="s">
        <v>735</v>
      </c>
      <c r="P18" s="251">
        <v>22913.5</v>
      </c>
      <c r="Q18" s="243" t="s">
        <v>140</v>
      </c>
      <c r="R18" s="243" t="s">
        <v>141</v>
      </c>
    </row>
    <row r="19" spans="1:18" ht="45.75" customHeight="1" x14ac:dyDescent="0.25">
      <c r="A19" s="242">
        <v>11</v>
      </c>
      <c r="B19" s="242">
        <v>1</v>
      </c>
      <c r="C19" s="242">
        <v>1</v>
      </c>
      <c r="D19" s="243">
        <v>9</v>
      </c>
      <c r="E19" s="243" t="s">
        <v>144</v>
      </c>
      <c r="F19" s="243" t="s">
        <v>145</v>
      </c>
      <c r="G19" s="243" t="s">
        <v>146</v>
      </c>
      <c r="H19" s="243" t="s">
        <v>147</v>
      </c>
      <c r="I19" s="242">
        <v>24</v>
      </c>
      <c r="J19" s="243" t="s">
        <v>148</v>
      </c>
      <c r="K19" s="250" t="s">
        <v>735</v>
      </c>
      <c r="L19" s="248" t="s">
        <v>740</v>
      </c>
      <c r="M19" s="245" t="s">
        <v>735</v>
      </c>
      <c r="N19" s="293">
        <v>3953</v>
      </c>
      <c r="O19" s="245" t="s">
        <v>735</v>
      </c>
      <c r="P19" s="148">
        <v>3953</v>
      </c>
      <c r="Q19" s="238" t="s">
        <v>140</v>
      </c>
      <c r="R19" s="243" t="s">
        <v>141</v>
      </c>
    </row>
    <row r="20" spans="1:18" ht="75" x14ac:dyDescent="0.25">
      <c r="A20" s="243">
        <v>12</v>
      </c>
      <c r="B20" s="243">
        <v>3</v>
      </c>
      <c r="C20" s="243">
        <v>3</v>
      </c>
      <c r="D20" s="243">
        <v>10</v>
      </c>
      <c r="E20" s="243" t="s">
        <v>741</v>
      </c>
      <c r="F20" s="243" t="s">
        <v>778</v>
      </c>
      <c r="G20" s="243" t="s">
        <v>742</v>
      </c>
      <c r="H20" s="243" t="s">
        <v>743</v>
      </c>
      <c r="I20" s="242">
        <v>6</v>
      </c>
      <c r="J20" s="243" t="s">
        <v>744</v>
      </c>
      <c r="K20" s="242" t="s">
        <v>735</v>
      </c>
      <c r="L20" s="266" t="s">
        <v>745</v>
      </c>
      <c r="M20" s="254" t="s">
        <v>735</v>
      </c>
      <c r="N20" s="148">
        <v>125356.19</v>
      </c>
      <c r="O20" s="254" t="s">
        <v>735</v>
      </c>
      <c r="P20" s="148">
        <v>125356.19</v>
      </c>
      <c r="Q20" s="243" t="s">
        <v>140</v>
      </c>
      <c r="R20" s="243" t="s">
        <v>141</v>
      </c>
    </row>
    <row r="21" spans="1:18" ht="60" x14ac:dyDescent="0.25">
      <c r="A21" s="243">
        <v>13</v>
      </c>
      <c r="B21" s="243">
        <v>6</v>
      </c>
      <c r="C21" s="243">
        <v>5</v>
      </c>
      <c r="D21" s="243">
        <v>11</v>
      </c>
      <c r="E21" s="243" t="s">
        <v>746</v>
      </c>
      <c r="F21" s="243" t="s">
        <v>747</v>
      </c>
      <c r="G21" s="243" t="s">
        <v>54</v>
      </c>
      <c r="H21" s="243" t="s">
        <v>748</v>
      </c>
      <c r="I21" s="242">
        <v>1</v>
      </c>
      <c r="J21" s="243" t="s">
        <v>749</v>
      </c>
      <c r="K21" s="242" t="s">
        <v>735</v>
      </c>
      <c r="L21" s="266" t="s">
        <v>736</v>
      </c>
      <c r="M21" s="254" t="s">
        <v>735</v>
      </c>
      <c r="N21" s="148">
        <v>18750</v>
      </c>
      <c r="O21" s="254" t="s">
        <v>735</v>
      </c>
      <c r="P21" s="148">
        <v>18750</v>
      </c>
      <c r="Q21" s="243" t="s">
        <v>140</v>
      </c>
      <c r="R21" s="243" t="s">
        <v>141</v>
      </c>
    </row>
    <row r="22" spans="1:18" ht="75" x14ac:dyDescent="0.25">
      <c r="A22" s="243">
        <v>14</v>
      </c>
      <c r="B22" s="243">
        <v>6</v>
      </c>
      <c r="C22" s="243">
        <v>5</v>
      </c>
      <c r="D22" s="243">
        <v>11</v>
      </c>
      <c r="E22" s="243" t="s">
        <v>750</v>
      </c>
      <c r="F22" s="243" t="s">
        <v>751</v>
      </c>
      <c r="G22" s="243" t="s">
        <v>56</v>
      </c>
      <c r="H22" s="243" t="s">
        <v>752</v>
      </c>
      <c r="I22" s="242">
        <v>1</v>
      </c>
      <c r="J22" s="243" t="s">
        <v>744</v>
      </c>
      <c r="K22" s="242" t="s">
        <v>735</v>
      </c>
      <c r="L22" s="266" t="s">
        <v>745</v>
      </c>
      <c r="M22" s="254" t="s">
        <v>735</v>
      </c>
      <c r="N22" s="148">
        <v>17515.349999999999</v>
      </c>
      <c r="O22" s="254" t="s">
        <v>735</v>
      </c>
      <c r="P22" s="148">
        <v>17515.349999999999</v>
      </c>
      <c r="Q22" s="243" t="s">
        <v>140</v>
      </c>
      <c r="R22" s="243" t="s">
        <v>141</v>
      </c>
    </row>
    <row r="24" spans="1:18" x14ac:dyDescent="0.25">
      <c r="M24" s="826"/>
      <c r="N24" s="829" t="s">
        <v>35</v>
      </c>
      <c r="O24" s="829"/>
      <c r="P24" s="829"/>
    </row>
    <row r="25" spans="1:18" x14ac:dyDescent="0.25">
      <c r="M25" s="827"/>
      <c r="N25" s="829" t="s">
        <v>36</v>
      </c>
      <c r="O25" s="829" t="s">
        <v>37</v>
      </c>
      <c r="P25" s="829"/>
    </row>
    <row r="26" spans="1:18" x14ac:dyDescent="0.25">
      <c r="M26" s="828"/>
      <c r="N26" s="829"/>
      <c r="O26" s="165">
        <v>2020</v>
      </c>
      <c r="P26" s="165">
        <v>2021</v>
      </c>
    </row>
    <row r="27" spans="1:18" x14ac:dyDescent="0.25">
      <c r="M27" s="165" t="s">
        <v>729</v>
      </c>
      <c r="N27" s="190">
        <v>14</v>
      </c>
      <c r="O27" s="127">
        <f>O15+O13+O12+O11+O8+O9+O10+O7</f>
        <v>171234.2</v>
      </c>
      <c r="P27" s="127">
        <f>P22+P21+P20+P19+P18+P17</f>
        <v>213488.04</v>
      </c>
    </row>
  </sheetData>
  <mergeCells count="54">
    <mergeCell ref="M24:M26"/>
    <mergeCell ref="N24:P24"/>
    <mergeCell ref="N25:N26"/>
    <mergeCell ref="O25:P25"/>
    <mergeCell ref="R15:R16"/>
    <mergeCell ref="Q15:Q16"/>
    <mergeCell ref="G15:G16"/>
    <mergeCell ref="H15:H16"/>
    <mergeCell ref="I15:I16"/>
    <mergeCell ref="J15:J16"/>
    <mergeCell ref="K15:K16"/>
    <mergeCell ref="L15:L16"/>
    <mergeCell ref="M15:M16"/>
    <mergeCell ref="N15:N16"/>
    <mergeCell ref="O15:O16"/>
    <mergeCell ref="P15:P16"/>
    <mergeCell ref="O13:O14"/>
    <mergeCell ref="P13:P14"/>
    <mergeCell ref="Q13:Q14"/>
    <mergeCell ref="R13:R14"/>
    <mergeCell ref="A15:A16"/>
    <mergeCell ref="B15:B16"/>
    <mergeCell ref="C15:C16"/>
    <mergeCell ref="D15:D16"/>
    <mergeCell ref="E15:E16"/>
    <mergeCell ref="F15:F16"/>
    <mergeCell ref="I13:I14"/>
    <mergeCell ref="J13:J14"/>
    <mergeCell ref="K13:K14"/>
    <mergeCell ref="L13:L14"/>
    <mergeCell ref="M13:M14"/>
    <mergeCell ref="N13:N14"/>
    <mergeCell ref="Q4:Q5"/>
    <mergeCell ref="R4:R5"/>
    <mergeCell ref="A13:A14"/>
    <mergeCell ref="B13:B14"/>
    <mergeCell ref="C13:C14"/>
    <mergeCell ref="D13:D14"/>
    <mergeCell ref="E13:E14"/>
    <mergeCell ref="F13:F14"/>
    <mergeCell ref="G13:G14"/>
    <mergeCell ref="H13:H14"/>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C8959-2FC7-41CE-B6EC-70BCE27DABDF}">
  <sheetPr>
    <pageSetUpPr fitToPage="1"/>
  </sheetPr>
  <dimension ref="A1:S27"/>
  <sheetViews>
    <sheetView topLeftCell="A15" zoomScale="80" zoomScaleNormal="80" workbookViewId="0">
      <selection activeCell="P25" sqref="P25"/>
    </sheetView>
  </sheetViews>
  <sheetFormatPr defaultRowHeight="15" x14ac:dyDescent="0.25"/>
  <cols>
    <col min="1" max="1" width="4.7109375" style="85" customWidth="1"/>
    <col min="2" max="2" width="10.28515625" style="85" customWidth="1"/>
    <col min="3" max="3" width="7.5703125" style="85" customWidth="1"/>
    <col min="4" max="4" width="9.42578125" style="85" customWidth="1"/>
    <col min="5" max="5" width="39.7109375" style="85" customWidth="1"/>
    <col min="6" max="6" width="58.7109375" style="85" customWidth="1"/>
    <col min="7" max="7" width="24.85546875" style="85" customWidth="1"/>
    <col min="8" max="8" width="22.42578125" style="85" customWidth="1"/>
    <col min="9" max="9" width="14.42578125" style="85" customWidth="1"/>
    <col min="10" max="10" width="32.140625" style="85" customWidth="1"/>
    <col min="11" max="11" width="12.140625" style="85" customWidth="1"/>
    <col min="12" max="12" width="10.5703125" style="85" customWidth="1"/>
    <col min="13" max="13" width="13.85546875" style="85" customWidth="1"/>
    <col min="14" max="14" width="14" style="85" customWidth="1"/>
    <col min="15" max="15" width="12.140625" style="85" customWidth="1"/>
    <col min="16" max="16" width="16" style="85" customWidth="1"/>
    <col min="17" max="18" width="18.42578125" style="85" customWidth="1"/>
    <col min="19" max="19" width="19.5703125" style="85" customWidth="1"/>
    <col min="20" max="20" width="9.140625" style="85"/>
    <col min="21" max="21" width="22" style="85" customWidth="1"/>
    <col min="22"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1" spans="1:19" ht="15" customHeight="1" x14ac:dyDescent="0.25">
      <c r="A1" s="14"/>
      <c r="Q1" s="870"/>
      <c r="R1" s="870"/>
      <c r="S1" s="870"/>
    </row>
    <row r="2" spans="1:19" ht="15" customHeight="1" x14ac:dyDescent="0.25">
      <c r="A2" s="876" t="s">
        <v>984</v>
      </c>
      <c r="B2" s="877"/>
      <c r="C2" s="877"/>
      <c r="D2" s="877"/>
      <c r="E2" s="877"/>
      <c r="F2" s="877"/>
      <c r="Q2" s="870"/>
      <c r="R2" s="870"/>
      <c r="S2" s="870"/>
    </row>
    <row r="3" spans="1:19" x14ac:dyDescent="0.25">
      <c r="M3" s="86"/>
      <c r="N3" s="86"/>
      <c r="O3" s="86"/>
      <c r="P3" s="86"/>
    </row>
    <row r="4" spans="1:19" s="63" customFormat="1" ht="51.7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62"/>
    </row>
    <row r="5" spans="1:19" s="63" customFormat="1"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62"/>
    </row>
    <row r="6" spans="1:19" s="63" customForma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62"/>
    </row>
    <row r="7" spans="1:19" s="39" customFormat="1" ht="122.25" customHeight="1" x14ac:dyDescent="0.25">
      <c r="A7" s="242">
        <v>1</v>
      </c>
      <c r="B7" s="243">
        <v>1</v>
      </c>
      <c r="C7" s="242">
        <v>1</v>
      </c>
      <c r="D7" s="243">
        <v>3</v>
      </c>
      <c r="E7" s="243" t="s">
        <v>205</v>
      </c>
      <c r="F7" s="243" t="s">
        <v>983</v>
      </c>
      <c r="G7" s="243" t="s">
        <v>206</v>
      </c>
      <c r="H7" s="243" t="s">
        <v>982</v>
      </c>
      <c r="I7" s="207" t="s">
        <v>981</v>
      </c>
      <c r="J7" s="243" t="s">
        <v>208</v>
      </c>
      <c r="K7" s="266"/>
      <c r="L7" s="266" t="s">
        <v>45</v>
      </c>
      <c r="M7" s="251">
        <v>0</v>
      </c>
      <c r="N7" s="251">
        <v>76000</v>
      </c>
      <c r="O7" s="251">
        <v>0</v>
      </c>
      <c r="P7" s="251">
        <v>76000</v>
      </c>
      <c r="Q7" s="243" t="s">
        <v>209</v>
      </c>
      <c r="R7" s="243" t="s">
        <v>210</v>
      </c>
      <c r="S7" s="56"/>
    </row>
    <row r="8" spans="1:19" s="13" customFormat="1" ht="201.75" customHeight="1" x14ac:dyDescent="0.25">
      <c r="A8" s="242">
        <v>2</v>
      </c>
      <c r="B8" s="242">
        <v>1.5</v>
      </c>
      <c r="C8" s="242">
        <v>5</v>
      </c>
      <c r="D8" s="243">
        <v>4</v>
      </c>
      <c r="E8" s="243" t="s">
        <v>299</v>
      </c>
      <c r="F8" s="243" t="s">
        <v>980</v>
      </c>
      <c r="G8" s="243" t="s">
        <v>44</v>
      </c>
      <c r="H8" s="243" t="s">
        <v>201</v>
      </c>
      <c r="I8" s="207" t="s">
        <v>41</v>
      </c>
      <c r="J8" s="243" t="s">
        <v>211</v>
      </c>
      <c r="K8" s="266"/>
      <c r="L8" s="266" t="s">
        <v>115</v>
      </c>
      <c r="M8" s="251">
        <v>0</v>
      </c>
      <c r="N8" s="251">
        <v>21000</v>
      </c>
      <c r="O8" s="251">
        <v>0</v>
      </c>
      <c r="P8" s="251">
        <v>21000</v>
      </c>
      <c r="Q8" s="243" t="s">
        <v>209</v>
      </c>
      <c r="R8" s="243" t="s">
        <v>210</v>
      </c>
      <c r="S8" s="16"/>
    </row>
    <row r="9" spans="1:19" ht="30" x14ac:dyDescent="0.25">
      <c r="A9" s="836">
        <v>3</v>
      </c>
      <c r="B9" s="836">
        <v>3</v>
      </c>
      <c r="C9" s="836">
        <v>1</v>
      </c>
      <c r="D9" s="836">
        <v>13</v>
      </c>
      <c r="E9" s="836" t="s">
        <v>212</v>
      </c>
      <c r="F9" s="836" t="s">
        <v>213</v>
      </c>
      <c r="G9" s="243" t="s">
        <v>195</v>
      </c>
      <c r="H9" s="243" t="s">
        <v>196</v>
      </c>
      <c r="I9" s="242">
        <v>1</v>
      </c>
      <c r="J9" s="836" t="s">
        <v>214</v>
      </c>
      <c r="K9" s="834" t="s">
        <v>34</v>
      </c>
      <c r="L9" s="874"/>
      <c r="M9" s="856">
        <v>155000</v>
      </c>
      <c r="N9" s="872"/>
      <c r="O9" s="856">
        <v>70438.289999999994</v>
      </c>
      <c r="P9" s="872"/>
      <c r="Q9" s="836" t="s">
        <v>209</v>
      </c>
      <c r="R9" s="836" t="s">
        <v>210</v>
      </c>
      <c r="S9" s="7"/>
    </row>
    <row r="10" spans="1:19" ht="30" x14ac:dyDescent="0.25">
      <c r="A10" s="869"/>
      <c r="B10" s="869"/>
      <c r="C10" s="869"/>
      <c r="D10" s="869"/>
      <c r="E10" s="869"/>
      <c r="F10" s="869"/>
      <c r="G10" s="243" t="s">
        <v>113</v>
      </c>
      <c r="H10" s="243" t="s">
        <v>203</v>
      </c>
      <c r="I10" s="242">
        <v>1</v>
      </c>
      <c r="J10" s="869"/>
      <c r="K10" s="881"/>
      <c r="L10" s="875"/>
      <c r="M10" s="871"/>
      <c r="N10" s="873"/>
      <c r="O10" s="871"/>
      <c r="P10" s="873"/>
      <c r="Q10" s="869"/>
      <c r="R10" s="869"/>
      <c r="S10" s="7"/>
    </row>
    <row r="11" spans="1:19" ht="116.25" customHeight="1" x14ac:dyDescent="0.25">
      <c r="A11" s="869"/>
      <c r="B11" s="869"/>
      <c r="C11" s="869"/>
      <c r="D11" s="869"/>
      <c r="E11" s="869"/>
      <c r="F11" s="869"/>
      <c r="G11" s="243" t="s">
        <v>56</v>
      </c>
      <c r="H11" s="243" t="s">
        <v>57</v>
      </c>
      <c r="I11" s="242">
        <v>3</v>
      </c>
      <c r="J11" s="869"/>
      <c r="K11" s="881"/>
      <c r="L11" s="875"/>
      <c r="M11" s="871"/>
      <c r="N11" s="873"/>
      <c r="O11" s="871"/>
      <c r="P11" s="873"/>
      <c r="Q11" s="869"/>
      <c r="R11" s="869"/>
      <c r="S11" s="7"/>
    </row>
    <row r="12" spans="1:19" s="13" customFormat="1" ht="125.25" customHeight="1" x14ac:dyDescent="0.25">
      <c r="A12" s="242">
        <v>4</v>
      </c>
      <c r="B12" s="242">
        <v>3.6</v>
      </c>
      <c r="C12" s="242">
        <v>1</v>
      </c>
      <c r="D12" s="243">
        <v>13</v>
      </c>
      <c r="E12" s="243" t="s">
        <v>300</v>
      </c>
      <c r="F12" s="243" t="s">
        <v>301</v>
      </c>
      <c r="G12" s="243" t="s">
        <v>195</v>
      </c>
      <c r="H12" s="243" t="s">
        <v>196</v>
      </c>
      <c r="I12" s="207">
        <v>1</v>
      </c>
      <c r="J12" s="243" t="s">
        <v>302</v>
      </c>
      <c r="K12" s="253"/>
      <c r="L12" s="266" t="s">
        <v>45</v>
      </c>
      <c r="M12" s="251"/>
      <c r="N12" s="251">
        <v>61628.21</v>
      </c>
      <c r="O12" s="251"/>
      <c r="P12" s="251">
        <v>61628.21</v>
      </c>
      <c r="Q12" s="243" t="s">
        <v>209</v>
      </c>
      <c r="R12" s="243" t="s">
        <v>210</v>
      </c>
    </row>
    <row r="13" spans="1:19" ht="156.75" customHeight="1" x14ac:dyDescent="0.25">
      <c r="A13" s="242">
        <v>5</v>
      </c>
      <c r="B13" s="242">
        <v>3</v>
      </c>
      <c r="C13" s="242">
        <v>1</v>
      </c>
      <c r="D13" s="243">
        <v>13</v>
      </c>
      <c r="E13" s="243" t="s">
        <v>190</v>
      </c>
      <c r="F13" s="243" t="s">
        <v>979</v>
      </c>
      <c r="G13" s="243" t="s">
        <v>54</v>
      </c>
      <c r="H13" s="243" t="s">
        <v>191</v>
      </c>
      <c r="I13" s="207" t="s">
        <v>160</v>
      </c>
      <c r="J13" s="243" t="s">
        <v>208</v>
      </c>
      <c r="K13" s="266"/>
      <c r="L13" s="266" t="s">
        <v>88</v>
      </c>
      <c r="M13" s="44"/>
      <c r="N13" s="44">
        <v>36019.32</v>
      </c>
      <c r="O13" s="251"/>
      <c r="P13" s="44">
        <v>36019.32</v>
      </c>
      <c r="Q13" s="243" t="s">
        <v>209</v>
      </c>
      <c r="R13" s="243" t="s">
        <v>210</v>
      </c>
    </row>
    <row r="14" spans="1:19" ht="81" customHeight="1" x14ac:dyDescent="0.25">
      <c r="A14" s="834">
        <v>6</v>
      </c>
      <c r="B14" s="834">
        <v>3</v>
      </c>
      <c r="C14" s="834">
        <v>1</v>
      </c>
      <c r="D14" s="836">
        <v>13</v>
      </c>
      <c r="E14" s="834" t="s">
        <v>303</v>
      </c>
      <c r="F14" s="836" t="s">
        <v>978</v>
      </c>
      <c r="G14" s="238" t="s">
        <v>223</v>
      </c>
      <c r="H14" s="238" t="s">
        <v>304</v>
      </c>
      <c r="I14" s="262" t="s">
        <v>787</v>
      </c>
      <c r="J14" s="836" t="s">
        <v>208</v>
      </c>
      <c r="K14" s="854"/>
      <c r="L14" s="874" t="s">
        <v>34</v>
      </c>
      <c r="M14" s="852"/>
      <c r="N14" s="852">
        <v>256014.36</v>
      </c>
      <c r="O14" s="852"/>
      <c r="P14" s="852">
        <v>256014.36</v>
      </c>
      <c r="Q14" s="836" t="s">
        <v>209</v>
      </c>
      <c r="R14" s="836" t="s">
        <v>210</v>
      </c>
    </row>
    <row r="15" spans="1:19" ht="81" customHeight="1" x14ac:dyDescent="0.25">
      <c r="A15" s="881"/>
      <c r="B15" s="881"/>
      <c r="C15" s="881"/>
      <c r="D15" s="869"/>
      <c r="E15" s="881"/>
      <c r="F15" s="869"/>
      <c r="G15" s="238" t="s">
        <v>54</v>
      </c>
      <c r="H15" s="238" t="s">
        <v>191</v>
      </c>
      <c r="I15" s="262" t="s">
        <v>41</v>
      </c>
      <c r="J15" s="869"/>
      <c r="K15" s="885"/>
      <c r="L15" s="875"/>
      <c r="M15" s="884"/>
      <c r="N15" s="884"/>
      <c r="O15" s="884"/>
      <c r="P15" s="884"/>
      <c r="Q15" s="869"/>
      <c r="R15" s="869"/>
    </row>
    <row r="16" spans="1:19" ht="54.75" customHeight="1" x14ac:dyDescent="0.25">
      <c r="A16" s="835"/>
      <c r="B16" s="835"/>
      <c r="C16" s="835"/>
      <c r="D16" s="833"/>
      <c r="E16" s="835"/>
      <c r="F16" s="833"/>
      <c r="G16" s="238" t="s">
        <v>776</v>
      </c>
      <c r="H16" s="238" t="s">
        <v>222</v>
      </c>
      <c r="I16" s="262" t="s">
        <v>41</v>
      </c>
      <c r="J16" s="833"/>
      <c r="K16" s="855"/>
      <c r="L16" s="886"/>
      <c r="M16" s="853"/>
      <c r="N16" s="853"/>
      <c r="O16" s="853"/>
      <c r="P16" s="853"/>
      <c r="Q16" s="833"/>
      <c r="R16" s="833"/>
    </row>
    <row r="17" spans="1:18" ht="62.25" customHeight="1" x14ac:dyDescent="0.25">
      <c r="A17" s="879">
        <v>7</v>
      </c>
      <c r="B17" s="879">
        <v>6</v>
      </c>
      <c r="C17" s="879">
        <v>1</v>
      </c>
      <c r="D17" s="880">
        <v>13</v>
      </c>
      <c r="E17" s="880" t="s">
        <v>305</v>
      </c>
      <c r="F17" s="836" t="s">
        <v>977</v>
      </c>
      <c r="G17" s="243" t="s">
        <v>56</v>
      </c>
      <c r="H17" s="243" t="s">
        <v>57</v>
      </c>
      <c r="I17" s="207" t="s">
        <v>41</v>
      </c>
      <c r="J17" s="243" t="s">
        <v>306</v>
      </c>
      <c r="K17" s="854"/>
      <c r="L17" s="878" t="s">
        <v>45</v>
      </c>
      <c r="M17" s="852"/>
      <c r="N17" s="883">
        <v>42500</v>
      </c>
      <c r="O17" s="852"/>
      <c r="P17" s="883">
        <v>42500</v>
      </c>
      <c r="Q17" s="880" t="s">
        <v>209</v>
      </c>
      <c r="R17" s="880" t="s">
        <v>210</v>
      </c>
    </row>
    <row r="18" spans="1:18" ht="149.25" customHeight="1" x14ac:dyDescent="0.25">
      <c r="A18" s="879"/>
      <c r="B18" s="879"/>
      <c r="C18" s="879"/>
      <c r="D18" s="880"/>
      <c r="E18" s="880"/>
      <c r="F18" s="833"/>
      <c r="G18" s="241" t="s">
        <v>48</v>
      </c>
      <c r="H18" s="241" t="s">
        <v>192</v>
      </c>
      <c r="I18" s="261" t="s">
        <v>41</v>
      </c>
      <c r="J18" s="241" t="s">
        <v>307</v>
      </c>
      <c r="K18" s="855"/>
      <c r="L18" s="878"/>
      <c r="M18" s="853"/>
      <c r="N18" s="883"/>
      <c r="O18" s="853"/>
      <c r="P18" s="883"/>
      <c r="Q18" s="880"/>
      <c r="R18" s="880"/>
    </row>
    <row r="19" spans="1:18" ht="177.75" customHeight="1" x14ac:dyDescent="0.25">
      <c r="A19" s="242">
        <v>8</v>
      </c>
      <c r="B19" s="242">
        <v>1</v>
      </c>
      <c r="C19" s="242">
        <v>1</v>
      </c>
      <c r="D19" s="242">
        <v>6</v>
      </c>
      <c r="E19" s="243" t="s">
        <v>976</v>
      </c>
      <c r="F19" s="45" t="s">
        <v>975</v>
      </c>
      <c r="G19" s="242" t="s">
        <v>194</v>
      </c>
      <c r="H19" s="242" t="s">
        <v>50</v>
      </c>
      <c r="I19" s="242">
        <v>1</v>
      </c>
      <c r="J19" s="243" t="s">
        <v>974</v>
      </c>
      <c r="K19" s="253"/>
      <c r="L19" s="242" t="s">
        <v>115</v>
      </c>
      <c r="M19" s="242"/>
      <c r="N19" s="251">
        <v>18750</v>
      </c>
      <c r="O19" s="242"/>
      <c r="P19" s="251">
        <v>18750</v>
      </c>
      <c r="Q19" s="243" t="s">
        <v>209</v>
      </c>
      <c r="R19" s="243" t="s">
        <v>210</v>
      </c>
    </row>
    <row r="20" spans="1:18" x14ac:dyDescent="0.25">
      <c r="R20" s="86"/>
    </row>
    <row r="21" spans="1:18" x14ac:dyDescent="0.25">
      <c r="M21" s="826"/>
      <c r="N21" s="882" t="s">
        <v>35</v>
      </c>
      <c r="O21" s="882"/>
      <c r="P21" s="882"/>
    </row>
    <row r="22" spans="1:18" x14ac:dyDescent="0.25">
      <c r="M22" s="827"/>
      <c r="N22" s="829" t="s">
        <v>36</v>
      </c>
      <c r="O22" s="829" t="s">
        <v>37</v>
      </c>
      <c r="P22" s="829"/>
    </row>
    <row r="23" spans="1:18" x14ac:dyDescent="0.25">
      <c r="E23" s="4"/>
      <c r="M23" s="828"/>
      <c r="N23" s="829"/>
      <c r="O23" s="165">
        <v>2020</v>
      </c>
      <c r="P23" s="165">
        <v>2021</v>
      </c>
    </row>
    <row r="24" spans="1:18" x14ac:dyDescent="0.25">
      <c r="M24" s="146" t="s">
        <v>729</v>
      </c>
      <c r="N24" s="208">
        <v>8</v>
      </c>
      <c r="O24" s="64">
        <f>O9</f>
        <v>70438.289999999994</v>
      </c>
      <c r="P24" s="64">
        <f>P19+P17+P14+P12+P8+P7+P13</f>
        <v>511911.89</v>
      </c>
    </row>
    <row r="27" spans="1:18" ht="15.75" x14ac:dyDescent="0.25">
      <c r="F27" s="17"/>
    </row>
  </sheetData>
  <mergeCells count="64">
    <mergeCell ref="P14:P16"/>
    <mergeCell ref="Q14:Q16"/>
    <mergeCell ref="A17:A18"/>
    <mergeCell ref="A14:A16"/>
    <mergeCell ref="B14:B16"/>
    <mergeCell ref="C14:C16"/>
    <mergeCell ref="D14:D16"/>
    <mergeCell ref="E14:E16"/>
    <mergeCell ref="F14:F16"/>
    <mergeCell ref="M14:M16"/>
    <mergeCell ref="N14:N16"/>
    <mergeCell ref="O14:O16"/>
    <mergeCell ref="K17:K18"/>
    <mergeCell ref="J14:J16"/>
    <mergeCell ref="K14:K16"/>
    <mergeCell ref="L14:L16"/>
    <mergeCell ref="R17:R18"/>
    <mergeCell ref="M21:M23"/>
    <mergeCell ref="N21:P21"/>
    <mergeCell ref="N22:N23"/>
    <mergeCell ref="O22:P22"/>
    <mergeCell ref="Q17:Q18"/>
    <mergeCell ref="M17:M18"/>
    <mergeCell ref="N17:N18"/>
    <mergeCell ref="O17:O18"/>
    <mergeCell ref="P17:P18"/>
    <mergeCell ref="A2:F2"/>
    <mergeCell ref="L17:L18"/>
    <mergeCell ref="B17:B18"/>
    <mergeCell ref="C17:C18"/>
    <mergeCell ref="D17:D18"/>
    <mergeCell ref="E17:E18"/>
    <mergeCell ref="F17:F18"/>
    <mergeCell ref="K9:K11"/>
    <mergeCell ref="R9:R11"/>
    <mergeCell ref="E9:E11"/>
    <mergeCell ref="F9:F11"/>
    <mergeCell ref="J9:J11"/>
    <mergeCell ref="A9:A11"/>
    <mergeCell ref="B9:B11"/>
    <mergeCell ref="C9:C11"/>
    <mergeCell ref="D9:D11"/>
    <mergeCell ref="Q9:Q11"/>
    <mergeCell ref="M9:M11"/>
    <mergeCell ref="N9:N11"/>
    <mergeCell ref="O9:O11"/>
    <mergeCell ref="P9:P11"/>
    <mergeCell ref="L9:L11"/>
    <mergeCell ref="R14:R16"/>
    <mergeCell ref="Q1:S2"/>
    <mergeCell ref="A4:A5"/>
    <mergeCell ref="B4:B5"/>
    <mergeCell ref="C4:C5"/>
    <mergeCell ref="D4:D5"/>
    <mergeCell ref="E4:E5"/>
    <mergeCell ref="F4:F5"/>
    <mergeCell ref="G4:G5"/>
    <mergeCell ref="K4:L4"/>
    <mergeCell ref="M4:N4"/>
    <mergeCell ref="O4:P4"/>
    <mergeCell ref="Q4:Q5"/>
    <mergeCell ref="R4:R5"/>
    <mergeCell ref="H4:I4"/>
    <mergeCell ref="J4:J5"/>
  </mergeCells>
  <pageMargins left="0.7" right="0.7" top="0.75" bottom="0.75" header="0.3" footer="0.3"/>
  <pageSetup paperSize="8"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4993-F65A-472D-AB14-C044C4A886F2}">
  <sheetPr>
    <pageSetUpPr fitToPage="1"/>
  </sheetPr>
  <dimension ref="A2:S62"/>
  <sheetViews>
    <sheetView zoomScale="70" zoomScaleNormal="70" workbookViewId="0">
      <selection activeCell="P16" sqref="P16"/>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57.7109375" style="85" customWidth="1"/>
    <col min="7" max="7" width="35.7109375" style="85" customWidth="1"/>
    <col min="8" max="8" width="19.28515625" style="85" customWidth="1"/>
    <col min="9" max="9" width="10.42578125" style="85" customWidth="1"/>
    <col min="10" max="10" width="29.7109375" style="85" customWidth="1"/>
    <col min="11" max="11" width="10.7109375" style="85" customWidth="1"/>
    <col min="12" max="12" width="12.7109375" style="85" customWidth="1"/>
    <col min="13" max="13" width="19.28515625" style="85" bestFit="1" customWidth="1"/>
    <col min="14" max="16" width="14.7109375" style="85" customWidth="1"/>
    <col min="17" max="17" width="16.7109375" style="85" customWidth="1"/>
    <col min="18" max="18" width="15.710937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x14ac:dyDescent="0.25">
      <c r="A2" s="14" t="s">
        <v>1052</v>
      </c>
    </row>
    <row r="4" spans="1:19" s="63" customFormat="1" ht="47.25" customHeight="1" x14ac:dyDescent="0.25">
      <c r="A4" s="821" t="s">
        <v>0</v>
      </c>
      <c r="B4" s="815" t="s">
        <v>1</v>
      </c>
      <c r="C4" s="815" t="s">
        <v>2</v>
      </c>
      <c r="D4" s="815" t="s">
        <v>3</v>
      </c>
      <c r="E4" s="821" t="s">
        <v>4</v>
      </c>
      <c r="F4" s="821" t="s">
        <v>5</v>
      </c>
      <c r="G4" s="821" t="s">
        <v>6</v>
      </c>
      <c r="H4" s="823" t="s">
        <v>7</v>
      </c>
      <c r="I4" s="823"/>
      <c r="J4" s="821" t="s">
        <v>8</v>
      </c>
      <c r="K4" s="824" t="s">
        <v>9</v>
      </c>
      <c r="L4" s="819"/>
      <c r="M4" s="825" t="s">
        <v>10</v>
      </c>
      <c r="N4" s="825"/>
      <c r="O4" s="825" t="s">
        <v>11</v>
      </c>
      <c r="P4" s="825"/>
      <c r="Q4" s="821" t="s">
        <v>12</v>
      </c>
      <c r="R4" s="815" t="s">
        <v>13</v>
      </c>
      <c r="S4" s="62"/>
    </row>
    <row r="5" spans="1:19" s="63" customFormat="1" ht="35.25" customHeight="1" x14ac:dyDescent="0.2">
      <c r="A5" s="822"/>
      <c r="B5" s="816"/>
      <c r="C5" s="816"/>
      <c r="D5" s="816"/>
      <c r="E5" s="822"/>
      <c r="F5" s="822"/>
      <c r="G5" s="822"/>
      <c r="H5" s="175" t="s">
        <v>14</v>
      </c>
      <c r="I5" s="175" t="s">
        <v>15</v>
      </c>
      <c r="J5" s="822"/>
      <c r="K5" s="176">
        <v>2020</v>
      </c>
      <c r="L5" s="176">
        <v>2021</v>
      </c>
      <c r="M5" s="176">
        <v>2020</v>
      </c>
      <c r="N5" s="176">
        <v>2021</v>
      </c>
      <c r="O5" s="176">
        <v>2020</v>
      </c>
      <c r="P5" s="176">
        <v>2021</v>
      </c>
      <c r="Q5" s="822"/>
      <c r="R5" s="816"/>
      <c r="S5" s="62"/>
    </row>
    <row r="6" spans="1:19" s="63" customFormat="1" ht="15.75" customHeight="1" x14ac:dyDescent="0.2">
      <c r="A6" s="173" t="s">
        <v>16</v>
      </c>
      <c r="B6" s="175" t="s">
        <v>17</v>
      </c>
      <c r="C6" s="175" t="s">
        <v>18</v>
      </c>
      <c r="D6" s="175" t="s">
        <v>19</v>
      </c>
      <c r="E6" s="173" t="s">
        <v>20</v>
      </c>
      <c r="F6" s="173" t="s">
        <v>21</v>
      </c>
      <c r="G6" s="173" t="s">
        <v>22</v>
      </c>
      <c r="H6" s="175" t="s">
        <v>23</v>
      </c>
      <c r="I6" s="175" t="s">
        <v>24</v>
      </c>
      <c r="J6" s="173" t="s">
        <v>25</v>
      </c>
      <c r="K6" s="176" t="s">
        <v>26</v>
      </c>
      <c r="L6" s="176" t="s">
        <v>27</v>
      </c>
      <c r="M6" s="177" t="s">
        <v>28</v>
      </c>
      <c r="N6" s="177" t="s">
        <v>29</v>
      </c>
      <c r="O6" s="177" t="s">
        <v>30</v>
      </c>
      <c r="P6" s="177" t="s">
        <v>31</v>
      </c>
      <c r="Q6" s="173" t="s">
        <v>32</v>
      </c>
      <c r="R6" s="175" t="s">
        <v>33</v>
      </c>
      <c r="S6" s="62"/>
    </row>
    <row r="7" spans="1:19" ht="59.25" customHeight="1" x14ac:dyDescent="0.25">
      <c r="A7" s="879">
        <v>1</v>
      </c>
      <c r="B7" s="836" t="s">
        <v>90</v>
      </c>
      <c r="C7" s="836">
        <v>5</v>
      </c>
      <c r="D7" s="836">
        <v>4</v>
      </c>
      <c r="E7" s="836" t="s">
        <v>215</v>
      </c>
      <c r="F7" s="836" t="s">
        <v>216</v>
      </c>
      <c r="G7" s="836" t="s">
        <v>200</v>
      </c>
      <c r="H7" s="168" t="s">
        <v>217</v>
      </c>
      <c r="I7" s="168">
        <v>240</v>
      </c>
      <c r="J7" s="836" t="s">
        <v>218</v>
      </c>
      <c r="K7" s="836" t="s">
        <v>34</v>
      </c>
      <c r="L7" s="836"/>
      <c r="M7" s="887">
        <v>15000</v>
      </c>
      <c r="N7" s="887"/>
      <c r="O7" s="887">
        <v>15000</v>
      </c>
      <c r="P7" s="856"/>
      <c r="Q7" s="836" t="s">
        <v>219</v>
      </c>
      <c r="R7" s="836" t="s">
        <v>220</v>
      </c>
      <c r="S7" s="12"/>
    </row>
    <row r="8" spans="1:19" ht="59.25" customHeight="1" x14ac:dyDescent="0.25">
      <c r="A8" s="879"/>
      <c r="B8" s="833"/>
      <c r="C8" s="833"/>
      <c r="D8" s="833"/>
      <c r="E8" s="833"/>
      <c r="F8" s="833"/>
      <c r="G8" s="833"/>
      <c r="H8" s="168" t="s">
        <v>192</v>
      </c>
      <c r="I8" s="168">
        <v>4</v>
      </c>
      <c r="J8" s="833"/>
      <c r="K8" s="833"/>
      <c r="L8" s="833"/>
      <c r="M8" s="888"/>
      <c r="N8" s="888"/>
      <c r="O8" s="888"/>
      <c r="P8" s="857"/>
      <c r="Q8" s="833"/>
      <c r="R8" s="833"/>
      <c r="S8" s="12"/>
    </row>
    <row r="9" spans="1:19" ht="51" customHeight="1" x14ac:dyDescent="0.25">
      <c r="A9" s="834">
        <v>2</v>
      </c>
      <c r="B9" s="836" t="s">
        <v>90</v>
      </c>
      <c r="C9" s="836">
        <v>5</v>
      </c>
      <c r="D9" s="836">
        <v>4</v>
      </c>
      <c r="E9" s="836" t="s">
        <v>215</v>
      </c>
      <c r="F9" s="836" t="s">
        <v>216</v>
      </c>
      <c r="G9" s="836" t="s">
        <v>200</v>
      </c>
      <c r="H9" s="243" t="s">
        <v>217</v>
      </c>
      <c r="I9" s="243">
        <v>345</v>
      </c>
      <c r="J9" s="836" t="s">
        <v>218</v>
      </c>
      <c r="K9" s="836"/>
      <c r="L9" s="836" t="s">
        <v>34</v>
      </c>
      <c r="M9" s="887"/>
      <c r="N9" s="887">
        <v>22330</v>
      </c>
      <c r="O9" s="887"/>
      <c r="P9" s="856">
        <v>22330</v>
      </c>
      <c r="Q9" s="836" t="s">
        <v>219</v>
      </c>
      <c r="R9" s="836" t="s">
        <v>220</v>
      </c>
      <c r="S9" s="12"/>
    </row>
    <row r="10" spans="1:19" ht="44.25" customHeight="1" x14ac:dyDescent="0.25">
      <c r="A10" s="835"/>
      <c r="B10" s="833"/>
      <c r="C10" s="833"/>
      <c r="D10" s="833"/>
      <c r="E10" s="833"/>
      <c r="F10" s="833"/>
      <c r="G10" s="833"/>
      <c r="H10" s="243" t="s">
        <v>192</v>
      </c>
      <c r="I10" s="243">
        <v>6</v>
      </c>
      <c r="J10" s="833"/>
      <c r="K10" s="833"/>
      <c r="L10" s="833"/>
      <c r="M10" s="888"/>
      <c r="N10" s="888"/>
      <c r="O10" s="888"/>
      <c r="P10" s="857"/>
      <c r="Q10" s="833"/>
      <c r="R10" s="833"/>
      <c r="S10" s="12"/>
    </row>
    <row r="11" spans="1:19" x14ac:dyDescent="0.25">
      <c r="P11" s="86"/>
    </row>
    <row r="12" spans="1:19" x14ac:dyDescent="0.25">
      <c r="M12" s="826"/>
      <c r="N12" s="829" t="s">
        <v>35</v>
      </c>
      <c r="O12" s="829"/>
      <c r="P12" s="829"/>
    </row>
    <row r="13" spans="1:19" x14ac:dyDescent="0.25">
      <c r="M13" s="827"/>
      <c r="N13" s="829" t="s">
        <v>36</v>
      </c>
      <c r="O13" s="829" t="s">
        <v>37</v>
      </c>
      <c r="P13" s="829"/>
    </row>
    <row r="14" spans="1:19" x14ac:dyDescent="0.25">
      <c r="M14" s="828"/>
      <c r="N14" s="829"/>
      <c r="O14" s="165">
        <v>2020</v>
      </c>
      <c r="P14" s="165">
        <v>2021</v>
      </c>
    </row>
    <row r="15" spans="1:19" x14ac:dyDescent="0.25">
      <c r="M15" s="165" t="s">
        <v>729</v>
      </c>
      <c r="N15" s="195">
        <v>2</v>
      </c>
      <c r="O15" s="178">
        <f>O7</f>
        <v>15000</v>
      </c>
      <c r="P15" s="196">
        <f>P9</f>
        <v>22330</v>
      </c>
    </row>
    <row r="16" spans="1:19" x14ac:dyDescent="0.25">
      <c r="M16" s="86"/>
      <c r="N16" s="86"/>
      <c r="O16" s="86"/>
      <c r="P16" s="86"/>
    </row>
    <row r="17" spans="13:16" x14ac:dyDescent="0.25">
      <c r="M17" s="86"/>
      <c r="N17" s="86"/>
      <c r="O17" s="86"/>
      <c r="P17" s="86"/>
    </row>
    <row r="18" spans="13:16" x14ac:dyDescent="0.25">
      <c r="M18" s="86"/>
      <c r="N18" s="86"/>
      <c r="O18" s="86"/>
      <c r="P18" s="86"/>
    </row>
    <row r="19" spans="13:16" x14ac:dyDescent="0.25">
      <c r="M19" s="86"/>
      <c r="N19" s="86"/>
      <c r="O19" s="86"/>
      <c r="P19" s="86"/>
    </row>
    <row r="20" spans="13:16" x14ac:dyDescent="0.25">
      <c r="M20" s="86"/>
      <c r="N20" s="86"/>
      <c r="O20" s="86"/>
      <c r="P20" s="86"/>
    </row>
    <row r="21" spans="13:16" x14ac:dyDescent="0.25">
      <c r="M21" s="86"/>
      <c r="N21" s="86"/>
      <c r="O21" s="86"/>
      <c r="P21" s="86"/>
    </row>
    <row r="22" spans="13:16" x14ac:dyDescent="0.25">
      <c r="M22" s="86"/>
      <c r="N22" s="86"/>
      <c r="O22" s="86"/>
      <c r="P22" s="86"/>
    </row>
    <row r="23" spans="13:16" x14ac:dyDescent="0.25">
      <c r="M23" s="86"/>
      <c r="N23" s="86"/>
      <c r="O23" s="86"/>
      <c r="P23" s="86"/>
    </row>
    <row r="24" spans="13:16" x14ac:dyDescent="0.25">
      <c r="M24" s="86"/>
      <c r="N24" s="86"/>
      <c r="O24" s="86"/>
      <c r="P24" s="86"/>
    </row>
    <row r="25" spans="13:16" x14ac:dyDescent="0.25">
      <c r="M25" s="86"/>
      <c r="N25" s="86"/>
      <c r="O25" s="86"/>
      <c r="P25" s="86"/>
    </row>
    <row r="26" spans="13:16" x14ac:dyDescent="0.25">
      <c r="M26" s="86"/>
      <c r="N26" s="86"/>
      <c r="O26" s="86"/>
      <c r="P26" s="86"/>
    </row>
    <row r="27" spans="13:16" x14ac:dyDescent="0.25">
      <c r="M27" s="86"/>
      <c r="N27" s="86"/>
      <c r="O27" s="86"/>
      <c r="P27" s="86"/>
    </row>
    <row r="28" spans="13:16" x14ac:dyDescent="0.25">
      <c r="M28" s="86"/>
      <c r="N28" s="86"/>
      <c r="O28" s="86"/>
      <c r="P28" s="86"/>
    </row>
    <row r="29" spans="13:16" x14ac:dyDescent="0.25">
      <c r="M29" s="86"/>
      <c r="N29" s="86"/>
      <c r="O29" s="86"/>
      <c r="P29" s="86"/>
    </row>
    <row r="30" spans="13:16" x14ac:dyDescent="0.25">
      <c r="M30" s="86"/>
      <c r="N30" s="86"/>
      <c r="O30" s="86"/>
      <c r="P30" s="86"/>
    </row>
    <row r="31" spans="13:16" x14ac:dyDescent="0.25">
      <c r="M31" s="86"/>
      <c r="N31" s="86"/>
      <c r="O31" s="86"/>
      <c r="P31" s="86"/>
    </row>
    <row r="32" spans="13:16" x14ac:dyDescent="0.25">
      <c r="M32" s="86"/>
      <c r="N32" s="86"/>
      <c r="O32" s="86"/>
      <c r="P32" s="86"/>
    </row>
    <row r="33" spans="13:16" x14ac:dyDescent="0.25">
      <c r="M33" s="86"/>
      <c r="N33" s="86"/>
      <c r="O33" s="86"/>
      <c r="P33" s="86"/>
    </row>
    <row r="34" spans="13:16" x14ac:dyDescent="0.25">
      <c r="M34" s="86"/>
      <c r="N34" s="86"/>
      <c r="O34" s="86"/>
      <c r="P34" s="86"/>
    </row>
    <row r="35" spans="13:16" x14ac:dyDescent="0.25">
      <c r="M35" s="86"/>
      <c r="N35" s="86"/>
      <c r="O35" s="86"/>
      <c r="P35" s="86"/>
    </row>
    <row r="36" spans="13:16" x14ac:dyDescent="0.25">
      <c r="M36" s="86"/>
      <c r="N36" s="86"/>
      <c r="O36" s="86"/>
      <c r="P36" s="86"/>
    </row>
    <row r="37" spans="13:16" x14ac:dyDescent="0.25">
      <c r="M37" s="86"/>
      <c r="N37" s="86"/>
      <c r="O37" s="86"/>
      <c r="P37" s="86"/>
    </row>
    <row r="38" spans="13:16" x14ac:dyDescent="0.25">
      <c r="M38" s="86"/>
      <c r="N38" s="86"/>
      <c r="O38" s="86"/>
      <c r="P38" s="86"/>
    </row>
    <row r="39" spans="13:16" x14ac:dyDescent="0.25">
      <c r="M39" s="86"/>
      <c r="N39" s="86"/>
      <c r="O39" s="86"/>
      <c r="P39" s="86"/>
    </row>
    <row r="40" spans="13:16" x14ac:dyDescent="0.25">
      <c r="M40" s="86"/>
      <c r="N40" s="86"/>
      <c r="O40" s="86"/>
      <c r="P40" s="86"/>
    </row>
    <row r="41" spans="13:16" x14ac:dyDescent="0.25">
      <c r="M41" s="86"/>
      <c r="N41" s="86"/>
      <c r="O41" s="86"/>
      <c r="P41" s="86"/>
    </row>
    <row r="42" spans="13:16" x14ac:dyDescent="0.25">
      <c r="M42" s="86"/>
      <c r="N42" s="86"/>
      <c r="O42" s="86"/>
      <c r="P42" s="86"/>
    </row>
    <row r="43" spans="13:16" x14ac:dyDescent="0.25">
      <c r="M43" s="86"/>
      <c r="N43" s="86"/>
      <c r="O43" s="86"/>
      <c r="P43" s="86"/>
    </row>
    <row r="44" spans="13:16" x14ac:dyDescent="0.25">
      <c r="M44" s="86"/>
      <c r="N44" s="86"/>
      <c r="O44" s="86"/>
      <c r="P44" s="86"/>
    </row>
    <row r="45" spans="13:16" x14ac:dyDescent="0.25">
      <c r="M45" s="86"/>
      <c r="N45" s="86"/>
      <c r="O45" s="86"/>
      <c r="P45" s="86"/>
    </row>
    <row r="46" spans="13:16" x14ac:dyDescent="0.25">
      <c r="M46" s="86"/>
      <c r="N46" s="86"/>
      <c r="O46" s="86"/>
      <c r="P46" s="86"/>
    </row>
    <row r="47" spans="13:16" x14ac:dyDescent="0.25">
      <c r="M47" s="86"/>
      <c r="N47" s="86"/>
      <c r="O47" s="86"/>
      <c r="P47" s="86"/>
    </row>
    <row r="48" spans="13:16" x14ac:dyDescent="0.25">
      <c r="M48" s="86"/>
      <c r="N48" s="86"/>
      <c r="O48" s="86"/>
      <c r="P48" s="86"/>
    </row>
    <row r="49" spans="13:16" x14ac:dyDescent="0.25">
      <c r="M49" s="86"/>
      <c r="N49" s="86"/>
      <c r="O49" s="86"/>
      <c r="P49" s="86"/>
    </row>
    <row r="50" spans="13:16" x14ac:dyDescent="0.25">
      <c r="M50" s="86"/>
      <c r="N50" s="86"/>
      <c r="O50" s="86"/>
      <c r="P50" s="86"/>
    </row>
    <row r="51" spans="13:16" x14ac:dyDescent="0.25">
      <c r="M51" s="86"/>
      <c r="N51" s="86"/>
      <c r="O51" s="86"/>
      <c r="P51" s="86"/>
    </row>
    <row r="52" spans="13:16" x14ac:dyDescent="0.25">
      <c r="M52" s="86"/>
      <c r="N52" s="86"/>
      <c r="O52" s="86"/>
      <c r="P52" s="86"/>
    </row>
    <row r="53" spans="13:16" x14ac:dyDescent="0.25">
      <c r="M53" s="86"/>
      <c r="N53" s="86"/>
      <c r="O53" s="86"/>
      <c r="P53" s="86"/>
    </row>
    <row r="54" spans="13:16" x14ac:dyDescent="0.25">
      <c r="M54" s="86"/>
      <c r="N54" s="86"/>
      <c r="O54" s="86"/>
      <c r="P54" s="86"/>
    </row>
    <row r="55" spans="13:16" x14ac:dyDescent="0.25">
      <c r="M55" s="86"/>
      <c r="N55" s="86"/>
      <c r="O55" s="86"/>
      <c r="P55" s="86"/>
    </row>
    <row r="56" spans="13:16" x14ac:dyDescent="0.25">
      <c r="M56" s="86"/>
      <c r="N56" s="86"/>
      <c r="O56" s="86"/>
      <c r="P56" s="86"/>
    </row>
    <row r="57" spans="13:16" x14ac:dyDescent="0.25">
      <c r="M57" s="86"/>
      <c r="N57" s="86"/>
      <c r="O57" s="86"/>
      <c r="P57" s="86"/>
    </row>
    <row r="58" spans="13:16" x14ac:dyDescent="0.25">
      <c r="M58" s="86"/>
      <c r="N58" s="86"/>
    </row>
    <row r="59" spans="13:16" x14ac:dyDescent="0.25">
      <c r="M59" s="86"/>
      <c r="N59" s="86"/>
    </row>
    <row r="60" spans="13:16" x14ac:dyDescent="0.25">
      <c r="M60" s="86"/>
      <c r="N60" s="86"/>
    </row>
    <row r="61" spans="13:16" x14ac:dyDescent="0.25">
      <c r="M61" s="86"/>
      <c r="N61" s="86"/>
    </row>
    <row r="62" spans="13:16" x14ac:dyDescent="0.25">
      <c r="M62" s="86"/>
      <c r="N62" s="86"/>
    </row>
  </sheetData>
  <mergeCells count="50">
    <mergeCell ref="Q9:Q10"/>
    <mergeCell ref="R9:R10"/>
    <mergeCell ref="M12:M14"/>
    <mergeCell ref="N12:P12"/>
    <mergeCell ref="N13:N14"/>
    <mergeCell ref="O13:P13"/>
    <mergeCell ref="P9:P10"/>
    <mergeCell ref="A9:A10"/>
    <mergeCell ref="B9:B10"/>
    <mergeCell ref="C9:C10"/>
    <mergeCell ref="D9:D10"/>
    <mergeCell ref="E9:E10"/>
    <mergeCell ref="F9:F10"/>
    <mergeCell ref="G9:G10"/>
    <mergeCell ref="J9:J10"/>
    <mergeCell ref="Q7:Q8"/>
    <mergeCell ref="R7:R8"/>
    <mergeCell ref="K7:K8"/>
    <mergeCell ref="L7:L8"/>
    <mergeCell ref="M7:M8"/>
    <mergeCell ref="N7:N8"/>
    <mergeCell ref="O7:O8"/>
    <mergeCell ref="P7:P8"/>
    <mergeCell ref="K9:K10"/>
    <mergeCell ref="L9:L10"/>
    <mergeCell ref="M9:M10"/>
    <mergeCell ref="N9:N10"/>
    <mergeCell ref="O9:O10"/>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pageSetup paperSize="8" scale="55" fitToHeight="0" orientation="landscape" horizont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205A2-0F5F-445C-9FC4-B6027322E067}">
  <dimension ref="A2:S53"/>
  <sheetViews>
    <sheetView topLeftCell="A34" zoomScale="70" zoomScaleNormal="70" workbookViewId="0">
      <selection activeCell="P54" sqref="P54"/>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5.7109375" style="85" customWidth="1"/>
    <col min="6" max="6" width="61.42578125" style="85" customWidth="1"/>
    <col min="7" max="7" width="35.7109375" style="85" customWidth="1"/>
    <col min="8" max="8" width="20.42578125" style="85" customWidth="1"/>
    <col min="9" max="9" width="12.140625" style="85" customWidth="1"/>
    <col min="10" max="10" width="32.140625" style="85" customWidth="1"/>
    <col min="11" max="11" width="12.140625" style="85" customWidth="1"/>
    <col min="12" max="12" width="12.7109375" style="85" customWidth="1"/>
    <col min="13" max="13" width="17.85546875" style="85" customWidth="1"/>
    <col min="14" max="14" width="17.28515625" style="85" customWidth="1"/>
    <col min="15" max="16" width="18" style="85" customWidth="1"/>
    <col min="17" max="17" width="21.28515625" style="85" customWidth="1"/>
    <col min="18" max="18" width="23.5703125" style="85" customWidth="1"/>
    <col min="19" max="19" width="19.5703125" style="85" customWidth="1"/>
    <col min="20" max="258" width="9.140625" style="85"/>
    <col min="259" max="259" width="4.7109375" style="85" bestFit="1" customWidth="1"/>
    <col min="260" max="260" width="9.7109375" style="85" bestFit="1" customWidth="1"/>
    <col min="261" max="261" width="10" style="85" bestFit="1" customWidth="1"/>
    <col min="262" max="262" width="8.85546875" style="85" bestFit="1" customWidth="1"/>
    <col min="263" max="263" width="22.85546875" style="85" customWidth="1"/>
    <col min="264" max="264" width="59.7109375" style="85" bestFit="1" customWidth="1"/>
    <col min="265" max="265" width="57.85546875" style="85" bestFit="1" customWidth="1"/>
    <col min="266" max="266" width="35.28515625" style="85" bestFit="1" customWidth="1"/>
    <col min="267" max="267" width="28.140625" style="85" bestFit="1" customWidth="1"/>
    <col min="268" max="268" width="33.140625" style="85" bestFit="1" customWidth="1"/>
    <col min="269" max="269" width="26" style="85" bestFit="1" customWidth="1"/>
    <col min="270" max="270" width="19.140625" style="85" bestFit="1" customWidth="1"/>
    <col min="271" max="271" width="10.42578125" style="85" customWidth="1"/>
    <col min="272" max="272" width="11.85546875" style="85" customWidth="1"/>
    <col min="273" max="273" width="14.7109375" style="85" customWidth="1"/>
    <col min="274" max="274" width="9" style="85" bestFit="1" customWidth="1"/>
    <col min="275" max="514" width="9.140625" style="85"/>
    <col min="515" max="515" width="4.7109375" style="85" bestFit="1" customWidth="1"/>
    <col min="516" max="516" width="9.7109375" style="85" bestFit="1" customWidth="1"/>
    <col min="517" max="517" width="10" style="85" bestFit="1" customWidth="1"/>
    <col min="518" max="518" width="8.85546875" style="85" bestFit="1" customWidth="1"/>
    <col min="519" max="519" width="22.85546875" style="85" customWidth="1"/>
    <col min="520" max="520" width="59.7109375" style="85" bestFit="1" customWidth="1"/>
    <col min="521" max="521" width="57.85546875" style="85" bestFit="1" customWidth="1"/>
    <col min="522" max="522" width="35.28515625" style="85" bestFit="1" customWidth="1"/>
    <col min="523" max="523" width="28.140625" style="85" bestFit="1" customWidth="1"/>
    <col min="524" max="524" width="33.140625" style="85" bestFit="1" customWidth="1"/>
    <col min="525" max="525" width="26" style="85" bestFit="1" customWidth="1"/>
    <col min="526" max="526" width="19.140625" style="85" bestFit="1" customWidth="1"/>
    <col min="527" max="527" width="10.42578125" style="85" customWidth="1"/>
    <col min="528" max="528" width="11.85546875" style="85" customWidth="1"/>
    <col min="529" max="529" width="14.7109375" style="85" customWidth="1"/>
    <col min="530" max="530" width="9" style="85" bestFit="1" customWidth="1"/>
    <col min="531" max="770" width="9.140625" style="85"/>
    <col min="771" max="771" width="4.7109375" style="85" bestFit="1" customWidth="1"/>
    <col min="772" max="772" width="9.7109375" style="85" bestFit="1" customWidth="1"/>
    <col min="773" max="773" width="10" style="85" bestFit="1" customWidth="1"/>
    <col min="774" max="774" width="8.85546875" style="85" bestFit="1" customWidth="1"/>
    <col min="775" max="775" width="22.85546875" style="85" customWidth="1"/>
    <col min="776" max="776" width="59.7109375" style="85" bestFit="1" customWidth="1"/>
    <col min="777" max="777" width="57.85546875" style="85" bestFit="1" customWidth="1"/>
    <col min="778" max="778" width="35.28515625" style="85" bestFit="1" customWidth="1"/>
    <col min="779" max="779" width="28.140625" style="85" bestFit="1" customWidth="1"/>
    <col min="780" max="780" width="33.140625" style="85" bestFit="1" customWidth="1"/>
    <col min="781" max="781" width="26" style="85" bestFit="1" customWidth="1"/>
    <col min="782" max="782" width="19.140625" style="85" bestFit="1" customWidth="1"/>
    <col min="783" max="783" width="10.42578125" style="85" customWidth="1"/>
    <col min="784" max="784" width="11.85546875" style="85" customWidth="1"/>
    <col min="785" max="785" width="14.7109375" style="85" customWidth="1"/>
    <col min="786" max="786" width="9" style="85" bestFit="1" customWidth="1"/>
    <col min="787" max="1026" width="9.140625" style="85"/>
    <col min="1027" max="1027" width="4.7109375" style="85" bestFit="1" customWidth="1"/>
    <col min="1028" max="1028" width="9.7109375" style="85" bestFit="1" customWidth="1"/>
    <col min="1029" max="1029" width="10" style="85" bestFit="1" customWidth="1"/>
    <col min="1030" max="1030" width="8.85546875" style="85" bestFit="1" customWidth="1"/>
    <col min="1031" max="1031" width="22.85546875" style="85" customWidth="1"/>
    <col min="1032" max="1032" width="59.7109375" style="85" bestFit="1" customWidth="1"/>
    <col min="1033" max="1033" width="57.85546875" style="85" bestFit="1" customWidth="1"/>
    <col min="1034" max="1034" width="35.28515625" style="85" bestFit="1" customWidth="1"/>
    <col min="1035" max="1035" width="28.140625" style="85" bestFit="1" customWidth="1"/>
    <col min="1036" max="1036" width="33.140625" style="85" bestFit="1" customWidth="1"/>
    <col min="1037" max="1037" width="26" style="85" bestFit="1" customWidth="1"/>
    <col min="1038" max="1038" width="19.140625" style="85" bestFit="1" customWidth="1"/>
    <col min="1039" max="1039" width="10.42578125" style="85" customWidth="1"/>
    <col min="1040" max="1040" width="11.85546875" style="85" customWidth="1"/>
    <col min="1041" max="1041" width="14.7109375" style="85" customWidth="1"/>
    <col min="1042" max="1042" width="9" style="85" bestFit="1" customWidth="1"/>
    <col min="1043" max="1282" width="9.140625" style="85"/>
    <col min="1283" max="1283" width="4.7109375" style="85" bestFit="1" customWidth="1"/>
    <col min="1284" max="1284" width="9.7109375" style="85" bestFit="1" customWidth="1"/>
    <col min="1285" max="1285" width="10" style="85" bestFit="1" customWidth="1"/>
    <col min="1286" max="1286" width="8.85546875" style="85" bestFit="1" customWidth="1"/>
    <col min="1287" max="1287" width="22.85546875" style="85" customWidth="1"/>
    <col min="1288" max="1288" width="59.7109375" style="85" bestFit="1" customWidth="1"/>
    <col min="1289" max="1289" width="57.85546875" style="85" bestFit="1" customWidth="1"/>
    <col min="1290" max="1290" width="35.28515625" style="85" bestFit="1" customWidth="1"/>
    <col min="1291" max="1291" width="28.140625" style="85" bestFit="1" customWidth="1"/>
    <col min="1292" max="1292" width="33.140625" style="85" bestFit="1" customWidth="1"/>
    <col min="1293" max="1293" width="26" style="85" bestFit="1" customWidth="1"/>
    <col min="1294" max="1294" width="19.140625" style="85" bestFit="1" customWidth="1"/>
    <col min="1295" max="1295" width="10.42578125" style="85" customWidth="1"/>
    <col min="1296" max="1296" width="11.85546875" style="85" customWidth="1"/>
    <col min="1297" max="1297" width="14.7109375" style="85" customWidth="1"/>
    <col min="1298" max="1298" width="9" style="85" bestFit="1" customWidth="1"/>
    <col min="1299" max="1538" width="9.140625" style="85"/>
    <col min="1539" max="1539" width="4.7109375" style="85" bestFit="1" customWidth="1"/>
    <col min="1540" max="1540" width="9.7109375" style="85" bestFit="1" customWidth="1"/>
    <col min="1541" max="1541" width="10" style="85" bestFit="1" customWidth="1"/>
    <col min="1542" max="1542" width="8.85546875" style="85" bestFit="1" customWidth="1"/>
    <col min="1543" max="1543" width="22.85546875" style="85" customWidth="1"/>
    <col min="1544" max="1544" width="59.7109375" style="85" bestFit="1" customWidth="1"/>
    <col min="1545" max="1545" width="57.85546875" style="85" bestFit="1" customWidth="1"/>
    <col min="1546" max="1546" width="35.28515625" style="85" bestFit="1" customWidth="1"/>
    <col min="1547" max="1547" width="28.140625" style="85" bestFit="1" customWidth="1"/>
    <col min="1548" max="1548" width="33.140625" style="85" bestFit="1" customWidth="1"/>
    <col min="1549" max="1549" width="26" style="85" bestFit="1" customWidth="1"/>
    <col min="1550" max="1550" width="19.140625" style="85" bestFit="1" customWidth="1"/>
    <col min="1551" max="1551" width="10.42578125" style="85" customWidth="1"/>
    <col min="1552" max="1552" width="11.85546875" style="85" customWidth="1"/>
    <col min="1553" max="1553" width="14.7109375" style="85" customWidth="1"/>
    <col min="1554" max="1554" width="9" style="85" bestFit="1" customWidth="1"/>
    <col min="1555" max="1794" width="9.140625" style="85"/>
    <col min="1795" max="1795" width="4.7109375" style="85" bestFit="1" customWidth="1"/>
    <col min="1796" max="1796" width="9.7109375" style="85" bestFit="1" customWidth="1"/>
    <col min="1797" max="1797" width="10" style="85" bestFit="1" customWidth="1"/>
    <col min="1798" max="1798" width="8.85546875" style="85" bestFit="1" customWidth="1"/>
    <col min="1799" max="1799" width="22.85546875" style="85" customWidth="1"/>
    <col min="1800" max="1800" width="59.7109375" style="85" bestFit="1" customWidth="1"/>
    <col min="1801" max="1801" width="57.85546875" style="85" bestFit="1" customWidth="1"/>
    <col min="1802" max="1802" width="35.28515625" style="85" bestFit="1" customWidth="1"/>
    <col min="1803" max="1803" width="28.140625" style="85" bestFit="1" customWidth="1"/>
    <col min="1804" max="1804" width="33.140625" style="85" bestFit="1" customWidth="1"/>
    <col min="1805" max="1805" width="26" style="85" bestFit="1" customWidth="1"/>
    <col min="1806" max="1806" width="19.140625" style="85" bestFit="1" customWidth="1"/>
    <col min="1807" max="1807" width="10.42578125" style="85" customWidth="1"/>
    <col min="1808" max="1808" width="11.85546875" style="85" customWidth="1"/>
    <col min="1809" max="1809" width="14.7109375" style="85" customWidth="1"/>
    <col min="1810" max="1810" width="9" style="85" bestFit="1" customWidth="1"/>
    <col min="1811" max="2050" width="9.140625" style="85"/>
    <col min="2051" max="2051" width="4.7109375" style="85" bestFit="1" customWidth="1"/>
    <col min="2052" max="2052" width="9.7109375" style="85" bestFit="1" customWidth="1"/>
    <col min="2053" max="2053" width="10" style="85" bestFit="1" customWidth="1"/>
    <col min="2054" max="2054" width="8.85546875" style="85" bestFit="1" customWidth="1"/>
    <col min="2055" max="2055" width="22.85546875" style="85" customWidth="1"/>
    <col min="2056" max="2056" width="59.7109375" style="85" bestFit="1" customWidth="1"/>
    <col min="2057" max="2057" width="57.85546875" style="85" bestFit="1" customWidth="1"/>
    <col min="2058" max="2058" width="35.28515625" style="85" bestFit="1" customWidth="1"/>
    <col min="2059" max="2059" width="28.140625" style="85" bestFit="1" customWidth="1"/>
    <col min="2060" max="2060" width="33.140625" style="85" bestFit="1" customWidth="1"/>
    <col min="2061" max="2061" width="26" style="85" bestFit="1" customWidth="1"/>
    <col min="2062" max="2062" width="19.140625" style="85" bestFit="1" customWidth="1"/>
    <col min="2063" max="2063" width="10.42578125" style="85" customWidth="1"/>
    <col min="2064" max="2064" width="11.85546875" style="85" customWidth="1"/>
    <col min="2065" max="2065" width="14.7109375" style="85" customWidth="1"/>
    <col min="2066" max="2066" width="9" style="85" bestFit="1" customWidth="1"/>
    <col min="2067" max="2306" width="9.140625" style="85"/>
    <col min="2307" max="2307" width="4.7109375" style="85" bestFit="1" customWidth="1"/>
    <col min="2308" max="2308" width="9.7109375" style="85" bestFit="1" customWidth="1"/>
    <col min="2309" max="2309" width="10" style="85" bestFit="1" customWidth="1"/>
    <col min="2310" max="2310" width="8.85546875" style="85" bestFit="1" customWidth="1"/>
    <col min="2311" max="2311" width="22.85546875" style="85" customWidth="1"/>
    <col min="2312" max="2312" width="59.7109375" style="85" bestFit="1" customWidth="1"/>
    <col min="2313" max="2313" width="57.85546875" style="85" bestFit="1" customWidth="1"/>
    <col min="2314" max="2314" width="35.28515625" style="85" bestFit="1" customWidth="1"/>
    <col min="2315" max="2315" width="28.140625" style="85" bestFit="1" customWidth="1"/>
    <col min="2316" max="2316" width="33.140625" style="85" bestFit="1" customWidth="1"/>
    <col min="2317" max="2317" width="26" style="85" bestFit="1" customWidth="1"/>
    <col min="2318" max="2318" width="19.140625" style="85" bestFit="1" customWidth="1"/>
    <col min="2319" max="2319" width="10.42578125" style="85" customWidth="1"/>
    <col min="2320" max="2320" width="11.85546875" style="85" customWidth="1"/>
    <col min="2321" max="2321" width="14.7109375" style="85" customWidth="1"/>
    <col min="2322" max="2322" width="9" style="85" bestFit="1" customWidth="1"/>
    <col min="2323" max="2562" width="9.140625" style="85"/>
    <col min="2563" max="2563" width="4.7109375" style="85" bestFit="1" customWidth="1"/>
    <col min="2564" max="2564" width="9.7109375" style="85" bestFit="1" customWidth="1"/>
    <col min="2565" max="2565" width="10" style="85" bestFit="1" customWidth="1"/>
    <col min="2566" max="2566" width="8.85546875" style="85" bestFit="1" customWidth="1"/>
    <col min="2567" max="2567" width="22.85546875" style="85" customWidth="1"/>
    <col min="2568" max="2568" width="59.7109375" style="85" bestFit="1" customWidth="1"/>
    <col min="2569" max="2569" width="57.85546875" style="85" bestFit="1" customWidth="1"/>
    <col min="2570" max="2570" width="35.28515625" style="85" bestFit="1" customWidth="1"/>
    <col min="2571" max="2571" width="28.140625" style="85" bestFit="1" customWidth="1"/>
    <col min="2572" max="2572" width="33.140625" style="85" bestFit="1" customWidth="1"/>
    <col min="2573" max="2573" width="26" style="85" bestFit="1" customWidth="1"/>
    <col min="2574" max="2574" width="19.140625" style="85" bestFit="1" customWidth="1"/>
    <col min="2575" max="2575" width="10.42578125" style="85" customWidth="1"/>
    <col min="2576" max="2576" width="11.85546875" style="85" customWidth="1"/>
    <col min="2577" max="2577" width="14.7109375" style="85" customWidth="1"/>
    <col min="2578" max="2578" width="9" style="85" bestFit="1" customWidth="1"/>
    <col min="2579" max="2818" width="9.140625" style="85"/>
    <col min="2819" max="2819" width="4.7109375" style="85" bestFit="1" customWidth="1"/>
    <col min="2820" max="2820" width="9.7109375" style="85" bestFit="1" customWidth="1"/>
    <col min="2821" max="2821" width="10" style="85" bestFit="1" customWidth="1"/>
    <col min="2822" max="2822" width="8.85546875" style="85" bestFit="1" customWidth="1"/>
    <col min="2823" max="2823" width="22.85546875" style="85" customWidth="1"/>
    <col min="2824" max="2824" width="59.7109375" style="85" bestFit="1" customWidth="1"/>
    <col min="2825" max="2825" width="57.85546875" style="85" bestFit="1" customWidth="1"/>
    <col min="2826" max="2826" width="35.28515625" style="85" bestFit="1" customWidth="1"/>
    <col min="2827" max="2827" width="28.140625" style="85" bestFit="1" customWidth="1"/>
    <col min="2828" max="2828" width="33.140625" style="85" bestFit="1" customWidth="1"/>
    <col min="2829" max="2829" width="26" style="85" bestFit="1" customWidth="1"/>
    <col min="2830" max="2830" width="19.140625" style="85" bestFit="1" customWidth="1"/>
    <col min="2831" max="2831" width="10.42578125" style="85" customWidth="1"/>
    <col min="2832" max="2832" width="11.85546875" style="85" customWidth="1"/>
    <col min="2833" max="2833" width="14.7109375" style="85" customWidth="1"/>
    <col min="2834" max="2834" width="9" style="85" bestFit="1" customWidth="1"/>
    <col min="2835" max="3074" width="9.140625" style="85"/>
    <col min="3075" max="3075" width="4.7109375" style="85" bestFit="1" customWidth="1"/>
    <col min="3076" max="3076" width="9.7109375" style="85" bestFit="1" customWidth="1"/>
    <col min="3077" max="3077" width="10" style="85" bestFit="1" customWidth="1"/>
    <col min="3078" max="3078" width="8.85546875" style="85" bestFit="1" customWidth="1"/>
    <col min="3079" max="3079" width="22.85546875" style="85" customWidth="1"/>
    <col min="3080" max="3080" width="59.7109375" style="85" bestFit="1" customWidth="1"/>
    <col min="3081" max="3081" width="57.85546875" style="85" bestFit="1" customWidth="1"/>
    <col min="3082" max="3082" width="35.28515625" style="85" bestFit="1" customWidth="1"/>
    <col min="3083" max="3083" width="28.140625" style="85" bestFit="1" customWidth="1"/>
    <col min="3084" max="3084" width="33.140625" style="85" bestFit="1" customWidth="1"/>
    <col min="3085" max="3085" width="26" style="85" bestFit="1" customWidth="1"/>
    <col min="3086" max="3086" width="19.140625" style="85" bestFit="1" customWidth="1"/>
    <col min="3087" max="3087" width="10.42578125" style="85" customWidth="1"/>
    <col min="3088" max="3088" width="11.85546875" style="85" customWidth="1"/>
    <col min="3089" max="3089" width="14.7109375" style="85" customWidth="1"/>
    <col min="3090" max="3090" width="9" style="85" bestFit="1" customWidth="1"/>
    <col min="3091" max="3330" width="9.140625" style="85"/>
    <col min="3331" max="3331" width="4.7109375" style="85" bestFit="1" customWidth="1"/>
    <col min="3332" max="3332" width="9.7109375" style="85" bestFit="1" customWidth="1"/>
    <col min="3333" max="3333" width="10" style="85" bestFit="1" customWidth="1"/>
    <col min="3334" max="3334" width="8.85546875" style="85" bestFit="1" customWidth="1"/>
    <col min="3335" max="3335" width="22.85546875" style="85" customWidth="1"/>
    <col min="3336" max="3336" width="59.7109375" style="85" bestFit="1" customWidth="1"/>
    <col min="3337" max="3337" width="57.85546875" style="85" bestFit="1" customWidth="1"/>
    <col min="3338" max="3338" width="35.28515625" style="85" bestFit="1" customWidth="1"/>
    <col min="3339" max="3339" width="28.140625" style="85" bestFit="1" customWidth="1"/>
    <col min="3340" max="3340" width="33.140625" style="85" bestFit="1" customWidth="1"/>
    <col min="3341" max="3341" width="26" style="85" bestFit="1" customWidth="1"/>
    <col min="3342" max="3342" width="19.140625" style="85" bestFit="1" customWidth="1"/>
    <col min="3343" max="3343" width="10.42578125" style="85" customWidth="1"/>
    <col min="3344" max="3344" width="11.85546875" style="85" customWidth="1"/>
    <col min="3345" max="3345" width="14.7109375" style="85" customWidth="1"/>
    <col min="3346" max="3346" width="9" style="85" bestFit="1" customWidth="1"/>
    <col min="3347" max="3586" width="9.140625" style="85"/>
    <col min="3587" max="3587" width="4.7109375" style="85" bestFit="1" customWidth="1"/>
    <col min="3588" max="3588" width="9.7109375" style="85" bestFit="1" customWidth="1"/>
    <col min="3589" max="3589" width="10" style="85" bestFit="1" customWidth="1"/>
    <col min="3590" max="3590" width="8.85546875" style="85" bestFit="1" customWidth="1"/>
    <col min="3591" max="3591" width="22.85546875" style="85" customWidth="1"/>
    <col min="3592" max="3592" width="59.7109375" style="85" bestFit="1" customWidth="1"/>
    <col min="3593" max="3593" width="57.85546875" style="85" bestFit="1" customWidth="1"/>
    <col min="3594" max="3594" width="35.28515625" style="85" bestFit="1" customWidth="1"/>
    <col min="3595" max="3595" width="28.140625" style="85" bestFit="1" customWidth="1"/>
    <col min="3596" max="3596" width="33.140625" style="85" bestFit="1" customWidth="1"/>
    <col min="3597" max="3597" width="26" style="85" bestFit="1" customWidth="1"/>
    <col min="3598" max="3598" width="19.140625" style="85" bestFit="1" customWidth="1"/>
    <col min="3599" max="3599" width="10.42578125" style="85" customWidth="1"/>
    <col min="3600" max="3600" width="11.85546875" style="85" customWidth="1"/>
    <col min="3601" max="3601" width="14.7109375" style="85" customWidth="1"/>
    <col min="3602" max="3602" width="9" style="85" bestFit="1" customWidth="1"/>
    <col min="3603" max="3842" width="9.140625" style="85"/>
    <col min="3843" max="3843" width="4.7109375" style="85" bestFit="1" customWidth="1"/>
    <col min="3844" max="3844" width="9.7109375" style="85" bestFit="1" customWidth="1"/>
    <col min="3845" max="3845" width="10" style="85" bestFit="1" customWidth="1"/>
    <col min="3846" max="3846" width="8.85546875" style="85" bestFit="1" customWidth="1"/>
    <col min="3847" max="3847" width="22.85546875" style="85" customWidth="1"/>
    <col min="3848" max="3848" width="59.7109375" style="85" bestFit="1" customWidth="1"/>
    <col min="3849" max="3849" width="57.85546875" style="85" bestFit="1" customWidth="1"/>
    <col min="3850" max="3850" width="35.28515625" style="85" bestFit="1" customWidth="1"/>
    <col min="3851" max="3851" width="28.140625" style="85" bestFit="1" customWidth="1"/>
    <col min="3852" max="3852" width="33.140625" style="85" bestFit="1" customWidth="1"/>
    <col min="3853" max="3853" width="26" style="85" bestFit="1" customWidth="1"/>
    <col min="3854" max="3854" width="19.140625" style="85" bestFit="1" customWidth="1"/>
    <col min="3855" max="3855" width="10.42578125" style="85" customWidth="1"/>
    <col min="3856" max="3856" width="11.85546875" style="85" customWidth="1"/>
    <col min="3857" max="3857" width="14.7109375" style="85" customWidth="1"/>
    <col min="3858" max="3858" width="9" style="85" bestFit="1" customWidth="1"/>
    <col min="3859" max="4098" width="9.140625" style="85"/>
    <col min="4099" max="4099" width="4.7109375" style="85" bestFit="1" customWidth="1"/>
    <col min="4100" max="4100" width="9.7109375" style="85" bestFit="1" customWidth="1"/>
    <col min="4101" max="4101" width="10" style="85" bestFit="1" customWidth="1"/>
    <col min="4102" max="4102" width="8.85546875" style="85" bestFit="1" customWidth="1"/>
    <col min="4103" max="4103" width="22.85546875" style="85" customWidth="1"/>
    <col min="4104" max="4104" width="59.7109375" style="85" bestFit="1" customWidth="1"/>
    <col min="4105" max="4105" width="57.85546875" style="85" bestFit="1" customWidth="1"/>
    <col min="4106" max="4106" width="35.28515625" style="85" bestFit="1" customWidth="1"/>
    <col min="4107" max="4107" width="28.140625" style="85" bestFit="1" customWidth="1"/>
    <col min="4108" max="4108" width="33.140625" style="85" bestFit="1" customWidth="1"/>
    <col min="4109" max="4109" width="26" style="85" bestFit="1" customWidth="1"/>
    <col min="4110" max="4110" width="19.140625" style="85" bestFit="1" customWidth="1"/>
    <col min="4111" max="4111" width="10.42578125" style="85" customWidth="1"/>
    <col min="4112" max="4112" width="11.85546875" style="85" customWidth="1"/>
    <col min="4113" max="4113" width="14.7109375" style="85" customWidth="1"/>
    <col min="4114" max="4114" width="9" style="85" bestFit="1" customWidth="1"/>
    <col min="4115" max="4354" width="9.140625" style="85"/>
    <col min="4355" max="4355" width="4.7109375" style="85" bestFit="1" customWidth="1"/>
    <col min="4356" max="4356" width="9.7109375" style="85" bestFit="1" customWidth="1"/>
    <col min="4357" max="4357" width="10" style="85" bestFit="1" customWidth="1"/>
    <col min="4358" max="4358" width="8.85546875" style="85" bestFit="1" customWidth="1"/>
    <col min="4359" max="4359" width="22.85546875" style="85" customWidth="1"/>
    <col min="4360" max="4360" width="59.7109375" style="85" bestFit="1" customWidth="1"/>
    <col min="4361" max="4361" width="57.85546875" style="85" bestFit="1" customWidth="1"/>
    <col min="4362" max="4362" width="35.28515625" style="85" bestFit="1" customWidth="1"/>
    <col min="4363" max="4363" width="28.140625" style="85" bestFit="1" customWidth="1"/>
    <col min="4364" max="4364" width="33.140625" style="85" bestFit="1" customWidth="1"/>
    <col min="4365" max="4365" width="26" style="85" bestFit="1" customWidth="1"/>
    <col min="4366" max="4366" width="19.140625" style="85" bestFit="1" customWidth="1"/>
    <col min="4367" max="4367" width="10.42578125" style="85" customWidth="1"/>
    <col min="4368" max="4368" width="11.85546875" style="85" customWidth="1"/>
    <col min="4369" max="4369" width="14.7109375" style="85" customWidth="1"/>
    <col min="4370" max="4370" width="9" style="85" bestFit="1" customWidth="1"/>
    <col min="4371" max="4610" width="9.140625" style="85"/>
    <col min="4611" max="4611" width="4.7109375" style="85" bestFit="1" customWidth="1"/>
    <col min="4612" max="4612" width="9.7109375" style="85" bestFit="1" customWidth="1"/>
    <col min="4613" max="4613" width="10" style="85" bestFit="1" customWidth="1"/>
    <col min="4614" max="4614" width="8.85546875" style="85" bestFit="1" customWidth="1"/>
    <col min="4615" max="4615" width="22.85546875" style="85" customWidth="1"/>
    <col min="4616" max="4616" width="59.7109375" style="85" bestFit="1" customWidth="1"/>
    <col min="4617" max="4617" width="57.85546875" style="85" bestFit="1" customWidth="1"/>
    <col min="4618" max="4618" width="35.28515625" style="85" bestFit="1" customWidth="1"/>
    <col min="4619" max="4619" width="28.140625" style="85" bestFit="1" customWidth="1"/>
    <col min="4620" max="4620" width="33.140625" style="85" bestFit="1" customWidth="1"/>
    <col min="4621" max="4621" width="26" style="85" bestFit="1" customWidth="1"/>
    <col min="4622" max="4622" width="19.140625" style="85" bestFit="1" customWidth="1"/>
    <col min="4623" max="4623" width="10.42578125" style="85" customWidth="1"/>
    <col min="4624" max="4624" width="11.85546875" style="85" customWidth="1"/>
    <col min="4625" max="4625" width="14.7109375" style="85" customWidth="1"/>
    <col min="4626" max="4626" width="9" style="85" bestFit="1" customWidth="1"/>
    <col min="4627" max="4866" width="9.140625" style="85"/>
    <col min="4867" max="4867" width="4.7109375" style="85" bestFit="1" customWidth="1"/>
    <col min="4868" max="4868" width="9.7109375" style="85" bestFit="1" customWidth="1"/>
    <col min="4869" max="4869" width="10" style="85" bestFit="1" customWidth="1"/>
    <col min="4870" max="4870" width="8.85546875" style="85" bestFit="1" customWidth="1"/>
    <col min="4871" max="4871" width="22.85546875" style="85" customWidth="1"/>
    <col min="4872" max="4872" width="59.7109375" style="85" bestFit="1" customWidth="1"/>
    <col min="4873" max="4873" width="57.85546875" style="85" bestFit="1" customWidth="1"/>
    <col min="4874" max="4874" width="35.28515625" style="85" bestFit="1" customWidth="1"/>
    <col min="4875" max="4875" width="28.140625" style="85" bestFit="1" customWidth="1"/>
    <col min="4876" max="4876" width="33.140625" style="85" bestFit="1" customWidth="1"/>
    <col min="4877" max="4877" width="26" style="85" bestFit="1" customWidth="1"/>
    <col min="4878" max="4878" width="19.140625" style="85" bestFit="1" customWidth="1"/>
    <col min="4879" max="4879" width="10.42578125" style="85" customWidth="1"/>
    <col min="4880" max="4880" width="11.85546875" style="85" customWidth="1"/>
    <col min="4881" max="4881" width="14.7109375" style="85" customWidth="1"/>
    <col min="4882" max="4882" width="9" style="85" bestFit="1" customWidth="1"/>
    <col min="4883" max="5122" width="9.140625" style="85"/>
    <col min="5123" max="5123" width="4.7109375" style="85" bestFit="1" customWidth="1"/>
    <col min="5124" max="5124" width="9.7109375" style="85" bestFit="1" customWidth="1"/>
    <col min="5125" max="5125" width="10" style="85" bestFit="1" customWidth="1"/>
    <col min="5126" max="5126" width="8.85546875" style="85" bestFit="1" customWidth="1"/>
    <col min="5127" max="5127" width="22.85546875" style="85" customWidth="1"/>
    <col min="5128" max="5128" width="59.7109375" style="85" bestFit="1" customWidth="1"/>
    <col min="5129" max="5129" width="57.85546875" style="85" bestFit="1" customWidth="1"/>
    <col min="5130" max="5130" width="35.28515625" style="85" bestFit="1" customWidth="1"/>
    <col min="5131" max="5131" width="28.140625" style="85" bestFit="1" customWidth="1"/>
    <col min="5132" max="5132" width="33.140625" style="85" bestFit="1" customWidth="1"/>
    <col min="5133" max="5133" width="26" style="85" bestFit="1" customWidth="1"/>
    <col min="5134" max="5134" width="19.140625" style="85" bestFit="1" customWidth="1"/>
    <col min="5135" max="5135" width="10.42578125" style="85" customWidth="1"/>
    <col min="5136" max="5136" width="11.85546875" style="85" customWidth="1"/>
    <col min="5137" max="5137" width="14.7109375" style="85" customWidth="1"/>
    <col min="5138" max="5138" width="9" style="85" bestFit="1" customWidth="1"/>
    <col min="5139" max="5378" width="9.140625" style="85"/>
    <col min="5379" max="5379" width="4.7109375" style="85" bestFit="1" customWidth="1"/>
    <col min="5380" max="5380" width="9.7109375" style="85" bestFit="1" customWidth="1"/>
    <col min="5381" max="5381" width="10" style="85" bestFit="1" customWidth="1"/>
    <col min="5382" max="5382" width="8.85546875" style="85" bestFit="1" customWidth="1"/>
    <col min="5383" max="5383" width="22.85546875" style="85" customWidth="1"/>
    <col min="5384" max="5384" width="59.7109375" style="85" bestFit="1" customWidth="1"/>
    <col min="5385" max="5385" width="57.85546875" style="85" bestFit="1" customWidth="1"/>
    <col min="5386" max="5386" width="35.28515625" style="85" bestFit="1" customWidth="1"/>
    <col min="5387" max="5387" width="28.140625" style="85" bestFit="1" customWidth="1"/>
    <col min="5388" max="5388" width="33.140625" style="85" bestFit="1" customWidth="1"/>
    <col min="5389" max="5389" width="26" style="85" bestFit="1" customWidth="1"/>
    <col min="5390" max="5390" width="19.140625" style="85" bestFit="1" customWidth="1"/>
    <col min="5391" max="5391" width="10.42578125" style="85" customWidth="1"/>
    <col min="5392" max="5392" width="11.85546875" style="85" customWidth="1"/>
    <col min="5393" max="5393" width="14.7109375" style="85" customWidth="1"/>
    <col min="5394" max="5394" width="9" style="85" bestFit="1" customWidth="1"/>
    <col min="5395" max="5634" width="9.140625" style="85"/>
    <col min="5635" max="5635" width="4.7109375" style="85" bestFit="1" customWidth="1"/>
    <col min="5636" max="5636" width="9.7109375" style="85" bestFit="1" customWidth="1"/>
    <col min="5637" max="5637" width="10" style="85" bestFit="1" customWidth="1"/>
    <col min="5638" max="5638" width="8.85546875" style="85" bestFit="1" customWidth="1"/>
    <col min="5639" max="5639" width="22.85546875" style="85" customWidth="1"/>
    <col min="5640" max="5640" width="59.7109375" style="85" bestFit="1" customWidth="1"/>
    <col min="5641" max="5641" width="57.85546875" style="85" bestFit="1" customWidth="1"/>
    <col min="5642" max="5642" width="35.28515625" style="85" bestFit="1" customWidth="1"/>
    <col min="5643" max="5643" width="28.140625" style="85" bestFit="1" customWidth="1"/>
    <col min="5644" max="5644" width="33.140625" style="85" bestFit="1" customWidth="1"/>
    <col min="5645" max="5645" width="26" style="85" bestFit="1" customWidth="1"/>
    <col min="5646" max="5646" width="19.140625" style="85" bestFit="1" customWidth="1"/>
    <col min="5647" max="5647" width="10.42578125" style="85" customWidth="1"/>
    <col min="5648" max="5648" width="11.85546875" style="85" customWidth="1"/>
    <col min="5649" max="5649" width="14.7109375" style="85" customWidth="1"/>
    <col min="5650" max="5650" width="9" style="85" bestFit="1" customWidth="1"/>
    <col min="5651" max="5890" width="9.140625" style="85"/>
    <col min="5891" max="5891" width="4.7109375" style="85" bestFit="1" customWidth="1"/>
    <col min="5892" max="5892" width="9.7109375" style="85" bestFit="1" customWidth="1"/>
    <col min="5893" max="5893" width="10" style="85" bestFit="1" customWidth="1"/>
    <col min="5894" max="5894" width="8.85546875" style="85" bestFit="1" customWidth="1"/>
    <col min="5895" max="5895" width="22.85546875" style="85" customWidth="1"/>
    <col min="5896" max="5896" width="59.7109375" style="85" bestFit="1" customWidth="1"/>
    <col min="5897" max="5897" width="57.85546875" style="85" bestFit="1" customWidth="1"/>
    <col min="5898" max="5898" width="35.28515625" style="85" bestFit="1" customWidth="1"/>
    <col min="5899" max="5899" width="28.140625" style="85" bestFit="1" customWidth="1"/>
    <col min="5900" max="5900" width="33.140625" style="85" bestFit="1" customWidth="1"/>
    <col min="5901" max="5901" width="26" style="85" bestFit="1" customWidth="1"/>
    <col min="5902" max="5902" width="19.140625" style="85" bestFit="1" customWidth="1"/>
    <col min="5903" max="5903" width="10.42578125" style="85" customWidth="1"/>
    <col min="5904" max="5904" width="11.85546875" style="85" customWidth="1"/>
    <col min="5905" max="5905" width="14.7109375" style="85" customWidth="1"/>
    <col min="5906" max="5906" width="9" style="85" bestFit="1" customWidth="1"/>
    <col min="5907" max="6146" width="9.140625" style="85"/>
    <col min="6147" max="6147" width="4.7109375" style="85" bestFit="1" customWidth="1"/>
    <col min="6148" max="6148" width="9.7109375" style="85" bestFit="1" customWidth="1"/>
    <col min="6149" max="6149" width="10" style="85" bestFit="1" customWidth="1"/>
    <col min="6150" max="6150" width="8.85546875" style="85" bestFit="1" customWidth="1"/>
    <col min="6151" max="6151" width="22.85546875" style="85" customWidth="1"/>
    <col min="6152" max="6152" width="59.7109375" style="85" bestFit="1" customWidth="1"/>
    <col min="6153" max="6153" width="57.85546875" style="85" bestFit="1" customWidth="1"/>
    <col min="6154" max="6154" width="35.28515625" style="85" bestFit="1" customWidth="1"/>
    <col min="6155" max="6155" width="28.140625" style="85" bestFit="1" customWidth="1"/>
    <col min="6156" max="6156" width="33.140625" style="85" bestFit="1" customWidth="1"/>
    <col min="6157" max="6157" width="26" style="85" bestFit="1" customWidth="1"/>
    <col min="6158" max="6158" width="19.140625" style="85" bestFit="1" customWidth="1"/>
    <col min="6159" max="6159" width="10.42578125" style="85" customWidth="1"/>
    <col min="6160" max="6160" width="11.85546875" style="85" customWidth="1"/>
    <col min="6161" max="6161" width="14.7109375" style="85" customWidth="1"/>
    <col min="6162" max="6162" width="9" style="85" bestFit="1" customWidth="1"/>
    <col min="6163" max="6402" width="9.140625" style="85"/>
    <col min="6403" max="6403" width="4.7109375" style="85" bestFit="1" customWidth="1"/>
    <col min="6404" max="6404" width="9.7109375" style="85" bestFit="1" customWidth="1"/>
    <col min="6405" max="6405" width="10" style="85" bestFit="1" customWidth="1"/>
    <col min="6406" max="6406" width="8.85546875" style="85" bestFit="1" customWidth="1"/>
    <col min="6407" max="6407" width="22.85546875" style="85" customWidth="1"/>
    <col min="6408" max="6408" width="59.7109375" style="85" bestFit="1" customWidth="1"/>
    <col min="6409" max="6409" width="57.85546875" style="85" bestFit="1" customWidth="1"/>
    <col min="6410" max="6410" width="35.28515625" style="85" bestFit="1" customWidth="1"/>
    <col min="6411" max="6411" width="28.140625" style="85" bestFit="1" customWidth="1"/>
    <col min="6412" max="6412" width="33.140625" style="85" bestFit="1" customWidth="1"/>
    <col min="6413" max="6413" width="26" style="85" bestFit="1" customWidth="1"/>
    <col min="6414" max="6414" width="19.140625" style="85" bestFit="1" customWidth="1"/>
    <col min="6415" max="6415" width="10.42578125" style="85" customWidth="1"/>
    <col min="6416" max="6416" width="11.85546875" style="85" customWidth="1"/>
    <col min="6417" max="6417" width="14.7109375" style="85" customWidth="1"/>
    <col min="6418" max="6418" width="9" style="85" bestFit="1" customWidth="1"/>
    <col min="6419" max="6658" width="9.140625" style="85"/>
    <col min="6659" max="6659" width="4.7109375" style="85" bestFit="1" customWidth="1"/>
    <col min="6660" max="6660" width="9.7109375" style="85" bestFit="1" customWidth="1"/>
    <col min="6661" max="6661" width="10" style="85" bestFit="1" customWidth="1"/>
    <col min="6662" max="6662" width="8.85546875" style="85" bestFit="1" customWidth="1"/>
    <col min="6663" max="6663" width="22.85546875" style="85" customWidth="1"/>
    <col min="6664" max="6664" width="59.7109375" style="85" bestFit="1" customWidth="1"/>
    <col min="6665" max="6665" width="57.85546875" style="85" bestFit="1" customWidth="1"/>
    <col min="6666" max="6666" width="35.28515625" style="85" bestFit="1" customWidth="1"/>
    <col min="6667" max="6667" width="28.140625" style="85" bestFit="1" customWidth="1"/>
    <col min="6668" max="6668" width="33.140625" style="85" bestFit="1" customWidth="1"/>
    <col min="6669" max="6669" width="26" style="85" bestFit="1" customWidth="1"/>
    <col min="6670" max="6670" width="19.140625" style="85" bestFit="1" customWidth="1"/>
    <col min="6671" max="6671" width="10.42578125" style="85" customWidth="1"/>
    <col min="6672" max="6672" width="11.85546875" style="85" customWidth="1"/>
    <col min="6673" max="6673" width="14.7109375" style="85" customWidth="1"/>
    <col min="6674" max="6674" width="9" style="85" bestFit="1" customWidth="1"/>
    <col min="6675" max="6914" width="9.140625" style="85"/>
    <col min="6915" max="6915" width="4.7109375" style="85" bestFit="1" customWidth="1"/>
    <col min="6916" max="6916" width="9.7109375" style="85" bestFit="1" customWidth="1"/>
    <col min="6917" max="6917" width="10" style="85" bestFit="1" customWidth="1"/>
    <col min="6918" max="6918" width="8.85546875" style="85" bestFit="1" customWidth="1"/>
    <col min="6919" max="6919" width="22.85546875" style="85" customWidth="1"/>
    <col min="6920" max="6920" width="59.7109375" style="85" bestFit="1" customWidth="1"/>
    <col min="6921" max="6921" width="57.85546875" style="85" bestFit="1" customWidth="1"/>
    <col min="6922" max="6922" width="35.28515625" style="85" bestFit="1" customWidth="1"/>
    <col min="6923" max="6923" width="28.140625" style="85" bestFit="1" customWidth="1"/>
    <col min="6924" max="6924" width="33.140625" style="85" bestFit="1" customWidth="1"/>
    <col min="6925" max="6925" width="26" style="85" bestFit="1" customWidth="1"/>
    <col min="6926" max="6926" width="19.140625" style="85" bestFit="1" customWidth="1"/>
    <col min="6927" max="6927" width="10.42578125" style="85" customWidth="1"/>
    <col min="6928" max="6928" width="11.85546875" style="85" customWidth="1"/>
    <col min="6929" max="6929" width="14.7109375" style="85" customWidth="1"/>
    <col min="6930" max="6930" width="9" style="85" bestFit="1" customWidth="1"/>
    <col min="6931" max="7170" width="9.140625" style="85"/>
    <col min="7171" max="7171" width="4.7109375" style="85" bestFit="1" customWidth="1"/>
    <col min="7172" max="7172" width="9.7109375" style="85" bestFit="1" customWidth="1"/>
    <col min="7173" max="7173" width="10" style="85" bestFit="1" customWidth="1"/>
    <col min="7174" max="7174" width="8.85546875" style="85" bestFit="1" customWidth="1"/>
    <col min="7175" max="7175" width="22.85546875" style="85" customWidth="1"/>
    <col min="7176" max="7176" width="59.7109375" style="85" bestFit="1" customWidth="1"/>
    <col min="7177" max="7177" width="57.85546875" style="85" bestFit="1" customWidth="1"/>
    <col min="7178" max="7178" width="35.28515625" style="85" bestFit="1" customWidth="1"/>
    <col min="7179" max="7179" width="28.140625" style="85" bestFit="1" customWidth="1"/>
    <col min="7180" max="7180" width="33.140625" style="85" bestFit="1" customWidth="1"/>
    <col min="7181" max="7181" width="26" style="85" bestFit="1" customWidth="1"/>
    <col min="7182" max="7182" width="19.140625" style="85" bestFit="1" customWidth="1"/>
    <col min="7183" max="7183" width="10.42578125" style="85" customWidth="1"/>
    <col min="7184" max="7184" width="11.85546875" style="85" customWidth="1"/>
    <col min="7185" max="7185" width="14.7109375" style="85" customWidth="1"/>
    <col min="7186" max="7186" width="9" style="85" bestFit="1" customWidth="1"/>
    <col min="7187" max="7426" width="9.140625" style="85"/>
    <col min="7427" max="7427" width="4.7109375" style="85" bestFit="1" customWidth="1"/>
    <col min="7428" max="7428" width="9.7109375" style="85" bestFit="1" customWidth="1"/>
    <col min="7429" max="7429" width="10" style="85" bestFit="1" customWidth="1"/>
    <col min="7430" max="7430" width="8.85546875" style="85" bestFit="1" customWidth="1"/>
    <col min="7431" max="7431" width="22.85546875" style="85" customWidth="1"/>
    <col min="7432" max="7432" width="59.7109375" style="85" bestFit="1" customWidth="1"/>
    <col min="7433" max="7433" width="57.85546875" style="85" bestFit="1" customWidth="1"/>
    <col min="7434" max="7434" width="35.28515625" style="85" bestFit="1" customWidth="1"/>
    <col min="7435" max="7435" width="28.140625" style="85" bestFit="1" customWidth="1"/>
    <col min="7436" max="7436" width="33.140625" style="85" bestFit="1" customWidth="1"/>
    <col min="7437" max="7437" width="26" style="85" bestFit="1" customWidth="1"/>
    <col min="7438" max="7438" width="19.140625" style="85" bestFit="1" customWidth="1"/>
    <col min="7439" max="7439" width="10.42578125" style="85" customWidth="1"/>
    <col min="7440" max="7440" width="11.85546875" style="85" customWidth="1"/>
    <col min="7441" max="7441" width="14.7109375" style="85" customWidth="1"/>
    <col min="7442" max="7442" width="9" style="85" bestFit="1" customWidth="1"/>
    <col min="7443" max="7682" width="9.140625" style="85"/>
    <col min="7683" max="7683" width="4.7109375" style="85" bestFit="1" customWidth="1"/>
    <col min="7684" max="7684" width="9.7109375" style="85" bestFit="1" customWidth="1"/>
    <col min="7685" max="7685" width="10" style="85" bestFit="1" customWidth="1"/>
    <col min="7686" max="7686" width="8.85546875" style="85" bestFit="1" customWidth="1"/>
    <col min="7687" max="7687" width="22.85546875" style="85" customWidth="1"/>
    <col min="7688" max="7688" width="59.7109375" style="85" bestFit="1" customWidth="1"/>
    <col min="7689" max="7689" width="57.85546875" style="85" bestFit="1" customWidth="1"/>
    <col min="7690" max="7690" width="35.28515625" style="85" bestFit="1" customWidth="1"/>
    <col min="7691" max="7691" width="28.140625" style="85" bestFit="1" customWidth="1"/>
    <col min="7692" max="7692" width="33.140625" style="85" bestFit="1" customWidth="1"/>
    <col min="7693" max="7693" width="26" style="85" bestFit="1" customWidth="1"/>
    <col min="7694" max="7694" width="19.140625" style="85" bestFit="1" customWidth="1"/>
    <col min="7695" max="7695" width="10.42578125" style="85" customWidth="1"/>
    <col min="7696" max="7696" width="11.85546875" style="85" customWidth="1"/>
    <col min="7697" max="7697" width="14.7109375" style="85" customWidth="1"/>
    <col min="7698" max="7698" width="9" style="85" bestFit="1" customWidth="1"/>
    <col min="7699" max="7938" width="9.140625" style="85"/>
    <col min="7939" max="7939" width="4.7109375" style="85" bestFit="1" customWidth="1"/>
    <col min="7940" max="7940" width="9.7109375" style="85" bestFit="1" customWidth="1"/>
    <col min="7941" max="7941" width="10" style="85" bestFit="1" customWidth="1"/>
    <col min="7942" max="7942" width="8.85546875" style="85" bestFit="1" customWidth="1"/>
    <col min="7943" max="7943" width="22.85546875" style="85" customWidth="1"/>
    <col min="7944" max="7944" width="59.7109375" style="85" bestFit="1" customWidth="1"/>
    <col min="7945" max="7945" width="57.85546875" style="85" bestFit="1" customWidth="1"/>
    <col min="7946" max="7946" width="35.28515625" style="85" bestFit="1" customWidth="1"/>
    <col min="7947" max="7947" width="28.140625" style="85" bestFit="1" customWidth="1"/>
    <col min="7948" max="7948" width="33.140625" style="85" bestFit="1" customWidth="1"/>
    <col min="7949" max="7949" width="26" style="85" bestFit="1" customWidth="1"/>
    <col min="7950" max="7950" width="19.140625" style="85" bestFit="1" customWidth="1"/>
    <col min="7951" max="7951" width="10.42578125" style="85" customWidth="1"/>
    <col min="7952" max="7952" width="11.85546875" style="85" customWidth="1"/>
    <col min="7953" max="7953" width="14.7109375" style="85" customWidth="1"/>
    <col min="7954" max="7954" width="9" style="85" bestFit="1" customWidth="1"/>
    <col min="7955" max="8194" width="9.140625" style="85"/>
    <col min="8195" max="8195" width="4.7109375" style="85" bestFit="1" customWidth="1"/>
    <col min="8196" max="8196" width="9.7109375" style="85" bestFit="1" customWidth="1"/>
    <col min="8197" max="8197" width="10" style="85" bestFit="1" customWidth="1"/>
    <col min="8198" max="8198" width="8.85546875" style="85" bestFit="1" customWidth="1"/>
    <col min="8199" max="8199" width="22.85546875" style="85" customWidth="1"/>
    <col min="8200" max="8200" width="59.7109375" style="85" bestFit="1" customWidth="1"/>
    <col min="8201" max="8201" width="57.85546875" style="85" bestFit="1" customWidth="1"/>
    <col min="8202" max="8202" width="35.28515625" style="85" bestFit="1" customWidth="1"/>
    <col min="8203" max="8203" width="28.140625" style="85" bestFit="1" customWidth="1"/>
    <col min="8204" max="8204" width="33.140625" style="85" bestFit="1" customWidth="1"/>
    <col min="8205" max="8205" width="26" style="85" bestFit="1" customWidth="1"/>
    <col min="8206" max="8206" width="19.140625" style="85" bestFit="1" customWidth="1"/>
    <col min="8207" max="8207" width="10.42578125" style="85" customWidth="1"/>
    <col min="8208" max="8208" width="11.85546875" style="85" customWidth="1"/>
    <col min="8209" max="8209" width="14.7109375" style="85" customWidth="1"/>
    <col min="8210" max="8210" width="9" style="85" bestFit="1" customWidth="1"/>
    <col min="8211" max="8450" width="9.140625" style="85"/>
    <col min="8451" max="8451" width="4.7109375" style="85" bestFit="1" customWidth="1"/>
    <col min="8452" max="8452" width="9.7109375" style="85" bestFit="1" customWidth="1"/>
    <col min="8453" max="8453" width="10" style="85" bestFit="1" customWidth="1"/>
    <col min="8454" max="8454" width="8.85546875" style="85" bestFit="1" customWidth="1"/>
    <col min="8455" max="8455" width="22.85546875" style="85" customWidth="1"/>
    <col min="8456" max="8456" width="59.7109375" style="85" bestFit="1" customWidth="1"/>
    <col min="8457" max="8457" width="57.85546875" style="85" bestFit="1" customWidth="1"/>
    <col min="8458" max="8458" width="35.28515625" style="85" bestFit="1" customWidth="1"/>
    <col min="8459" max="8459" width="28.140625" style="85" bestFit="1" customWidth="1"/>
    <col min="8460" max="8460" width="33.140625" style="85" bestFit="1" customWidth="1"/>
    <col min="8461" max="8461" width="26" style="85" bestFit="1" customWidth="1"/>
    <col min="8462" max="8462" width="19.140625" style="85" bestFit="1" customWidth="1"/>
    <col min="8463" max="8463" width="10.42578125" style="85" customWidth="1"/>
    <col min="8464" max="8464" width="11.85546875" style="85" customWidth="1"/>
    <col min="8465" max="8465" width="14.7109375" style="85" customWidth="1"/>
    <col min="8466" max="8466" width="9" style="85" bestFit="1" customWidth="1"/>
    <col min="8467" max="8706" width="9.140625" style="85"/>
    <col min="8707" max="8707" width="4.7109375" style="85" bestFit="1" customWidth="1"/>
    <col min="8708" max="8708" width="9.7109375" style="85" bestFit="1" customWidth="1"/>
    <col min="8709" max="8709" width="10" style="85" bestFit="1" customWidth="1"/>
    <col min="8710" max="8710" width="8.85546875" style="85" bestFit="1" customWidth="1"/>
    <col min="8711" max="8711" width="22.85546875" style="85" customWidth="1"/>
    <col min="8712" max="8712" width="59.7109375" style="85" bestFit="1" customWidth="1"/>
    <col min="8713" max="8713" width="57.85546875" style="85" bestFit="1" customWidth="1"/>
    <col min="8714" max="8714" width="35.28515625" style="85" bestFit="1" customWidth="1"/>
    <col min="8715" max="8715" width="28.140625" style="85" bestFit="1" customWidth="1"/>
    <col min="8716" max="8716" width="33.140625" style="85" bestFit="1" customWidth="1"/>
    <col min="8717" max="8717" width="26" style="85" bestFit="1" customWidth="1"/>
    <col min="8718" max="8718" width="19.140625" style="85" bestFit="1" customWidth="1"/>
    <col min="8719" max="8719" width="10.42578125" style="85" customWidth="1"/>
    <col min="8720" max="8720" width="11.85546875" style="85" customWidth="1"/>
    <col min="8721" max="8721" width="14.7109375" style="85" customWidth="1"/>
    <col min="8722" max="8722" width="9" style="85" bestFit="1" customWidth="1"/>
    <col min="8723" max="8962" width="9.140625" style="85"/>
    <col min="8963" max="8963" width="4.7109375" style="85" bestFit="1" customWidth="1"/>
    <col min="8964" max="8964" width="9.7109375" style="85" bestFit="1" customWidth="1"/>
    <col min="8965" max="8965" width="10" style="85" bestFit="1" customWidth="1"/>
    <col min="8966" max="8966" width="8.85546875" style="85" bestFit="1" customWidth="1"/>
    <col min="8967" max="8967" width="22.85546875" style="85" customWidth="1"/>
    <col min="8968" max="8968" width="59.7109375" style="85" bestFit="1" customWidth="1"/>
    <col min="8969" max="8969" width="57.85546875" style="85" bestFit="1" customWidth="1"/>
    <col min="8970" max="8970" width="35.28515625" style="85" bestFit="1" customWidth="1"/>
    <col min="8971" max="8971" width="28.140625" style="85" bestFit="1" customWidth="1"/>
    <col min="8972" max="8972" width="33.140625" style="85" bestFit="1" customWidth="1"/>
    <col min="8973" max="8973" width="26" style="85" bestFit="1" customWidth="1"/>
    <col min="8974" max="8974" width="19.140625" style="85" bestFit="1" customWidth="1"/>
    <col min="8975" max="8975" width="10.42578125" style="85" customWidth="1"/>
    <col min="8976" max="8976" width="11.85546875" style="85" customWidth="1"/>
    <col min="8977" max="8977" width="14.7109375" style="85" customWidth="1"/>
    <col min="8978" max="8978" width="9" style="85" bestFit="1" customWidth="1"/>
    <col min="8979" max="9218" width="9.140625" style="85"/>
    <col min="9219" max="9219" width="4.7109375" style="85" bestFit="1" customWidth="1"/>
    <col min="9220" max="9220" width="9.7109375" style="85" bestFit="1" customWidth="1"/>
    <col min="9221" max="9221" width="10" style="85" bestFit="1" customWidth="1"/>
    <col min="9222" max="9222" width="8.85546875" style="85" bestFit="1" customWidth="1"/>
    <col min="9223" max="9223" width="22.85546875" style="85" customWidth="1"/>
    <col min="9224" max="9224" width="59.7109375" style="85" bestFit="1" customWidth="1"/>
    <col min="9225" max="9225" width="57.85546875" style="85" bestFit="1" customWidth="1"/>
    <col min="9226" max="9226" width="35.28515625" style="85" bestFit="1" customWidth="1"/>
    <col min="9227" max="9227" width="28.140625" style="85" bestFit="1" customWidth="1"/>
    <col min="9228" max="9228" width="33.140625" style="85" bestFit="1" customWidth="1"/>
    <col min="9229" max="9229" width="26" style="85" bestFit="1" customWidth="1"/>
    <col min="9230" max="9230" width="19.140625" style="85" bestFit="1" customWidth="1"/>
    <col min="9231" max="9231" width="10.42578125" style="85" customWidth="1"/>
    <col min="9232" max="9232" width="11.85546875" style="85" customWidth="1"/>
    <col min="9233" max="9233" width="14.7109375" style="85" customWidth="1"/>
    <col min="9234" max="9234" width="9" style="85" bestFit="1" customWidth="1"/>
    <col min="9235" max="9474" width="9.140625" style="85"/>
    <col min="9475" max="9475" width="4.7109375" style="85" bestFit="1" customWidth="1"/>
    <col min="9476" max="9476" width="9.7109375" style="85" bestFit="1" customWidth="1"/>
    <col min="9477" max="9477" width="10" style="85" bestFit="1" customWidth="1"/>
    <col min="9478" max="9478" width="8.85546875" style="85" bestFit="1" customWidth="1"/>
    <col min="9479" max="9479" width="22.85546875" style="85" customWidth="1"/>
    <col min="9480" max="9480" width="59.7109375" style="85" bestFit="1" customWidth="1"/>
    <col min="9481" max="9481" width="57.85546875" style="85" bestFit="1" customWidth="1"/>
    <col min="9482" max="9482" width="35.28515625" style="85" bestFit="1" customWidth="1"/>
    <col min="9483" max="9483" width="28.140625" style="85" bestFit="1" customWidth="1"/>
    <col min="9484" max="9484" width="33.140625" style="85" bestFit="1" customWidth="1"/>
    <col min="9485" max="9485" width="26" style="85" bestFit="1" customWidth="1"/>
    <col min="9486" max="9486" width="19.140625" style="85" bestFit="1" customWidth="1"/>
    <col min="9487" max="9487" width="10.42578125" style="85" customWidth="1"/>
    <col min="9488" max="9488" width="11.85546875" style="85" customWidth="1"/>
    <col min="9489" max="9489" width="14.7109375" style="85" customWidth="1"/>
    <col min="9490" max="9490" width="9" style="85" bestFit="1" customWidth="1"/>
    <col min="9491" max="9730" width="9.140625" style="85"/>
    <col min="9731" max="9731" width="4.7109375" style="85" bestFit="1" customWidth="1"/>
    <col min="9732" max="9732" width="9.7109375" style="85" bestFit="1" customWidth="1"/>
    <col min="9733" max="9733" width="10" style="85" bestFit="1" customWidth="1"/>
    <col min="9734" max="9734" width="8.85546875" style="85" bestFit="1" customWidth="1"/>
    <col min="9735" max="9735" width="22.85546875" style="85" customWidth="1"/>
    <col min="9736" max="9736" width="59.7109375" style="85" bestFit="1" customWidth="1"/>
    <col min="9737" max="9737" width="57.85546875" style="85" bestFit="1" customWidth="1"/>
    <col min="9738" max="9738" width="35.28515625" style="85" bestFit="1" customWidth="1"/>
    <col min="9739" max="9739" width="28.140625" style="85" bestFit="1" customWidth="1"/>
    <col min="9740" max="9740" width="33.140625" style="85" bestFit="1" customWidth="1"/>
    <col min="9741" max="9741" width="26" style="85" bestFit="1" customWidth="1"/>
    <col min="9742" max="9742" width="19.140625" style="85" bestFit="1" customWidth="1"/>
    <col min="9743" max="9743" width="10.42578125" style="85" customWidth="1"/>
    <col min="9744" max="9744" width="11.85546875" style="85" customWidth="1"/>
    <col min="9745" max="9745" width="14.7109375" style="85" customWidth="1"/>
    <col min="9746" max="9746" width="9" style="85" bestFit="1" customWidth="1"/>
    <col min="9747" max="9986" width="9.140625" style="85"/>
    <col min="9987" max="9987" width="4.7109375" style="85" bestFit="1" customWidth="1"/>
    <col min="9988" max="9988" width="9.7109375" style="85" bestFit="1" customWidth="1"/>
    <col min="9989" max="9989" width="10" style="85" bestFit="1" customWidth="1"/>
    <col min="9990" max="9990" width="8.85546875" style="85" bestFit="1" customWidth="1"/>
    <col min="9991" max="9991" width="22.85546875" style="85" customWidth="1"/>
    <col min="9992" max="9992" width="59.7109375" style="85" bestFit="1" customWidth="1"/>
    <col min="9993" max="9993" width="57.85546875" style="85" bestFit="1" customWidth="1"/>
    <col min="9994" max="9994" width="35.28515625" style="85" bestFit="1" customWidth="1"/>
    <col min="9995" max="9995" width="28.140625" style="85" bestFit="1" customWidth="1"/>
    <col min="9996" max="9996" width="33.140625" style="85" bestFit="1" customWidth="1"/>
    <col min="9997" max="9997" width="26" style="85" bestFit="1" customWidth="1"/>
    <col min="9998" max="9998" width="19.140625" style="85" bestFit="1" customWidth="1"/>
    <col min="9999" max="9999" width="10.42578125" style="85" customWidth="1"/>
    <col min="10000" max="10000" width="11.85546875" style="85" customWidth="1"/>
    <col min="10001" max="10001" width="14.7109375" style="85" customWidth="1"/>
    <col min="10002" max="10002" width="9" style="85" bestFit="1" customWidth="1"/>
    <col min="10003" max="10242" width="9.140625" style="85"/>
    <col min="10243" max="10243" width="4.7109375" style="85" bestFit="1" customWidth="1"/>
    <col min="10244" max="10244" width="9.7109375" style="85" bestFit="1" customWidth="1"/>
    <col min="10245" max="10245" width="10" style="85" bestFit="1" customWidth="1"/>
    <col min="10246" max="10246" width="8.85546875" style="85" bestFit="1" customWidth="1"/>
    <col min="10247" max="10247" width="22.85546875" style="85" customWidth="1"/>
    <col min="10248" max="10248" width="59.7109375" style="85" bestFit="1" customWidth="1"/>
    <col min="10249" max="10249" width="57.85546875" style="85" bestFit="1" customWidth="1"/>
    <col min="10250" max="10250" width="35.28515625" style="85" bestFit="1" customWidth="1"/>
    <col min="10251" max="10251" width="28.140625" style="85" bestFit="1" customWidth="1"/>
    <col min="10252" max="10252" width="33.140625" style="85" bestFit="1" customWidth="1"/>
    <col min="10253" max="10253" width="26" style="85" bestFit="1" customWidth="1"/>
    <col min="10254" max="10254" width="19.140625" style="85" bestFit="1" customWidth="1"/>
    <col min="10255" max="10255" width="10.42578125" style="85" customWidth="1"/>
    <col min="10256" max="10256" width="11.85546875" style="85" customWidth="1"/>
    <col min="10257" max="10257" width="14.7109375" style="85" customWidth="1"/>
    <col min="10258" max="10258" width="9" style="85" bestFit="1" customWidth="1"/>
    <col min="10259" max="10498" width="9.140625" style="85"/>
    <col min="10499" max="10499" width="4.7109375" style="85" bestFit="1" customWidth="1"/>
    <col min="10500" max="10500" width="9.7109375" style="85" bestFit="1" customWidth="1"/>
    <col min="10501" max="10501" width="10" style="85" bestFit="1" customWidth="1"/>
    <col min="10502" max="10502" width="8.85546875" style="85" bestFit="1" customWidth="1"/>
    <col min="10503" max="10503" width="22.85546875" style="85" customWidth="1"/>
    <col min="10504" max="10504" width="59.7109375" style="85" bestFit="1" customWidth="1"/>
    <col min="10505" max="10505" width="57.85546875" style="85" bestFit="1" customWidth="1"/>
    <col min="10506" max="10506" width="35.28515625" style="85" bestFit="1" customWidth="1"/>
    <col min="10507" max="10507" width="28.140625" style="85" bestFit="1" customWidth="1"/>
    <col min="10508" max="10508" width="33.140625" style="85" bestFit="1" customWidth="1"/>
    <col min="10509" max="10509" width="26" style="85" bestFit="1" customWidth="1"/>
    <col min="10510" max="10510" width="19.140625" style="85" bestFit="1" customWidth="1"/>
    <col min="10511" max="10511" width="10.42578125" style="85" customWidth="1"/>
    <col min="10512" max="10512" width="11.85546875" style="85" customWidth="1"/>
    <col min="10513" max="10513" width="14.7109375" style="85" customWidth="1"/>
    <col min="10514" max="10514" width="9" style="85" bestFit="1" customWidth="1"/>
    <col min="10515" max="10754" width="9.140625" style="85"/>
    <col min="10755" max="10755" width="4.7109375" style="85" bestFit="1" customWidth="1"/>
    <col min="10756" max="10756" width="9.7109375" style="85" bestFit="1" customWidth="1"/>
    <col min="10757" max="10757" width="10" style="85" bestFit="1" customWidth="1"/>
    <col min="10758" max="10758" width="8.85546875" style="85" bestFit="1" customWidth="1"/>
    <col min="10759" max="10759" width="22.85546875" style="85" customWidth="1"/>
    <col min="10760" max="10760" width="59.7109375" style="85" bestFit="1" customWidth="1"/>
    <col min="10761" max="10761" width="57.85546875" style="85" bestFit="1" customWidth="1"/>
    <col min="10762" max="10762" width="35.28515625" style="85" bestFit="1" customWidth="1"/>
    <col min="10763" max="10763" width="28.140625" style="85" bestFit="1" customWidth="1"/>
    <col min="10764" max="10764" width="33.140625" style="85" bestFit="1" customWidth="1"/>
    <col min="10765" max="10765" width="26" style="85" bestFit="1" customWidth="1"/>
    <col min="10766" max="10766" width="19.140625" style="85" bestFit="1" customWidth="1"/>
    <col min="10767" max="10767" width="10.42578125" style="85" customWidth="1"/>
    <col min="10768" max="10768" width="11.85546875" style="85" customWidth="1"/>
    <col min="10769" max="10769" width="14.7109375" style="85" customWidth="1"/>
    <col min="10770" max="10770" width="9" style="85" bestFit="1" customWidth="1"/>
    <col min="10771" max="11010" width="9.140625" style="85"/>
    <col min="11011" max="11011" width="4.7109375" style="85" bestFit="1" customWidth="1"/>
    <col min="11012" max="11012" width="9.7109375" style="85" bestFit="1" customWidth="1"/>
    <col min="11013" max="11013" width="10" style="85" bestFit="1" customWidth="1"/>
    <col min="11014" max="11014" width="8.85546875" style="85" bestFit="1" customWidth="1"/>
    <col min="11015" max="11015" width="22.85546875" style="85" customWidth="1"/>
    <col min="11016" max="11016" width="59.7109375" style="85" bestFit="1" customWidth="1"/>
    <col min="11017" max="11017" width="57.85546875" style="85" bestFit="1" customWidth="1"/>
    <col min="11018" max="11018" width="35.28515625" style="85" bestFit="1" customWidth="1"/>
    <col min="11019" max="11019" width="28.140625" style="85" bestFit="1" customWidth="1"/>
    <col min="11020" max="11020" width="33.140625" style="85" bestFit="1" customWidth="1"/>
    <col min="11021" max="11021" width="26" style="85" bestFit="1" customWidth="1"/>
    <col min="11022" max="11022" width="19.140625" style="85" bestFit="1" customWidth="1"/>
    <col min="11023" max="11023" width="10.42578125" style="85" customWidth="1"/>
    <col min="11024" max="11024" width="11.85546875" style="85" customWidth="1"/>
    <col min="11025" max="11025" width="14.7109375" style="85" customWidth="1"/>
    <col min="11026" max="11026" width="9" style="85" bestFit="1" customWidth="1"/>
    <col min="11027" max="11266" width="9.140625" style="85"/>
    <col min="11267" max="11267" width="4.7109375" style="85" bestFit="1" customWidth="1"/>
    <col min="11268" max="11268" width="9.7109375" style="85" bestFit="1" customWidth="1"/>
    <col min="11269" max="11269" width="10" style="85" bestFit="1" customWidth="1"/>
    <col min="11270" max="11270" width="8.85546875" style="85" bestFit="1" customWidth="1"/>
    <col min="11271" max="11271" width="22.85546875" style="85" customWidth="1"/>
    <col min="11272" max="11272" width="59.7109375" style="85" bestFit="1" customWidth="1"/>
    <col min="11273" max="11273" width="57.85546875" style="85" bestFit="1" customWidth="1"/>
    <col min="11274" max="11274" width="35.28515625" style="85" bestFit="1" customWidth="1"/>
    <col min="11275" max="11275" width="28.140625" style="85" bestFit="1" customWidth="1"/>
    <col min="11276" max="11276" width="33.140625" style="85" bestFit="1" customWidth="1"/>
    <col min="11277" max="11277" width="26" style="85" bestFit="1" customWidth="1"/>
    <col min="11278" max="11278" width="19.140625" style="85" bestFit="1" customWidth="1"/>
    <col min="11279" max="11279" width="10.42578125" style="85" customWidth="1"/>
    <col min="11280" max="11280" width="11.85546875" style="85" customWidth="1"/>
    <col min="11281" max="11281" width="14.7109375" style="85" customWidth="1"/>
    <col min="11282" max="11282" width="9" style="85" bestFit="1" customWidth="1"/>
    <col min="11283" max="11522" width="9.140625" style="85"/>
    <col min="11523" max="11523" width="4.7109375" style="85" bestFit="1" customWidth="1"/>
    <col min="11524" max="11524" width="9.7109375" style="85" bestFit="1" customWidth="1"/>
    <col min="11525" max="11525" width="10" style="85" bestFit="1" customWidth="1"/>
    <col min="11526" max="11526" width="8.85546875" style="85" bestFit="1" customWidth="1"/>
    <col min="11527" max="11527" width="22.85546875" style="85" customWidth="1"/>
    <col min="11528" max="11528" width="59.7109375" style="85" bestFit="1" customWidth="1"/>
    <col min="11529" max="11529" width="57.85546875" style="85" bestFit="1" customWidth="1"/>
    <col min="11530" max="11530" width="35.28515625" style="85" bestFit="1" customWidth="1"/>
    <col min="11531" max="11531" width="28.140625" style="85" bestFit="1" customWidth="1"/>
    <col min="11532" max="11532" width="33.140625" style="85" bestFit="1" customWidth="1"/>
    <col min="11533" max="11533" width="26" style="85" bestFit="1" customWidth="1"/>
    <col min="11534" max="11534" width="19.140625" style="85" bestFit="1" customWidth="1"/>
    <col min="11535" max="11535" width="10.42578125" style="85" customWidth="1"/>
    <col min="11536" max="11536" width="11.85546875" style="85" customWidth="1"/>
    <col min="11537" max="11537" width="14.7109375" style="85" customWidth="1"/>
    <col min="11538" max="11538" width="9" style="85" bestFit="1" customWidth="1"/>
    <col min="11539" max="11778" width="9.140625" style="85"/>
    <col min="11779" max="11779" width="4.7109375" style="85" bestFit="1" customWidth="1"/>
    <col min="11780" max="11780" width="9.7109375" style="85" bestFit="1" customWidth="1"/>
    <col min="11781" max="11781" width="10" style="85" bestFit="1" customWidth="1"/>
    <col min="11782" max="11782" width="8.85546875" style="85" bestFit="1" customWidth="1"/>
    <col min="11783" max="11783" width="22.85546875" style="85" customWidth="1"/>
    <col min="11784" max="11784" width="59.7109375" style="85" bestFit="1" customWidth="1"/>
    <col min="11785" max="11785" width="57.85546875" style="85" bestFit="1" customWidth="1"/>
    <col min="11786" max="11786" width="35.28515625" style="85" bestFit="1" customWidth="1"/>
    <col min="11787" max="11787" width="28.140625" style="85" bestFit="1" customWidth="1"/>
    <col min="11788" max="11788" width="33.140625" style="85" bestFit="1" customWidth="1"/>
    <col min="11789" max="11789" width="26" style="85" bestFit="1" customWidth="1"/>
    <col min="11790" max="11790" width="19.140625" style="85" bestFit="1" customWidth="1"/>
    <col min="11791" max="11791" width="10.42578125" style="85" customWidth="1"/>
    <col min="11792" max="11792" width="11.85546875" style="85" customWidth="1"/>
    <col min="11793" max="11793" width="14.7109375" style="85" customWidth="1"/>
    <col min="11794" max="11794" width="9" style="85" bestFit="1" customWidth="1"/>
    <col min="11795" max="12034" width="9.140625" style="85"/>
    <col min="12035" max="12035" width="4.7109375" style="85" bestFit="1" customWidth="1"/>
    <col min="12036" max="12036" width="9.7109375" style="85" bestFit="1" customWidth="1"/>
    <col min="12037" max="12037" width="10" style="85" bestFit="1" customWidth="1"/>
    <col min="12038" max="12038" width="8.85546875" style="85" bestFit="1" customWidth="1"/>
    <col min="12039" max="12039" width="22.85546875" style="85" customWidth="1"/>
    <col min="12040" max="12040" width="59.7109375" style="85" bestFit="1" customWidth="1"/>
    <col min="12041" max="12041" width="57.85546875" style="85" bestFit="1" customWidth="1"/>
    <col min="12042" max="12042" width="35.28515625" style="85" bestFit="1" customWidth="1"/>
    <col min="12043" max="12043" width="28.140625" style="85" bestFit="1" customWidth="1"/>
    <col min="12044" max="12044" width="33.140625" style="85" bestFit="1" customWidth="1"/>
    <col min="12045" max="12045" width="26" style="85" bestFit="1" customWidth="1"/>
    <col min="12046" max="12046" width="19.140625" style="85" bestFit="1" customWidth="1"/>
    <col min="12047" max="12047" width="10.42578125" style="85" customWidth="1"/>
    <col min="12048" max="12048" width="11.85546875" style="85" customWidth="1"/>
    <col min="12049" max="12049" width="14.7109375" style="85" customWidth="1"/>
    <col min="12050" max="12050" width="9" style="85" bestFit="1" customWidth="1"/>
    <col min="12051" max="12290" width="9.140625" style="85"/>
    <col min="12291" max="12291" width="4.7109375" style="85" bestFit="1" customWidth="1"/>
    <col min="12292" max="12292" width="9.7109375" style="85" bestFit="1" customWidth="1"/>
    <col min="12293" max="12293" width="10" style="85" bestFit="1" customWidth="1"/>
    <col min="12294" max="12294" width="8.85546875" style="85" bestFit="1" customWidth="1"/>
    <col min="12295" max="12295" width="22.85546875" style="85" customWidth="1"/>
    <col min="12296" max="12296" width="59.7109375" style="85" bestFit="1" customWidth="1"/>
    <col min="12297" max="12297" width="57.85546875" style="85" bestFit="1" customWidth="1"/>
    <col min="12298" max="12298" width="35.28515625" style="85" bestFit="1" customWidth="1"/>
    <col min="12299" max="12299" width="28.140625" style="85" bestFit="1" customWidth="1"/>
    <col min="12300" max="12300" width="33.140625" style="85" bestFit="1" customWidth="1"/>
    <col min="12301" max="12301" width="26" style="85" bestFit="1" customWidth="1"/>
    <col min="12302" max="12302" width="19.140625" style="85" bestFit="1" customWidth="1"/>
    <col min="12303" max="12303" width="10.42578125" style="85" customWidth="1"/>
    <col min="12304" max="12304" width="11.85546875" style="85" customWidth="1"/>
    <col min="12305" max="12305" width="14.7109375" style="85" customWidth="1"/>
    <col min="12306" max="12306" width="9" style="85" bestFit="1" customWidth="1"/>
    <col min="12307" max="12546" width="9.140625" style="85"/>
    <col min="12547" max="12547" width="4.7109375" style="85" bestFit="1" customWidth="1"/>
    <col min="12548" max="12548" width="9.7109375" style="85" bestFit="1" customWidth="1"/>
    <col min="12549" max="12549" width="10" style="85" bestFit="1" customWidth="1"/>
    <col min="12550" max="12550" width="8.85546875" style="85" bestFit="1" customWidth="1"/>
    <col min="12551" max="12551" width="22.85546875" style="85" customWidth="1"/>
    <col min="12552" max="12552" width="59.7109375" style="85" bestFit="1" customWidth="1"/>
    <col min="12553" max="12553" width="57.85546875" style="85" bestFit="1" customWidth="1"/>
    <col min="12554" max="12554" width="35.28515625" style="85" bestFit="1" customWidth="1"/>
    <col min="12555" max="12555" width="28.140625" style="85" bestFit="1" customWidth="1"/>
    <col min="12556" max="12556" width="33.140625" style="85" bestFit="1" customWidth="1"/>
    <col min="12557" max="12557" width="26" style="85" bestFit="1" customWidth="1"/>
    <col min="12558" max="12558" width="19.140625" style="85" bestFit="1" customWidth="1"/>
    <col min="12559" max="12559" width="10.42578125" style="85" customWidth="1"/>
    <col min="12560" max="12560" width="11.85546875" style="85" customWidth="1"/>
    <col min="12561" max="12561" width="14.7109375" style="85" customWidth="1"/>
    <col min="12562" max="12562" width="9" style="85" bestFit="1" customWidth="1"/>
    <col min="12563" max="12802" width="9.140625" style="85"/>
    <col min="12803" max="12803" width="4.7109375" style="85" bestFit="1" customWidth="1"/>
    <col min="12804" max="12804" width="9.7109375" style="85" bestFit="1" customWidth="1"/>
    <col min="12805" max="12805" width="10" style="85" bestFit="1" customWidth="1"/>
    <col min="12806" max="12806" width="8.85546875" style="85" bestFit="1" customWidth="1"/>
    <col min="12807" max="12807" width="22.85546875" style="85" customWidth="1"/>
    <col min="12808" max="12808" width="59.7109375" style="85" bestFit="1" customWidth="1"/>
    <col min="12809" max="12809" width="57.85546875" style="85" bestFit="1" customWidth="1"/>
    <col min="12810" max="12810" width="35.28515625" style="85" bestFit="1" customWidth="1"/>
    <col min="12811" max="12811" width="28.140625" style="85" bestFit="1" customWidth="1"/>
    <col min="12812" max="12812" width="33.140625" style="85" bestFit="1" customWidth="1"/>
    <col min="12813" max="12813" width="26" style="85" bestFit="1" customWidth="1"/>
    <col min="12814" max="12814" width="19.140625" style="85" bestFit="1" customWidth="1"/>
    <col min="12815" max="12815" width="10.42578125" style="85" customWidth="1"/>
    <col min="12816" max="12816" width="11.85546875" style="85" customWidth="1"/>
    <col min="12817" max="12817" width="14.7109375" style="85" customWidth="1"/>
    <col min="12818" max="12818" width="9" style="85" bestFit="1" customWidth="1"/>
    <col min="12819" max="13058" width="9.140625" style="85"/>
    <col min="13059" max="13059" width="4.7109375" style="85" bestFit="1" customWidth="1"/>
    <col min="13060" max="13060" width="9.7109375" style="85" bestFit="1" customWidth="1"/>
    <col min="13061" max="13061" width="10" style="85" bestFit="1" customWidth="1"/>
    <col min="13062" max="13062" width="8.85546875" style="85" bestFit="1" customWidth="1"/>
    <col min="13063" max="13063" width="22.85546875" style="85" customWidth="1"/>
    <col min="13064" max="13064" width="59.7109375" style="85" bestFit="1" customWidth="1"/>
    <col min="13065" max="13065" width="57.85546875" style="85" bestFit="1" customWidth="1"/>
    <col min="13066" max="13066" width="35.28515625" style="85" bestFit="1" customWidth="1"/>
    <col min="13067" max="13067" width="28.140625" style="85" bestFit="1" customWidth="1"/>
    <col min="13068" max="13068" width="33.140625" style="85" bestFit="1" customWidth="1"/>
    <col min="13069" max="13069" width="26" style="85" bestFit="1" customWidth="1"/>
    <col min="13070" max="13070" width="19.140625" style="85" bestFit="1" customWidth="1"/>
    <col min="13071" max="13071" width="10.42578125" style="85" customWidth="1"/>
    <col min="13072" max="13072" width="11.85546875" style="85" customWidth="1"/>
    <col min="13073" max="13073" width="14.7109375" style="85" customWidth="1"/>
    <col min="13074" max="13074" width="9" style="85" bestFit="1" customWidth="1"/>
    <col min="13075" max="13314" width="9.140625" style="85"/>
    <col min="13315" max="13315" width="4.7109375" style="85" bestFit="1" customWidth="1"/>
    <col min="13316" max="13316" width="9.7109375" style="85" bestFit="1" customWidth="1"/>
    <col min="13317" max="13317" width="10" style="85" bestFit="1" customWidth="1"/>
    <col min="13318" max="13318" width="8.85546875" style="85" bestFit="1" customWidth="1"/>
    <col min="13319" max="13319" width="22.85546875" style="85" customWidth="1"/>
    <col min="13320" max="13320" width="59.7109375" style="85" bestFit="1" customWidth="1"/>
    <col min="13321" max="13321" width="57.85546875" style="85" bestFit="1" customWidth="1"/>
    <col min="13322" max="13322" width="35.28515625" style="85" bestFit="1" customWidth="1"/>
    <col min="13323" max="13323" width="28.140625" style="85" bestFit="1" customWidth="1"/>
    <col min="13324" max="13324" width="33.140625" style="85" bestFit="1" customWidth="1"/>
    <col min="13325" max="13325" width="26" style="85" bestFit="1" customWidth="1"/>
    <col min="13326" max="13326" width="19.140625" style="85" bestFit="1" customWidth="1"/>
    <col min="13327" max="13327" width="10.42578125" style="85" customWidth="1"/>
    <col min="13328" max="13328" width="11.85546875" style="85" customWidth="1"/>
    <col min="13329" max="13329" width="14.7109375" style="85" customWidth="1"/>
    <col min="13330" max="13330" width="9" style="85" bestFit="1" customWidth="1"/>
    <col min="13331" max="13570" width="9.140625" style="85"/>
    <col min="13571" max="13571" width="4.7109375" style="85" bestFit="1" customWidth="1"/>
    <col min="13572" max="13572" width="9.7109375" style="85" bestFit="1" customWidth="1"/>
    <col min="13573" max="13573" width="10" style="85" bestFit="1" customWidth="1"/>
    <col min="13574" max="13574" width="8.85546875" style="85" bestFit="1" customWidth="1"/>
    <col min="13575" max="13575" width="22.85546875" style="85" customWidth="1"/>
    <col min="13576" max="13576" width="59.7109375" style="85" bestFit="1" customWidth="1"/>
    <col min="13577" max="13577" width="57.85546875" style="85" bestFit="1" customWidth="1"/>
    <col min="13578" max="13578" width="35.28515625" style="85" bestFit="1" customWidth="1"/>
    <col min="13579" max="13579" width="28.140625" style="85" bestFit="1" customWidth="1"/>
    <col min="13580" max="13580" width="33.140625" style="85" bestFit="1" customWidth="1"/>
    <col min="13581" max="13581" width="26" style="85" bestFit="1" customWidth="1"/>
    <col min="13582" max="13582" width="19.140625" style="85" bestFit="1" customWidth="1"/>
    <col min="13583" max="13583" width="10.42578125" style="85" customWidth="1"/>
    <col min="13584" max="13584" width="11.85546875" style="85" customWidth="1"/>
    <col min="13585" max="13585" width="14.7109375" style="85" customWidth="1"/>
    <col min="13586" max="13586" width="9" style="85" bestFit="1" customWidth="1"/>
    <col min="13587" max="13826" width="9.140625" style="85"/>
    <col min="13827" max="13827" width="4.7109375" style="85" bestFit="1" customWidth="1"/>
    <col min="13828" max="13828" width="9.7109375" style="85" bestFit="1" customWidth="1"/>
    <col min="13829" max="13829" width="10" style="85" bestFit="1" customWidth="1"/>
    <col min="13830" max="13830" width="8.85546875" style="85" bestFit="1" customWidth="1"/>
    <col min="13831" max="13831" width="22.85546875" style="85" customWidth="1"/>
    <col min="13832" max="13832" width="59.7109375" style="85" bestFit="1" customWidth="1"/>
    <col min="13833" max="13833" width="57.85546875" style="85" bestFit="1" customWidth="1"/>
    <col min="13834" max="13834" width="35.28515625" style="85" bestFit="1" customWidth="1"/>
    <col min="13835" max="13835" width="28.140625" style="85" bestFit="1" customWidth="1"/>
    <col min="13836" max="13836" width="33.140625" style="85" bestFit="1" customWidth="1"/>
    <col min="13837" max="13837" width="26" style="85" bestFit="1" customWidth="1"/>
    <col min="13838" max="13838" width="19.140625" style="85" bestFit="1" customWidth="1"/>
    <col min="13839" max="13839" width="10.42578125" style="85" customWidth="1"/>
    <col min="13840" max="13840" width="11.85546875" style="85" customWidth="1"/>
    <col min="13841" max="13841" width="14.7109375" style="85" customWidth="1"/>
    <col min="13842" max="13842" width="9" style="85" bestFit="1" customWidth="1"/>
    <col min="13843" max="14082" width="9.140625" style="85"/>
    <col min="14083" max="14083" width="4.7109375" style="85" bestFit="1" customWidth="1"/>
    <col min="14084" max="14084" width="9.7109375" style="85" bestFit="1" customWidth="1"/>
    <col min="14085" max="14085" width="10" style="85" bestFit="1" customWidth="1"/>
    <col min="14086" max="14086" width="8.85546875" style="85" bestFit="1" customWidth="1"/>
    <col min="14087" max="14087" width="22.85546875" style="85" customWidth="1"/>
    <col min="14088" max="14088" width="59.7109375" style="85" bestFit="1" customWidth="1"/>
    <col min="14089" max="14089" width="57.85546875" style="85" bestFit="1" customWidth="1"/>
    <col min="14090" max="14090" width="35.28515625" style="85" bestFit="1" customWidth="1"/>
    <col min="14091" max="14091" width="28.140625" style="85" bestFit="1" customWidth="1"/>
    <col min="14092" max="14092" width="33.140625" style="85" bestFit="1" customWidth="1"/>
    <col min="14093" max="14093" width="26" style="85" bestFit="1" customWidth="1"/>
    <col min="14094" max="14094" width="19.140625" style="85" bestFit="1" customWidth="1"/>
    <col min="14095" max="14095" width="10.42578125" style="85" customWidth="1"/>
    <col min="14096" max="14096" width="11.85546875" style="85" customWidth="1"/>
    <col min="14097" max="14097" width="14.7109375" style="85" customWidth="1"/>
    <col min="14098" max="14098" width="9" style="85" bestFit="1" customWidth="1"/>
    <col min="14099" max="14338" width="9.140625" style="85"/>
    <col min="14339" max="14339" width="4.7109375" style="85" bestFit="1" customWidth="1"/>
    <col min="14340" max="14340" width="9.7109375" style="85" bestFit="1" customWidth="1"/>
    <col min="14341" max="14341" width="10" style="85" bestFit="1" customWidth="1"/>
    <col min="14342" max="14342" width="8.85546875" style="85" bestFit="1" customWidth="1"/>
    <col min="14343" max="14343" width="22.85546875" style="85" customWidth="1"/>
    <col min="14344" max="14344" width="59.7109375" style="85" bestFit="1" customWidth="1"/>
    <col min="14345" max="14345" width="57.85546875" style="85" bestFit="1" customWidth="1"/>
    <col min="14346" max="14346" width="35.28515625" style="85" bestFit="1" customWidth="1"/>
    <col min="14347" max="14347" width="28.140625" style="85" bestFit="1" customWidth="1"/>
    <col min="14348" max="14348" width="33.140625" style="85" bestFit="1" customWidth="1"/>
    <col min="14349" max="14349" width="26" style="85" bestFit="1" customWidth="1"/>
    <col min="14350" max="14350" width="19.140625" style="85" bestFit="1" customWidth="1"/>
    <col min="14351" max="14351" width="10.42578125" style="85" customWidth="1"/>
    <col min="14352" max="14352" width="11.85546875" style="85" customWidth="1"/>
    <col min="14353" max="14353" width="14.7109375" style="85" customWidth="1"/>
    <col min="14354" max="14354" width="9" style="85" bestFit="1" customWidth="1"/>
    <col min="14355" max="14594" width="9.140625" style="85"/>
    <col min="14595" max="14595" width="4.7109375" style="85" bestFit="1" customWidth="1"/>
    <col min="14596" max="14596" width="9.7109375" style="85" bestFit="1" customWidth="1"/>
    <col min="14597" max="14597" width="10" style="85" bestFit="1" customWidth="1"/>
    <col min="14598" max="14598" width="8.85546875" style="85" bestFit="1" customWidth="1"/>
    <col min="14599" max="14599" width="22.85546875" style="85" customWidth="1"/>
    <col min="14600" max="14600" width="59.7109375" style="85" bestFit="1" customWidth="1"/>
    <col min="14601" max="14601" width="57.85546875" style="85" bestFit="1" customWidth="1"/>
    <col min="14602" max="14602" width="35.28515625" style="85" bestFit="1" customWidth="1"/>
    <col min="14603" max="14603" width="28.140625" style="85" bestFit="1" customWidth="1"/>
    <col min="14604" max="14604" width="33.140625" style="85" bestFit="1" customWidth="1"/>
    <col min="14605" max="14605" width="26" style="85" bestFit="1" customWidth="1"/>
    <col min="14606" max="14606" width="19.140625" style="85" bestFit="1" customWidth="1"/>
    <col min="14607" max="14607" width="10.42578125" style="85" customWidth="1"/>
    <col min="14608" max="14608" width="11.85546875" style="85" customWidth="1"/>
    <col min="14609" max="14609" width="14.7109375" style="85" customWidth="1"/>
    <col min="14610" max="14610" width="9" style="85" bestFit="1" customWidth="1"/>
    <col min="14611" max="14850" width="9.140625" style="85"/>
    <col min="14851" max="14851" width="4.7109375" style="85" bestFit="1" customWidth="1"/>
    <col min="14852" max="14852" width="9.7109375" style="85" bestFit="1" customWidth="1"/>
    <col min="14853" max="14853" width="10" style="85" bestFit="1" customWidth="1"/>
    <col min="14854" max="14854" width="8.85546875" style="85" bestFit="1" customWidth="1"/>
    <col min="14855" max="14855" width="22.85546875" style="85" customWidth="1"/>
    <col min="14856" max="14856" width="59.7109375" style="85" bestFit="1" customWidth="1"/>
    <col min="14857" max="14857" width="57.85546875" style="85" bestFit="1" customWidth="1"/>
    <col min="14858" max="14858" width="35.28515625" style="85" bestFit="1" customWidth="1"/>
    <col min="14859" max="14859" width="28.140625" style="85" bestFit="1" customWidth="1"/>
    <col min="14860" max="14860" width="33.140625" style="85" bestFit="1" customWidth="1"/>
    <col min="14861" max="14861" width="26" style="85" bestFit="1" customWidth="1"/>
    <col min="14862" max="14862" width="19.140625" style="85" bestFit="1" customWidth="1"/>
    <col min="14863" max="14863" width="10.42578125" style="85" customWidth="1"/>
    <col min="14864" max="14864" width="11.85546875" style="85" customWidth="1"/>
    <col min="14865" max="14865" width="14.7109375" style="85" customWidth="1"/>
    <col min="14866" max="14866" width="9" style="85" bestFit="1" customWidth="1"/>
    <col min="14867" max="15106" width="9.140625" style="85"/>
    <col min="15107" max="15107" width="4.7109375" style="85" bestFit="1" customWidth="1"/>
    <col min="15108" max="15108" width="9.7109375" style="85" bestFit="1" customWidth="1"/>
    <col min="15109" max="15109" width="10" style="85" bestFit="1" customWidth="1"/>
    <col min="15110" max="15110" width="8.85546875" style="85" bestFit="1" customWidth="1"/>
    <col min="15111" max="15111" width="22.85546875" style="85" customWidth="1"/>
    <col min="15112" max="15112" width="59.7109375" style="85" bestFit="1" customWidth="1"/>
    <col min="15113" max="15113" width="57.85546875" style="85" bestFit="1" customWidth="1"/>
    <col min="15114" max="15114" width="35.28515625" style="85" bestFit="1" customWidth="1"/>
    <col min="15115" max="15115" width="28.140625" style="85" bestFit="1" customWidth="1"/>
    <col min="15116" max="15116" width="33.140625" style="85" bestFit="1" customWidth="1"/>
    <col min="15117" max="15117" width="26" style="85" bestFit="1" customWidth="1"/>
    <col min="15118" max="15118" width="19.140625" style="85" bestFit="1" customWidth="1"/>
    <col min="15119" max="15119" width="10.42578125" style="85" customWidth="1"/>
    <col min="15120" max="15120" width="11.85546875" style="85" customWidth="1"/>
    <col min="15121" max="15121" width="14.7109375" style="85" customWidth="1"/>
    <col min="15122" max="15122" width="9" style="85" bestFit="1" customWidth="1"/>
    <col min="15123" max="15362" width="9.140625" style="85"/>
    <col min="15363" max="15363" width="4.7109375" style="85" bestFit="1" customWidth="1"/>
    <col min="15364" max="15364" width="9.7109375" style="85" bestFit="1" customWidth="1"/>
    <col min="15365" max="15365" width="10" style="85" bestFit="1" customWidth="1"/>
    <col min="15366" max="15366" width="8.85546875" style="85" bestFit="1" customWidth="1"/>
    <col min="15367" max="15367" width="22.85546875" style="85" customWidth="1"/>
    <col min="15368" max="15368" width="59.7109375" style="85" bestFit="1" customWidth="1"/>
    <col min="15369" max="15369" width="57.85546875" style="85" bestFit="1" customWidth="1"/>
    <col min="15370" max="15370" width="35.28515625" style="85" bestFit="1" customWidth="1"/>
    <col min="15371" max="15371" width="28.140625" style="85" bestFit="1" customWidth="1"/>
    <col min="15372" max="15372" width="33.140625" style="85" bestFit="1" customWidth="1"/>
    <col min="15373" max="15373" width="26" style="85" bestFit="1" customWidth="1"/>
    <col min="15374" max="15374" width="19.140625" style="85" bestFit="1" customWidth="1"/>
    <col min="15375" max="15375" width="10.42578125" style="85" customWidth="1"/>
    <col min="15376" max="15376" width="11.85546875" style="85" customWidth="1"/>
    <col min="15377" max="15377" width="14.7109375" style="85" customWidth="1"/>
    <col min="15378" max="15378" width="9" style="85" bestFit="1" customWidth="1"/>
    <col min="15379" max="15618" width="9.140625" style="85"/>
    <col min="15619" max="15619" width="4.7109375" style="85" bestFit="1" customWidth="1"/>
    <col min="15620" max="15620" width="9.7109375" style="85" bestFit="1" customWidth="1"/>
    <col min="15621" max="15621" width="10" style="85" bestFit="1" customWidth="1"/>
    <col min="15622" max="15622" width="8.85546875" style="85" bestFit="1" customWidth="1"/>
    <col min="15623" max="15623" width="22.85546875" style="85" customWidth="1"/>
    <col min="15624" max="15624" width="59.7109375" style="85" bestFit="1" customWidth="1"/>
    <col min="15625" max="15625" width="57.85546875" style="85" bestFit="1" customWidth="1"/>
    <col min="15626" max="15626" width="35.28515625" style="85" bestFit="1" customWidth="1"/>
    <col min="15627" max="15627" width="28.140625" style="85" bestFit="1" customWidth="1"/>
    <col min="15628" max="15628" width="33.140625" style="85" bestFit="1" customWidth="1"/>
    <col min="15629" max="15629" width="26" style="85" bestFit="1" customWidth="1"/>
    <col min="15630" max="15630" width="19.140625" style="85" bestFit="1" customWidth="1"/>
    <col min="15631" max="15631" width="10.42578125" style="85" customWidth="1"/>
    <col min="15632" max="15632" width="11.85546875" style="85" customWidth="1"/>
    <col min="15633" max="15633" width="14.7109375" style="85" customWidth="1"/>
    <col min="15634" max="15634" width="9" style="85" bestFit="1" customWidth="1"/>
    <col min="15635" max="15874" width="9.140625" style="85"/>
    <col min="15875" max="15875" width="4.7109375" style="85" bestFit="1" customWidth="1"/>
    <col min="15876" max="15876" width="9.7109375" style="85" bestFit="1" customWidth="1"/>
    <col min="15877" max="15877" width="10" style="85" bestFit="1" customWidth="1"/>
    <col min="15878" max="15878" width="8.85546875" style="85" bestFit="1" customWidth="1"/>
    <col min="15879" max="15879" width="22.85546875" style="85" customWidth="1"/>
    <col min="15880" max="15880" width="59.7109375" style="85" bestFit="1" customWidth="1"/>
    <col min="15881" max="15881" width="57.85546875" style="85" bestFit="1" customWidth="1"/>
    <col min="15882" max="15882" width="35.28515625" style="85" bestFit="1" customWidth="1"/>
    <col min="15883" max="15883" width="28.140625" style="85" bestFit="1" customWidth="1"/>
    <col min="15884" max="15884" width="33.140625" style="85" bestFit="1" customWidth="1"/>
    <col min="15885" max="15885" width="26" style="85" bestFit="1" customWidth="1"/>
    <col min="15886" max="15886" width="19.140625" style="85" bestFit="1" customWidth="1"/>
    <col min="15887" max="15887" width="10.42578125" style="85" customWidth="1"/>
    <col min="15888" max="15888" width="11.85546875" style="85" customWidth="1"/>
    <col min="15889" max="15889" width="14.7109375" style="85" customWidth="1"/>
    <col min="15890" max="15890" width="9" style="85" bestFit="1" customWidth="1"/>
    <col min="15891" max="16130" width="9.140625" style="85"/>
    <col min="16131" max="16131" width="4.7109375" style="85" bestFit="1" customWidth="1"/>
    <col min="16132" max="16132" width="9.7109375" style="85" bestFit="1" customWidth="1"/>
    <col min="16133" max="16133" width="10" style="85" bestFit="1" customWidth="1"/>
    <col min="16134" max="16134" width="8.85546875" style="85" bestFit="1" customWidth="1"/>
    <col min="16135" max="16135" width="22.85546875" style="85" customWidth="1"/>
    <col min="16136" max="16136" width="59.7109375" style="85" bestFit="1" customWidth="1"/>
    <col min="16137" max="16137" width="57.85546875" style="85" bestFit="1" customWidth="1"/>
    <col min="16138" max="16138" width="35.28515625" style="85" bestFit="1" customWidth="1"/>
    <col min="16139" max="16139" width="28.140625" style="85" bestFit="1" customWidth="1"/>
    <col min="16140" max="16140" width="33.140625" style="85" bestFit="1" customWidth="1"/>
    <col min="16141" max="16141" width="26" style="85" bestFit="1" customWidth="1"/>
    <col min="16142" max="16142" width="19.140625" style="85" bestFit="1" customWidth="1"/>
    <col min="16143" max="16143" width="10.42578125" style="85" customWidth="1"/>
    <col min="16144" max="16144" width="11.85546875" style="85" customWidth="1"/>
    <col min="16145" max="16145" width="14.7109375" style="85" customWidth="1"/>
    <col min="16146" max="16146" width="9" style="85" bestFit="1" customWidth="1"/>
    <col min="16147" max="16384" width="9.140625" style="85"/>
  </cols>
  <sheetData>
    <row r="2" spans="1:19" ht="18.75" x14ac:dyDescent="0.3">
      <c r="A2" s="5" t="s">
        <v>985</v>
      </c>
    </row>
    <row r="3" spans="1:19" x14ac:dyDescent="0.25">
      <c r="M3" s="86"/>
      <c r="N3" s="86"/>
      <c r="O3" s="86"/>
      <c r="P3" s="86"/>
    </row>
    <row r="4" spans="1:19" s="63" customFormat="1" ht="47.25" customHeight="1" x14ac:dyDescent="0.25">
      <c r="A4" s="845" t="s">
        <v>0</v>
      </c>
      <c r="B4" s="847" t="s">
        <v>1</v>
      </c>
      <c r="C4" s="847" t="s">
        <v>2</v>
      </c>
      <c r="D4" s="847" t="s">
        <v>3</v>
      </c>
      <c r="E4" s="845" t="s">
        <v>4</v>
      </c>
      <c r="F4" s="845" t="s">
        <v>5</v>
      </c>
      <c r="G4" s="845" t="s">
        <v>6</v>
      </c>
      <c r="H4" s="849" t="s">
        <v>7</v>
      </c>
      <c r="I4" s="849"/>
      <c r="J4" s="845" t="s">
        <v>8</v>
      </c>
      <c r="K4" s="850" t="s">
        <v>9</v>
      </c>
      <c r="L4" s="863"/>
      <c r="M4" s="864" t="s">
        <v>10</v>
      </c>
      <c r="N4" s="864"/>
      <c r="O4" s="864" t="s">
        <v>11</v>
      </c>
      <c r="P4" s="864"/>
      <c r="Q4" s="845" t="s">
        <v>12</v>
      </c>
      <c r="R4" s="847" t="s">
        <v>13</v>
      </c>
      <c r="S4" s="62"/>
    </row>
    <row r="5" spans="1:19" s="63" customFormat="1" x14ac:dyDescent="0.2">
      <c r="A5" s="846"/>
      <c r="B5" s="848"/>
      <c r="C5" s="848"/>
      <c r="D5" s="848"/>
      <c r="E5" s="846"/>
      <c r="F5" s="846"/>
      <c r="G5" s="846"/>
      <c r="H5" s="170" t="s">
        <v>14</v>
      </c>
      <c r="I5" s="170" t="s">
        <v>15</v>
      </c>
      <c r="J5" s="846"/>
      <c r="K5" s="171">
        <v>2020</v>
      </c>
      <c r="L5" s="171">
        <v>2021</v>
      </c>
      <c r="M5" s="2">
        <v>2020</v>
      </c>
      <c r="N5" s="2">
        <v>2021</v>
      </c>
      <c r="O5" s="2">
        <v>2020</v>
      </c>
      <c r="P5" s="2">
        <v>2021</v>
      </c>
      <c r="Q5" s="846"/>
      <c r="R5" s="848"/>
      <c r="S5" s="62"/>
    </row>
    <row r="6" spans="1:19" s="63" customFormat="1" x14ac:dyDescent="0.2">
      <c r="A6" s="169" t="s">
        <v>16</v>
      </c>
      <c r="B6" s="170" t="s">
        <v>17</v>
      </c>
      <c r="C6" s="170" t="s">
        <v>18</v>
      </c>
      <c r="D6" s="170" t="s">
        <v>19</v>
      </c>
      <c r="E6" s="169" t="s">
        <v>20</v>
      </c>
      <c r="F6" s="169" t="s">
        <v>21</v>
      </c>
      <c r="G6" s="169" t="s">
        <v>22</v>
      </c>
      <c r="H6" s="170" t="s">
        <v>23</v>
      </c>
      <c r="I6" s="170" t="s">
        <v>24</v>
      </c>
      <c r="J6" s="169" t="s">
        <v>25</v>
      </c>
      <c r="K6" s="171" t="s">
        <v>26</v>
      </c>
      <c r="L6" s="171" t="s">
        <v>27</v>
      </c>
      <c r="M6" s="172" t="s">
        <v>28</v>
      </c>
      <c r="N6" s="172" t="s">
        <v>29</v>
      </c>
      <c r="O6" s="172" t="s">
        <v>30</v>
      </c>
      <c r="P6" s="172" t="s">
        <v>31</v>
      </c>
      <c r="Q6" s="169" t="s">
        <v>32</v>
      </c>
      <c r="R6" s="170" t="s">
        <v>33</v>
      </c>
      <c r="S6" s="62"/>
    </row>
    <row r="7" spans="1:19" ht="45" x14ac:dyDescent="0.25">
      <c r="A7" s="880">
        <v>1</v>
      </c>
      <c r="B7" s="880" t="s">
        <v>90</v>
      </c>
      <c r="C7" s="880">
        <v>1</v>
      </c>
      <c r="D7" s="880">
        <v>3</v>
      </c>
      <c r="E7" s="880" t="s">
        <v>308</v>
      </c>
      <c r="F7" s="880" t="s">
        <v>309</v>
      </c>
      <c r="G7" s="880" t="s">
        <v>310</v>
      </c>
      <c r="H7" s="168" t="s">
        <v>311</v>
      </c>
      <c r="I7" s="207" t="s">
        <v>312</v>
      </c>
      <c r="J7" s="880" t="s">
        <v>313</v>
      </c>
      <c r="K7" s="880" t="s">
        <v>34</v>
      </c>
      <c r="L7" s="880"/>
      <c r="M7" s="890">
        <v>300000</v>
      </c>
      <c r="N7" s="880"/>
      <c r="O7" s="890">
        <v>300000</v>
      </c>
      <c r="P7" s="880"/>
      <c r="Q7" s="880" t="s">
        <v>314</v>
      </c>
      <c r="R7" s="880" t="s">
        <v>315</v>
      </c>
    </row>
    <row r="8" spans="1:19" ht="60" x14ac:dyDescent="0.25">
      <c r="A8" s="880"/>
      <c r="B8" s="880"/>
      <c r="C8" s="880"/>
      <c r="D8" s="880"/>
      <c r="E8" s="880"/>
      <c r="F8" s="880"/>
      <c r="G8" s="880"/>
      <c r="H8" s="168" t="s">
        <v>316</v>
      </c>
      <c r="I8" s="207" t="s">
        <v>731</v>
      </c>
      <c r="J8" s="880"/>
      <c r="K8" s="880"/>
      <c r="L8" s="880"/>
      <c r="M8" s="890"/>
      <c r="N8" s="880"/>
      <c r="O8" s="890"/>
      <c r="P8" s="880"/>
      <c r="Q8" s="880"/>
      <c r="R8" s="880"/>
    </row>
    <row r="9" spans="1:19" ht="45" x14ac:dyDescent="0.25">
      <c r="A9" s="880"/>
      <c r="B9" s="880"/>
      <c r="C9" s="880"/>
      <c r="D9" s="880"/>
      <c r="E9" s="880"/>
      <c r="F9" s="880"/>
      <c r="G9" s="880"/>
      <c r="H9" s="168" t="s">
        <v>318</v>
      </c>
      <c r="I9" s="207" t="s">
        <v>319</v>
      </c>
      <c r="J9" s="880"/>
      <c r="K9" s="880"/>
      <c r="L9" s="880"/>
      <c r="M9" s="890"/>
      <c r="N9" s="880"/>
      <c r="O9" s="890"/>
      <c r="P9" s="880"/>
      <c r="Q9" s="880"/>
      <c r="R9" s="880"/>
    </row>
    <row r="10" spans="1:19" ht="90" x14ac:dyDescent="0.25">
      <c r="A10" s="880"/>
      <c r="B10" s="880"/>
      <c r="C10" s="880"/>
      <c r="D10" s="880"/>
      <c r="E10" s="880"/>
      <c r="F10" s="880"/>
      <c r="G10" s="880"/>
      <c r="H10" s="168" t="s">
        <v>320</v>
      </c>
      <c r="I10" s="207" t="s">
        <v>321</v>
      </c>
      <c r="J10" s="880"/>
      <c r="K10" s="880"/>
      <c r="L10" s="880"/>
      <c r="M10" s="890"/>
      <c r="N10" s="880"/>
      <c r="O10" s="890"/>
      <c r="P10" s="880"/>
      <c r="Q10" s="880"/>
      <c r="R10" s="880"/>
    </row>
    <row r="11" spans="1:19" x14ac:dyDescent="0.25">
      <c r="A11" s="836">
        <v>2</v>
      </c>
      <c r="B11" s="834" t="s">
        <v>322</v>
      </c>
      <c r="C11" s="834">
        <v>1</v>
      </c>
      <c r="D11" s="836">
        <v>9</v>
      </c>
      <c r="E11" s="836" t="s">
        <v>323</v>
      </c>
      <c r="F11" s="836" t="s">
        <v>324</v>
      </c>
      <c r="G11" s="836" t="s">
        <v>325</v>
      </c>
      <c r="H11" s="168" t="s">
        <v>326</v>
      </c>
      <c r="I11" s="168">
        <v>1</v>
      </c>
      <c r="J11" s="836" t="s">
        <v>327</v>
      </c>
      <c r="K11" s="834" t="s">
        <v>34</v>
      </c>
      <c r="L11" s="834"/>
      <c r="M11" s="856">
        <v>40000</v>
      </c>
      <c r="N11" s="856"/>
      <c r="O11" s="856">
        <v>40000</v>
      </c>
      <c r="P11" s="856"/>
      <c r="Q11" s="856" t="s">
        <v>314</v>
      </c>
      <c r="R11" s="856" t="s">
        <v>315</v>
      </c>
    </row>
    <row r="12" spans="1:19" ht="45" x14ac:dyDescent="0.25">
      <c r="A12" s="889"/>
      <c r="B12" s="835"/>
      <c r="C12" s="835"/>
      <c r="D12" s="833"/>
      <c r="E12" s="889"/>
      <c r="F12" s="889"/>
      <c r="G12" s="889"/>
      <c r="H12" s="168" t="s">
        <v>328</v>
      </c>
      <c r="I12" s="207" t="s">
        <v>329</v>
      </c>
      <c r="J12" s="889"/>
      <c r="K12" s="889"/>
      <c r="L12" s="889"/>
      <c r="M12" s="889"/>
      <c r="N12" s="889"/>
      <c r="O12" s="889"/>
      <c r="P12" s="889"/>
      <c r="Q12" s="833"/>
      <c r="R12" s="833"/>
    </row>
    <row r="13" spans="1:19" x14ac:dyDescent="0.25">
      <c r="A13" s="836">
        <v>3</v>
      </c>
      <c r="B13" s="834" t="s">
        <v>322</v>
      </c>
      <c r="C13" s="834">
        <v>5</v>
      </c>
      <c r="D13" s="836">
        <v>11</v>
      </c>
      <c r="E13" s="836" t="s">
        <v>330</v>
      </c>
      <c r="F13" s="836" t="s">
        <v>331</v>
      </c>
      <c r="G13" s="836" t="s">
        <v>325</v>
      </c>
      <c r="H13" s="168" t="s">
        <v>332</v>
      </c>
      <c r="I13" s="168">
        <v>1</v>
      </c>
      <c r="J13" s="836" t="s">
        <v>333</v>
      </c>
      <c r="K13" s="834" t="s">
        <v>34</v>
      </c>
      <c r="L13" s="834"/>
      <c r="M13" s="856">
        <v>33000</v>
      </c>
      <c r="N13" s="856"/>
      <c r="O13" s="856">
        <v>33000</v>
      </c>
      <c r="P13" s="856"/>
      <c r="Q13" s="856" t="s">
        <v>314</v>
      </c>
      <c r="R13" s="856" t="s">
        <v>315</v>
      </c>
    </row>
    <row r="14" spans="1:19" ht="60" x14ac:dyDescent="0.25">
      <c r="A14" s="889"/>
      <c r="B14" s="835"/>
      <c r="C14" s="835"/>
      <c r="D14" s="833"/>
      <c r="E14" s="889"/>
      <c r="F14" s="889"/>
      <c r="G14" s="833"/>
      <c r="H14" s="168" t="s">
        <v>159</v>
      </c>
      <c r="I14" s="207" t="s">
        <v>334</v>
      </c>
      <c r="J14" s="833"/>
      <c r="K14" s="889"/>
      <c r="L14" s="889"/>
      <c r="M14" s="889"/>
      <c r="N14" s="889"/>
      <c r="O14" s="889"/>
      <c r="P14" s="889"/>
      <c r="Q14" s="833"/>
      <c r="R14" s="833"/>
    </row>
    <row r="15" spans="1:19" x14ac:dyDescent="0.25">
      <c r="A15" s="836">
        <v>4</v>
      </c>
      <c r="B15" s="879" t="s">
        <v>90</v>
      </c>
      <c r="C15" s="879">
        <v>5</v>
      </c>
      <c r="D15" s="880">
        <v>11</v>
      </c>
      <c r="E15" s="836" t="s">
        <v>340</v>
      </c>
      <c r="F15" s="836" t="s">
        <v>341</v>
      </c>
      <c r="G15" s="836" t="s">
        <v>325</v>
      </c>
      <c r="H15" s="168" t="s">
        <v>326</v>
      </c>
      <c r="I15" s="168">
        <v>1</v>
      </c>
      <c r="J15" s="836" t="s">
        <v>342</v>
      </c>
      <c r="K15" s="834" t="s">
        <v>34</v>
      </c>
      <c r="L15" s="834"/>
      <c r="M15" s="856">
        <v>50000</v>
      </c>
      <c r="N15" s="856"/>
      <c r="O15" s="856">
        <v>50000</v>
      </c>
      <c r="P15" s="856"/>
      <c r="Q15" s="856" t="s">
        <v>314</v>
      </c>
      <c r="R15" s="856" t="s">
        <v>315</v>
      </c>
    </row>
    <row r="16" spans="1:19" ht="60" x14ac:dyDescent="0.25">
      <c r="A16" s="889"/>
      <c r="B16" s="879"/>
      <c r="C16" s="879"/>
      <c r="D16" s="880"/>
      <c r="E16" s="889"/>
      <c r="F16" s="889"/>
      <c r="G16" s="889"/>
      <c r="H16" s="168" t="s">
        <v>328</v>
      </c>
      <c r="I16" s="207" t="s">
        <v>343</v>
      </c>
      <c r="J16" s="889"/>
      <c r="K16" s="889"/>
      <c r="L16" s="889"/>
      <c r="M16" s="889"/>
      <c r="N16" s="889"/>
      <c r="O16" s="889"/>
      <c r="P16" s="889"/>
      <c r="Q16" s="833"/>
      <c r="R16" s="833"/>
    </row>
    <row r="17" spans="1:18" ht="105" x14ac:dyDescent="0.25">
      <c r="A17" s="168">
        <v>5</v>
      </c>
      <c r="B17" s="168" t="s">
        <v>43</v>
      </c>
      <c r="C17" s="168">
        <v>2</v>
      </c>
      <c r="D17" s="168">
        <v>12</v>
      </c>
      <c r="E17" s="168" t="s">
        <v>344</v>
      </c>
      <c r="F17" s="168" t="s">
        <v>345</v>
      </c>
      <c r="G17" s="168" t="s">
        <v>346</v>
      </c>
      <c r="H17" s="168" t="s">
        <v>347</v>
      </c>
      <c r="I17" s="207" t="s">
        <v>348</v>
      </c>
      <c r="J17" s="168" t="s">
        <v>349</v>
      </c>
      <c r="K17" s="167" t="s">
        <v>45</v>
      </c>
      <c r="L17" s="167"/>
      <c r="M17" s="180">
        <v>30000</v>
      </c>
      <c r="N17" s="180"/>
      <c r="O17" s="180">
        <v>30000</v>
      </c>
      <c r="P17" s="180"/>
      <c r="Q17" s="180" t="s">
        <v>314</v>
      </c>
      <c r="R17" s="180" t="s">
        <v>315</v>
      </c>
    </row>
    <row r="18" spans="1:18" ht="105" x14ac:dyDescent="0.25">
      <c r="A18" s="163">
        <v>6</v>
      </c>
      <c r="B18" s="163" t="s">
        <v>43</v>
      </c>
      <c r="C18" s="163">
        <v>1</v>
      </c>
      <c r="D18" s="163">
        <v>13</v>
      </c>
      <c r="E18" s="163" t="s">
        <v>351</v>
      </c>
      <c r="F18" s="163" t="s">
        <v>352</v>
      </c>
      <c r="G18" s="163" t="s">
        <v>346</v>
      </c>
      <c r="H18" s="168" t="s">
        <v>353</v>
      </c>
      <c r="I18" s="207" t="s">
        <v>354</v>
      </c>
      <c r="J18" s="163" t="s">
        <v>355</v>
      </c>
      <c r="K18" s="163" t="s">
        <v>45</v>
      </c>
      <c r="L18" s="163"/>
      <c r="M18" s="166">
        <v>23000</v>
      </c>
      <c r="N18" s="163"/>
      <c r="O18" s="166">
        <v>23000</v>
      </c>
      <c r="P18" s="163"/>
      <c r="Q18" s="166" t="s">
        <v>314</v>
      </c>
      <c r="R18" s="166" t="s">
        <v>315</v>
      </c>
    </row>
    <row r="19" spans="1:18" ht="45" x14ac:dyDescent="0.25">
      <c r="A19" s="880">
        <v>7</v>
      </c>
      <c r="B19" s="879" t="s">
        <v>322</v>
      </c>
      <c r="C19" s="879">
        <v>1</v>
      </c>
      <c r="D19" s="880">
        <v>9</v>
      </c>
      <c r="E19" s="880" t="s">
        <v>356</v>
      </c>
      <c r="F19" s="880" t="s">
        <v>357</v>
      </c>
      <c r="G19" s="880" t="s">
        <v>358</v>
      </c>
      <c r="H19" s="45" t="s">
        <v>318</v>
      </c>
      <c r="I19" s="45" t="s">
        <v>359</v>
      </c>
      <c r="J19" s="880" t="s">
        <v>360</v>
      </c>
      <c r="K19" s="879" t="s">
        <v>45</v>
      </c>
      <c r="L19" s="879"/>
      <c r="M19" s="890">
        <v>254000</v>
      </c>
      <c r="N19" s="890"/>
      <c r="O19" s="890">
        <v>254000</v>
      </c>
      <c r="P19" s="890"/>
      <c r="Q19" s="890" t="s">
        <v>314</v>
      </c>
      <c r="R19" s="890" t="s">
        <v>315</v>
      </c>
    </row>
    <row r="20" spans="1:18" ht="90" x14ac:dyDescent="0.25">
      <c r="A20" s="880"/>
      <c r="B20" s="879"/>
      <c r="C20" s="879"/>
      <c r="D20" s="880"/>
      <c r="E20" s="880"/>
      <c r="F20" s="880"/>
      <c r="G20" s="880"/>
      <c r="H20" s="168" t="s">
        <v>320</v>
      </c>
      <c r="I20" s="207" t="s">
        <v>321</v>
      </c>
      <c r="J20" s="880"/>
      <c r="K20" s="879"/>
      <c r="L20" s="879"/>
      <c r="M20" s="890"/>
      <c r="N20" s="890"/>
      <c r="O20" s="890"/>
      <c r="P20" s="890"/>
      <c r="Q20" s="890"/>
      <c r="R20" s="890"/>
    </row>
    <row r="21" spans="1:18" ht="45" x14ac:dyDescent="0.25">
      <c r="A21" s="880"/>
      <c r="B21" s="879"/>
      <c r="C21" s="879"/>
      <c r="D21" s="880"/>
      <c r="E21" s="880"/>
      <c r="F21" s="880"/>
      <c r="G21" s="880"/>
      <c r="H21" s="168" t="s">
        <v>311</v>
      </c>
      <c r="I21" s="207" t="s">
        <v>361</v>
      </c>
      <c r="J21" s="880"/>
      <c r="K21" s="879"/>
      <c r="L21" s="879"/>
      <c r="M21" s="890"/>
      <c r="N21" s="890"/>
      <c r="O21" s="890"/>
      <c r="P21" s="890"/>
      <c r="Q21" s="890"/>
      <c r="R21" s="890"/>
    </row>
    <row r="22" spans="1:18" ht="60" x14ac:dyDescent="0.25">
      <c r="A22" s="880"/>
      <c r="B22" s="879"/>
      <c r="C22" s="879"/>
      <c r="D22" s="880"/>
      <c r="E22" s="880"/>
      <c r="F22" s="880"/>
      <c r="G22" s="880"/>
      <c r="H22" s="168" t="s">
        <v>316</v>
      </c>
      <c r="I22" s="207" t="s">
        <v>362</v>
      </c>
      <c r="J22" s="880"/>
      <c r="K22" s="879"/>
      <c r="L22" s="879"/>
      <c r="M22" s="890"/>
      <c r="N22" s="890"/>
      <c r="O22" s="890"/>
      <c r="P22" s="890"/>
      <c r="Q22" s="890"/>
      <c r="R22" s="890"/>
    </row>
    <row r="23" spans="1:18" ht="45" x14ac:dyDescent="0.25">
      <c r="A23" s="891"/>
      <c r="B23" s="879"/>
      <c r="C23" s="879"/>
      <c r="D23" s="880"/>
      <c r="E23" s="891"/>
      <c r="F23" s="891"/>
      <c r="G23" s="891"/>
      <c r="H23" s="168" t="s">
        <v>353</v>
      </c>
      <c r="I23" s="168">
        <v>0</v>
      </c>
      <c r="J23" s="891"/>
      <c r="K23" s="891"/>
      <c r="L23" s="891"/>
      <c r="M23" s="891"/>
      <c r="N23" s="891"/>
      <c r="O23" s="891"/>
      <c r="P23" s="891"/>
      <c r="Q23" s="880"/>
      <c r="R23" s="880"/>
    </row>
    <row r="24" spans="1:18" ht="45" x14ac:dyDescent="0.25">
      <c r="A24" s="891"/>
      <c r="B24" s="879"/>
      <c r="C24" s="879"/>
      <c r="D24" s="880"/>
      <c r="E24" s="891"/>
      <c r="F24" s="891"/>
      <c r="G24" s="891"/>
      <c r="H24" s="168" t="s">
        <v>363</v>
      </c>
      <c r="I24" s="168">
        <v>0</v>
      </c>
      <c r="J24" s="891"/>
      <c r="K24" s="891"/>
      <c r="L24" s="891"/>
      <c r="M24" s="891"/>
      <c r="N24" s="891"/>
      <c r="O24" s="891"/>
      <c r="P24" s="891"/>
      <c r="Q24" s="880"/>
      <c r="R24" s="880"/>
    </row>
    <row r="25" spans="1:18" ht="75" x14ac:dyDescent="0.25">
      <c r="A25" s="891"/>
      <c r="B25" s="879"/>
      <c r="C25" s="879"/>
      <c r="D25" s="880"/>
      <c r="E25" s="891"/>
      <c r="F25" s="891"/>
      <c r="G25" s="891"/>
      <c r="H25" s="168" t="s">
        <v>364</v>
      </c>
      <c r="I25" s="168">
        <v>0</v>
      </c>
      <c r="J25" s="891"/>
      <c r="K25" s="891"/>
      <c r="L25" s="891"/>
      <c r="M25" s="891"/>
      <c r="N25" s="891"/>
      <c r="O25" s="891"/>
      <c r="P25" s="891"/>
      <c r="Q25" s="880"/>
      <c r="R25" s="880"/>
    </row>
    <row r="26" spans="1:18" ht="30" x14ac:dyDescent="0.25">
      <c r="A26" s="834">
        <v>8</v>
      </c>
      <c r="B26" s="836" t="s">
        <v>365</v>
      </c>
      <c r="C26" s="834">
        <v>1</v>
      </c>
      <c r="D26" s="836">
        <v>3</v>
      </c>
      <c r="E26" s="836" t="s">
        <v>366</v>
      </c>
      <c r="F26" s="836" t="s">
        <v>367</v>
      </c>
      <c r="G26" s="836" t="s">
        <v>368</v>
      </c>
      <c r="H26" s="168" t="s">
        <v>369</v>
      </c>
      <c r="I26" s="207" t="s">
        <v>370</v>
      </c>
      <c r="J26" s="836" t="s">
        <v>371</v>
      </c>
      <c r="K26" s="874"/>
      <c r="L26" s="874" t="s">
        <v>45</v>
      </c>
      <c r="M26" s="852"/>
      <c r="N26" s="852">
        <v>160000</v>
      </c>
      <c r="O26" s="852"/>
      <c r="P26" s="852">
        <v>160000</v>
      </c>
      <c r="Q26" s="836" t="s">
        <v>314</v>
      </c>
      <c r="R26" s="836" t="s">
        <v>315</v>
      </c>
    </row>
    <row r="27" spans="1:18" ht="60" x14ac:dyDescent="0.25">
      <c r="A27" s="835"/>
      <c r="B27" s="833"/>
      <c r="C27" s="835"/>
      <c r="D27" s="833"/>
      <c r="E27" s="833"/>
      <c r="F27" s="833"/>
      <c r="G27" s="833"/>
      <c r="H27" s="168" t="s">
        <v>372</v>
      </c>
      <c r="I27" s="207" t="s">
        <v>373</v>
      </c>
      <c r="J27" s="833"/>
      <c r="K27" s="833"/>
      <c r="L27" s="833"/>
      <c r="M27" s="835"/>
      <c r="N27" s="835"/>
      <c r="O27" s="835"/>
      <c r="P27" s="835"/>
      <c r="Q27" s="833"/>
      <c r="R27" s="833"/>
    </row>
    <row r="28" spans="1:18" ht="45" x14ac:dyDescent="0.25">
      <c r="A28" s="880">
        <v>9</v>
      </c>
      <c r="B28" s="836" t="s">
        <v>90</v>
      </c>
      <c r="C28" s="836">
        <v>2</v>
      </c>
      <c r="D28" s="836">
        <v>3</v>
      </c>
      <c r="E28" s="880" t="s">
        <v>308</v>
      </c>
      <c r="F28" s="880" t="s">
        <v>309</v>
      </c>
      <c r="G28" s="880" t="s">
        <v>780</v>
      </c>
      <c r="H28" s="45" t="s">
        <v>318</v>
      </c>
      <c r="I28" s="45" t="s">
        <v>359</v>
      </c>
      <c r="J28" s="880" t="s">
        <v>313</v>
      </c>
      <c r="K28" s="880"/>
      <c r="L28" s="880" t="s">
        <v>34</v>
      </c>
      <c r="M28" s="890"/>
      <c r="N28" s="890">
        <v>200000</v>
      </c>
      <c r="O28" s="890"/>
      <c r="P28" s="890">
        <v>200000</v>
      </c>
      <c r="Q28" s="880" t="s">
        <v>314</v>
      </c>
      <c r="R28" s="880" t="s">
        <v>315</v>
      </c>
    </row>
    <row r="29" spans="1:18" ht="90" x14ac:dyDescent="0.25">
      <c r="A29" s="880"/>
      <c r="B29" s="869"/>
      <c r="C29" s="869"/>
      <c r="D29" s="869"/>
      <c r="E29" s="880"/>
      <c r="F29" s="880"/>
      <c r="G29" s="880"/>
      <c r="H29" s="168" t="s">
        <v>320</v>
      </c>
      <c r="I29" s="207" t="s">
        <v>321</v>
      </c>
      <c r="J29" s="880"/>
      <c r="K29" s="880"/>
      <c r="L29" s="880"/>
      <c r="M29" s="890"/>
      <c r="N29" s="890"/>
      <c r="O29" s="890"/>
      <c r="P29" s="890"/>
      <c r="Q29" s="880"/>
      <c r="R29" s="880"/>
    </row>
    <row r="30" spans="1:18" ht="45" x14ac:dyDescent="0.25">
      <c r="A30" s="880"/>
      <c r="B30" s="869"/>
      <c r="C30" s="869"/>
      <c r="D30" s="869"/>
      <c r="E30" s="880"/>
      <c r="F30" s="880"/>
      <c r="G30" s="880"/>
      <c r="H30" s="168" t="s">
        <v>311</v>
      </c>
      <c r="I30" s="207" t="s">
        <v>374</v>
      </c>
      <c r="J30" s="880"/>
      <c r="K30" s="880"/>
      <c r="L30" s="880"/>
      <c r="M30" s="890"/>
      <c r="N30" s="890"/>
      <c r="O30" s="890"/>
      <c r="P30" s="890"/>
      <c r="Q30" s="880"/>
      <c r="R30" s="880"/>
    </row>
    <row r="31" spans="1:18" ht="60" x14ac:dyDescent="0.25">
      <c r="A31" s="836"/>
      <c r="B31" s="869"/>
      <c r="C31" s="869"/>
      <c r="D31" s="869"/>
      <c r="E31" s="836"/>
      <c r="F31" s="836"/>
      <c r="G31" s="836"/>
      <c r="H31" s="163" t="s">
        <v>316</v>
      </c>
      <c r="I31" s="188" t="s">
        <v>375</v>
      </c>
      <c r="J31" s="836"/>
      <c r="K31" s="836"/>
      <c r="L31" s="836"/>
      <c r="M31" s="856"/>
      <c r="N31" s="856"/>
      <c r="O31" s="856"/>
      <c r="P31" s="856"/>
      <c r="Q31" s="836"/>
      <c r="R31" s="836"/>
    </row>
    <row r="32" spans="1:18" ht="45" x14ac:dyDescent="0.25">
      <c r="A32" s="834">
        <v>10</v>
      </c>
      <c r="B32" s="836" t="s">
        <v>90</v>
      </c>
      <c r="C32" s="834">
        <v>2</v>
      </c>
      <c r="D32" s="836">
        <v>3</v>
      </c>
      <c r="E32" s="836" t="s">
        <v>376</v>
      </c>
      <c r="F32" s="836" t="s">
        <v>377</v>
      </c>
      <c r="G32" s="836" t="s">
        <v>378</v>
      </c>
      <c r="H32" s="168" t="s">
        <v>311</v>
      </c>
      <c r="I32" s="207" t="s">
        <v>753</v>
      </c>
      <c r="J32" s="836" t="s">
        <v>379</v>
      </c>
      <c r="K32" s="874"/>
      <c r="L32" s="874" t="s">
        <v>45</v>
      </c>
      <c r="M32" s="852"/>
      <c r="N32" s="852">
        <v>40000</v>
      </c>
      <c r="O32" s="852"/>
      <c r="P32" s="852">
        <v>40000</v>
      </c>
      <c r="Q32" s="836" t="s">
        <v>314</v>
      </c>
      <c r="R32" s="836" t="s">
        <v>315</v>
      </c>
    </row>
    <row r="33" spans="1:18" ht="60" x14ac:dyDescent="0.25">
      <c r="A33" s="835"/>
      <c r="B33" s="833"/>
      <c r="C33" s="835"/>
      <c r="D33" s="833"/>
      <c r="E33" s="833"/>
      <c r="F33" s="833"/>
      <c r="G33" s="833"/>
      <c r="H33" s="168" t="s">
        <v>316</v>
      </c>
      <c r="I33" s="207" t="s">
        <v>317</v>
      </c>
      <c r="J33" s="833"/>
      <c r="K33" s="833"/>
      <c r="L33" s="833"/>
      <c r="M33" s="835"/>
      <c r="N33" s="835"/>
      <c r="O33" s="835"/>
      <c r="P33" s="835"/>
      <c r="Q33" s="833"/>
      <c r="R33" s="833"/>
    </row>
    <row r="34" spans="1:18" x14ac:dyDescent="0.25">
      <c r="A34" s="836">
        <v>11</v>
      </c>
      <c r="B34" s="834" t="s">
        <v>322</v>
      </c>
      <c r="C34" s="834">
        <v>1</v>
      </c>
      <c r="D34" s="836">
        <v>9</v>
      </c>
      <c r="E34" s="836" t="s">
        <v>323</v>
      </c>
      <c r="F34" s="836" t="s">
        <v>324</v>
      </c>
      <c r="G34" s="836" t="s">
        <v>325</v>
      </c>
      <c r="H34" s="168" t="s">
        <v>326</v>
      </c>
      <c r="I34" s="168">
        <v>1</v>
      </c>
      <c r="J34" s="836" t="s">
        <v>327</v>
      </c>
      <c r="K34" s="834"/>
      <c r="L34" s="834" t="s">
        <v>34</v>
      </c>
      <c r="M34" s="856"/>
      <c r="N34" s="856">
        <v>35000</v>
      </c>
      <c r="O34" s="856"/>
      <c r="P34" s="856">
        <v>35000</v>
      </c>
      <c r="Q34" s="856" t="s">
        <v>314</v>
      </c>
      <c r="R34" s="856" t="s">
        <v>315</v>
      </c>
    </row>
    <row r="35" spans="1:18" ht="45" x14ac:dyDescent="0.25">
      <c r="A35" s="889"/>
      <c r="B35" s="835"/>
      <c r="C35" s="835"/>
      <c r="D35" s="833"/>
      <c r="E35" s="889"/>
      <c r="F35" s="889"/>
      <c r="G35" s="889"/>
      <c r="H35" s="168" t="s">
        <v>328</v>
      </c>
      <c r="I35" s="207" t="s">
        <v>329</v>
      </c>
      <c r="J35" s="889"/>
      <c r="K35" s="889"/>
      <c r="L35" s="889"/>
      <c r="M35" s="889"/>
      <c r="N35" s="889"/>
      <c r="O35" s="889"/>
      <c r="P35" s="889"/>
      <c r="Q35" s="833"/>
      <c r="R35" s="833"/>
    </row>
    <row r="36" spans="1:18" ht="30" x14ac:dyDescent="0.25">
      <c r="A36" s="836">
        <v>12</v>
      </c>
      <c r="B36" s="879" t="s">
        <v>90</v>
      </c>
      <c r="C36" s="879">
        <v>1</v>
      </c>
      <c r="D36" s="880">
        <v>9</v>
      </c>
      <c r="E36" s="880" t="s">
        <v>381</v>
      </c>
      <c r="F36" s="836" t="s">
        <v>382</v>
      </c>
      <c r="G36" s="836" t="s">
        <v>383</v>
      </c>
      <c r="H36" s="168" t="s">
        <v>384</v>
      </c>
      <c r="I36" s="198">
        <v>1</v>
      </c>
      <c r="J36" s="880" t="s">
        <v>385</v>
      </c>
      <c r="K36" s="834"/>
      <c r="L36" s="834" t="s">
        <v>38</v>
      </c>
      <c r="M36" s="856"/>
      <c r="N36" s="856">
        <v>50000</v>
      </c>
      <c r="O36" s="856"/>
      <c r="P36" s="856">
        <v>50000</v>
      </c>
      <c r="Q36" s="856" t="s">
        <v>314</v>
      </c>
      <c r="R36" s="856" t="s">
        <v>315</v>
      </c>
    </row>
    <row r="37" spans="1:18" ht="45" x14ac:dyDescent="0.25">
      <c r="A37" s="889"/>
      <c r="B37" s="879"/>
      <c r="C37" s="879"/>
      <c r="D37" s="880"/>
      <c r="E37" s="880"/>
      <c r="F37" s="889"/>
      <c r="G37" s="889"/>
      <c r="H37" s="168" t="s">
        <v>386</v>
      </c>
      <c r="I37" s="207" t="s">
        <v>387</v>
      </c>
      <c r="J37" s="880"/>
      <c r="K37" s="889"/>
      <c r="L37" s="889"/>
      <c r="M37" s="889"/>
      <c r="N37" s="889"/>
      <c r="O37" s="889"/>
      <c r="P37" s="889"/>
      <c r="Q37" s="833"/>
      <c r="R37" s="833"/>
    </row>
    <row r="38" spans="1:18" ht="45" x14ac:dyDescent="0.25">
      <c r="A38" s="880">
        <v>13</v>
      </c>
      <c r="B38" s="879" t="s">
        <v>322</v>
      </c>
      <c r="C38" s="879">
        <v>1</v>
      </c>
      <c r="D38" s="880">
        <v>9</v>
      </c>
      <c r="E38" s="880" t="s">
        <v>356</v>
      </c>
      <c r="F38" s="880" t="s">
        <v>357</v>
      </c>
      <c r="G38" s="880" t="s">
        <v>388</v>
      </c>
      <c r="H38" s="45" t="s">
        <v>318</v>
      </c>
      <c r="I38" s="45" t="s">
        <v>359</v>
      </c>
      <c r="J38" s="880" t="s">
        <v>360</v>
      </c>
      <c r="K38" s="879"/>
      <c r="L38" s="879" t="s">
        <v>45</v>
      </c>
      <c r="M38" s="890"/>
      <c r="N38" s="890">
        <v>130000</v>
      </c>
      <c r="O38" s="890"/>
      <c r="P38" s="890">
        <v>130000</v>
      </c>
      <c r="Q38" s="890" t="s">
        <v>314</v>
      </c>
      <c r="R38" s="890" t="s">
        <v>315</v>
      </c>
    </row>
    <row r="39" spans="1:18" ht="90" x14ac:dyDescent="0.25">
      <c r="A39" s="880"/>
      <c r="B39" s="879"/>
      <c r="C39" s="879"/>
      <c r="D39" s="880"/>
      <c r="E39" s="880"/>
      <c r="F39" s="880"/>
      <c r="G39" s="880"/>
      <c r="H39" s="168" t="s">
        <v>320</v>
      </c>
      <c r="I39" s="207" t="s">
        <v>321</v>
      </c>
      <c r="J39" s="880"/>
      <c r="K39" s="879"/>
      <c r="L39" s="879"/>
      <c r="M39" s="890"/>
      <c r="N39" s="890"/>
      <c r="O39" s="890"/>
      <c r="P39" s="890"/>
      <c r="Q39" s="890"/>
      <c r="R39" s="890"/>
    </row>
    <row r="40" spans="1:18" ht="45" x14ac:dyDescent="0.25">
      <c r="A40" s="880"/>
      <c r="B40" s="879"/>
      <c r="C40" s="879"/>
      <c r="D40" s="880"/>
      <c r="E40" s="880"/>
      <c r="F40" s="880"/>
      <c r="G40" s="880"/>
      <c r="H40" s="168" t="s">
        <v>311</v>
      </c>
      <c r="I40" s="207" t="s">
        <v>754</v>
      </c>
      <c r="J40" s="880"/>
      <c r="K40" s="879"/>
      <c r="L40" s="879"/>
      <c r="M40" s="890"/>
      <c r="N40" s="890"/>
      <c r="O40" s="890"/>
      <c r="P40" s="890"/>
      <c r="Q40" s="890"/>
      <c r="R40" s="890"/>
    </row>
    <row r="41" spans="1:18" ht="60" x14ac:dyDescent="0.25">
      <c r="A41" s="880"/>
      <c r="B41" s="879"/>
      <c r="C41" s="879"/>
      <c r="D41" s="880"/>
      <c r="E41" s="880"/>
      <c r="F41" s="880"/>
      <c r="G41" s="880"/>
      <c r="H41" s="168" t="s">
        <v>316</v>
      </c>
      <c r="I41" s="207" t="s">
        <v>362</v>
      </c>
      <c r="J41" s="880"/>
      <c r="K41" s="879"/>
      <c r="L41" s="879"/>
      <c r="M41" s="890"/>
      <c r="N41" s="890"/>
      <c r="O41" s="890"/>
      <c r="P41" s="890"/>
      <c r="Q41" s="890"/>
      <c r="R41" s="890"/>
    </row>
    <row r="42" spans="1:18" x14ac:dyDescent="0.25">
      <c r="A42" s="836">
        <v>14</v>
      </c>
      <c r="B42" s="834" t="s">
        <v>322</v>
      </c>
      <c r="C42" s="834">
        <v>5</v>
      </c>
      <c r="D42" s="836">
        <v>11</v>
      </c>
      <c r="E42" s="836" t="s">
        <v>330</v>
      </c>
      <c r="F42" s="836" t="s">
        <v>331</v>
      </c>
      <c r="G42" s="836" t="s">
        <v>325</v>
      </c>
      <c r="H42" s="168" t="s">
        <v>332</v>
      </c>
      <c r="I42" s="168">
        <v>1</v>
      </c>
      <c r="J42" s="836" t="s">
        <v>333</v>
      </c>
      <c r="K42" s="834"/>
      <c r="L42" s="834" t="s">
        <v>34</v>
      </c>
      <c r="M42" s="856"/>
      <c r="N42" s="856">
        <v>35000</v>
      </c>
      <c r="O42" s="856"/>
      <c r="P42" s="856">
        <v>35000</v>
      </c>
      <c r="Q42" s="856" t="s">
        <v>314</v>
      </c>
      <c r="R42" s="856" t="s">
        <v>315</v>
      </c>
    </row>
    <row r="43" spans="1:18" ht="60" x14ac:dyDescent="0.25">
      <c r="A43" s="889"/>
      <c r="B43" s="835"/>
      <c r="C43" s="835"/>
      <c r="D43" s="833"/>
      <c r="E43" s="889"/>
      <c r="F43" s="889"/>
      <c r="G43" s="833"/>
      <c r="H43" s="168" t="s">
        <v>159</v>
      </c>
      <c r="I43" s="207" t="s">
        <v>334</v>
      </c>
      <c r="J43" s="833"/>
      <c r="K43" s="889"/>
      <c r="L43" s="889"/>
      <c r="M43" s="889"/>
      <c r="N43" s="889"/>
      <c r="O43" s="889"/>
      <c r="P43" s="889"/>
      <c r="Q43" s="833"/>
      <c r="R43" s="833"/>
    </row>
    <row r="44" spans="1:18" x14ac:dyDescent="0.25">
      <c r="A44" s="880">
        <v>15</v>
      </c>
      <c r="B44" s="879" t="s">
        <v>322</v>
      </c>
      <c r="C44" s="879">
        <v>5</v>
      </c>
      <c r="D44" s="880">
        <v>11</v>
      </c>
      <c r="E44" s="880" t="s">
        <v>335</v>
      </c>
      <c r="F44" s="880" t="s">
        <v>336</v>
      </c>
      <c r="G44" s="880" t="s">
        <v>337</v>
      </c>
      <c r="H44" s="168" t="s">
        <v>332</v>
      </c>
      <c r="I44" s="168">
        <v>1</v>
      </c>
      <c r="J44" s="880" t="s">
        <v>338</v>
      </c>
      <c r="K44" s="879"/>
      <c r="L44" s="879" t="s">
        <v>34</v>
      </c>
      <c r="M44" s="890"/>
      <c r="N44" s="890">
        <v>50000</v>
      </c>
      <c r="O44" s="890"/>
      <c r="P44" s="890">
        <v>50000</v>
      </c>
      <c r="Q44" s="890" t="s">
        <v>314</v>
      </c>
      <c r="R44" s="890" t="s">
        <v>315</v>
      </c>
    </row>
    <row r="45" spans="1:18" ht="60" x14ac:dyDescent="0.25">
      <c r="A45" s="891"/>
      <c r="B45" s="879"/>
      <c r="C45" s="879"/>
      <c r="D45" s="880"/>
      <c r="E45" s="891"/>
      <c r="F45" s="891"/>
      <c r="G45" s="891"/>
      <c r="H45" s="168" t="s">
        <v>328</v>
      </c>
      <c r="I45" s="207" t="s">
        <v>339</v>
      </c>
      <c r="J45" s="891"/>
      <c r="K45" s="891"/>
      <c r="L45" s="891"/>
      <c r="M45" s="891"/>
      <c r="N45" s="890"/>
      <c r="O45" s="891"/>
      <c r="P45" s="891"/>
      <c r="Q45" s="880"/>
      <c r="R45" s="880"/>
    </row>
    <row r="46" spans="1:18" x14ac:dyDescent="0.25">
      <c r="A46" s="836">
        <v>16</v>
      </c>
      <c r="B46" s="879" t="s">
        <v>90</v>
      </c>
      <c r="C46" s="879">
        <v>5</v>
      </c>
      <c r="D46" s="880">
        <v>11</v>
      </c>
      <c r="E46" s="836" t="s">
        <v>340</v>
      </c>
      <c r="F46" s="836" t="s">
        <v>341</v>
      </c>
      <c r="G46" s="836" t="s">
        <v>325</v>
      </c>
      <c r="H46" s="168" t="s">
        <v>326</v>
      </c>
      <c r="I46" s="207" t="s">
        <v>41</v>
      </c>
      <c r="J46" s="836" t="s">
        <v>342</v>
      </c>
      <c r="K46" s="834"/>
      <c r="L46" s="834" t="s">
        <v>34</v>
      </c>
      <c r="M46" s="856"/>
      <c r="N46" s="856">
        <v>35000</v>
      </c>
      <c r="O46" s="856"/>
      <c r="P46" s="856">
        <v>35000</v>
      </c>
      <c r="Q46" s="856" t="s">
        <v>314</v>
      </c>
      <c r="R46" s="856" t="s">
        <v>315</v>
      </c>
    </row>
    <row r="47" spans="1:18" ht="60" x14ac:dyDescent="0.25">
      <c r="A47" s="889"/>
      <c r="B47" s="879"/>
      <c r="C47" s="879"/>
      <c r="D47" s="880"/>
      <c r="E47" s="889"/>
      <c r="F47" s="889"/>
      <c r="G47" s="889"/>
      <c r="H47" s="168" t="s">
        <v>328</v>
      </c>
      <c r="I47" s="207" t="s">
        <v>343</v>
      </c>
      <c r="J47" s="889"/>
      <c r="K47" s="889"/>
      <c r="L47" s="889"/>
      <c r="M47" s="889"/>
      <c r="N47" s="889"/>
      <c r="O47" s="889"/>
      <c r="P47" s="889"/>
      <c r="Q47" s="833"/>
      <c r="R47" s="833"/>
    </row>
    <row r="48" spans="1:18" ht="60" x14ac:dyDescent="0.25">
      <c r="A48" s="167">
        <v>17</v>
      </c>
      <c r="B48" s="168" t="s">
        <v>90</v>
      </c>
      <c r="C48" s="167">
        <v>2</v>
      </c>
      <c r="D48" s="168">
        <v>3</v>
      </c>
      <c r="E48" s="168" t="s">
        <v>755</v>
      </c>
      <c r="F48" s="168" t="s">
        <v>756</v>
      </c>
      <c r="G48" s="168" t="s">
        <v>757</v>
      </c>
      <c r="H48" s="168" t="s">
        <v>350</v>
      </c>
      <c r="I48" s="207" t="s">
        <v>758</v>
      </c>
      <c r="J48" s="168" t="s">
        <v>759</v>
      </c>
      <c r="K48" s="191"/>
      <c r="L48" s="191" t="s">
        <v>45</v>
      </c>
      <c r="M48" s="178"/>
      <c r="N48" s="178">
        <v>5000</v>
      </c>
      <c r="O48" s="178"/>
      <c r="P48" s="178">
        <v>5000</v>
      </c>
      <c r="Q48" s="168" t="s">
        <v>314</v>
      </c>
      <c r="R48" s="168" t="s">
        <v>315</v>
      </c>
    </row>
    <row r="50" spans="13:17" x14ac:dyDescent="0.25">
      <c r="M50" s="892"/>
      <c r="N50" s="895" t="s">
        <v>35</v>
      </c>
      <c r="O50" s="896"/>
      <c r="P50" s="897"/>
      <c r="Q50" s="18"/>
    </row>
    <row r="51" spans="13:17" x14ac:dyDescent="0.25">
      <c r="M51" s="893"/>
      <c r="N51" s="898" t="s">
        <v>36</v>
      </c>
      <c r="O51" s="895" t="s">
        <v>37</v>
      </c>
      <c r="P51" s="897"/>
      <c r="Q51" s="18"/>
    </row>
    <row r="52" spans="13:17" ht="15.75" customHeight="1" x14ac:dyDescent="0.25">
      <c r="M52" s="894"/>
      <c r="N52" s="898"/>
      <c r="O52" s="179">
        <v>2020</v>
      </c>
      <c r="P52" s="179">
        <v>2021</v>
      </c>
      <c r="Q52" s="18"/>
    </row>
    <row r="53" spans="13:17" x14ac:dyDescent="0.25">
      <c r="M53" s="179" t="s">
        <v>729</v>
      </c>
      <c r="N53" s="190">
        <v>17</v>
      </c>
      <c r="O53" s="38">
        <f>O7+O11+O13+O15+O17+O18+O19</f>
        <v>730000</v>
      </c>
      <c r="P53" s="38">
        <f>P26+P28+P32+P34+P36+P38+P42+P44+P46+P48</f>
        <v>740000</v>
      </c>
    </row>
  </sheetData>
  <mergeCells count="242">
    <mergeCell ref="M50:M52"/>
    <mergeCell ref="N50:P50"/>
    <mergeCell ref="N51:N52"/>
    <mergeCell ref="O51:P51"/>
    <mergeCell ref="G46:G47"/>
    <mergeCell ref="J46:J47"/>
    <mergeCell ref="K46:K47"/>
    <mergeCell ref="L46:L47"/>
    <mergeCell ref="M46:M47"/>
    <mergeCell ref="N46:N47"/>
    <mergeCell ref="O42:O43"/>
    <mergeCell ref="P42:P43"/>
    <mergeCell ref="Q42:Q43"/>
    <mergeCell ref="E42:E43"/>
    <mergeCell ref="F42:F43"/>
    <mergeCell ref="O46:O47"/>
    <mergeCell ref="P46:P47"/>
    <mergeCell ref="Q46:Q47"/>
    <mergeCell ref="R46:R47"/>
    <mergeCell ref="M44:M45"/>
    <mergeCell ref="N44:N45"/>
    <mergeCell ref="F46:F47"/>
    <mergeCell ref="G44:G45"/>
    <mergeCell ref="J44:J45"/>
    <mergeCell ref="K44:K45"/>
    <mergeCell ref="A42:A43"/>
    <mergeCell ref="B42:B43"/>
    <mergeCell ref="C42:C43"/>
    <mergeCell ref="D42:D43"/>
    <mergeCell ref="A46:A47"/>
    <mergeCell ref="B46:B47"/>
    <mergeCell ref="C46:C47"/>
    <mergeCell ref="D46:D47"/>
    <mergeCell ref="E46:E47"/>
    <mergeCell ref="O38:O41"/>
    <mergeCell ref="P38:P41"/>
    <mergeCell ref="Q38:Q41"/>
    <mergeCell ref="R42:R43"/>
    <mergeCell ref="A44:A45"/>
    <mergeCell ref="B44:B45"/>
    <mergeCell ref="C44:C45"/>
    <mergeCell ref="D44:D45"/>
    <mergeCell ref="E44:E45"/>
    <mergeCell ref="F44:F45"/>
    <mergeCell ref="G42:G43"/>
    <mergeCell ref="J42:J43"/>
    <mergeCell ref="K42:K43"/>
    <mergeCell ref="L42:L43"/>
    <mergeCell ref="M42:M43"/>
    <mergeCell ref="N42:N43"/>
    <mergeCell ref="O44:O45"/>
    <mergeCell ref="P44:P45"/>
    <mergeCell ref="Q44:Q45"/>
    <mergeCell ref="R44:R45"/>
    <mergeCell ref="L44:L45"/>
    <mergeCell ref="R38:R41"/>
    <mergeCell ref="L38:L41"/>
    <mergeCell ref="M38:M41"/>
    <mergeCell ref="O36:O37"/>
    <mergeCell ref="P36:P37"/>
    <mergeCell ref="Q36:Q37"/>
    <mergeCell ref="R36:R37"/>
    <mergeCell ref="L36:L37"/>
    <mergeCell ref="M36:M37"/>
    <mergeCell ref="N36:N37"/>
    <mergeCell ref="O34:O35"/>
    <mergeCell ref="P34:P35"/>
    <mergeCell ref="A38:A41"/>
    <mergeCell ref="B38:B41"/>
    <mergeCell ref="C38:C41"/>
    <mergeCell ref="D38:D41"/>
    <mergeCell ref="E38:E41"/>
    <mergeCell ref="F38:F41"/>
    <mergeCell ref="A36:A37"/>
    <mergeCell ref="G36:G37"/>
    <mergeCell ref="J36:J37"/>
    <mergeCell ref="E36:E37"/>
    <mergeCell ref="F36:F37"/>
    <mergeCell ref="G38:G41"/>
    <mergeCell ref="J38:J41"/>
    <mergeCell ref="K38:K41"/>
    <mergeCell ref="L34:L35"/>
    <mergeCell ref="M34:M35"/>
    <mergeCell ref="N34:N35"/>
    <mergeCell ref="G34:G35"/>
    <mergeCell ref="J34:J35"/>
    <mergeCell ref="K34:K35"/>
    <mergeCell ref="B36:B37"/>
    <mergeCell ref="C36:C37"/>
    <mergeCell ref="D36:D37"/>
    <mergeCell ref="K36:K37"/>
    <mergeCell ref="N38:N41"/>
    <mergeCell ref="A34:A35"/>
    <mergeCell ref="B34:B35"/>
    <mergeCell ref="C34:C35"/>
    <mergeCell ref="D34:D35"/>
    <mergeCell ref="E34:E35"/>
    <mergeCell ref="F34:F35"/>
    <mergeCell ref="R34:R35"/>
    <mergeCell ref="R32:R33"/>
    <mergeCell ref="K32:K33"/>
    <mergeCell ref="L32:L33"/>
    <mergeCell ref="M32:M33"/>
    <mergeCell ref="N32:N33"/>
    <mergeCell ref="O32:O33"/>
    <mergeCell ref="P32:P33"/>
    <mergeCell ref="A32:A33"/>
    <mergeCell ref="B32:B33"/>
    <mergeCell ref="C32:C33"/>
    <mergeCell ref="D32:D33"/>
    <mergeCell ref="E32:E33"/>
    <mergeCell ref="F32:F33"/>
    <mergeCell ref="G32:G33"/>
    <mergeCell ref="J32:J33"/>
    <mergeCell ref="Q32:Q33"/>
    <mergeCell ref="Q34:Q35"/>
    <mergeCell ref="K28:K31"/>
    <mergeCell ref="N19:N25"/>
    <mergeCell ref="O19:O25"/>
    <mergeCell ref="P19:P25"/>
    <mergeCell ref="Q26:Q27"/>
    <mergeCell ref="E26:E27"/>
    <mergeCell ref="F26:F27"/>
    <mergeCell ref="G26:G27"/>
    <mergeCell ref="J26:J27"/>
    <mergeCell ref="K19:K25"/>
    <mergeCell ref="O28:O31"/>
    <mergeCell ref="P28:P31"/>
    <mergeCell ref="R26:R27"/>
    <mergeCell ref="A28:A31"/>
    <mergeCell ref="B28:B31"/>
    <mergeCell ref="C28:C31"/>
    <mergeCell ref="D28:D31"/>
    <mergeCell ref="E28:E31"/>
    <mergeCell ref="F28:F31"/>
    <mergeCell ref="G28:G31"/>
    <mergeCell ref="J28:J31"/>
    <mergeCell ref="K26:K27"/>
    <mergeCell ref="L26:L27"/>
    <mergeCell ref="M26:M27"/>
    <mergeCell ref="N26:N27"/>
    <mergeCell ref="O26:O27"/>
    <mergeCell ref="P26:P27"/>
    <mergeCell ref="Q28:Q31"/>
    <mergeCell ref="R28:R31"/>
    <mergeCell ref="L28:L31"/>
    <mergeCell ref="M28:M31"/>
    <mergeCell ref="N28:N31"/>
    <mergeCell ref="A26:A27"/>
    <mergeCell ref="B26:B27"/>
    <mergeCell ref="C26:C27"/>
    <mergeCell ref="D26:D27"/>
    <mergeCell ref="M13:M14"/>
    <mergeCell ref="N13:N14"/>
    <mergeCell ref="O13:O14"/>
    <mergeCell ref="P13:P14"/>
    <mergeCell ref="Q15:Q16"/>
    <mergeCell ref="R15:R16"/>
    <mergeCell ref="A19:A25"/>
    <mergeCell ref="B19:B25"/>
    <mergeCell ref="C19:C25"/>
    <mergeCell ref="D19:D25"/>
    <mergeCell ref="E19:E25"/>
    <mergeCell ref="F19:F25"/>
    <mergeCell ref="G19:G25"/>
    <mergeCell ref="J19:J25"/>
    <mergeCell ref="K15:K16"/>
    <mergeCell ref="L15:L16"/>
    <mergeCell ref="M15:M16"/>
    <mergeCell ref="N15:N16"/>
    <mergeCell ref="O15:O16"/>
    <mergeCell ref="P15:P16"/>
    <mergeCell ref="Q19:Q25"/>
    <mergeCell ref="R19:R25"/>
    <mergeCell ref="L19:L25"/>
    <mergeCell ref="M19:M25"/>
    <mergeCell ref="A15:A16"/>
    <mergeCell ref="B15:B16"/>
    <mergeCell ref="C15:C16"/>
    <mergeCell ref="D15:D16"/>
    <mergeCell ref="E15:E16"/>
    <mergeCell ref="F15:F16"/>
    <mergeCell ref="G15:G16"/>
    <mergeCell ref="J15:J16"/>
    <mergeCell ref="K13:K14"/>
    <mergeCell ref="L7:L10"/>
    <mergeCell ref="M7:M10"/>
    <mergeCell ref="N7:N10"/>
    <mergeCell ref="O7:O10"/>
    <mergeCell ref="P7:P10"/>
    <mergeCell ref="Q11:Q12"/>
    <mergeCell ref="R11:R12"/>
    <mergeCell ref="A13:A14"/>
    <mergeCell ref="B13:B14"/>
    <mergeCell ref="C13:C14"/>
    <mergeCell ref="D13:D14"/>
    <mergeCell ref="E13:E14"/>
    <mergeCell ref="F13:F14"/>
    <mergeCell ref="G13:G14"/>
    <mergeCell ref="J13:J14"/>
    <mergeCell ref="K11:K12"/>
    <mergeCell ref="L11:L12"/>
    <mergeCell ref="M11:M12"/>
    <mergeCell ref="N11:N12"/>
    <mergeCell ref="O11:O12"/>
    <mergeCell ref="P11:P12"/>
    <mergeCell ref="Q13:Q14"/>
    <mergeCell ref="R13:R14"/>
    <mergeCell ref="L13:L14"/>
    <mergeCell ref="A11:A12"/>
    <mergeCell ref="B11:B12"/>
    <mergeCell ref="C11:C12"/>
    <mergeCell ref="D11:D12"/>
    <mergeCell ref="E11:E12"/>
    <mergeCell ref="F11:F12"/>
    <mergeCell ref="G11:G12"/>
    <mergeCell ref="J11:J12"/>
    <mergeCell ref="K7:K10"/>
    <mergeCell ref="Q4:Q5"/>
    <mergeCell ref="R4:R5"/>
    <mergeCell ref="A7:A10"/>
    <mergeCell ref="B7:B10"/>
    <mergeCell ref="C7:C10"/>
    <mergeCell ref="D7:D10"/>
    <mergeCell ref="E7:E10"/>
    <mergeCell ref="F7:F10"/>
    <mergeCell ref="G7:G10"/>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DB246-7D5B-4F70-B7A1-59258E57C05A}">
  <sheetPr>
    <pageSetUpPr fitToPage="1"/>
  </sheetPr>
  <dimension ref="A1:S31"/>
  <sheetViews>
    <sheetView view="pageBreakPreview" topLeftCell="A18" zoomScale="80" zoomScaleNormal="80" zoomScaleSheetLayoutView="80" workbookViewId="0">
      <selection activeCell="Q32" sqref="Q32"/>
    </sheetView>
  </sheetViews>
  <sheetFormatPr defaultColWidth="9.140625" defaultRowHeight="15" x14ac:dyDescent="0.25"/>
  <cols>
    <col min="1" max="1" width="4.28515625" style="85" customWidth="1"/>
    <col min="2" max="2" width="9.140625" style="203"/>
    <col min="3" max="3" width="6.5703125" style="85" customWidth="1"/>
    <col min="4" max="4" width="8.42578125" style="85" customWidth="1"/>
    <col min="5" max="5" width="32.42578125" style="85" customWidth="1"/>
    <col min="6" max="6" width="66" style="85" customWidth="1"/>
    <col min="7" max="7" width="19.5703125" style="85" customWidth="1"/>
    <col min="8" max="8" width="19" style="85" customWidth="1"/>
    <col min="9" max="9" width="18.7109375" style="85" customWidth="1"/>
    <col min="10" max="10" width="29.140625" style="85" customWidth="1"/>
    <col min="11" max="11" width="10.5703125" style="85" bestFit="1" customWidth="1"/>
    <col min="12" max="12" width="10.28515625" style="85" bestFit="1" customWidth="1"/>
    <col min="13" max="13" width="13.28515625" style="85" customWidth="1"/>
    <col min="14" max="14" width="18.42578125" style="85" customWidth="1"/>
    <col min="15" max="15" width="11.7109375" style="85" customWidth="1"/>
    <col min="16" max="16" width="12.28515625" style="85" customWidth="1"/>
    <col min="17" max="17" width="18" style="85" customWidth="1"/>
    <col min="18" max="18" width="14.85546875" style="85" customWidth="1"/>
    <col min="19" max="16384" width="9.140625" style="85"/>
  </cols>
  <sheetData>
    <row r="1" spans="1:18" x14ac:dyDescent="0.25">
      <c r="L1" s="111"/>
      <c r="M1" s="111"/>
      <c r="N1" s="111"/>
    </row>
    <row r="2" spans="1:18" ht="18.75" x14ac:dyDescent="0.3">
      <c r="A2" s="5" t="s">
        <v>1053</v>
      </c>
      <c r="B2" s="85"/>
      <c r="E2" s="3"/>
      <c r="I2" s="224"/>
      <c r="J2" s="4"/>
      <c r="M2" s="111"/>
      <c r="N2" s="111"/>
      <c r="O2" s="86"/>
      <c r="P2" s="86"/>
    </row>
    <row r="3" spans="1:18" x14ac:dyDescent="0.25">
      <c r="A3" s="14"/>
      <c r="E3" s="3"/>
      <c r="J3" s="899"/>
      <c r="K3" s="899"/>
      <c r="L3" s="899"/>
      <c r="M3" s="899"/>
      <c r="N3" s="899"/>
      <c r="O3" s="899"/>
      <c r="P3" s="899"/>
      <c r="Q3" s="899"/>
      <c r="R3" s="899"/>
    </row>
    <row r="4" spans="1:18" ht="25.5" customHeight="1" x14ac:dyDescent="0.25">
      <c r="A4" s="900" t="s">
        <v>389</v>
      </c>
      <c r="B4" s="902" t="s">
        <v>1</v>
      </c>
      <c r="C4" s="902" t="s">
        <v>2</v>
      </c>
      <c r="D4" s="902" t="s">
        <v>3</v>
      </c>
      <c r="E4" s="904" t="s">
        <v>4</v>
      </c>
      <c r="F4" s="902" t="s">
        <v>5</v>
      </c>
      <c r="G4" s="902" t="s">
        <v>6</v>
      </c>
      <c r="H4" s="906" t="s">
        <v>7</v>
      </c>
      <c r="I4" s="907"/>
      <c r="J4" s="900" t="s">
        <v>8</v>
      </c>
      <c r="K4" s="906" t="s">
        <v>9</v>
      </c>
      <c r="L4" s="908"/>
      <c r="M4" s="909" t="s">
        <v>10</v>
      </c>
      <c r="N4" s="909"/>
      <c r="O4" s="909" t="s">
        <v>11</v>
      </c>
      <c r="P4" s="909"/>
      <c r="Q4" s="902" t="s">
        <v>12</v>
      </c>
      <c r="R4" s="902" t="s">
        <v>13</v>
      </c>
    </row>
    <row r="5" spans="1:18" x14ac:dyDescent="0.25">
      <c r="A5" s="901"/>
      <c r="B5" s="903"/>
      <c r="C5" s="903"/>
      <c r="D5" s="903"/>
      <c r="E5" s="905"/>
      <c r="F5" s="903"/>
      <c r="G5" s="903"/>
      <c r="H5" s="181" t="s">
        <v>14</v>
      </c>
      <c r="I5" s="182" t="s">
        <v>15</v>
      </c>
      <c r="J5" s="901"/>
      <c r="K5" s="185">
        <v>2020</v>
      </c>
      <c r="L5" s="185">
        <v>2021</v>
      </c>
      <c r="M5" s="19">
        <v>2020</v>
      </c>
      <c r="N5" s="19">
        <v>2021</v>
      </c>
      <c r="O5" s="19">
        <v>2020</v>
      </c>
      <c r="P5" s="19">
        <v>2021</v>
      </c>
      <c r="Q5" s="903"/>
      <c r="R5" s="903"/>
    </row>
    <row r="6" spans="1:18" x14ac:dyDescent="0.25">
      <c r="A6" s="181" t="s">
        <v>16</v>
      </c>
      <c r="B6" s="182" t="s">
        <v>17</v>
      </c>
      <c r="C6" s="182" t="s">
        <v>18</v>
      </c>
      <c r="D6" s="182" t="s">
        <v>19</v>
      </c>
      <c r="E6" s="184" t="s">
        <v>20</v>
      </c>
      <c r="F6" s="181" t="s">
        <v>21</v>
      </c>
      <c r="G6" s="181" t="s">
        <v>22</v>
      </c>
      <c r="H6" s="182" t="s">
        <v>23</v>
      </c>
      <c r="I6" s="182" t="s">
        <v>24</v>
      </c>
      <c r="J6" s="181" t="s">
        <v>25</v>
      </c>
      <c r="K6" s="185" t="s">
        <v>26</v>
      </c>
      <c r="L6" s="185" t="s">
        <v>27</v>
      </c>
      <c r="M6" s="183" t="s">
        <v>28</v>
      </c>
      <c r="N6" s="183" t="s">
        <v>29</v>
      </c>
      <c r="O6" s="183" t="s">
        <v>30</v>
      </c>
      <c r="P6" s="183" t="s">
        <v>31</v>
      </c>
      <c r="Q6" s="181" t="s">
        <v>32</v>
      </c>
      <c r="R6" s="182" t="s">
        <v>33</v>
      </c>
    </row>
    <row r="7" spans="1:18" ht="88.5" customHeight="1" x14ac:dyDescent="0.25">
      <c r="A7" s="859">
        <v>1</v>
      </c>
      <c r="B7" s="867" t="s">
        <v>390</v>
      </c>
      <c r="C7" s="859">
        <v>5</v>
      </c>
      <c r="D7" s="859">
        <v>4</v>
      </c>
      <c r="E7" s="915" t="s">
        <v>391</v>
      </c>
      <c r="F7" s="915" t="s">
        <v>771</v>
      </c>
      <c r="G7" s="861" t="s">
        <v>392</v>
      </c>
      <c r="H7" s="256" t="s">
        <v>393</v>
      </c>
      <c r="I7" s="46" t="s">
        <v>160</v>
      </c>
      <c r="J7" s="861" t="s">
        <v>394</v>
      </c>
      <c r="K7" s="910" t="s">
        <v>34</v>
      </c>
      <c r="L7" s="910" t="s">
        <v>395</v>
      </c>
      <c r="M7" s="912">
        <v>24000</v>
      </c>
      <c r="N7" s="910" t="s">
        <v>788</v>
      </c>
      <c r="O7" s="912">
        <v>24000</v>
      </c>
      <c r="P7" s="874" t="s">
        <v>395</v>
      </c>
      <c r="Q7" s="861" t="s">
        <v>396</v>
      </c>
      <c r="R7" s="861" t="s">
        <v>397</v>
      </c>
    </row>
    <row r="8" spans="1:18" ht="88.5" customHeight="1" x14ac:dyDescent="0.25">
      <c r="A8" s="914"/>
      <c r="B8" s="868"/>
      <c r="C8" s="860"/>
      <c r="D8" s="860"/>
      <c r="E8" s="916"/>
      <c r="F8" s="916"/>
      <c r="G8" s="862"/>
      <c r="H8" s="256" t="s">
        <v>398</v>
      </c>
      <c r="I8" s="46" t="s">
        <v>399</v>
      </c>
      <c r="J8" s="862"/>
      <c r="K8" s="911"/>
      <c r="L8" s="911"/>
      <c r="M8" s="913"/>
      <c r="N8" s="911"/>
      <c r="O8" s="913"/>
      <c r="P8" s="886"/>
      <c r="Q8" s="862"/>
      <c r="R8" s="862"/>
    </row>
    <row r="9" spans="1:18" ht="96" customHeight="1" x14ac:dyDescent="0.25">
      <c r="A9" s="859">
        <v>2</v>
      </c>
      <c r="B9" s="859">
        <v>6</v>
      </c>
      <c r="C9" s="859">
        <v>1</v>
      </c>
      <c r="D9" s="861">
        <v>13</v>
      </c>
      <c r="E9" s="915" t="s">
        <v>400</v>
      </c>
      <c r="F9" s="915" t="s">
        <v>401</v>
      </c>
      <c r="G9" s="861" t="s">
        <v>402</v>
      </c>
      <c r="H9" s="46" t="s">
        <v>403</v>
      </c>
      <c r="I9" s="47">
        <v>9</v>
      </c>
      <c r="J9" s="861" t="s">
        <v>404</v>
      </c>
      <c r="K9" s="910" t="s">
        <v>405</v>
      </c>
      <c r="L9" s="910" t="s">
        <v>395</v>
      </c>
      <c r="M9" s="912">
        <v>15000</v>
      </c>
      <c r="N9" s="910" t="s">
        <v>395</v>
      </c>
      <c r="O9" s="912">
        <v>15000</v>
      </c>
      <c r="P9" s="874" t="s">
        <v>395</v>
      </c>
      <c r="Q9" s="861" t="s">
        <v>396</v>
      </c>
      <c r="R9" s="861" t="s">
        <v>397</v>
      </c>
    </row>
    <row r="10" spans="1:18" ht="98.45" customHeight="1" x14ac:dyDescent="0.25">
      <c r="A10" s="860"/>
      <c r="B10" s="860"/>
      <c r="C10" s="860"/>
      <c r="D10" s="862"/>
      <c r="E10" s="916"/>
      <c r="F10" s="916"/>
      <c r="G10" s="862"/>
      <c r="H10" s="46" t="s">
        <v>406</v>
      </c>
      <c r="I10" s="47">
        <v>225</v>
      </c>
      <c r="J10" s="862"/>
      <c r="K10" s="911"/>
      <c r="L10" s="911"/>
      <c r="M10" s="913"/>
      <c r="N10" s="911"/>
      <c r="O10" s="913"/>
      <c r="P10" s="886"/>
      <c r="Q10" s="862"/>
      <c r="R10" s="862"/>
    </row>
    <row r="11" spans="1:18" ht="126.6" customHeight="1" x14ac:dyDescent="0.25">
      <c r="A11" s="861">
        <v>3</v>
      </c>
      <c r="B11" s="861">
        <v>6</v>
      </c>
      <c r="C11" s="861">
        <v>1</v>
      </c>
      <c r="D11" s="861">
        <v>6</v>
      </c>
      <c r="E11" s="861" t="s">
        <v>407</v>
      </c>
      <c r="F11" s="915" t="s">
        <v>408</v>
      </c>
      <c r="G11" s="247" t="s">
        <v>56</v>
      </c>
      <c r="H11" s="247" t="s">
        <v>57</v>
      </c>
      <c r="I11" s="247">
        <v>1</v>
      </c>
      <c r="J11" s="861" t="s">
        <v>409</v>
      </c>
      <c r="K11" s="861" t="s">
        <v>34</v>
      </c>
      <c r="L11" s="861" t="s">
        <v>395</v>
      </c>
      <c r="M11" s="920">
        <v>99574</v>
      </c>
      <c r="N11" s="861" t="s">
        <v>395</v>
      </c>
      <c r="O11" s="920">
        <v>99574</v>
      </c>
      <c r="P11" s="836" t="s">
        <v>395</v>
      </c>
      <c r="Q11" s="861" t="s">
        <v>396</v>
      </c>
      <c r="R11" s="861" t="s">
        <v>397</v>
      </c>
    </row>
    <row r="12" spans="1:18" ht="135.6" customHeight="1" x14ac:dyDescent="0.25">
      <c r="A12" s="917"/>
      <c r="B12" s="917"/>
      <c r="C12" s="917"/>
      <c r="D12" s="917"/>
      <c r="E12" s="917"/>
      <c r="F12" s="916"/>
      <c r="G12" s="247" t="s">
        <v>410</v>
      </c>
      <c r="H12" s="247" t="s">
        <v>411</v>
      </c>
      <c r="I12" s="247">
        <v>2</v>
      </c>
      <c r="J12" s="917"/>
      <c r="K12" s="917"/>
      <c r="L12" s="917"/>
      <c r="M12" s="922"/>
      <c r="N12" s="917"/>
      <c r="O12" s="917"/>
      <c r="P12" s="869"/>
      <c r="Q12" s="917"/>
      <c r="R12" s="917"/>
    </row>
    <row r="13" spans="1:18" ht="68.45" customHeight="1" x14ac:dyDescent="0.25">
      <c r="A13" s="859">
        <v>4</v>
      </c>
      <c r="B13" s="921">
        <v>6</v>
      </c>
      <c r="C13" s="921">
        <v>1</v>
      </c>
      <c r="D13" s="921">
        <v>6</v>
      </c>
      <c r="E13" s="859" t="s">
        <v>412</v>
      </c>
      <c r="F13" s="915" t="s">
        <v>413</v>
      </c>
      <c r="G13" s="921" t="s">
        <v>414</v>
      </c>
      <c r="H13" s="257" t="s">
        <v>50</v>
      </c>
      <c r="I13" s="257">
        <v>1</v>
      </c>
      <c r="J13" s="861" t="s">
        <v>415</v>
      </c>
      <c r="K13" s="859" t="s">
        <v>34</v>
      </c>
      <c r="L13" s="859" t="s">
        <v>395</v>
      </c>
      <c r="M13" s="912">
        <v>4200</v>
      </c>
      <c r="N13" s="912" t="s">
        <v>395</v>
      </c>
      <c r="O13" s="912">
        <v>4200</v>
      </c>
      <c r="P13" s="852" t="s">
        <v>395</v>
      </c>
      <c r="Q13" s="861" t="s">
        <v>396</v>
      </c>
      <c r="R13" s="861" t="s">
        <v>397</v>
      </c>
    </row>
    <row r="14" spans="1:18" ht="83.45" customHeight="1" x14ac:dyDescent="0.25">
      <c r="A14" s="860"/>
      <c r="B14" s="921"/>
      <c r="C14" s="921"/>
      <c r="D14" s="921"/>
      <c r="E14" s="860"/>
      <c r="F14" s="916"/>
      <c r="G14" s="921"/>
      <c r="H14" s="247" t="s">
        <v>51</v>
      </c>
      <c r="I14" s="257">
        <v>60</v>
      </c>
      <c r="J14" s="862"/>
      <c r="K14" s="860"/>
      <c r="L14" s="860"/>
      <c r="M14" s="913"/>
      <c r="N14" s="913"/>
      <c r="O14" s="913"/>
      <c r="P14" s="853"/>
      <c r="Q14" s="862"/>
      <c r="R14" s="862"/>
    </row>
    <row r="15" spans="1:18" ht="194.45" customHeight="1" x14ac:dyDescent="0.25">
      <c r="A15" s="257">
        <v>5</v>
      </c>
      <c r="B15" s="257">
        <v>6</v>
      </c>
      <c r="C15" s="257">
        <v>1.3</v>
      </c>
      <c r="D15" s="257">
        <v>13</v>
      </c>
      <c r="E15" s="48" t="s">
        <v>416</v>
      </c>
      <c r="F15" s="112" t="s">
        <v>417</v>
      </c>
      <c r="G15" s="247" t="s">
        <v>418</v>
      </c>
      <c r="H15" s="247" t="s">
        <v>419</v>
      </c>
      <c r="I15" s="257">
        <v>6</v>
      </c>
      <c r="J15" s="247" t="s">
        <v>420</v>
      </c>
      <c r="K15" s="257" t="s">
        <v>38</v>
      </c>
      <c r="L15" s="257" t="s">
        <v>395</v>
      </c>
      <c r="M15" s="49">
        <v>110000</v>
      </c>
      <c r="N15" s="259" t="s">
        <v>395</v>
      </c>
      <c r="O15" s="259">
        <v>110000</v>
      </c>
      <c r="P15" s="251" t="s">
        <v>395</v>
      </c>
      <c r="Q15" s="247" t="s">
        <v>396</v>
      </c>
      <c r="R15" s="247" t="s">
        <v>397</v>
      </c>
    </row>
    <row r="16" spans="1:18" ht="140.25" x14ac:dyDescent="0.25">
      <c r="A16" s="246">
        <v>6</v>
      </c>
      <c r="B16" s="257">
        <v>6</v>
      </c>
      <c r="C16" s="257">
        <v>3</v>
      </c>
      <c r="D16" s="257">
        <v>13</v>
      </c>
      <c r="E16" s="247" t="s">
        <v>986</v>
      </c>
      <c r="F16" s="255" t="s">
        <v>421</v>
      </c>
      <c r="G16" s="247" t="s">
        <v>410</v>
      </c>
      <c r="H16" s="247" t="s">
        <v>411</v>
      </c>
      <c r="I16" s="257">
        <v>1</v>
      </c>
      <c r="J16" s="247" t="s">
        <v>422</v>
      </c>
      <c r="K16" s="257" t="s">
        <v>395</v>
      </c>
      <c r="L16" s="257" t="s">
        <v>34</v>
      </c>
      <c r="M16" s="259" t="s">
        <v>395</v>
      </c>
      <c r="N16" s="258" t="s">
        <v>1060</v>
      </c>
      <c r="O16" s="259" t="s">
        <v>395</v>
      </c>
      <c r="P16" s="258">
        <v>45000</v>
      </c>
      <c r="Q16" s="247" t="s">
        <v>396</v>
      </c>
      <c r="R16" s="247" t="s">
        <v>397</v>
      </c>
    </row>
    <row r="17" spans="1:19" ht="99.75" customHeight="1" x14ac:dyDescent="0.25">
      <c r="A17" s="859">
        <v>7</v>
      </c>
      <c r="B17" s="924" t="s">
        <v>390</v>
      </c>
      <c r="C17" s="921">
        <v>5</v>
      </c>
      <c r="D17" s="921">
        <v>4</v>
      </c>
      <c r="E17" s="861" t="s">
        <v>423</v>
      </c>
      <c r="F17" s="915" t="s">
        <v>772</v>
      </c>
      <c r="G17" s="858" t="s">
        <v>392</v>
      </c>
      <c r="H17" s="256" t="s">
        <v>393</v>
      </c>
      <c r="I17" s="46" t="s">
        <v>160</v>
      </c>
      <c r="J17" s="858" t="s">
        <v>394</v>
      </c>
      <c r="K17" s="918" t="s">
        <v>395</v>
      </c>
      <c r="L17" s="918" t="s">
        <v>34</v>
      </c>
      <c r="M17" s="919" t="s">
        <v>395</v>
      </c>
      <c r="N17" s="923" t="s">
        <v>987</v>
      </c>
      <c r="O17" s="919" t="s">
        <v>395</v>
      </c>
      <c r="P17" s="923">
        <v>20000</v>
      </c>
      <c r="Q17" s="858" t="s">
        <v>396</v>
      </c>
      <c r="R17" s="858" t="s">
        <v>397</v>
      </c>
    </row>
    <row r="18" spans="1:19" ht="99.75" customHeight="1" x14ac:dyDescent="0.25">
      <c r="A18" s="860"/>
      <c r="B18" s="924"/>
      <c r="C18" s="921"/>
      <c r="D18" s="921"/>
      <c r="E18" s="862"/>
      <c r="F18" s="916"/>
      <c r="G18" s="858"/>
      <c r="H18" s="256" t="s">
        <v>398</v>
      </c>
      <c r="I18" s="46" t="s">
        <v>46</v>
      </c>
      <c r="J18" s="858"/>
      <c r="K18" s="918"/>
      <c r="L18" s="918"/>
      <c r="M18" s="919"/>
      <c r="N18" s="923"/>
      <c r="O18" s="919"/>
      <c r="P18" s="923"/>
      <c r="Q18" s="858"/>
      <c r="R18" s="858"/>
    </row>
    <row r="19" spans="1:19" s="142" customFormat="1" ht="52.5" customHeight="1" x14ac:dyDescent="0.25">
      <c r="A19" s="861">
        <v>8</v>
      </c>
      <c r="B19" s="858">
        <v>6</v>
      </c>
      <c r="C19" s="858">
        <v>1</v>
      </c>
      <c r="D19" s="858">
        <v>13</v>
      </c>
      <c r="E19" s="858" t="s">
        <v>424</v>
      </c>
      <c r="F19" s="925" t="s">
        <v>425</v>
      </c>
      <c r="G19" s="247" t="s">
        <v>426</v>
      </c>
      <c r="H19" s="247" t="s">
        <v>196</v>
      </c>
      <c r="I19" s="247">
        <v>1</v>
      </c>
      <c r="J19" s="858" t="s">
        <v>409</v>
      </c>
      <c r="K19" s="858" t="s">
        <v>395</v>
      </c>
      <c r="L19" s="858" t="s">
        <v>34</v>
      </c>
      <c r="M19" s="858" t="s">
        <v>395</v>
      </c>
      <c r="N19" s="920">
        <f>140000-26000</f>
        <v>114000</v>
      </c>
      <c r="O19" s="861" t="s">
        <v>395</v>
      </c>
      <c r="P19" s="920">
        <f>N19</f>
        <v>114000</v>
      </c>
      <c r="Q19" s="858" t="s">
        <v>396</v>
      </c>
      <c r="R19" s="858" t="s">
        <v>397</v>
      </c>
    </row>
    <row r="20" spans="1:19" s="142" customFormat="1" ht="57.75" customHeight="1" x14ac:dyDescent="0.25">
      <c r="A20" s="917"/>
      <c r="B20" s="858"/>
      <c r="C20" s="858"/>
      <c r="D20" s="858"/>
      <c r="E20" s="858"/>
      <c r="F20" s="925"/>
      <c r="G20" s="247" t="s">
        <v>427</v>
      </c>
      <c r="H20" s="247" t="s">
        <v>428</v>
      </c>
      <c r="I20" s="247">
        <v>1</v>
      </c>
      <c r="J20" s="858"/>
      <c r="K20" s="858"/>
      <c r="L20" s="858"/>
      <c r="M20" s="858"/>
      <c r="N20" s="922"/>
      <c r="O20" s="917"/>
      <c r="P20" s="922"/>
      <c r="Q20" s="858"/>
      <c r="R20" s="858"/>
    </row>
    <row r="21" spans="1:19" s="142" customFormat="1" ht="52.5" customHeight="1" x14ac:dyDescent="0.25">
      <c r="A21" s="917"/>
      <c r="B21" s="858"/>
      <c r="C21" s="858"/>
      <c r="D21" s="858"/>
      <c r="E21" s="858"/>
      <c r="F21" s="925"/>
      <c r="G21" s="861" t="s">
        <v>429</v>
      </c>
      <c r="H21" s="861" t="s">
        <v>430</v>
      </c>
      <c r="I21" s="861">
        <v>1</v>
      </c>
      <c r="J21" s="858"/>
      <c r="K21" s="858"/>
      <c r="L21" s="858"/>
      <c r="M21" s="858"/>
      <c r="N21" s="922"/>
      <c r="O21" s="917"/>
      <c r="P21" s="922"/>
      <c r="Q21" s="858"/>
      <c r="R21" s="858"/>
    </row>
    <row r="22" spans="1:19" s="142" customFormat="1" ht="33.75" customHeight="1" x14ac:dyDescent="0.25">
      <c r="A22" s="917"/>
      <c r="B22" s="861"/>
      <c r="C22" s="861"/>
      <c r="D22" s="861"/>
      <c r="E22" s="861"/>
      <c r="F22" s="915"/>
      <c r="G22" s="862"/>
      <c r="H22" s="862"/>
      <c r="I22" s="862"/>
      <c r="J22" s="861"/>
      <c r="K22" s="861"/>
      <c r="L22" s="861"/>
      <c r="M22" s="861"/>
      <c r="N22" s="922"/>
      <c r="O22" s="917"/>
      <c r="P22" s="922"/>
      <c r="Q22" s="861"/>
      <c r="R22" s="861"/>
    </row>
    <row r="23" spans="1:19" ht="86.45" customHeight="1" x14ac:dyDescent="0.25">
      <c r="A23" s="257">
        <v>9</v>
      </c>
      <c r="B23" s="257">
        <v>6</v>
      </c>
      <c r="C23" s="247">
        <v>1</v>
      </c>
      <c r="D23" s="257">
        <v>13</v>
      </c>
      <c r="E23" s="247" t="s">
        <v>431</v>
      </c>
      <c r="F23" s="255" t="s">
        <v>432</v>
      </c>
      <c r="G23" s="247" t="s">
        <v>433</v>
      </c>
      <c r="H23" s="247" t="s">
        <v>434</v>
      </c>
      <c r="I23" s="247">
        <v>4</v>
      </c>
      <c r="J23" s="247" t="s">
        <v>435</v>
      </c>
      <c r="K23" s="257" t="s">
        <v>395</v>
      </c>
      <c r="L23" s="257" t="s">
        <v>34</v>
      </c>
      <c r="M23" s="257" t="s">
        <v>395</v>
      </c>
      <c r="N23" s="258">
        <v>15700</v>
      </c>
      <c r="O23" s="257" t="s">
        <v>395</v>
      </c>
      <c r="P23" s="258">
        <f>N23</f>
        <v>15700</v>
      </c>
      <c r="Q23" s="247" t="s">
        <v>396</v>
      </c>
      <c r="R23" s="247" t="s">
        <v>397</v>
      </c>
    </row>
    <row r="24" spans="1:19" ht="32.450000000000003" customHeight="1" x14ac:dyDescent="0.25">
      <c r="A24" s="861">
        <v>10</v>
      </c>
      <c r="B24" s="859">
        <v>6</v>
      </c>
      <c r="C24" s="859">
        <v>1</v>
      </c>
      <c r="D24" s="859">
        <v>13</v>
      </c>
      <c r="E24" s="859" t="s">
        <v>789</v>
      </c>
      <c r="F24" s="925" t="s">
        <v>988</v>
      </c>
      <c r="G24" s="880" t="s">
        <v>790</v>
      </c>
      <c r="H24" s="46" t="s">
        <v>403</v>
      </c>
      <c r="I24" s="47">
        <v>6</v>
      </c>
      <c r="J24" s="858" t="s">
        <v>791</v>
      </c>
      <c r="K24" s="834" t="s">
        <v>788</v>
      </c>
      <c r="L24" s="834" t="s">
        <v>38</v>
      </c>
      <c r="M24" s="834" t="s">
        <v>788</v>
      </c>
      <c r="N24" s="912">
        <v>15000</v>
      </c>
      <c r="O24" s="859" t="s">
        <v>788</v>
      </c>
      <c r="P24" s="912">
        <v>15000</v>
      </c>
      <c r="Q24" s="861" t="s">
        <v>396</v>
      </c>
      <c r="R24" s="861" t="s">
        <v>397</v>
      </c>
      <c r="S24" s="203"/>
    </row>
    <row r="25" spans="1:19" ht="47.45" customHeight="1" x14ac:dyDescent="0.25">
      <c r="A25" s="917"/>
      <c r="B25" s="914"/>
      <c r="C25" s="914"/>
      <c r="D25" s="914"/>
      <c r="E25" s="914"/>
      <c r="F25" s="925"/>
      <c r="G25" s="880"/>
      <c r="H25" s="46" t="s">
        <v>406</v>
      </c>
      <c r="I25" s="47">
        <v>200</v>
      </c>
      <c r="J25" s="858"/>
      <c r="K25" s="881"/>
      <c r="L25" s="881"/>
      <c r="M25" s="881"/>
      <c r="N25" s="927"/>
      <c r="O25" s="914"/>
      <c r="P25" s="927"/>
      <c r="Q25" s="917"/>
      <c r="R25" s="917"/>
      <c r="S25" s="203"/>
    </row>
    <row r="26" spans="1:19" ht="57" customHeight="1" x14ac:dyDescent="0.25">
      <c r="A26" s="862"/>
      <c r="B26" s="860"/>
      <c r="C26" s="860"/>
      <c r="D26" s="860"/>
      <c r="E26" s="860"/>
      <c r="F26" s="925"/>
      <c r="G26" s="247" t="s">
        <v>427</v>
      </c>
      <c r="H26" s="247" t="s">
        <v>428</v>
      </c>
      <c r="I26" s="247">
        <v>3</v>
      </c>
      <c r="J26" s="858"/>
      <c r="K26" s="835"/>
      <c r="L26" s="835"/>
      <c r="M26" s="835"/>
      <c r="N26" s="913"/>
      <c r="O26" s="860"/>
      <c r="P26" s="913"/>
      <c r="Q26" s="862"/>
      <c r="R26" s="862"/>
      <c r="S26" s="203"/>
    </row>
    <row r="27" spans="1:19" x14ac:dyDescent="0.25">
      <c r="A27" s="20"/>
      <c r="C27" s="21"/>
      <c r="D27" s="21"/>
      <c r="E27" s="21"/>
      <c r="F27" s="21"/>
      <c r="G27" s="21"/>
      <c r="H27" s="21"/>
      <c r="I27" s="21"/>
      <c r="J27" s="21"/>
      <c r="K27" s="21"/>
      <c r="L27" s="21"/>
      <c r="M27" s="203"/>
      <c r="N27" s="4"/>
      <c r="O27" s="4"/>
      <c r="P27" s="4"/>
      <c r="R27" s="21"/>
    </row>
    <row r="28" spans="1:19" x14ac:dyDescent="0.25">
      <c r="N28" s="826"/>
      <c r="O28" s="817" t="s">
        <v>35</v>
      </c>
      <c r="P28" s="818"/>
      <c r="Q28" s="819"/>
    </row>
    <row r="29" spans="1:19" x14ac:dyDescent="0.25">
      <c r="N29" s="827"/>
      <c r="O29" s="926" t="s">
        <v>36</v>
      </c>
      <c r="P29" s="817" t="s">
        <v>37</v>
      </c>
      <c r="Q29" s="819"/>
    </row>
    <row r="30" spans="1:19" x14ac:dyDescent="0.25">
      <c r="N30" s="828"/>
      <c r="O30" s="882"/>
      <c r="P30" s="165">
        <v>2020</v>
      </c>
      <c r="Q30" s="165">
        <v>2021</v>
      </c>
    </row>
    <row r="31" spans="1:19" ht="34.5" customHeight="1" x14ac:dyDescent="0.25">
      <c r="N31" s="165" t="s">
        <v>729</v>
      </c>
      <c r="O31" s="208">
        <v>10</v>
      </c>
      <c r="P31" s="127">
        <f>O7+O9+O11+O13+O15</f>
        <v>252774</v>
      </c>
      <c r="Q31" s="127">
        <f>P24+P23+P19+P17+P16</f>
        <v>209700</v>
      </c>
    </row>
  </sheetData>
  <mergeCells count="132">
    <mergeCell ref="F24:F26"/>
    <mergeCell ref="G24:G25"/>
    <mergeCell ref="N28:N30"/>
    <mergeCell ref="O28:Q28"/>
    <mergeCell ref="O29:O30"/>
    <mergeCell ref="P29:Q29"/>
    <mergeCell ref="J24:J26"/>
    <mergeCell ref="K24:K26"/>
    <mergeCell ref="L24:L26"/>
    <mergeCell ref="M24:M26"/>
    <mergeCell ref="N24:N26"/>
    <mergeCell ref="O24:O26"/>
    <mergeCell ref="P24:P26"/>
    <mergeCell ref="Q24:Q26"/>
    <mergeCell ref="R24:R26"/>
    <mergeCell ref="A19:A22"/>
    <mergeCell ref="B19:B22"/>
    <mergeCell ref="C19:C22"/>
    <mergeCell ref="D19:D22"/>
    <mergeCell ref="E19:E22"/>
    <mergeCell ref="F19:F22"/>
    <mergeCell ref="P19:P22"/>
    <mergeCell ref="Q19:Q22"/>
    <mergeCell ref="R19:R22"/>
    <mergeCell ref="G21:G22"/>
    <mergeCell ref="H21:H22"/>
    <mergeCell ref="I21:I22"/>
    <mergeCell ref="J19:J22"/>
    <mergeCell ref="K19:K22"/>
    <mergeCell ref="L19:L22"/>
    <mergeCell ref="M19:M22"/>
    <mergeCell ref="N19:N22"/>
    <mergeCell ref="O19:O22"/>
    <mergeCell ref="A24:A26"/>
    <mergeCell ref="B24:B26"/>
    <mergeCell ref="C24:C26"/>
    <mergeCell ref="D24:D26"/>
    <mergeCell ref="E24:E26"/>
    <mergeCell ref="F17:F18"/>
    <mergeCell ref="G17:G18"/>
    <mergeCell ref="J17:J18"/>
    <mergeCell ref="K17:K18"/>
    <mergeCell ref="A17:A18"/>
    <mergeCell ref="B17:B18"/>
    <mergeCell ref="C17:C18"/>
    <mergeCell ref="D17:D18"/>
    <mergeCell ref="E17:E18"/>
    <mergeCell ref="G13:G14"/>
    <mergeCell ref="J13:J14"/>
    <mergeCell ref="K13:K14"/>
    <mergeCell ref="L13:L14"/>
    <mergeCell ref="M13:M14"/>
    <mergeCell ref="N13:N14"/>
    <mergeCell ref="N17:N18"/>
    <mergeCell ref="O17:O18"/>
    <mergeCell ref="P17:P18"/>
    <mergeCell ref="Q17:Q18"/>
    <mergeCell ref="R17:R18"/>
    <mergeCell ref="L17:L18"/>
    <mergeCell ref="M17:M18"/>
    <mergeCell ref="O11:O12"/>
    <mergeCell ref="P11:P12"/>
    <mergeCell ref="Q11:Q12"/>
    <mergeCell ref="R11:R12"/>
    <mergeCell ref="A13:A14"/>
    <mergeCell ref="B13:B14"/>
    <mergeCell ref="C13:C14"/>
    <mergeCell ref="D13:D14"/>
    <mergeCell ref="E13:E14"/>
    <mergeCell ref="F13:F14"/>
    <mergeCell ref="F11:F12"/>
    <mergeCell ref="J11:J12"/>
    <mergeCell ref="K11:K12"/>
    <mergeCell ref="L11:L12"/>
    <mergeCell ref="M11:M12"/>
    <mergeCell ref="N11:N12"/>
    <mergeCell ref="O13:O14"/>
    <mergeCell ref="P13:P14"/>
    <mergeCell ref="Q13:Q14"/>
    <mergeCell ref="R13:R14"/>
    <mergeCell ref="A11:A12"/>
    <mergeCell ref="B11:B12"/>
    <mergeCell ref="C11:C12"/>
    <mergeCell ref="D11:D12"/>
    <mergeCell ref="E11:E12"/>
    <mergeCell ref="F9:F10"/>
    <mergeCell ref="G9:G10"/>
    <mergeCell ref="J9:J10"/>
    <mergeCell ref="K9:K10"/>
    <mergeCell ref="N9:N10"/>
    <mergeCell ref="O9:O10"/>
    <mergeCell ref="P9:P10"/>
    <mergeCell ref="Q9:Q10"/>
    <mergeCell ref="R9:R10"/>
    <mergeCell ref="L9:L10"/>
    <mergeCell ref="M9:M10"/>
    <mergeCell ref="A7:A8"/>
    <mergeCell ref="B7:B8"/>
    <mergeCell ref="C7:C8"/>
    <mergeCell ref="D7:D8"/>
    <mergeCell ref="E7:E8"/>
    <mergeCell ref="A9:A10"/>
    <mergeCell ref="B9:B10"/>
    <mergeCell ref="C9:C10"/>
    <mergeCell ref="D9:D10"/>
    <mergeCell ref="E9:E10"/>
    <mergeCell ref="F7:F8"/>
    <mergeCell ref="G7:G8"/>
    <mergeCell ref="J7:J8"/>
    <mergeCell ref="K7:K8"/>
    <mergeCell ref="N7:N8"/>
    <mergeCell ref="O7:O8"/>
    <mergeCell ref="P7:P8"/>
    <mergeCell ref="Q7:Q8"/>
    <mergeCell ref="J3:R3"/>
    <mergeCell ref="A4:A5"/>
    <mergeCell ref="B4:B5"/>
    <mergeCell ref="C4:C5"/>
    <mergeCell ref="D4:D5"/>
    <mergeCell ref="E4:E5"/>
    <mergeCell ref="F4:F5"/>
    <mergeCell ref="G4:G5"/>
    <mergeCell ref="H4:I4"/>
    <mergeCell ref="J4:J5"/>
    <mergeCell ref="K4:L4"/>
    <mergeCell ref="M4:N4"/>
    <mergeCell ref="O4:P4"/>
    <mergeCell ref="Q4:Q5"/>
    <mergeCell ref="R4:R5"/>
    <mergeCell ref="R7:R8"/>
    <mergeCell ref="L7:L8"/>
    <mergeCell ref="M7:M8"/>
  </mergeCells>
  <pageMargins left="0.23622047244094491" right="0.23622047244094491" top="0.74803149606299213" bottom="0.74803149606299213" header="0.31496062992125984" footer="0.31496062992125984"/>
  <pageSetup paperSize="8"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8</vt:i4>
      </vt:variant>
    </vt:vector>
  </HeadingPairs>
  <TitlesOfParts>
    <vt:vector size="44"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'Dolnośląska JR'!Obszar_wydruku</vt:lpstr>
      <vt:lpstr>'Dolnośląski ODR'!Obszar_wydruku</vt:lpstr>
      <vt:lpstr>'Lubelski ODR'!Obszar_wydruku</vt:lpstr>
      <vt:lpstr>'Opolska JR'!Obszar_wydruku</vt:lpstr>
      <vt:lpstr>'Podlaska JR'!Obszar_wydruku</vt:lpstr>
      <vt:lpstr>'Świętokrzyska JR'!Obszar_wydruku</vt:lpstr>
      <vt:lpstr>'Wielkopolska JR'!Obszar_wydruku</vt:lpstr>
      <vt:lpstr>'Opolska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2022-03-09T14:43:11Z</cp:lastPrinted>
  <dcterms:created xsi:type="dcterms:W3CDTF">2020-01-15T10:30:37Z</dcterms:created>
  <dcterms:modified xsi:type="dcterms:W3CDTF">2022-04-28T10:55:38Z</dcterms:modified>
</cp:coreProperties>
</file>